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defaultThemeVersion="124226"/>
  <mc:AlternateContent xmlns:mc="http://schemas.openxmlformats.org/markup-compatibility/2006">
    <mc:Choice Requires="x15">
      <x15ac:absPath xmlns:x15ac="http://schemas.microsoft.com/office/spreadsheetml/2010/11/ac" url="R:\OZP\UDO_Usek_obchodniho_reditele\Veřejné zakázky\VZ-2026\Zajištění realizace mktg. strategie pro rok 2027\01_ZD\"/>
    </mc:Choice>
  </mc:AlternateContent>
  <xr:revisionPtr revIDLastSave="0" documentId="13_ncr:1_{9B666C28-4338-4B2A-8CCE-7FC1C89F9D95}" xr6:coauthVersionLast="47" xr6:coauthVersionMax="47" xr10:uidLastSave="{00000000-0000-0000-0000-000000000000}"/>
  <bookViews>
    <workbookView xWindow="-120" yWindow="-120" windowWidth="29040" windowHeight="15720" tabRatio="589" firstSheet="1" activeTab="6" xr2:uid="{00000000-000D-0000-FFFF-FFFF00000000}"/>
  </bookViews>
  <sheets>
    <sheet name="Nákup a administrace reklamy" sheetId="20" r:id="rId1"/>
    <sheet name="Print" sheetId="4" r:id="rId2"/>
    <sheet name="Kampaňový výzkum" sheetId="16" r:id="rId3"/>
    <sheet name="Tvorba mediálních plánů" sheetId="19" r:id="rId4"/>
    <sheet name="Ceny do soutěží" sheetId="12" r:id="rId5"/>
    <sheet name="Kreativní a prod. práce" sheetId="10" r:id="rId6"/>
    <sheet name="NC pro účely hodnocení" sheetId="7" r:id="rId7"/>
  </sheets>
  <definedNames>
    <definedName name="_xlnm.Print_Area" localSheetId="4">'Ceny do soutěží'!$A$2:$H$29</definedName>
    <definedName name="_xlnm.Print_Area" localSheetId="5">'Kreativní a prod. práce'!$A$3:$G$40</definedName>
    <definedName name="_xlnm.Print_Area" localSheetId="6">'NC pro účely hodnocení'!$A$1:$K$28</definedName>
    <definedName name="_xlnm.Print_Area" localSheetId="1">Print!$A$1:$H$95</definedName>
    <definedName name="Print_Area" localSheetId="2">'Kampaňový výzkum'!$A$1:$H$17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16" l="1"/>
  <c r="G88" i="4"/>
  <c r="G87" i="4"/>
  <c r="A11" i="19" l="1"/>
  <c r="G89" i="4"/>
  <c r="F7" i="19"/>
  <c r="F6" i="19"/>
  <c r="F5" i="19"/>
  <c r="G92" i="20"/>
  <c r="G91"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4" i="20"/>
  <c r="G53" i="20"/>
  <c r="G52" i="20"/>
  <c r="G51" i="20"/>
  <c r="G50" i="20"/>
  <c r="G49" i="20"/>
  <c r="G48" i="20"/>
  <c r="G47" i="20"/>
  <c r="G46" i="20"/>
  <c r="G45" i="20"/>
  <c r="G44" i="20"/>
  <c r="G43" i="20"/>
  <c r="G42" i="20"/>
  <c r="G41" i="20"/>
  <c r="G40" i="20"/>
  <c r="G39" i="20"/>
  <c r="G38" i="20"/>
  <c r="G37" i="20"/>
  <c r="G36" i="20"/>
  <c r="G33" i="20"/>
  <c r="G32" i="20"/>
  <c r="G31" i="20"/>
  <c r="G30" i="20"/>
  <c r="G29" i="20"/>
  <c r="G28" i="20"/>
  <c r="G27" i="20"/>
  <c r="G26" i="20"/>
  <c r="G25" i="20"/>
  <c r="G24" i="20"/>
  <c r="G23" i="20"/>
  <c r="G22" i="20"/>
  <c r="G21" i="20"/>
  <c r="G19" i="20"/>
  <c r="G18" i="20"/>
  <c r="G15" i="20"/>
  <c r="G14" i="20"/>
  <c r="G13" i="20"/>
  <c r="G12" i="20"/>
  <c r="G11" i="20"/>
  <c r="G10" i="20"/>
  <c r="G9" i="20"/>
  <c r="G8" i="20"/>
  <c r="G7" i="20"/>
  <c r="F9" i="19" l="1"/>
  <c r="D19" i="7" s="1"/>
  <c r="G93" i="20"/>
  <c r="G55" i="20"/>
  <c r="G34" i="20"/>
  <c r="G16" i="20"/>
  <c r="G10" i="16"/>
  <c r="G9" i="16"/>
  <c r="G7" i="16"/>
  <c r="G6" i="16"/>
  <c r="G5" i="16"/>
  <c r="G95" i="20" l="1"/>
  <c r="D18" i="7" s="1"/>
  <c r="G12" i="16"/>
  <c r="D21" i="7" s="1"/>
  <c r="F32" i="10"/>
  <c r="F31" i="10"/>
  <c r="F30" i="10"/>
  <c r="F29" i="10"/>
  <c r="F28" i="10"/>
  <c r="F27" i="10"/>
  <c r="F26" i="10"/>
  <c r="F25" i="10"/>
  <c r="F24" i="10"/>
  <c r="F23" i="10"/>
  <c r="F22" i="10"/>
  <c r="F21" i="10"/>
  <c r="F20" i="10"/>
  <c r="F19" i="10"/>
  <c r="F18" i="10"/>
  <c r="F17" i="10"/>
  <c r="F16" i="10"/>
  <c r="F15" i="10"/>
  <c r="F14" i="10"/>
  <c r="F13" i="10"/>
  <c r="F12" i="10"/>
  <c r="F11" i="10"/>
  <c r="F7" i="10"/>
  <c r="F6" i="10"/>
  <c r="F5" i="10"/>
  <c r="G83" i="4"/>
  <c r="G82" i="4"/>
  <c r="G81" i="4"/>
  <c r="G80" i="4"/>
  <c r="G79" i="4"/>
  <c r="G78" i="4"/>
  <c r="G77" i="4"/>
  <c r="G76" i="4"/>
  <c r="G75" i="4"/>
  <c r="G74" i="4"/>
  <c r="G73" i="4"/>
  <c r="G72" i="4"/>
  <c r="G71" i="4"/>
  <c r="G70" i="4"/>
  <c r="G69" i="4"/>
  <c r="G68" i="4"/>
  <c r="G67" i="4"/>
  <c r="G66" i="4"/>
  <c r="G65" i="4"/>
  <c r="G64" i="4"/>
  <c r="G63" i="4"/>
  <c r="G62" i="4"/>
  <c r="G61" i="4"/>
  <c r="G60" i="4"/>
  <c r="G59" i="4"/>
  <c r="G58" i="4"/>
  <c r="G54" i="4"/>
  <c r="G53" i="4"/>
  <c r="G52" i="4"/>
  <c r="G48" i="4"/>
  <c r="G47" i="4"/>
  <c r="G46" i="4"/>
  <c r="G45" i="4"/>
  <c r="G41" i="4"/>
  <c r="G40" i="4"/>
  <c r="G39" i="4"/>
  <c r="G38" i="4"/>
  <c r="G37" i="4"/>
  <c r="G36" i="4"/>
  <c r="G35" i="4"/>
  <c r="G34" i="4"/>
  <c r="F8" i="10" l="1"/>
  <c r="F33" i="10"/>
  <c r="F35" i="10" s="1"/>
  <c r="D20" i="7" s="1"/>
  <c r="G30" i="4"/>
  <c r="G28" i="4"/>
  <c r="G26" i="4"/>
  <c r="G24" i="4"/>
  <c r="G22" i="4"/>
  <c r="G20" i="4"/>
  <c r="G18" i="4"/>
  <c r="G16" i="4"/>
  <c r="G14" i="4"/>
  <c r="G12" i="4"/>
  <c r="G10" i="4"/>
  <c r="G29" i="4" l="1"/>
  <c r="G27" i="4"/>
  <c r="G25" i="4"/>
  <c r="G23" i="4"/>
  <c r="G21" i="4"/>
  <c r="G19" i="4"/>
  <c r="G17" i="4"/>
  <c r="G15" i="4"/>
  <c r="G13" i="4"/>
  <c r="G11" i="4"/>
  <c r="G9" i="4"/>
  <c r="G8" i="4"/>
  <c r="G7" i="4"/>
  <c r="G6" i="4"/>
  <c r="G5" i="4"/>
  <c r="G31" i="4" l="1"/>
  <c r="G84" i="4"/>
  <c r="G55" i="4"/>
  <c r="G49" i="4"/>
  <c r="G42" i="4"/>
  <c r="G6" i="12"/>
  <c r="G7" i="12"/>
  <c r="G8" i="12"/>
  <c r="G9" i="12"/>
  <c r="G10" i="12"/>
  <c r="G11" i="12"/>
  <c r="G12" i="12"/>
  <c r="G13" i="12"/>
  <c r="G14" i="12"/>
  <c r="G15" i="12"/>
  <c r="G16" i="12"/>
  <c r="G17" i="12"/>
  <c r="G18" i="12"/>
  <c r="G19" i="12"/>
  <c r="G20" i="12"/>
  <c r="G21" i="12"/>
  <c r="G22" i="12"/>
  <c r="G23" i="12"/>
  <c r="G24" i="12"/>
  <c r="G5" i="12"/>
  <c r="G91" i="4" l="1"/>
  <c r="D17" i="7" l="1"/>
  <c r="G25" i="12"/>
  <c r="G27" i="12" l="1"/>
  <c r="D16" i="7" s="1"/>
  <c r="D22" i="7" l="1"/>
</calcChain>
</file>

<file path=xl/sharedStrings.xml><?xml version="1.0" encoding="utf-8"?>
<sst xmlns="http://schemas.openxmlformats.org/spreadsheetml/2006/main" count="746" uniqueCount="437">
  <si>
    <t xml:space="preserve">Leták skládaný  </t>
  </si>
  <si>
    <t>druh práce</t>
  </si>
  <si>
    <t>typ</t>
  </si>
  <si>
    <t>specifikace</t>
  </si>
  <si>
    <t>Plakát</t>
  </si>
  <si>
    <t>Diplom</t>
  </si>
  <si>
    <t>Print</t>
  </si>
  <si>
    <t>Výroba bannerů</t>
  </si>
  <si>
    <t>Copywriter</t>
  </si>
  <si>
    <t xml:space="preserve">Tisk plakátů na bigboardy                                   </t>
  </si>
  <si>
    <t>9,6 x 3,6 m, 4/0, papír 160 g,</t>
  </si>
  <si>
    <t>NABÍDKOVÁ CENA STANOVENÁ PRO ÚČELY HODNOCENÍ NABÍDEK</t>
  </si>
  <si>
    <t>Kreativní a produkční práce</t>
  </si>
  <si>
    <t>Součet cen za položky 
(viz součtové položky z předchozích listů ceníku)</t>
  </si>
  <si>
    <t xml:space="preserve">Ev č. VZ: </t>
  </si>
  <si>
    <t xml:space="preserve">Veřejná zakázka: </t>
  </si>
  <si>
    <t>Zadavatel:</t>
  </si>
  <si>
    <t>Doprava</t>
  </si>
  <si>
    <t>Práce realizačního týmu</t>
  </si>
  <si>
    <t>Letáky</t>
  </si>
  <si>
    <t>Plakáty</t>
  </si>
  <si>
    <t>Bannery</t>
  </si>
  <si>
    <t>kategorie</t>
  </si>
  <si>
    <t>LETÁKY - CENA CELKEM</t>
  </si>
  <si>
    <t>PLAKÁTY - CENA CELKEM</t>
  </si>
  <si>
    <t>BANNERY - CENA CELKEM</t>
  </si>
  <si>
    <t>DOPRAVA - CENA CELKEM</t>
  </si>
  <si>
    <t>PRÁCE REALIZAČNÍHO TÝMU - CENA CELKEM</t>
  </si>
  <si>
    <t>Oborová zdravotní pojišťovna zaměstanců bank, pojišťoven a stavebnictví</t>
  </si>
  <si>
    <t>Firma:</t>
  </si>
  <si>
    <t>Sídlo:</t>
  </si>
  <si>
    <t>Zástupce:</t>
  </si>
  <si>
    <t>Označení plnění</t>
  </si>
  <si>
    <t>CELKOVÁ CENA ZA PRINT v Kč bez DPH</t>
  </si>
  <si>
    <t>CELKOVÁ NABÍDKOVÁ CENA v Kč bez DPH</t>
  </si>
  <si>
    <t>Umístění</t>
  </si>
  <si>
    <t>Nova Group</t>
  </si>
  <si>
    <t>Prima Group</t>
  </si>
  <si>
    <t>TV média celkem</t>
  </si>
  <si>
    <t>OOH média celkem</t>
  </si>
  <si>
    <t>Online média celkem</t>
  </si>
  <si>
    <t>Jednotka</t>
  </si>
  <si>
    <t>Spot</t>
  </si>
  <si>
    <t>CLV</t>
  </si>
  <si>
    <t>Zobrazení</t>
  </si>
  <si>
    <t>Branding homepage</t>
  </si>
  <si>
    <t>Dopis</t>
  </si>
  <si>
    <t>A4, 90g/m, tisk: 4/0</t>
  </si>
  <si>
    <t>Obálka</t>
  </si>
  <si>
    <t>Obálka s okénkem C5, potisk na spad 4/0</t>
  </si>
  <si>
    <t>Výroční zpráva</t>
  </si>
  <si>
    <t>ČT1</t>
  </si>
  <si>
    <t>Pořad (2 vzkazy)</t>
  </si>
  <si>
    <t>TV Ambulance</t>
  </si>
  <si>
    <t>TV Reklamní systém</t>
  </si>
  <si>
    <t>Hypercubes</t>
  </si>
  <si>
    <t>HYPERCUBE</t>
  </si>
  <si>
    <t>TV LED OBRAZOVKY</t>
  </si>
  <si>
    <t>Ona Dnes</t>
  </si>
  <si>
    <t>Žena a život</t>
  </si>
  <si>
    <t>Blesk zdraví</t>
  </si>
  <si>
    <t>Blesk pro ženy</t>
  </si>
  <si>
    <t>Kondice</t>
  </si>
  <si>
    <t>FotoVideo</t>
  </si>
  <si>
    <t>Stavebnictví</t>
  </si>
  <si>
    <t>Tisková média celkem</t>
  </si>
  <si>
    <t>YOUTUBE</t>
  </si>
  <si>
    <t>Kliknutí</t>
  </si>
  <si>
    <t>RTB</t>
  </si>
  <si>
    <t>CELKOVÁ CENA ZA MÉDIA v Kč bez DPH</t>
  </si>
  <si>
    <t>10s sponzorské vzkazy u pořadu v pondělí v primetime čase mezi 20-22hod.: 1 pořad po 2 vzkazech</t>
  </si>
  <si>
    <t>BIGBOARDY</t>
  </si>
  <si>
    <t>BIGBOARD</t>
  </si>
  <si>
    <t>Cena za 1 m2, 4/0, plachtovina PVC Mono/Polymerická, min. 510g, okraje zpevněné nebo svařené, banner s železnými oky a příslušenstvím na zavěšení</t>
  </si>
  <si>
    <t>Reklamní vlajka</t>
  </si>
  <si>
    <t>Skupina Óčko</t>
  </si>
  <si>
    <t>TV IDS digital poster</t>
  </si>
  <si>
    <t>Reklamní vlajka ve tvaru mušího křídla, polyester/polyflag min. 110g; potisk plnobarevný 4/4; hliníková konstrukce, kovový stojan</t>
  </si>
  <si>
    <t>CELKOVÁ CENA ZA KREATIVNÍ A PRODUKČNÍ PRÁCE v Kč bez DPH</t>
  </si>
  <si>
    <t>PVC balící lepící pásek na balíky; bílý; šíře 48mm a délka 66m; možnost odchylky + - 15%; fialové logo OZP s minimálním rozměrem délky potisku 5cm; potisk po celé délce lepícího pásku s mezerou mezi logy min. 5cm a max. 8cm</t>
  </si>
  <si>
    <t>Facebook+Instagram</t>
  </si>
  <si>
    <t>1/2 na šířku</t>
  </si>
  <si>
    <t>Chytré hodinky</t>
  </si>
  <si>
    <t>Vzorový výtisk výroční zprávy  - tisk 1ks</t>
  </si>
  <si>
    <t xml:space="preserve">Výroční zpráva </t>
  </si>
  <si>
    <t>Příplatek za tisk: 1 list tzn. 2 strany navíc k výše uvedené Výroční zprávě; odhadovaný počet listů 0-10</t>
  </si>
  <si>
    <t>Příplatek za parciální lak na zadní straně Výroční zprávy OZP v minimálním rozsahu 40% plochy (např. nápis + logo + grafické prvky)</t>
  </si>
  <si>
    <t>Výroční zpráva - doprava</t>
  </si>
  <si>
    <t>Vzorová výroční zpráva - doprava</t>
  </si>
  <si>
    <t>vklad</t>
  </si>
  <si>
    <t>CNN Prima News Interview+</t>
  </si>
  <si>
    <t>Rozhovor se zástupcem OZP na téma po domluvě s redakcí; odsouhlasené okruhy otázek; včetně online vysílání a záznamu v archivu (vše cnn.iprima.cz) + PR článek special + FB post</t>
  </si>
  <si>
    <t>Interview+</t>
  </si>
  <si>
    <t>BILLBOARDY</t>
  </si>
  <si>
    <t>Billboard s umístěním na frekventovaných tazích a silnicích v blízkosti poboček OZP v krajských městech; včetně produkce (tisk, instalace, deinstalace);  návrh konkrétního umístění vyžaduje schválení ze strany OZP na základě poskytnutého seznamu dostupných lokalit a ploch</t>
  </si>
  <si>
    <t>Billboard</t>
  </si>
  <si>
    <t>Týdeník Televize</t>
  </si>
  <si>
    <t>Imprese</t>
  </si>
  <si>
    <t>Facebook Video</t>
  </si>
  <si>
    <t>Pořad (1 vzkaz)</t>
  </si>
  <si>
    <t>Jednotková cena v Kč bez DPH*</t>
  </si>
  <si>
    <t>Objednací kartičky</t>
  </si>
  <si>
    <t>Doprava výročních zpráv do sídla OZP Roškotova 1, Praha 4</t>
  </si>
  <si>
    <t>Doprava vzorové výroční zprávy do sídla OZP Roškotova 1, Praha 4</t>
  </si>
  <si>
    <t>A1, 200 g/m, lesk nebo mat, tisk: 4/0</t>
  </si>
  <si>
    <t>A2, 200 g/m, lesk nebo mat, tisk: 4/0</t>
  </si>
  <si>
    <t>A3, 200 g/m, lesk nebo mat, tisk: 4/0</t>
  </si>
  <si>
    <t>A4, 200 g/m, lesk nebo mat, tisk: 4/0</t>
  </si>
  <si>
    <t>B1, 200 g/m, lesk nebo mat, tisk: 4/0</t>
  </si>
  <si>
    <t>B2, 200 g/m, lesk nebo mat, tisk: 4/0</t>
  </si>
  <si>
    <t>B3, 200 g/m, lesk nebo mat, tisk: 4/0</t>
  </si>
  <si>
    <t>První pomoc</t>
  </si>
  <si>
    <t>A5 na výšku, 200 g/m, 4/4, lesk nebo mat,  minimálně 6 listů (12 stran), příprava obsahu publikace + tisk</t>
  </si>
  <si>
    <t>ODBORNÉ TISKOVINY - CENA CELKEM</t>
  </si>
  <si>
    <t>Rehabilitační cviky</t>
  </si>
  <si>
    <t>Procvičování paměti</t>
  </si>
  <si>
    <t>Oboustranná plachta 4/4 pogumovaná v 140 x š 120,5 cm (určena pro uchycení nahoře a dole hliníkovou lištou)</t>
  </si>
  <si>
    <t>Banner - plachta</t>
  </si>
  <si>
    <t>A4, 4/4, lesk nebo mat, papír 200g/m2, příprava obsahu + tisk</t>
  </si>
  <si>
    <t>A4, 135g/m, tisk: 4/0</t>
  </si>
  <si>
    <t>A4 na výšku; obálka 250g/m folie; vnitřní strany 130 g/m; 4/4; 106 stran celkem, tzn. 53 listů + obálka; parciální lak na titulní straně v rozsahu 40% plochy</t>
  </si>
  <si>
    <t>A4 na výšku; obálka 250g/m folie; vnitřní strany 130 g/m; 4/4; 106 stran celkem, tzn. 53 listů + obálka</t>
  </si>
  <si>
    <t>Tiskoviny pro lékaře a OZP</t>
  </si>
  <si>
    <t>TISKOVINY PRO LÉKAŘE A OZP - CENA CELKEM</t>
  </si>
  <si>
    <t>Samolepa</t>
  </si>
  <si>
    <t>Vinylová samolepa 10x12cm s potiskem 4/0; UV tisk; matná nebo lesklá; s permanentním lepidlem</t>
  </si>
  <si>
    <t>Vinylová samolepa 10x10cm s potiskem 4/0; UV tisk; matná nebo lesklá; s permanentním lepidlem</t>
  </si>
  <si>
    <t>Vinylová samolepa 5x5cm s potiskem 4/0; UV tisk; matná nebo lesklá; s permanentním lepidlem</t>
  </si>
  <si>
    <t>340x500mm (klopa 50mm)</t>
  </si>
  <si>
    <t>Monitor dechu</t>
  </si>
  <si>
    <t>Account manager</t>
  </si>
  <si>
    <t>Traffic manager</t>
  </si>
  <si>
    <t>Art director</t>
  </si>
  <si>
    <t>Creative Director</t>
  </si>
  <si>
    <t>Content Manager</t>
  </si>
  <si>
    <t>Digital Designer</t>
  </si>
  <si>
    <t>Digital Strategist</t>
  </si>
  <si>
    <t>Social Media Manager</t>
  </si>
  <si>
    <t>1 měsíc</t>
  </si>
  <si>
    <t>OZP spoty; Facebook Video alespoň 15s sledování nebo celé video v případě nižší stopáže (ThruPlay FB)</t>
  </si>
  <si>
    <t>SPOTIFY</t>
  </si>
  <si>
    <t>Audio everywhere / OZP rozhlasové spoty v délce minimálně 20 vteřin</t>
  </si>
  <si>
    <t>Prolekare.cz</t>
  </si>
  <si>
    <t>Mojeobrazovka - polikliniky</t>
  </si>
  <si>
    <t>LED  obrazovky v rámci ČR (7 měst; 15 obrazovek); 10s reklamní spot nebo statická reklama/vizuál</t>
  </si>
  <si>
    <t>TV NOVA - rozhovor</t>
  </si>
  <si>
    <t>Rozhovor</t>
  </si>
  <si>
    <t>MEDIACLUB / Radio United TOTAL</t>
  </si>
  <si>
    <t>ATMEDIA: ATMAX</t>
  </si>
  <si>
    <t>Téma</t>
  </si>
  <si>
    <t>Moje psychologie</t>
  </si>
  <si>
    <t>Zdravotnictví a Medicína</t>
  </si>
  <si>
    <t>Umístění bigboardů včetně produkce na 1 měsíc s umístěním v krajských městech a jejich spádové oblasti</t>
  </si>
  <si>
    <t>Ceny do soutěží</t>
  </si>
  <si>
    <t>CELKOVÁ CENA ZA CENY DO SOUTĚŽÍ v Kč bez DPH</t>
  </si>
  <si>
    <t>Odborné tiskoviny</t>
  </si>
  <si>
    <t>PVC balící pásek</t>
  </si>
  <si>
    <t>Skládací 100x100x1000mm; dodat rozložené</t>
  </si>
  <si>
    <t>PrimetimeMedia</t>
  </si>
  <si>
    <t>Propagace v rámci sportovní nebo kulturní akce s návštěvností min 1000 osob: minimálně zobrazení loga na pozvánkách, vstupenkách a/nebo zpravodaji, minimálně 1x statický panel s minimálním rozměrem 2 m2 na akci, minimálně 10x  zobrazení loga/spotu na digitálním nosiči na akci, minimálně jedna propagace na sociální síti akce (fcb, instagram ap.)</t>
  </si>
  <si>
    <t>Akce</t>
  </si>
  <si>
    <t>Propagace na sportovní či kulturní akci</t>
  </si>
  <si>
    <t>Masážní pistole</t>
  </si>
  <si>
    <t>Nordic walking hole</t>
  </si>
  <si>
    <t>Masážní pistole pro uvolnění svalů. Minimálně 5 rychlostí, minimálně 2 intenzity, minimálně 5 různých masážních hlav, baterie s minimální kapacitou 2500 mAh, funkce automatického vypnutí, maximální  hmotnost 1100 g.</t>
  </si>
  <si>
    <t>Monitor dechu se zvukovým alarmem a světelným ukazatelem, dvě senzorové podložky, monitor dechu a pohybu, vhodné do dětské postýlky 60 x 120 cm, rozměr senzoru š 30-35  x v 50-55 cm, vybavení: displej, nastavitelná úroveň detekce, ovládání tlačítkem, napájení bateriemi.</t>
  </si>
  <si>
    <t xml:space="preserve">CENY DO SOUTĚŽÍ - CENA CELKEM </t>
  </si>
  <si>
    <t>IČO:</t>
  </si>
  <si>
    <t>Účastník</t>
  </si>
  <si>
    <t>*Účastník vyplní pouze takto zvýrazněná pole, ostatní budou doplněna automaticky dle nastavených vzorců.</t>
  </si>
  <si>
    <t>Datum a podpis oprávněného zástupce účastníka:</t>
  </si>
  <si>
    <t>In-stream NOVA.CZ</t>
  </si>
  <si>
    <t>Chytré hodinky s CE certifikací měření EKG  - minimální požadavky: pro muže i ženy, s ovládáním v češtině, AMOLED displej, bluetooth, WiFi, GPS, telefonování z hodinek přes spárovaný telefon (v dosahu Bluetooth), měření tepu, měření EKG, monitoring spánku, tlakoměr, krokoměr, oxymetr, barometr, přehrávač hudby v hodinkách, ovládání přehrávače hudby v mobilu, předpověď počasí, režim spánku, vlastní ciferníky, navigace, usnadnění pro hendikepované, vhodné na běh, cyklistiku, jógu, plavání, vodotěsnost minimálně 50 m, materiál pouzdra ocel, velikost minimálně 45mm a maximálně 47mm.</t>
  </si>
  <si>
    <t>SOS tlačítko pro seniory</t>
  </si>
  <si>
    <t>Samolepa kulatá malá logo1</t>
  </si>
  <si>
    <t>Vinylová samolepa kulatá, průměr 3cm s potiskem 4/0; UV tisk; lesklá; s permanentním lepidlem</t>
  </si>
  <si>
    <t>Samolepa kulatá malá logo2</t>
  </si>
  <si>
    <t>Samolepa kulatá velká logo</t>
  </si>
  <si>
    <t>Vinylová samolepa kulatá, průměr 8cm s potiskem 4/0; UV tisk; lesklá; s permanentním lepidlem</t>
  </si>
  <si>
    <t>Samolepa logo malé</t>
  </si>
  <si>
    <t>Vinylová samolepa  15x5cm s potiskem 4/0; UV tisk; lesklá; s permanentním lepidlem</t>
  </si>
  <si>
    <t>Samolepa logo střední</t>
  </si>
  <si>
    <t>Vinylová samolepa  9x3cm s potiskem 4/0; UV tisk; lesklá; s permanentním lepidlem</t>
  </si>
  <si>
    <t>Kartonový tubus skládací (dodat rozložené)</t>
  </si>
  <si>
    <t>Skládací 100x100x1000mm</t>
  </si>
  <si>
    <t>Kartonová obálka - karton pevný</t>
  </si>
  <si>
    <t>Rollup</t>
  </si>
  <si>
    <t>UX Designer</t>
  </si>
  <si>
    <t>Digital Manager</t>
  </si>
  <si>
    <t>MF DNES</t>
  </si>
  <si>
    <t>Propagace OZP na online portále se zdravotní tématikou či zdravotním poradenstvím s minimální návštěvností 200 tisíc měsíčně (dle oficiálních dat měření)</t>
  </si>
  <si>
    <t>display branding: 150tis. zobrazení + display desktop minimálně 300x600: 150tis. zobrazení + display mobilní zařízení sticky: 500tis. zobrazení + display mobilní zařízení minimálně 300x300: 500tis zobrazení</t>
  </si>
  <si>
    <t>Obrazovky  v obchodních centrech a supermarketech</t>
  </si>
  <si>
    <t>Občan v síti</t>
  </si>
  <si>
    <t>Listy ALENu</t>
  </si>
  <si>
    <t>Turista</t>
  </si>
  <si>
    <t>Inzerce</t>
  </si>
  <si>
    <t>Propagace OZP v rámci titulu pro ženy s rakovinou v rozsahu minimálně 20 % jedné strany</t>
  </si>
  <si>
    <t>Emailing na lékaře s vybranými odbornostmi a v rozsahu minimálně 6 000 adres, součástí je PR článek na prolekare.cz</t>
  </si>
  <si>
    <t>Emailing</t>
  </si>
  <si>
    <t>imprese</t>
  </si>
  <si>
    <t>Respekt</t>
  </si>
  <si>
    <t>Příspěvek v podobě Reels Instagram nebo Statický post Facebook</t>
  </si>
  <si>
    <t>Příspěvek</t>
  </si>
  <si>
    <t>lead</t>
  </si>
  <si>
    <t>1ks</t>
  </si>
  <si>
    <t>Distribuce letáků a časopisů; IDS zdrav. zařízení</t>
  </si>
  <si>
    <t>30s reklamní vizuály na obrazovkách s minimální velikostí 55" v OC centrech (Ad panely) a supermarketech a v minimálně 15 městech;  30s vizuál na výšku se bude skládat z několika motivů, které bude definovat OZP a příprava podkladu je součástí plnění</t>
  </si>
  <si>
    <t>Magazín Dnes+TV</t>
  </si>
  <si>
    <t xml:space="preserve">Celostátní a regionální deníky </t>
  </si>
  <si>
    <t>Zpravodajské portály</t>
  </si>
  <si>
    <t>Příplatek za papírový pásek kolem výroční zprávy (lepený vně); plnobarevný potisk; minimální výška pásky 5cm a maximální výška pásky 10cm</t>
  </si>
  <si>
    <t>Výroba a odvysílání předtočeného rozhovoru v minimální délce 1 minuty na téma prevence + konkrétní programy, firemní dny zdraví a další témata dle požadavku OZP; rozhovor bude probíhat se zástupcem OZP; konkrétní datum a čas odvysílání podléhá schválení ze strany OZP</t>
  </si>
  <si>
    <t>Nepřeskočitelné video; Desktop + Mobil + HbbTV; délka videospotu 10s</t>
  </si>
  <si>
    <t>Kartónová obálka - karton pevný</t>
  </si>
  <si>
    <t>Kartónový tubus skládací</t>
  </si>
  <si>
    <t>Chytré hodinky s CE certifikací měření EKG  - minimální požadavky: pro muže i ženy, s ovládáním v češtině, OLED displej, bluetooth, WiFi, GPS, telefonování z hodinek přes spárovaný telefon (v dosahu Bluetooth), měření tepu, měření EKG, monitoring spánku, krokoměr, oxymetr, barometr, přehrávač hudby v hodinkách, ovládání přehrávače hudby v mobilu, předpověď počasí, režim spánku, vlastní ciferníky, navigace, usnadnění pro hendikepované a integrované mapy, vhodné na běh, cyklistiku, jógu, plavání, vodotěsnost  minimálně 50 m, materiál pouzdra hliník, velikost minimálně 44mm a maximálně 46mm, ovládání v češtině.</t>
  </si>
  <si>
    <t>10s sponzorské vzkazy u pořadu Události za okamžik 18:52; 1 týden po-ne</t>
  </si>
  <si>
    <t>jednotková cena 
v Kč bez DPH*</t>
  </si>
  <si>
    <r>
      <t xml:space="preserve">SOS tlačítko pro přivolání pomoci ve 2 vteřinách, výdrž baterie až 1 rok, nepotřebuje wifi ani chytrý telefon, SIM součástí balení, poplach až na 5 tel. čísel pomocí SMS a tel. hovoru, potvrzení o doručení poplašné zprávy, funguje v místech se slabým signálem jako jsou sklepy a zahrady, </t>
    </r>
    <r>
      <rPr>
        <sz val="11"/>
        <rFont val="Calibri"/>
        <family val="2"/>
        <charset val="238"/>
        <scheme val="minor"/>
      </rPr>
      <t>voděodolné, ochrana proti vyvolání nechtěného poplachu.</t>
    </r>
  </si>
  <si>
    <t>Graphic Designer</t>
  </si>
  <si>
    <t>Data analyst</t>
  </si>
  <si>
    <t>Programmer</t>
  </si>
  <si>
    <t>DTP Operator</t>
  </si>
  <si>
    <t>Media planner</t>
  </si>
  <si>
    <t>Account executive</t>
  </si>
  <si>
    <t>Coder</t>
  </si>
  <si>
    <t>Production (Produkční)</t>
  </si>
  <si>
    <t>Pronájem hostesek - 1 hosteska</t>
  </si>
  <si>
    <t>HbbTV  cílení bude nastaveno dle požadavku OZP; umístění banneru + umístění spotů OZP na podstránce v rámci HBBTV; součástí je příprava a výroba podkladů pro HBBTV nasazení</t>
  </si>
  <si>
    <t>TV skupina, s minimálním podílem sledovanosti 10 % dle ATO - roční data za rok 2024 a D15+</t>
  </si>
  <si>
    <t>Lead (sběr a zpracování)</t>
  </si>
  <si>
    <t>Umístění CLV  (min. 1,2m2) včetně produkce na 1 měsíc s umístěním v okresních a krajských městech a jejich spádové oblasti</t>
  </si>
  <si>
    <t>jednotka</t>
  </si>
  <si>
    <t>hodina</t>
  </si>
  <si>
    <t>*Účastník vyplní pouze takto zvýrazněná pole.</t>
  </si>
  <si>
    <t>Strategic planner</t>
  </si>
  <si>
    <t>Research manager</t>
  </si>
  <si>
    <t>Dárkové poukázky</t>
  </si>
  <si>
    <t>doprava</t>
  </si>
  <si>
    <t>pozice*</t>
  </si>
  <si>
    <t xml:space="preserve">**Účastník vyplní pouze takto zvýrazněná pole. U pozic účastník vyplní jednotkovou cenu v Kč bez DPH (za 1h) , skutečný počet čerpaných hodin bude záviset na potřebách zadavatele. Jednotková cena v Kč bez DPH uvedená účastníkem u pozic v části Práce realizačního týmu nesmí být nižší než třetina hodinové sazby u stejných pozic zveřejněných v rámci "Výsledků průzkumu hodinových sazeb 2025 a souvislosti" Asociací komunikačních agentur (AKA) - viz https://www.aka.cz/app/uploads/2025/04/vysledky-vyzkumu-sazby-ke-zverejneni-2025.pdf. Blížší informace jsou uvedeny v článku 8. zadávací dokumentace. </t>
  </si>
  <si>
    <t>GRP</t>
  </si>
  <si>
    <t>Leták</t>
  </si>
  <si>
    <t>Celoplošná barevná inzerce v rozsahu 1/2 strany na šířku (cena dalších formátů bude vypočtena jako součin nabízené ceny za 1/2 strany a podíl ceníkových cen 1/2 strany a zvoleného jiného formátu)</t>
  </si>
  <si>
    <t>METRO total</t>
  </si>
  <si>
    <t>Barevná inzerce v rozsahu FAKE COVER OB1 + OB2 (2x 204 x 286 mm)</t>
  </si>
  <si>
    <t>OB1 + OB2</t>
  </si>
  <si>
    <t>Reklamní spoty na digitálních obrazovkách v čekárnách zdravotnických zařízení, konkrétní specializace dle požadavků zadavatele,  stopáž 30 s, v případě jiné stopáže bude upraven počet spotů tak, aby byla zachována celková doba vysílání</t>
  </si>
  <si>
    <t>Monitor krevního tlaku</t>
  </si>
  <si>
    <t>Domácí tlakoměr na paži, s displejem, požadavek na připojení Bluetooth k mobilnímu telefonu ke speciání  aplikaci nebo ke zdravotním aplikacím mobilních telefonů.</t>
  </si>
  <si>
    <t>Saunovací deka</t>
  </si>
  <si>
    <t>Chytrá lahev</t>
  </si>
  <si>
    <t>Saunovací deka pro dospělé, s ohřevem pomocí infračerveného světla. Nastavitelná teplota, časovač, intuitivní ovládání, otevíratelná okna pro ruce.</t>
  </si>
  <si>
    <t>Lahev na pití</t>
  </si>
  <si>
    <t>Nerezová lahev  - termolahev na pití, udržující teplotu tekutin, minimální objem 650 ml, materiál nerez, dvoustěnná, minimální výška 25 cm, minimální průměr 7 cm, barva zelená nebo bílá nebo béžová.</t>
  </si>
  <si>
    <t>Chytrá osobní váha</t>
  </si>
  <si>
    <t>Aroma difuzér</t>
  </si>
  <si>
    <t>Ultrazvukový aroma difuzér, plastový nebo kombinace více materiálů, minimální objem 200 ml a maximální objem 500 ml, napájení z el. sítě. Ovládání tlačítky nebo ovladačem. Podsvícení minimálně 1 barva. Součástí budou 2 náplně do aroma difuzéru s 2 různými aroma.</t>
  </si>
  <si>
    <t>Ultrazvukový aroma difuzér, skleněný nebo kombinace skla a dalších materiálů, minimální objem 50 ml a maximální objem 100 ml, napájení z el. sítě nebo z vestavného dobíjecího akumulátoru. Ovládání tlačítky nebo ovladačem. Podsvícení minimálně 1 barva. Součástí budou 2 náplně do aroma difuzéru s 2 různými aroma.</t>
  </si>
  <si>
    <t>Chytrá láhev - minimální objem 590 ml, monitorování  a upozorňování na pitným režim, led indikátor, bluetooth připojení, nabíjecí, poutko, možnost propojení s mobilními telefony Android  a iOS, nezávadný BPA materiál, minimální výška 20 cm, minimální průměr 6 cm, barva černá nebo stříbrná nebo šedá.</t>
  </si>
  <si>
    <t>Chytrá osobní váha s parametry měření minimálně: hmotnost, tuk, voda, svaly, BMI. Možnost bluetooth nebo wifi párování s mobilními telefony Android a iOS.</t>
  </si>
  <si>
    <t>Zeleně podbarvené položky mohou být zadány dílčí veřejnou zakázkou bez obnovení soutěže.</t>
  </si>
  <si>
    <t>Využití celé inzertní plochy hypercubes v min. velikosti šíře a délky 2m a výšky 4m, a to ve městech dle požadavků zadavatele; cena včetně výroby a produkce</t>
  </si>
  <si>
    <t>Dárková poukázka nebo dárková karta (elektronická forma) v hodnotě 1.000 Kč na nákup v obchodě se sportovním oblečením a vybavením pro různé sporty, vlastní eshop a síť prodejen v celé ČR, výběr podléhá schválení ze strany OZP.</t>
  </si>
  <si>
    <t>Dárková poukázka nebo dárková karta (elektronická forma) v hodnotě 1.000 Kč na nákup zboží v obchodě, který nabízí širokou škálu produktů v různých kategoriích (zdraví, sport, knihy, osobní spotřebiče, kosmetika aj.), vlastní eshop a síť prodejen v celé ČR, výběr podléhá schválení ze strany OZP.</t>
  </si>
  <si>
    <t>Desky na zdravotnickou dokumentaci</t>
  </si>
  <si>
    <t>Specifikace inzerce pro období: 2026</t>
  </si>
  <si>
    <t>Distribuce letáků a časopisů; MOJEAMBULANCE a ostatní zdravotnická zařízení</t>
  </si>
  <si>
    <t>Rozhovor nebo inzerce v rozsahu minimálně 20 % jedné strany</t>
  </si>
  <si>
    <t>Bezkontaktní teploměr
 (cena do soutěží)</t>
  </si>
  <si>
    <t>Bezkontaktní teploměr určený pro měření tělesné teploty pomocí infračervené technologie bez nutnosti fyzického kontaktu s měřeným objektem. Vhodný pro domácí použití a běžné monitorování teploty osob nebo předmětů. bezkontaktní infračervené měření teploty,
možnost měření tělesné teploty minimálně v rozsahu 32–42 °C, zobrazení výsledku měření na integrovaném displeji, doba měření maximálně 3 sekundy, paměť minimálně pro posledních 10 měření výhodou, akustická nebo vizuální signalizace zvýšené teploty výhodou, napájení bateriemi, ergonomické ruční provedení vhodné pro opakované domácí použití, český nebo vícejazyčný návod k použití.</t>
  </si>
  <si>
    <t>Sada pomůcek určená pro domácí cvičení jógy, strečink, mobilizační cvičení a podporu správného držení těla.Součástí minimálně cvičební podložka,součástí minimálně 2 jógové bloky,součástí minimálně jógový popruh,protiskluzové provedení podložky,transportní obal,vhodné pro domácí i venkovní použití, výrobek běžně dostupný na trhu ČR nebo EU.</t>
  </si>
  <si>
    <t xml:space="preserve">Sada pomůcek pro jógu a mobilitu </t>
  </si>
  <si>
    <t>Cestovní závěsná síť (hamaka) určená pro relaxaci, odpočinek, turistiku, kempování a pobyt v přírodě. Vhodná pro opakované použití v exteriéru a snadné přenášení během cestování. závěsná houpací síť určená minimálně pro 1 osobu, minimální nosnost 120 kg, lehká a skladná konstrukce vhodná pro cestování, minimální rozměr lehací plochy 250 × 120 cm nebo ekvivalentní plocha pro pohodlné ležení, materiál nylon, polyester nebo jiný obdobný pevný a rychleschnoucí materiál, součástí minimálně transportní obal, systém zavěšení pomocí lan, popruhů, karabin nebo obdobného upevňovacího systému, moskytiéra nebo integrovaná ochrana proti hmyzu, vhodné pro turistiku, kempování nebo relaxační použití, barevné provedení bez omezení, výrobek běžně dostupný na trhu ČR nebo EU.</t>
  </si>
  <si>
    <t>Cestovní závěsná síť (hamaka)</t>
  </si>
  <si>
    <t>Kompresní masážní přístroj určený k regeneraci dolních končetin pomocí řízené vzduchové komprese. Vhodný pro domácí použití po sportovní aktivitě, dlouhodobém stání, sezení nebo pro podporu relaxace a regenerace svalů. Masáž pomocí vzduchové komprese minimálně v oblasti lýtek nebo chodidel, minimálně 3 úrovně intenzity masáže, minimálně 2 masážní režimy nebo programy, nastavitelné návleky nebo manžety vhodné pro různé velikosti končetin, integrovaný časovač nebo možnost nastavení délky masáže, ovládací jednotka součástí balení, napájení ze síťové elektrické energie, vhodné pro opakované domácí použití, český nebo vícejazyčný návod k použití.</t>
  </si>
  <si>
    <t>Chytré sportovní švihadlo určené pro kondiční trénink, domácí cvičení a podporu aktivního životního stylu. Zařízení umožňuje sledování a vyhodnocení tréninkové aktivity prostřednictvím integrovaného počítání nebo propojení s mobilním zařízením. sportovní švihadlo s elektronickým zaznamenáváním tréninkové aktivity, počítání minimálně počtu přeskoků, zobrazení údajů prostřednictvím integrovaného displeje nebo mobilní aplikace, nastavitelné lanko nebo možnost přizpůsobení délky uživateli, ergonomické rukojeti vhodné pro opakované sportovní použití, napájení baterií nebo integrovaným akumulátorem,  sledování dalších údajů (čas tréninku, odhad energetického výdeje, statistiky aktivity apod.),,kompatibilita minimálně s operačním systémem Android nebo iOS, barevné provedení bez omezení, výrobek běžně dostupný na trhu ČR nebo EU.</t>
  </si>
  <si>
    <t xml:space="preserve">Kompresní masážní přístroj na nohy </t>
  </si>
  <si>
    <t>Chytré sportovní švihadlo</t>
  </si>
  <si>
    <t>15-30s reklamní vizuály na obrazovkách v čekárnách lékařů v minimálním počtu 200 obrazovek s možností výběru minimálně dvou odborností</t>
  </si>
  <si>
    <t>GOOGLE</t>
  </si>
  <si>
    <t>Vyhledávání; textový inzerát (doplněno malým obrázkem), 18+</t>
  </si>
  <si>
    <t>SEZNAM</t>
  </si>
  <si>
    <t>Bannery v rámci sítě Google  - REMARKETING, CS: navštívili www.ozp.cz/prejdete</t>
  </si>
  <si>
    <t>Bannery v rámci sítě Google  - REMARKETING, CS: navštívili www.ozp.cz/prihlaska-pojistence</t>
  </si>
  <si>
    <t>Bannery v rámci sítě Seznam  - REMARKETING, CS: navštívili www.ozp.cz/prejdete</t>
  </si>
  <si>
    <t>Bannery v rámci sítě seznam  - REMARKETING, CS: navštívili www.ozp.cz/prihlaska-pojistence</t>
  </si>
  <si>
    <t>Bannery v rámci sítě Google: CS dle segmentů definovaných zadavatelem, téma a poměr segmentů definuje zadavatel</t>
  </si>
  <si>
    <t>Bannery v rámci sítě Seznam: CS dle segmentů definovaných zadavatelem, téma a poměr segmentů definuje zadavatel</t>
  </si>
  <si>
    <t>Bannery v rámci sítě Google  - REMARKETING, CS: navštívili www.ebonus.ozp.cz</t>
  </si>
  <si>
    <t>Bannery v rámci sítě SEZNAM  - REMARKETING, CS: navštívili www.ebonus.ozp.cz</t>
  </si>
  <si>
    <t>Veškeré dostupné formáty a dle konkrétního cílení, CS: dle segmentů definovaných zadavatelem,  téma a poměr segmentů definuje zadavatel</t>
  </si>
  <si>
    <t>Veškeré dostupné formáty META a dle konkrétního cílení - REMARKETING, CS:  navštívili www.ozp.cz/prejdete</t>
  </si>
  <si>
    <t>Veškeré dostupné formáty META a dle konkrétního cílení - REMARKETING, CS: navštívili www.ozp.cz/prihlaska-pojistence</t>
  </si>
  <si>
    <t>Veškeré dostupné formáty META a dle konkrétního cílení - REMARKETING, CS: navštívili www.ebonus.ozp.cz</t>
  </si>
  <si>
    <t>Promovaný  post, CS:21+ a sledující FB a INST profil OZP; optimalizace na maximální zásah</t>
  </si>
  <si>
    <t>Promovaný  post, CS:21+ a sledující FB a INST profil OZP; optimalizace na kliknutí</t>
  </si>
  <si>
    <t>Promovaný  post, CS:21+ a sledující FB a INST profil OZP; optimalizace na Zhlédnutí videa (ThruPlay / minimálně 15 sekund)</t>
  </si>
  <si>
    <t>Zhlédnutí</t>
  </si>
  <si>
    <t>Vyplnění krátkého formuláře online kontaktní kampaně v rámci META, CS: muži/ženy dle segmentace zadavatele; možnost remarketingu na návštěvníky webu OZP; optimalizace na maximalizaci počtu leadů. MOTIV Přejděte k OZP. Podklady dodá zadavatel ve více variantách pro následnou optimalizaci.</t>
  </si>
  <si>
    <t>GOOGLE  Performance Max</t>
  </si>
  <si>
    <t>Všechny dostupné formáty v rámci Google Performance Max, optimalizace pomocí AI Google dle konverzních cílů; CS: muži/ženy dle segmentace zadavatele, zájmy: zdraví, zdravotní pojištění, prevence, zdravý životní styl, technologie; remarketingu na návštěvníky webu OZP; optimalizace na konverze. Optimalizace publika pomocí AI Google(konverzní event = 1. krok formuláře přihlášky - vyplnění tel. čísla)</t>
  </si>
  <si>
    <t>kliknutí</t>
  </si>
  <si>
    <t>Meta Advantage+</t>
  </si>
  <si>
    <t>využití automatizované optimalizace Meta pro výběr publika, umístění a doručování reklam; všechny dostupné formáty v sítích Facebook a Instagram; CS: muži/ženy dle segmentace zadavatele, zájmy: zdraví, zdravotní pojištění, prevence, zdravý životní styl; možnost remarketingu na návštěvníky webu OZP; Optimalizace publika: konverzní event = 1. krok formuláře přihlášky (vyplnění tel. čísla)</t>
  </si>
  <si>
    <t>Homepage iDNES.cz</t>
  </si>
  <si>
    <t>Homepage Novinky.cz</t>
  </si>
  <si>
    <t>Homepage Aktuálně.cz</t>
  </si>
  <si>
    <t>Homepage Deník.cz</t>
  </si>
  <si>
    <t>Homepage Seznam.cz</t>
  </si>
  <si>
    <t>Bannery v rámci RTB nákupu a konkrétního cílení (Mafra, Seznam, Economia, AdActive, TiscaliMedia a další dle doporučení). Konkrétní výběr médií a reklamních sítí, stejně tak cílení a mediaplán kampaně podléhá předchozímu schválení zadavatelem.</t>
  </si>
  <si>
    <t>Nativní reklama - na zpravodajském portálu s alespoň 2 mil. RU (na základě dat Netmonitor za období květen 2026; po zpřístupnění dat za květen 2027 vycházet z novějších údajů, tzn. za období květen 2027), podíl jednoho portálu maximálně 25 %. Konkrétní výběr médií a reklamních sítí, stejně tak cílení a mediaplán kampaně podléhá předchozímu schválení zadavatelem.</t>
  </si>
  <si>
    <t>Trueview  10s + překryvná vrstva + doprovodný banner - REMARKETTING, CS: navštívili www.CZ/prejdete nebo www.ozp.cz/prihlaska-pojistence</t>
  </si>
  <si>
    <t>Trueview  10s + překryvná vrstva + doprovodný banner, CS dle segmentů definovaných zadavatelem, téma a poměr segmentů definuje zadavatel.</t>
  </si>
  <si>
    <t>Videospot - na zpravodajském portálu s alespoň 2 mil. RU (na základě dat Netmonitor za období květen 2026; po zpřístupnění dat za květen 2027 vycházet z novějších údajů, tzn. za období květen 2027), podíl jednoho portálu maximálně 25 %. Konkrétní výběr médií a reklamních sítí, stejně tak cílení a mediaplán kampaně podléhá předchozímu schválení zadavatelem.</t>
  </si>
  <si>
    <t>Definice sběru dat</t>
  </si>
  <si>
    <t>Specifikace výzkumu</t>
  </si>
  <si>
    <t>Obsah a rozsah výzkumu</t>
  </si>
  <si>
    <t>Nabídková cena za jednotku v Kč bez DPH</t>
  </si>
  <si>
    <t>Výzkum metoda CAWI; použití některého z běžně dostupných panelů s minimální registrací 30.000 respondentů</t>
  </si>
  <si>
    <t>Definice obsahu a otázek: Spontánní a podpořená znalost OZP a vybraných příspěvků OZP (minimálně 8); spontánní a podpořená znalost ostatních zdravotních pojišťoven; uvažování o změně zdravotní pojišťovny; asociace ke zdravotní pojišťovně OZP; sympatie ke značce; image značky; Potenciál využití služeb OZP</t>
  </si>
  <si>
    <t>Výzkum</t>
  </si>
  <si>
    <t>Definice obsahu a otázek: Spontánní a podpořená znalost OZP a vybraných příspěvků OZP (minimálně 8); spontánní a podpořená znalost ostatních zdravotních pojišťoven; spontánní a podpořená znalost reklamy OZP a ostatních zdravotních pojišťoven; spontánní znalost obsahu komunikace OZP; spontánní znalost claimu OZP; využití mediatypů (zaznamenání kampaně OZP); jaká kampaň by motivovala ke změně ZP; hodnocení vizuálů OZP použitých v kampani (minimálně 5 atributů; minimálně 5 vizuálů); realizovaná změna zdravotní pojišťovny; asociace ke zdravotní pojišťovně OZP; sympatie ke značce; image značky; potenciál využití služeb OZP.</t>
  </si>
  <si>
    <t>Výzkum na základě oficiálních dat Nielsen Admosphere, AdIntel, AdMonitoring a dalších</t>
  </si>
  <si>
    <t>Přehled hrubých mediálních investic zdravotních pojišťoven v ČR po jednotlivých měsících a doplnění o odhad reálných investic; a to vše rozděleno po jednotlivých letech, měsících, mediatypech a zdravotních pojišťovnách.</t>
  </si>
  <si>
    <t>Příprava a vyhodnocení dat</t>
  </si>
  <si>
    <t>Požadovaná analýza</t>
  </si>
  <si>
    <t>Výstup a minimální rozsah</t>
  </si>
  <si>
    <t>Příprava výzkumu</t>
  </si>
  <si>
    <t>Detailní příprava otázek a schválení ze strany OZP; v případě požadavku úprava či úpravy otázek</t>
  </si>
  <si>
    <t>Elektronický; Word nebo Excel</t>
  </si>
  <si>
    <t>Příprava</t>
  </si>
  <si>
    <t>Vyhodnocení výzkumu</t>
  </si>
  <si>
    <t>Detailní vyhodnocení výzkumu obou vln, a to včetně socio-demografického profilu a klienství ke ZP u vzorku respondentů, TOP lines, detailního porovnání, shrnutí a doporučení pro komunikační strategii a přehledného zpracování v elektronické podobě; na vyžádání osobní odprezentování v sídle OZP</t>
  </si>
  <si>
    <t>Elektronický; PPT + PDF + DATA EXCEL; minimálně 20 stran</t>
  </si>
  <si>
    <t>Vyhodnocení</t>
  </si>
  <si>
    <t>Celková nabídková cena v Kč bez DPH</t>
  </si>
  <si>
    <t>Cíle výzkumu</t>
  </si>
  <si>
    <t>Cílem je zjistit aktuální brand awareness OZP (před a po kampani OZP a s odstupem po kampani); znalost kampaně OZP; znalost nebo povědomí o příspěvcích OZP; znalost vizuálů OZP; porovnání vizuálů OZP; povědomí o kampaních všech zdravotních pojišťoven; motivace ke změně zdravotní pojišťovny.</t>
  </si>
  <si>
    <t>Kampaňový výzkum</t>
  </si>
  <si>
    <t>Zajištění realizace markentigové strategie pro rok 2027</t>
  </si>
  <si>
    <t>ks</t>
  </si>
  <si>
    <r>
      <t xml:space="preserve">Rollup o min. velikosti 80x200,  hliník, obsahuje vnitřní stabilizátor a závaží. Odlehčená konstrukce, otočné nohy pro lepší stabilitu konstrukce, kvalitní napínací mechanismus, snadná výměna grafiky. PVC Banner s potiskem pro venkovní </t>
    </r>
    <r>
      <rPr>
        <sz val="11"/>
        <color rgb="FF00B0F0"/>
        <rFont val="Calibri"/>
        <family val="2"/>
        <scheme val="minor"/>
      </rPr>
      <t>o</t>
    </r>
    <r>
      <rPr>
        <sz val="11"/>
        <rFont val="Calibri"/>
        <family val="2"/>
        <charset val="238"/>
        <scheme val="minor"/>
      </rPr>
      <t xml:space="preserve"> vnitřní použití, taška pro transport banneru. Minimálně 3 různé motivy tisku.</t>
    </r>
  </si>
  <si>
    <t>A5, 4/4, materiál – křída, lesk nebo mat, 135 g/m2, při 1 odběru nákladu na jedno číslo v rozpětí 100-4000 ks</t>
  </si>
  <si>
    <t>vklad do 20 g 250 000 ks (cílení dle požadavku OZP)</t>
  </si>
  <si>
    <t>celostrana</t>
  </si>
  <si>
    <t>20s spoty s nasazením Po–Pá 06:00–09:00 (2x), 09:00–12:00 (2x), 12:00–15:00 (2x), 15:00–18:00 (2x)), tj. 40 spotů týdně. Modelový počet kusů slouží pouze pro účely hodnocení nabídek. Skutečné plnění a rozložení bude objednáváno dle potřeb zadavatele až do maximálního počtu uvedeného ve sloupci „Počet maximální počet“.</t>
  </si>
  <si>
    <t>20s reklamní spoty v regionální síti tv stanic, sezónní, stopážové, daypartové, příp. další koeficienty budou uplatněny v souladu s platnými všeobecnými podmínkami reklamy TV stanic</t>
  </si>
  <si>
    <t>20s reklamní spoty v aktuální nákupní cílové skupině (ta je vždy zveřejněna na webu AT MEDIA),    sezónní, stopážové, daypartové, příp. další koeficienty budou uplatněny v souladu s platnými všeobecnými podmínkami reklamy TV stanic</t>
  </si>
  <si>
    <t>20s reklamní spoty v aktuální nákupní cílové skupině (ta je vždy zveřejněna na webu Media Club); 60 % PT; garantovaná afinita 0,65 v cílové skupině Ženy 25-45,  sezónní, stopážové, daypartové, příp. další koeficienty budou uplatněny v souladu s platnými všeobecnými podmínkami reklamy TV stanic</t>
  </si>
  <si>
    <t>20s reklamní spoty v aktuální nákupní cílové skupině (ta je vždy zveřejněna na webu Nova Group);  40 % PT+20 % SPT, garantovaná afinita 1,1 v cílové skupině Ženy 25-45, sezónní, stopážové, daypartové, příp. další koeficienty budou uplatněny v souladu s platnými všeobecnými podmínkami reklamy TV stanic</t>
  </si>
  <si>
    <t>celková cena v Kč bez DPH
modelový koš</t>
  </si>
  <si>
    <t>počet
maximální počet</t>
  </si>
  <si>
    <t>počet
modelový koš</t>
  </si>
  <si>
    <t>počet -
modelový koš pro účely hodnocení nabídek</t>
  </si>
  <si>
    <t>celková cena v Kč bez DPH -
modelový koš pro účely hodnocení nabídek</t>
  </si>
  <si>
    <t xml:space="preserve">
maximální počet za dobu trvání RD</t>
  </si>
  <si>
    <t>celková cena v Kč bez DPH
modelový koš - pro účely hodnocení nabídek</t>
  </si>
  <si>
    <t>počet
modelový koš pro účely hodnocení  nabídek</t>
  </si>
  <si>
    <t>počet -
modelový koš pro účely hodnocení  nabídek</t>
  </si>
  <si>
    <t>PRINT</t>
  </si>
  <si>
    <t xml:space="preserve">MEDIA </t>
  </si>
  <si>
    <t>TV media</t>
  </si>
  <si>
    <t>OOH media</t>
  </si>
  <si>
    <t>Tisková media</t>
  </si>
  <si>
    <t>Online media</t>
  </si>
  <si>
    <t>Radio celkem</t>
  </si>
  <si>
    <t xml:space="preserve">Radio  </t>
  </si>
  <si>
    <t xml:space="preserve">CENY DO SOUTĚŽÍ </t>
  </si>
  <si>
    <t>KREATIVNÍ A PRODUKČNÍ PRÁCE</t>
  </si>
  <si>
    <t>60x90mm, 250 g/m, primcard, tisk: 4/4 B + 1/0 disperzní lak</t>
  </si>
  <si>
    <t>A4,  minimálně 250g/m, křída mat, tisk: 2/0, minimálně 2 chlopně</t>
  </si>
  <si>
    <t>A5, 4/4, materiál – křída, lesk nebo mat, 170 g/m2, při 1 odběru nákladu na jedno číslo v rozpětí 100-4000 ks</t>
  </si>
  <si>
    <t>A5, 4/4, materiál – křída, lesk nebo mat, 170 g/m2, , při 1 odběru nákladu na jedno číslo v rozpětí 4001-8000 ks</t>
  </si>
  <si>
    <t>A4, 4/0, materiál - křída, lesk nebo mat 135g/m2, baleno po 100ks, při 1 odběru nákladu na jedno číslo v rozpětí 100-4000 ks</t>
  </si>
  <si>
    <t>A4, 4/0, materiál - křída, lesk nebo mat 135g/m2, baleno po 100ks, při 1 odběru nákladu na jedno číslo v rozpětí 4001-8000 ks</t>
  </si>
  <si>
    <t>A4, 4/0, materiál - křída, lesk nebo mat, 170g/m2, baleno po 100ks, při 1 odběru nákladu na jedno číslo v rozpětí 100-4000 ks</t>
  </si>
  <si>
    <t>A4, 4/0, materiál - křída, lesk nebo mat, 170g/m2, baleno po 100ks, při 1 odběru nákladu na jedno číslo v rozpětí 4001-8000 ks</t>
  </si>
  <si>
    <t>A4, 4/4, materiál - křída, lesk nebo mat 135g/m2, baleno po 100ks, při 1 odběru nákladu na jedno číslo v rozpětí 100-4000 ks</t>
  </si>
  <si>
    <t>A4, 4/4, materiál - křída, lesk nebo mat 135g/m2, baleno po 100ks, při 1 odběru nákladu na jedno číslo v rozpětí 4001-8000 ks</t>
  </si>
  <si>
    <t>A4, 4/4, materiál - křída, lesk nebo mat,  170g/m2, baleno po 100ks, při 1 odběru nákladu na jedno číslo v rozpětí 100-4000 ks</t>
  </si>
  <si>
    <t>A4, 4/4, materiál - křída, lesk nebo mat,  170g/m2, baleno po 100ks, při 1 odběru nákladu na jedno číslo v rozpětí 4001-8000 ks</t>
  </si>
  <si>
    <t>DL v 210mm x š 99mm, 4/4, materiál - křída, lesk 170 g, baleno po 100ks, při 1 odběru nákladu na jedno číslo v rozpětí 100-4000 ks</t>
  </si>
  <si>
    <t>DL v 210mm x š 99mm, 4/4, materiál - křída, lesk 170 g, baleno po 100ks, při 1 odběru nákladu na jedno číslo v rozpětí 4001-8000 ks</t>
  </si>
  <si>
    <t>DL v 210mm x š 99mm, 4/4, materiál - křída, lesk 250 g, baleno po 100ks, při 1 odběru nákladu na jedno číslo v rozpětí 100-4000 ks</t>
  </si>
  <si>
    <t>DL v 210mm x š 99mm, 4/4, materiál - křída, lesk 250 g, baleno po 100ks, při 1 odběru nákladu na jedno číslo v rozpětí 4001-8000 ks</t>
  </si>
  <si>
    <t>A4/A5-1 lom, 4/4, rylování, skládání, materiál – křída, lesk nebo mat, 135 g/m2, při 1 odběru nákladu na jedno číslo v rozpětí 100-4000 ks</t>
  </si>
  <si>
    <t>A4/A5-1 lom, 4/4, rylování, skládání, materiál – křída, lesk nebo mat, 135 g/m2, při 1 odběru nákladu na jedno číslo v rozpětí 4001-8000 ks</t>
  </si>
  <si>
    <t>DL 1 LOM (1 x lom na DL 210 x 99 mm, rozložený 210 x 198 mm), 4/4, materiál - křída, lesk nebo mat, 250 g/m2; baleno po 100ks, při 1 odběru nákladu na jedno číslo v rozpětí 100-4000 ks</t>
  </si>
  <si>
    <t>DL 1 LOM (1 x lom na DL 210 x 99 mm, rozložený 210 x 198 mm), 4/4, materiál - křída, lesk nebo mat, 250 g/m2; baleno po 100ks, při 1 odběru nákladu na jedno číslo v rozpětí 4001-8000 ks</t>
  </si>
  <si>
    <t>DL 2 LOMY (lom na DL v 210 mm x š 99mm; v 210 x š 297 mm); 4/4, materiál - křída, lesk nebo mat, 250 g/m2, baleno po  100ks, při 1 odběru nákladu na jedno číslo v rozpětí 100-4000 ks</t>
  </si>
  <si>
    <t>DL 2 LOMY (lom na DL v 210 mm x š 99mm; v 210 x š 297 mm); 4/4, materiál - křída, lesk nebo mat, 250 g/m2, baleno po  100ks, při 1 odběru nákladu na jedno číslo v rozpětí 4001-8000 ks</t>
  </si>
  <si>
    <t>DL 3 LOMY (lom na DL v 210 mm x š 99mm; v 210 x š 396 mm); 4/4, materiál - křída, lesk nebo mat, 250 g/m2, baleno po  100ks, při 1 odběru nákladu na jedno číslo v rozpětí 100-4000 ks</t>
  </si>
  <si>
    <t>DL 3 LOMY (lom na DL v 210 mm x š 99mm; v 210 x š 396 mm); 4/4, materiál - křída, lesk nebo mat, 250 g/m2, baleno po  100ks, při 1 odběru nákladu na jedno číslo v rozpětí 4001-8000 ks</t>
  </si>
  <si>
    <t>TVORBA MEDIÁLNÍCH PLÁNŮ</t>
  </si>
  <si>
    <t>KAMPAŃOVÝ VÝZKUM A ANALÝZY</t>
  </si>
  <si>
    <t>V rámci tohoto plnění bude Objednatel oprávněn poptávat realizaci kampaňových a marketingových výzkumů a analýz, monitoring a rovněž nákup či zajištění dat, výstupů nebo přístupů z existujících či průběžně realizovaných výzkumů a datových zdrojů dle níže uvedené specifikace. Součástí plnění je dle povahy konkrétní položky zejména příprava metodiky a dotazníků, zajištění respondentů a sběru dat, zpracování, kontrola, analýza a interpretace dat, zajištění potřebných datových zdrojů, licencí a přístupů a předání či prezentace výstupů Objednateli. Plnění zahrnuje rovněž veškeré další související činnosti a součinnost nezbytné pro jeho řádné a úplné poskytnutí, a to i v případě, že nejsou výslovně uvedeny. Veškeré tyto náklady musí být zohledněny v nabídkových cenách jednotlivých položek uvedených níže.</t>
  </si>
  <si>
    <t>V rámci tohoto plnění bude Objednatel oprávněn poptávat komplexní strategické a detailní mediální plánování celých kampaní a komunikačních projektů. Součástí plnění je zejména analýza zadání, návrh mediální strategie a mediamixu, stanovení cílových skupin, rozdělení rozpočtu a časového rozložení kampaně, včetně stanovení a vyhodnocení relevantních mediálních ukazatelů (např. zásah, frekvence, afinita, rating, CPT/CPM). Poskytovatel své návrhy odborně odůvodní na základě dostupných dat a dle požadavku Objednatele zpracuje variantní řešení. Plnění zahrnuje rovněž veškeré související analýzy, podklady, nástroje, datové zdroje a činnosti nezbytné pro řádné a úplné zpracování mediálního plánu, i pokud nejsou výslovně uvedeny. Veškeré tyto náklady jsou zahrnuty v nabídkové ceně.</t>
  </si>
  <si>
    <t>Komplexní mediální plán kampaně</t>
  </si>
  <si>
    <t>Definice</t>
  </si>
  <si>
    <t>Specifikace</t>
  </si>
  <si>
    <t>Zpracování komplexního mediálního plánu celé kampaně zahrnující zejména analýzu zadání, návrh mediální strategie a mediamixu, definici cílových skupin, alokaci rozpočtu, časové rozložení a stanovení relevantních mediálních ukazatelů. Součástí je odůvodnění navrženého řešení a na požadavek Objednatele také variantní řešení.</t>
  </si>
  <si>
    <t>1 plán</t>
  </si>
  <si>
    <t>Aktualizace mediálního plánu</t>
  </si>
  <si>
    <t>Významná aktualizace již zpracovaného mediálního plánu vyvolaná zejména změnou zadání, rozpočtu, cílové skupiny, termínu nebo jiných podmínek kampaně, včetně přepočtu relevantních mediálních ukazatelů.</t>
  </si>
  <si>
    <t>1 aktualizace</t>
  </si>
  <si>
    <t>Post-buy analýza kampaně</t>
  </si>
  <si>
    <t>Komplexní vyhodnocení kampaně navazující na komplexní mediální plán zpracovaný Poskytovatelem, zahrnující souhrnné vyhodnocení mediamixu a dosažených výsledků vůči mediálnímu plánu a stanoveným KPI, interpretaci výsledků a doporučení pro další kampaně. Za tuto položku se nepovažuje běžný reporting a vyhodnocení jednotlivých médií či kampaní, které je součástí nákupu a administrace reklamy</t>
  </si>
  <si>
    <t>1 analýza</t>
  </si>
  <si>
    <t>Nákup a administrace reklamy</t>
  </si>
  <si>
    <t>Tvorba mediálních plánů</t>
  </si>
  <si>
    <t>Brožury</t>
  </si>
  <si>
    <t>BROŽURY - CENA CELKEM</t>
  </si>
  <si>
    <t>Tisk brožury</t>
  </si>
  <si>
    <t>objednávka</t>
  </si>
  <si>
    <t>Tisk brožury dle technické specifikace zadavatele při odběru nákladu na jedno číslo (jednu objednávku) v rozpětí 800-1000 ks. Součástí plnění je zhotovení 1 kusu vzorového výtisku před zahájením každé jednotlivé tiskové série, a to k předchozímu schválení zadavatelem, dále balení, kompletace a příprava k distribuci dle pokynů zadavatele. Rozsah 12 stran (8 stran + obálka), vazba V1, formát A4, obálka: 200 g křídový matný papír, plnobarevný tisk 4/4; vnitřní listy: 170 g křídový matný papír, plnobarevný tisk 4/4, včetně balení.</t>
  </si>
  <si>
    <t>Tisk brožury dle technické specifikace zadavatele při odběru nákladu na jedno číslo (jednu objednávku) v rozpětí 1500-2000 ks. Součástí plnění je zhotovení 1 kusu vzorového výtisku před zahájením každé jednotlivé tiskové série, a to k předchozímu schválení zadavatelem, dále balení, kompletace a příprava k distribuci dle pokynů zadavatele. Rozsah 12 stran (8 stran + obálka), vazba V1, formát A4, obálka: 200 g křídový matný papír, plnobarevný tisk 4/4; vnitřní listy: 170 g křídový matný papír, plnobarevný tisk 4/4, včetně balení.</t>
  </si>
  <si>
    <t>A5, 4/4, materiál – křída, lesk nebo mat, 135 g/m2, při 1 odběru nákladu na jedno číslo v rozpětí 4001-8000 ks</t>
  </si>
  <si>
    <t xml:space="preserve">Hole určené na nordic walking a túry, materiál hliník nebo carbon, váha páru maximálně 350g, minimální délka 65cm, maximální délka 140cm, délka složených holí maximálně 100 cm. </t>
  </si>
  <si>
    <t>NÁKUP A ADMINISTRACE REKLAMY - MEDIA</t>
  </si>
  <si>
    <t>V rámci tohoto plnění bude Objednatel oprávněn poptávat plánování, zprostředkování, nákup, realizaci, správu a vyhodnocování reklamních kampaní a reklamního prostoru v televizních, rozhlasových, tiskových, online, OOH a dalších médiích, včetně veškerých souvisejících činností nezbytných k řádné realizaci plnění.
Součástí plnění je zejména komunikace s médii a jejich zastupitelstvími, rezervace a objednávání (nákup) reklamního prostoru, operativní plánování konkrétního mediálního nasazení v rámci poptávané položky (např. výběr OOH ploch, spotlistů, termínů a pozic), trafficking a kontrola reklamních podkladů, zajištění jejich nasazení, potřebných kódů (např. AKA), založení a správa reklamních účtů a přístupových práv pro Objednatele, správa a optimalizace kampaní, měření, kontrola realizace, reporting a vyhodnocení.
Plnění zahrnuje rovněž veškeré další související úkony a součinnost nezbytné pro jeho řádné a úplné poskytnutí, i pokud nejsou výslovně uvedeny. Poskytovatel zajistí zachování a předání přístupů, dostupné historie kampaní, dat a souvisejících podkladů Objednateli v rozsahu umožněném příslušnými systémy a médii.
Náklady na veškeré výše uvedené a související činnosti musí být zohledněny v nabídkových cenách jednotlivých položek a reklamních formátů a jsou jejich nedílnou součástí.</t>
  </si>
  <si>
    <t>Nabídková cena za jednotku v Kč bez DPH*</t>
  </si>
  <si>
    <t xml:space="preserve">V rámci tohoto plnění bude Objednatel oprávněn poptávat zajištění a dodání cen do soutěží pořádaných Objednatelem či do soutěží, kde je Objednatel partnerem, a které budou souviset s Reklamní kampaní Objednatele dle níže uvedené specifikace. Součástí plnění je výběr a nákup odpovídajících produktů, jejich dodání Objednateli a veškeré související činnosti nezbytné k řádnému a úplnému poskytnutí plnění. Nabídkové ceny musí zahrnovat veškeré náklady na zajištění položek, vyjma dopravy, která je naceněna zvlášť v rámci listu Kreativní a produkční práce. </t>
  </si>
  <si>
    <t>V rámci tohoto plnění bude Objednatel oprávněn poptávat tisk níže uvedených tiskovin z Objednatelem dodaných nebo odsouhlasených podkladů, včetně veškerých souvisejících činností nezbytných k řádnému a úplnému provedení plnění. Tiskoviny budou dle požadavků Objednatele dokončeny požadovaným způsobem, zejména svázány, složeny či přeloženy, a zabaleny v ochranných obalech v množství umožňujícím pohodlnou manipulaci. Kreativní výstupy zhotovené Poskytovatelem v rámci plnění Minitendru či Objednávky se stávají majetkem Objednatele (ohledně úpravy autorských práv viz čl. XII. Rámcové dohody). Tiskoviny a použité obaly budou vyrobeny ze snadno recyklovatelných materiálů, materiálů z obnovitelných zdrojů nebo bude použit obalový systém pro opakované použití. Jednotlivé části obalu z různých materiálů musí být od sebe ručně snadno oddělitelné. Nabídkové ceny jednotlivých položek uvedených níže musí zahrnovat veškeré náklady spojené s jejich řádným a úplným poskytnutím, včetně všech souvisejících činností, a to i v případě, že nejsou výslovně uvedeny, vyjma dopravy, která je naceněna samostatně.</t>
  </si>
  <si>
    <t>** počet uvedený v modelovém koši pro účely hodnocení nabídek je zároveň i počtem maximálním za dobu trvání RD</t>
  </si>
  <si>
    <t>Distribuce propagačních DL letáků OZP (jednoduchých nebo skládaných, maximálně se 3 lomy) a časopisů OZP (do maximálního formátu A4 a rozsahu 110 stran) do celkem 150 čekáren zdravotnických zařízení, příípadně v jejich bezprostřední blízkosti. Součástí plnění je doprava a vyzvednutí distribuovaných materiálů v sídle OZP v Praze. Poměr letáků a časopisů stanoví OZP podle jejich aktuální dostupnosti.</t>
  </si>
  <si>
    <t>Odvysílání</t>
  </si>
  <si>
    <t>Celková cena v Kč bez DPH</t>
  </si>
  <si>
    <t>Dotazování vlna 1: Proběhne před začátkem akvizičních kampaní v září, a to nejpozději do 21.08.2027, a to v počtu respondentů minimálně 1.000</t>
  </si>
  <si>
    <t xml:space="preserve"> </t>
  </si>
  <si>
    <t>Doručení plnění do sídla OZP, Roškotova 1 v rozsahu jedné palety (doprava), jednotková cena za každých započatých 50km.  Včetně dodání do prostor OZP za první vchodové uzamykatelné dveře.</t>
  </si>
  <si>
    <t xml:space="preserve">Doručení plnění v rozsahu jedné palety (doprava), jednotková cena za každých započatých 50km. </t>
  </si>
  <si>
    <t>Kontrola, zaměření, instalace 1 plachty na pražské pobočce OZP</t>
  </si>
  <si>
    <t>Dotazování vlna 2: Proběhne po skončení akvizičních kampaní v září, a to v období 01.10. - 31.10.2027, a to v počtu respondentů minimálně 1.000</t>
  </si>
  <si>
    <t>Monitoring  mediálních investic zdravotních pojišťoven na českém trhu za období 01/2027-09/2027</t>
  </si>
  <si>
    <t>počet -
modelový koš pro účely hodnocení nabídek**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</si>
</sst>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Kč&quot;_-;\-* #,##0.00\ &quot;Kč&quot;_-;_-* &quot;-&quot;??\ &quot;Kč&quot;_-;_-@_-"/>
    <numFmt numFmtId="43" formatCode="_-* #,##0.00_-;\-* #,##0.00_-;_-* &quot;-&quot;??_-;_-@_-"/>
    <numFmt numFmtId="164" formatCode="_-* #,##0.00\ _K_č_-;\-* #,##0.00\ _K_č_-;_-* &quot;-&quot;??\ _K_č_-;_-@_-"/>
    <numFmt numFmtId="165" formatCode="#,##0.00\ &quot;Kč&quot;"/>
    <numFmt numFmtId="166" formatCode="#,##0.00\ _K_č"/>
    <numFmt numFmtId="167" formatCode="_-* #,##0\ _K_č_-;\-* #,##0\ _K_č_-;_-* &quot;-&quot;??\ _K_č_-;_-@_-"/>
    <numFmt numFmtId="168" formatCode="#,##0\ _K_č"/>
  </numFmts>
  <fonts count="43"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0"/>
      <color theme="1"/>
      <name val="Arial"/>
      <family val="2"/>
      <charset val="238"/>
    </font>
    <font>
      <sz val="11"/>
      <name val="Calibri"/>
      <family val="2"/>
      <charset val="238"/>
      <scheme val="minor"/>
    </font>
    <font>
      <b/>
      <sz val="11"/>
      <name val="Calibri"/>
      <family val="2"/>
      <charset val="238"/>
      <scheme val="minor"/>
    </font>
    <font>
      <sz val="11"/>
      <color theme="1"/>
      <name val="Arial"/>
      <family val="2"/>
      <charset val="238"/>
    </font>
    <font>
      <sz val="11"/>
      <name val="Arial"/>
      <family val="2"/>
      <charset val="238"/>
    </font>
    <font>
      <sz val="11"/>
      <color rgb="FF000000"/>
      <name val="Calibri"/>
      <family val="2"/>
      <charset val="238"/>
      <scheme val="minor"/>
    </font>
    <font>
      <b/>
      <sz val="11"/>
      <color theme="1"/>
      <name val="Arial"/>
      <family val="2"/>
      <charset val="238"/>
    </font>
    <font>
      <sz val="10"/>
      <name val="Arial"/>
      <family val="2"/>
      <charset val="238"/>
    </font>
    <font>
      <sz val="10"/>
      <name val="Calibri"/>
      <family val="2"/>
      <charset val="238"/>
      <scheme val="minor"/>
    </font>
    <font>
      <b/>
      <sz val="10"/>
      <name val="Calibri"/>
      <family val="2"/>
      <charset val="238"/>
      <scheme val="minor"/>
    </font>
    <font>
      <i/>
      <sz val="11"/>
      <color rgb="FFFF0000"/>
      <name val="Arial"/>
      <family val="2"/>
      <charset val="238"/>
    </font>
    <font>
      <b/>
      <i/>
      <sz val="11"/>
      <color rgb="FFFF0000"/>
      <name val="Arial"/>
      <family val="2"/>
      <charset val="238"/>
    </font>
    <font>
      <b/>
      <i/>
      <sz val="11"/>
      <color rgb="FFFF0000"/>
      <name val="Calibri"/>
      <family val="2"/>
      <charset val="238"/>
      <scheme val="minor"/>
    </font>
    <font>
      <i/>
      <sz val="11"/>
      <color rgb="FFFF0000"/>
      <name val="Calibri"/>
      <family val="2"/>
      <charset val="238"/>
      <scheme val="minor"/>
    </font>
    <font>
      <i/>
      <sz val="10"/>
      <color rgb="FFFF0000"/>
      <name val="Calibri"/>
      <family val="2"/>
      <charset val="238"/>
      <scheme val="minor"/>
    </font>
    <font>
      <b/>
      <sz val="16"/>
      <color rgb="FFFF0000"/>
      <name val="Calibri"/>
      <family val="2"/>
      <charset val="238"/>
      <scheme val="minor"/>
    </font>
    <font>
      <b/>
      <sz val="18"/>
      <color rgb="FFFF0000"/>
      <name val="Calibri"/>
      <family val="2"/>
      <charset val="238"/>
      <scheme val="minor"/>
    </font>
    <font>
      <u/>
      <sz val="11"/>
      <color theme="10"/>
      <name val="Calibri"/>
      <family val="2"/>
      <charset val="238"/>
      <scheme val="minor"/>
    </font>
    <font>
      <sz val="12"/>
      <color theme="1"/>
      <name val="Calibri"/>
      <family val="2"/>
      <charset val="238"/>
      <scheme val="minor"/>
    </font>
    <font>
      <sz val="11"/>
      <color theme="1"/>
      <name val="Calibri"/>
      <family val="2"/>
      <charset val="238"/>
    </font>
    <font>
      <sz val="11"/>
      <color rgb="FFFF0000"/>
      <name val="Calibri"/>
      <family val="2"/>
      <charset val="238"/>
      <scheme val="minor"/>
    </font>
    <font>
      <b/>
      <sz val="11"/>
      <color rgb="FFFF0000"/>
      <name val="Calibri"/>
      <family val="2"/>
      <charset val="238"/>
      <scheme val="minor"/>
    </font>
    <font>
      <sz val="10"/>
      <color rgb="FFFF0000"/>
      <name val="Arial"/>
      <family val="2"/>
      <charset val="238"/>
    </font>
    <font>
      <sz val="12"/>
      <color theme="1"/>
      <name val="Arial"/>
      <family val="2"/>
      <charset val="238"/>
    </font>
    <font>
      <sz val="11"/>
      <color theme="1"/>
      <name val="Calibri"/>
      <family val="2"/>
    </font>
    <font>
      <b/>
      <sz val="14"/>
      <color rgb="FFFF0000"/>
      <name val="Calibri"/>
      <family val="2"/>
      <scheme val="minor"/>
    </font>
    <font>
      <sz val="11"/>
      <color rgb="FF00B0F0"/>
      <name val="Calibri"/>
      <family val="2"/>
      <scheme val="minor"/>
    </font>
    <font>
      <b/>
      <sz val="11"/>
      <name val="Calibri"/>
      <family val="2"/>
      <scheme val="minor"/>
    </font>
    <font>
      <b/>
      <sz val="10"/>
      <name val="Calibri"/>
      <family val="2"/>
      <scheme val="minor"/>
    </font>
    <font>
      <sz val="11"/>
      <name val="Calibri"/>
      <family val="2"/>
      <scheme val="minor"/>
    </font>
    <font>
      <b/>
      <u/>
      <sz val="11"/>
      <name val="Calibri"/>
      <family val="2"/>
      <charset val="238"/>
      <scheme val="minor"/>
    </font>
    <font>
      <b/>
      <u/>
      <sz val="11"/>
      <name val="Calibri"/>
      <family val="2"/>
      <scheme val="minor"/>
    </font>
    <font>
      <b/>
      <u/>
      <sz val="11"/>
      <color theme="1"/>
      <name val="Calibri"/>
      <family val="2"/>
      <charset val="238"/>
      <scheme val="minor"/>
    </font>
    <font>
      <b/>
      <sz val="10"/>
      <color rgb="FFFF0000"/>
      <name val="Arial"/>
      <family val="2"/>
      <charset val="238"/>
    </font>
    <font>
      <sz val="10"/>
      <color rgb="FFFF0000"/>
      <name val="Calibri"/>
      <family val="2"/>
      <charset val="238"/>
      <scheme val="minor"/>
    </font>
    <font>
      <sz val="11"/>
      <color rgb="FF0070C0"/>
      <name val="Calibri"/>
      <family val="2"/>
      <charset val="238"/>
      <scheme val="minor"/>
    </font>
    <font>
      <b/>
      <sz val="11"/>
      <color rgb="FF0070C0"/>
      <name val="Calibri"/>
      <family val="2"/>
      <scheme val="minor"/>
    </font>
    <font>
      <b/>
      <sz val="11"/>
      <color rgb="FF00B050"/>
      <name val="Calibri"/>
      <family val="2"/>
      <scheme val="minor"/>
    </font>
    <font>
      <sz val="18"/>
      <name val="Calibri"/>
      <family val="2"/>
      <charset val="238"/>
      <scheme val="minor"/>
    </font>
  </fonts>
  <fills count="9">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92D050"/>
        <bgColor indexed="64"/>
      </patternFill>
    </fill>
    <fill>
      <patternFill patternType="solid">
        <fgColor theme="0"/>
        <bgColor indexed="64"/>
      </patternFill>
    </fill>
    <fill>
      <patternFill patternType="solid">
        <fgColor rgb="FF33CC3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auto="1"/>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rgb="FFBFBFBF"/>
      </right>
      <top style="thin">
        <color rgb="FFBFBFBF"/>
      </top>
      <bottom style="thin">
        <color rgb="FFBFBFBF"/>
      </bottom>
      <diagonal/>
    </border>
    <border>
      <left/>
      <right style="thin">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42">
    <xf numFmtId="0" fontId="0" fillId="0" borderId="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1" fillId="0" borderId="0" applyNumberFormat="0" applyFill="0" applyBorder="0" applyAlignment="0" applyProtection="0"/>
    <xf numFmtId="0" fontId="22" fillId="0" borderId="0"/>
    <xf numFmtId="43" fontId="22" fillId="0" borderId="0" applyFont="0" applyFill="0" applyBorder="0" applyAlignment="0" applyProtection="0"/>
    <xf numFmtId="0" fontId="1" fillId="0" borderId="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3" fillId="0" borderId="0"/>
    <xf numFmtId="44" fontId="1" fillId="0" borderId="0" applyFont="0" applyFill="0" applyBorder="0" applyAlignment="0" applyProtection="0"/>
    <xf numFmtId="44" fontId="1" fillId="0" borderId="0" applyFont="0" applyFill="0" applyBorder="0" applyAlignment="0" applyProtection="0"/>
    <xf numFmtId="0" fontId="23" fillId="0" borderId="0"/>
    <xf numFmtId="9"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50">
    <xf numFmtId="0" fontId="0" fillId="0" borderId="0" xfId="0"/>
    <xf numFmtId="0" fontId="0" fillId="0" borderId="1" xfId="0" applyBorder="1"/>
    <xf numFmtId="0" fontId="4" fillId="0" borderId="0" xfId="0" applyFont="1"/>
    <xf numFmtId="0" fontId="10"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xf>
    <xf numFmtId="166" fontId="5" fillId="2" borderId="1" xfId="1" applyNumberFormat="1" applyFont="1" applyFill="1" applyBorder="1" applyAlignment="1">
      <alignment horizontal="center" vertical="center"/>
    </xf>
    <xf numFmtId="0" fontId="5" fillId="0" borderId="1" xfId="0" applyFont="1" applyBorder="1"/>
    <xf numFmtId="0" fontId="5" fillId="0" borderId="0" xfId="0" applyFont="1"/>
    <xf numFmtId="0" fontId="5" fillId="0" borderId="3" xfId="0" applyFont="1" applyBorder="1" applyAlignment="1">
      <alignment horizontal="left" vertical="center" wrapText="1"/>
    </xf>
    <xf numFmtId="0" fontId="5" fillId="0" borderId="11" xfId="0" applyFont="1" applyBorder="1" applyAlignment="1">
      <alignment horizontal="left" vertical="center" wrapText="1"/>
    </xf>
    <xf numFmtId="0" fontId="12" fillId="0" borderId="0" xfId="0" applyFont="1"/>
    <xf numFmtId="0" fontId="13" fillId="0" borderId="0" xfId="0" applyFont="1" applyAlignment="1">
      <alignment vertical="center"/>
    </xf>
    <xf numFmtId="0" fontId="5" fillId="0" borderId="12" xfId="0" applyFont="1" applyBorder="1" applyAlignment="1">
      <alignment horizontal="left" vertical="center" wrapText="1"/>
    </xf>
    <xf numFmtId="3" fontId="5" fillId="0" borderId="12" xfId="0" applyNumberFormat="1" applyFont="1" applyBorder="1" applyAlignment="1">
      <alignment horizontal="center" vertical="center"/>
    </xf>
    <xf numFmtId="0" fontId="5" fillId="0" borderId="1" xfId="0" applyFont="1" applyBorder="1" applyAlignment="1">
      <alignment horizontal="left" vertical="center" wrapText="1"/>
    </xf>
    <xf numFmtId="3" fontId="5" fillId="0" borderId="1" xfId="0" applyNumberFormat="1" applyFont="1" applyBorder="1" applyAlignment="1">
      <alignment horizontal="center" vertical="center"/>
    </xf>
    <xf numFmtId="0" fontId="5" fillId="7" borderId="0" xfId="0" applyFont="1" applyFill="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14" fillId="0" borderId="0" xfId="0" applyFont="1" applyAlignment="1">
      <alignment horizontal="left" vertical="center"/>
    </xf>
    <xf numFmtId="0" fontId="2"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xf numFmtId="166" fontId="5" fillId="0" borderId="4" xfId="1" applyNumberFormat="1" applyFont="1" applyFill="1" applyBorder="1" applyAlignment="1">
      <alignment horizontal="center" vertical="center"/>
    </xf>
    <xf numFmtId="0" fontId="5" fillId="0" borderId="1" xfId="0" applyFont="1" applyBorder="1" applyAlignment="1">
      <alignment vertical="center" wrapText="1"/>
    </xf>
    <xf numFmtId="3" fontId="5" fillId="0" borderId="1" xfId="2" applyNumberFormat="1" applyFont="1" applyFill="1" applyBorder="1" applyAlignment="1" applyProtection="1">
      <alignment horizontal="center" vertical="center" wrapText="1"/>
      <protection locked="0"/>
    </xf>
    <xf numFmtId="166" fontId="5" fillId="2" borderId="1" xfId="0" applyNumberFormat="1" applyFont="1" applyFill="1" applyBorder="1" applyAlignment="1">
      <alignment horizontal="center" vertical="center"/>
    </xf>
    <xf numFmtId="166" fontId="5" fillId="2" borderId="12" xfId="0" applyNumberFormat="1" applyFont="1" applyFill="1" applyBorder="1" applyAlignment="1">
      <alignment horizontal="center" vertical="center"/>
    </xf>
    <xf numFmtId="166" fontId="5" fillId="2" borderId="1" xfId="5" applyNumberFormat="1" applyFont="1" applyFill="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vertical="center" wrapText="1"/>
    </xf>
    <xf numFmtId="0" fontId="0" fillId="0" borderId="0" xfId="0" applyAlignment="1">
      <alignment vertical="center"/>
    </xf>
    <xf numFmtId="0" fontId="21" fillId="0" borderId="0" xfId="6"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wrapText="1"/>
    </xf>
    <xf numFmtId="166" fontId="0" fillId="0" borderId="0" xfId="0" applyNumberFormat="1" applyAlignment="1">
      <alignment horizontal="center" vertical="center"/>
    </xf>
    <xf numFmtId="0" fontId="5" fillId="0" borderId="0" xfId="0" applyFont="1" applyAlignment="1">
      <alignment horizontal="center"/>
    </xf>
    <xf numFmtId="0" fontId="12" fillId="0" borderId="0" xfId="0" applyFont="1" applyAlignment="1">
      <alignment horizontal="center"/>
    </xf>
    <xf numFmtId="0" fontId="5" fillId="7" borderId="0" xfId="0" applyFont="1" applyFill="1" applyAlignment="1">
      <alignment horizontal="center" vertical="center"/>
    </xf>
    <xf numFmtId="0" fontId="5" fillId="0" borderId="11" xfId="0" applyFont="1" applyBorder="1" applyAlignment="1">
      <alignment vertical="center" wrapText="1"/>
    </xf>
    <xf numFmtId="0" fontId="0" fillId="0" borderId="0" xfId="0" applyAlignment="1">
      <alignment wrapText="1"/>
    </xf>
    <xf numFmtId="0" fontId="5" fillId="0" borderId="0" xfId="0" applyFont="1" applyAlignment="1">
      <alignment vertical="center" wrapText="1"/>
    </xf>
    <xf numFmtId="0" fontId="5" fillId="0" borderId="12" xfId="0" applyFont="1" applyBorder="1" applyAlignment="1">
      <alignment vertical="center" wrapText="1"/>
    </xf>
    <xf numFmtId="166" fontId="5" fillId="2" borderId="1" xfId="24" applyNumberFormat="1" applyFont="1" applyFill="1" applyBorder="1" applyAlignment="1">
      <alignment horizontal="center" vertical="center"/>
    </xf>
    <xf numFmtId="0" fontId="0" fillId="0" borderId="3" xfId="0" applyBorder="1" applyAlignment="1">
      <alignment vertical="center" wrapText="1"/>
    </xf>
    <xf numFmtId="3" fontId="5" fillId="0" borderId="1" xfId="2" applyNumberFormat="1" applyFont="1" applyFill="1" applyBorder="1" applyAlignment="1">
      <alignment horizontal="center" vertical="center"/>
    </xf>
    <xf numFmtId="3" fontId="5" fillId="0" borderId="0" xfId="0" applyNumberFormat="1" applyFont="1" applyAlignment="1">
      <alignment horizontal="center" vertical="center"/>
    </xf>
    <xf numFmtId="3" fontId="5" fillId="7" borderId="0" xfId="0" applyNumberFormat="1" applyFont="1" applyFill="1" applyAlignment="1">
      <alignment vertical="center"/>
    </xf>
    <xf numFmtId="0" fontId="8" fillId="0" borderId="0" xfId="0" applyFont="1" applyAlignment="1">
      <alignment horizontal="left" vertical="center" wrapText="1"/>
    </xf>
    <xf numFmtId="0" fontId="5" fillId="0" borderId="0" xfId="0" applyFont="1" applyAlignment="1">
      <alignment horizontal="left" vertical="center" wrapText="1"/>
    </xf>
    <xf numFmtId="0" fontId="25" fillId="0" borderId="0" xfId="0" applyFont="1"/>
    <xf numFmtId="3" fontId="5" fillId="0" borderId="0" xfId="0" applyNumberFormat="1" applyFont="1"/>
    <xf numFmtId="166" fontId="5" fillId="2" borderId="1" xfId="0" applyNumberFormat="1" applyFont="1" applyFill="1" applyBorder="1" applyAlignment="1">
      <alignment horizontal="center" vertical="center" wrapText="1"/>
    </xf>
    <xf numFmtId="3" fontId="0" fillId="0" borderId="1" xfId="0" applyNumberFormat="1" applyBorder="1" applyAlignment="1">
      <alignment horizontal="center" wrapText="1"/>
    </xf>
    <xf numFmtId="0" fontId="5" fillId="6" borderId="0" xfId="0" applyFont="1" applyFill="1" applyAlignment="1">
      <alignment wrapText="1"/>
    </xf>
    <xf numFmtId="0" fontId="0" fillId="6" borderId="0" xfId="0" applyFill="1" applyAlignment="1">
      <alignment wrapText="1"/>
    </xf>
    <xf numFmtId="166" fontId="4" fillId="0" borderId="0" xfId="0" applyNumberFormat="1" applyFont="1" applyAlignment="1">
      <alignment horizontal="center" wrapText="1"/>
    </xf>
    <xf numFmtId="0" fontId="11" fillId="0" borderId="0" xfId="0" applyFont="1" applyAlignment="1">
      <alignment wrapText="1"/>
    </xf>
    <xf numFmtId="0" fontId="4" fillId="0" borderId="0" xfId="0" applyFont="1" applyAlignment="1">
      <alignment wrapText="1"/>
    </xf>
    <xf numFmtId="166" fontId="0" fillId="2" borderId="0" xfId="0" applyNumberFormat="1" applyFill="1" applyAlignment="1">
      <alignment horizontal="center" wrapText="1"/>
    </xf>
    <xf numFmtId="166" fontId="4" fillId="6" borderId="0" xfId="0" applyNumberFormat="1" applyFont="1" applyFill="1" applyAlignment="1">
      <alignment horizontal="center" wrapText="1"/>
    </xf>
    <xf numFmtId="0" fontId="26" fillId="0" borderId="0" xfId="0" applyFont="1" applyAlignment="1">
      <alignment horizontal="center"/>
    </xf>
    <xf numFmtId="0" fontId="24"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27" fillId="0" borderId="0" xfId="0" applyFont="1"/>
    <xf numFmtId="4" fontId="5" fillId="0" borderId="0" xfId="0" applyNumberFormat="1" applyFont="1" applyAlignment="1">
      <alignment horizontal="center"/>
    </xf>
    <xf numFmtId="0" fontId="0" fillId="2" borderId="0" xfId="0" applyFill="1" applyAlignment="1">
      <alignment horizontal="left" vertical="center" wrapText="1"/>
    </xf>
    <xf numFmtId="0" fontId="5" fillId="7" borderId="3" xfId="0" applyFont="1" applyFill="1" applyBorder="1" applyAlignment="1">
      <alignment vertical="center" wrapText="1"/>
    </xf>
    <xf numFmtId="0" fontId="0" fillId="0" borderId="3" xfId="0" applyBorder="1" applyAlignment="1">
      <alignment wrapText="1"/>
    </xf>
    <xf numFmtId="0" fontId="5" fillId="7" borderId="3" xfId="0" applyFont="1" applyFill="1" applyBorder="1" applyAlignment="1">
      <alignment horizontal="left" vertical="center" wrapText="1"/>
    </xf>
    <xf numFmtId="166" fontId="5" fillId="2" borderId="1" xfId="41" applyNumberFormat="1" applyFont="1" applyFill="1" applyBorder="1" applyAlignment="1">
      <alignment horizontal="center" vertical="center"/>
    </xf>
    <xf numFmtId="0" fontId="5" fillId="7" borderId="37" xfId="0" applyFont="1" applyFill="1" applyBorder="1" applyAlignment="1">
      <alignment vertical="center"/>
    </xf>
    <xf numFmtId="0" fontId="5" fillId="7" borderId="38" xfId="0" applyFont="1" applyFill="1" applyBorder="1" applyAlignment="1">
      <alignment vertical="center"/>
    </xf>
    <xf numFmtId="0" fontId="5" fillId="7" borderId="39" xfId="0" applyFont="1" applyFill="1" applyBorder="1" applyAlignment="1">
      <alignment vertical="center"/>
    </xf>
    <xf numFmtId="0" fontId="28" fillId="7" borderId="38" xfId="0" applyFont="1" applyFill="1" applyBorder="1" applyAlignment="1">
      <alignment vertical="center" wrapText="1"/>
    </xf>
    <xf numFmtId="166" fontId="5" fillId="7" borderId="3" xfId="0" applyNumberFormat="1" applyFont="1" applyFill="1" applyBorder="1" applyAlignment="1">
      <alignment horizontal="left"/>
    </xf>
    <xf numFmtId="0" fontId="5" fillId="7" borderId="40" xfId="0" applyFont="1" applyFill="1" applyBorder="1" applyAlignment="1">
      <alignment vertical="center" wrapText="1"/>
    </xf>
    <xf numFmtId="0" fontId="5" fillId="7" borderId="5" xfId="0" applyFont="1" applyFill="1" applyBorder="1" applyAlignment="1">
      <alignment vertical="center" wrapText="1"/>
    </xf>
    <xf numFmtId="0" fontId="5" fillId="7" borderId="41" xfId="0" applyFont="1" applyFill="1" applyBorder="1" applyAlignment="1">
      <alignment vertical="center" wrapText="1"/>
    </xf>
    <xf numFmtId="0" fontId="5" fillId="7" borderId="42" xfId="0" applyFont="1" applyFill="1" applyBorder="1" applyAlignment="1">
      <alignment vertical="center" wrapText="1"/>
    </xf>
    <xf numFmtId="0" fontId="28" fillId="7" borderId="42" xfId="0" applyFont="1" applyFill="1" applyBorder="1" applyAlignment="1">
      <alignment vertical="center" wrapText="1"/>
    </xf>
    <xf numFmtId="0" fontId="5" fillId="7" borderId="33" xfId="0" applyFont="1" applyFill="1" applyBorder="1" applyAlignment="1">
      <alignment horizontal="left" vertical="center" wrapText="1"/>
    </xf>
    <xf numFmtId="166" fontId="5" fillId="7" borderId="5" xfId="0" applyNumberFormat="1" applyFont="1" applyFill="1" applyBorder="1" applyAlignment="1">
      <alignment horizontal="left" wrapText="1"/>
    </xf>
    <xf numFmtId="166" fontId="6" fillId="4" borderId="44" xfId="0" applyNumberFormat="1" applyFont="1" applyFill="1" applyBorder="1" applyAlignment="1">
      <alignment horizontal="center" vertical="center"/>
    </xf>
    <xf numFmtId="166" fontId="5" fillId="0" borderId="1" xfId="0" applyNumberFormat="1" applyFont="1" applyBorder="1" applyAlignment="1">
      <alignment horizontal="center" vertical="center"/>
    </xf>
    <xf numFmtId="0" fontId="28" fillId="0" borderId="1" xfId="0" applyFont="1" applyBorder="1" applyAlignment="1">
      <alignment horizontal="center" vertical="center"/>
    </xf>
    <xf numFmtId="166" fontId="5" fillId="0" borderId="4" xfId="0" applyNumberFormat="1" applyFont="1" applyBorder="1" applyAlignment="1">
      <alignment horizontal="center" vertical="center"/>
    </xf>
    <xf numFmtId="0" fontId="4" fillId="7" borderId="47" xfId="0" applyFont="1" applyFill="1" applyBorder="1" applyAlignment="1">
      <alignment horizontal="left" vertical="center" wrapText="1"/>
    </xf>
    <xf numFmtId="0" fontId="4" fillId="7" borderId="35" xfId="0" applyFont="1" applyFill="1" applyBorder="1" applyAlignment="1">
      <alignment horizontal="left" vertical="center" wrapText="1"/>
    </xf>
    <xf numFmtId="166" fontId="5" fillId="0" borderId="1" xfId="1" applyNumberFormat="1" applyFont="1" applyBorder="1" applyAlignment="1">
      <alignment horizontal="center" vertical="center"/>
    </xf>
    <xf numFmtId="3" fontId="5" fillId="0" borderId="30" xfId="0" applyNumberFormat="1" applyFont="1" applyBorder="1" applyAlignment="1">
      <alignment horizontal="center" vertical="center"/>
    </xf>
    <xf numFmtId="166" fontId="5" fillId="2" borderId="30" xfId="0" applyNumberFormat="1" applyFont="1" applyFill="1" applyBorder="1" applyAlignment="1">
      <alignment horizontal="center" vertical="center"/>
    </xf>
    <xf numFmtId="166" fontId="5" fillId="0" borderId="30" xfId="1" applyNumberFormat="1" applyFont="1" applyBorder="1" applyAlignment="1">
      <alignment horizontal="center" vertical="center"/>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0" xfId="0" applyFont="1" applyBorder="1"/>
    <xf numFmtId="0" fontId="0" fillId="0" borderId="0" xfId="0" applyAlignment="1">
      <alignment horizontal="center" vertical="center"/>
    </xf>
    <xf numFmtId="168" fontId="0" fillId="0" borderId="0" xfId="0" applyNumberFormat="1" applyAlignment="1">
      <alignment horizontal="center" vertical="center"/>
    </xf>
    <xf numFmtId="0" fontId="0" fillId="0" borderId="0" xfId="0" applyAlignment="1">
      <alignment horizontal="left" vertical="center" wrapText="1"/>
    </xf>
    <xf numFmtId="166" fontId="5" fillId="0" borderId="0" xfId="1" applyNumberFormat="1" applyFont="1" applyFill="1" applyBorder="1" applyAlignment="1">
      <alignment horizontal="center" vertical="center"/>
    </xf>
    <xf numFmtId="0" fontId="2" fillId="0" borderId="0" xfId="0" applyFont="1"/>
    <xf numFmtId="0" fontId="0" fillId="0" borderId="0" xfId="0" applyAlignment="1">
      <alignment horizontal="left"/>
    </xf>
    <xf numFmtId="0" fontId="2" fillId="0" borderId="0" xfId="0" applyFont="1" applyAlignment="1">
      <alignment vertical="center"/>
    </xf>
    <xf numFmtId="0" fontId="6" fillId="0" borderId="0" xfId="0" applyFont="1" applyAlignment="1">
      <alignment horizontal="center" vertical="center" wrapText="1"/>
    </xf>
    <xf numFmtId="0" fontId="0" fillId="7" borderId="0" xfId="0" applyFill="1"/>
    <xf numFmtId="165" fontId="19" fillId="7" borderId="0" xfId="0" applyNumberFormat="1" applyFont="1" applyFill="1"/>
    <xf numFmtId="165" fontId="20" fillId="7" borderId="0" xfId="0" applyNumberFormat="1" applyFont="1" applyFill="1"/>
    <xf numFmtId="0" fontId="29" fillId="7" borderId="0" xfId="0" applyFont="1" applyFill="1"/>
    <xf numFmtId="0" fontId="4" fillId="7" borderId="0" xfId="0" applyFont="1" applyFill="1" applyAlignment="1">
      <alignment vertical="center"/>
    </xf>
    <xf numFmtId="167" fontId="29" fillId="7" borderId="0" xfId="2" applyNumberFormat="1" applyFont="1" applyFill="1"/>
    <xf numFmtId="0" fontId="5" fillId="2" borderId="0" xfId="0" applyFont="1" applyFill="1" applyAlignment="1">
      <alignment horizontal="left" vertical="center"/>
    </xf>
    <xf numFmtId="0" fontId="5" fillId="6" borderId="0" xfId="0" applyFont="1" applyFill="1" applyAlignment="1">
      <alignment horizontal="left"/>
    </xf>
    <xf numFmtId="0" fontId="0" fillId="2" borderId="0" xfId="0" applyFill="1" applyAlignment="1">
      <alignment horizontal="left" vertical="center"/>
    </xf>
    <xf numFmtId="166" fontId="5" fillId="0" borderId="13" xfId="0" applyNumberFormat="1" applyFont="1" applyBorder="1" applyAlignment="1">
      <alignment horizontal="center" vertical="center"/>
    </xf>
    <xf numFmtId="0" fontId="31" fillId="3" borderId="26" xfId="0" applyFont="1" applyFill="1" applyBorder="1" applyAlignment="1">
      <alignment horizontal="center" vertical="center" wrapText="1"/>
    </xf>
    <xf numFmtId="0" fontId="5" fillId="0" borderId="11" xfId="0" applyFont="1" applyBorder="1" applyAlignment="1">
      <alignment horizontal="left" vertical="center"/>
    </xf>
    <xf numFmtId="0" fontId="5" fillId="0" borderId="12" xfId="0" applyFont="1" applyBorder="1" applyAlignment="1">
      <alignment horizontal="center" vertical="center" wrapText="1"/>
    </xf>
    <xf numFmtId="3" fontId="5" fillId="0" borderId="12" xfId="2" applyNumberFormat="1" applyFont="1" applyFill="1" applyBorder="1" applyAlignment="1" applyProtection="1">
      <alignment horizontal="center" vertical="center" wrapText="1"/>
      <protection locked="0"/>
    </xf>
    <xf numFmtId="166" fontId="5" fillId="2" borderId="12" xfId="1" applyNumberFormat="1"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31" fillId="3" borderId="8" xfId="0" applyFont="1" applyFill="1" applyBorder="1" applyAlignment="1">
      <alignment horizontal="center" vertical="center"/>
    </xf>
    <xf numFmtId="0" fontId="31" fillId="3" borderId="8" xfId="0" applyFont="1" applyFill="1" applyBorder="1" applyAlignment="1">
      <alignment horizontal="center" vertical="center" wrapText="1"/>
    </xf>
    <xf numFmtId="0" fontId="31" fillId="3" borderId="9" xfId="0" applyFont="1" applyFill="1" applyBorder="1" applyAlignment="1">
      <alignment horizontal="center" vertical="center" wrapText="1"/>
    </xf>
    <xf numFmtId="166" fontId="5" fillId="0" borderId="13" xfId="1" applyNumberFormat="1" applyFont="1" applyFill="1" applyBorder="1" applyAlignment="1">
      <alignment horizontal="center" vertical="center"/>
    </xf>
    <xf numFmtId="0" fontId="2" fillId="3" borderId="15" xfId="0" applyFont="1" applyFill="1" applyBorder="1"/>
    <xf numFmtId="0" fontId="2" fillId="3" borderId="16" xfId="0" applyFont="1" applyFill="1" applyBorder="1"/>
    <xf numFmtId="166" fontId="2" fillId="3" borderId="32" xfId="0" applyNumberFormat="1" applyFont="1" applyFill="1" applyBorder="1" applyAlignment="1">
      <alignment horizontal="center" vertical="center"/>
    </xf>
    <xf numFmtId="0" fontId="0" fillId="0" borderId="35" xfId="0" applyBorder="1" applyAlignment="1">
      <alignment wrapText="1"/>
    </xf>
    <xf numFmtId="0" fontId="0" fillId="0" borderId="49" xfId="0" applyBorder="1" applyAlignment="1">
      <alignment horizontal="center"/>
    </xf>
    <xf numFmtId="166" fontId="6" fillId="3" borderId="32" xfId="0" applyNumberFormat="1"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31" fillId="3" borderId="26" xfId="0" applyFont="1" applyFill="1" applyBorder="1" applyAlignment="1">
      <alignment horizontal="center" vertical="center"/>
    </xf>
    <xf numFmtId="0" fontId="32" fillId="3" borderId="26" xfId="0" applyFont="1" applyFill="1" applyBorder="1" applyAlignment="1">
      <alignment horizontal="center" vertical="center" wrapText="1"/>
    </xf>
    <xf numFmtId="0" fontId="6" fillId="3" borderId="15" xfId="0" applyFont="1" applyFill="1" applyBorder="1"/>
    <xf numFmtId="0" fontId="6" fillId="3" borderId="16" xfId="0" applyFont="1" applyFill="1" applyBorder="1"/>
    <xf numFmtId="0" fontId="5" fillId="7" borderId="0" xfId="0" applyFont="1" applyFill="1"/>
    <xf numFmtId="0" fontId="5" fillId="7" borderId="0" xfId="0" applyFont="1" applyFill="1" applyAlignment="1">
      <alignment horizontal="center"/>
    </xf>
    <xf numFmtId="166" fontId="6" fillId="3" borderId="21" xfId="1" applyNumberFormat="1" applyFont="1" applyFill="1" applyBorder="1" applyAlignment="1">
      <alignment horizontal="center" vertical="center"/>
    </xf>
    <xf numFmtId="166" fontId="6" fillId="3" borderId="9" xfId="1" applyNumberFormat="1" applyFont="1" applyFill="1" applyBorder="1" applyAlignment="1">
      <alignment horizontal="center" vertical="center"/>
    </xf>
    <xf numFmtId="0" fontId="33" fillId="0" borderId="3" xfId="0" applyFont="1" applyBorder="1" applyAlignment="1">
      <alignment horizontal="left"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xf>
    <xf numFmtId="166" fontId="33" fillId="2" borderId="1" xfId="0" applyNumberFormat="1" applyFont="1" applyFill="1" applyBorder="1" applyAlignment="1">
      <alignment horizontal="center" vertical="center"/>
    </xf>
    <xf numFmtId="166" fontId="33" fillId="0" borderId="1" xfId="1" applyNumberFormat="1" applyFont="1" applyBorder="1" applyAlignment="1">
      <alignment horizontal="center" vertical="center"/>
    </xf>
    <xf numFmtId="0" fontId="33" fillId="0" borderId="29" xfId="0" applyFont="1" applyBorder="1" applyAlignment="1">
      <alignment horizontal="left" vertical="center" wrapText="1"/>
    </xf>
    <xf numFmtId="0" fontId="33" fillId="0" borderId="30" xfId="0" applyFont="1" applyBorder="1" applyAlignment="1">
      <alignment horizontal="center" vertical="center" wrapText="1"/>
    </xf>
    <xf numFmtId="3" fontId="33" fillId="0" borderId="30" xfId="0" applyNumberFormat="1" applyFont="1" applyBorder="1" applyAlignment="1">
      <alignment horizontal="center" vertical="center"/>
    </xf>
    <xf numFmtId="166" fontId="33" fillId="2" borderId="30" xfId="0" applyNumberFormat="1" applyFont="1" applyFill="1" applyBorder="1" applyAlignment="1">
      <alignment horizontal="center" vertical="center"/>
    </xf>
    <xf numFmtId="166" fontId="33" fillId="0" borderId="30" xfId="1" applyNumberFormat="1" applyFont="1" applyBorder="1" applyAlignment="1">
      <alignment horizontal="center" vertical="center"/>
    </xf>
    <xf numFmtId="166" fontId="31" fillId="3" borderId="21" xfId="1" applyNumberFormat="1" applyFont="1" applyFill="1" applyBorder="1" applyAlignment="1">
      <alignment horizontal="center" vertical="center"/>
    </xf>
    <xf numFmtId="0" fontId="31" fillId="3" borderId="25" xfId="0" applyFont="1" applyFill="1" applyBorder="1" applyAlignment="1">
      <alignment horizontal="center" vertical="center"/>
    </xf>
    <xf numFmtId="0" fontId="33" fillId="7" borderId="3" xfId="0" applyFont="1" applyFill="1" applyBorder="1" applyAlignment="1">
      <alignment horizontal="left" vertical="center" wrapText="1"/>
    </xf>
    <xf numFmtId="0" fontId="33" fillId="7" borderId="1" xfId="0" applyFont="1" applyFill="1" applyBorder="1" applyAlignment="1">
      <alignment horizontal="left" vertical="center" wrapText="1"/>
    </xf>
    <xf numFmtId="0" fontId="33" fillId="0" borderId="30" xfId="0" applyFont="1" applyBorder="1" applyAlignment="1">
      <alignment horizontal="left" vertical="center" wrapText="1"/>
    </xf>
    <xf numFmtId="0" fontId="5" fillId="0" borderId="30" xfId="0" applyFont="1" applyBorder="1" applyAlignment="1">
      <alignment horizontal="center" vertical="center"/>
    </xf>
    <xf numFmtId="0" fontId="5" fillId="0" borderId="1" xfId="0" applyFont="1" applyBorder="1" applyAlignment="1">
      <alignment horizontal="center"/>
    </xf>
    <xf numFmtId="166" fontId="6" fillId="4" borderId="1" xfId="0" applyNumberFormat="1" applyFont="1" applyFill="1" applyBorder="1" applyAlignment="1">
      <alignment horizontal="center" vertical="center"/>
    </xf>
    <xf numFmtId="3" fontId="5" fillId="0" borderId="12" xfId="2" applyNumberFormat="1" applyFont="1" applyFill="1" applyBorder="1" applyAlignment="1">
      <alignment horizontal="center" vertical="center"/>
    </xf>
    <xf numFmtId="166" fontId="5" fillId="2" borderId="12" xfId="24" applyNumberFormat="1" applyFont="1" applyFill="1" applyBorder="1" applyAlignment="1">
      <alignment horizontal="center" vertical="center"/>
    </xf>
    <xf numFmtId="0" fontId="5" fillId="7" borderId="1" xfId="0" applyFont="1" applyFill="1" applyBorder="1" applyAlignment="1">
      <alignment vertical="center"/>
    </xf>
    <xf numFmtId="0" fontId="5" fillId="7" borderId="1" xfId="0" applyFont="1" applyFill="1" applyBorder="1" applyAlignment="1">
      <alignmen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166" fontId="6" fillId="4" borderId="31" xfId="0" applyNumberFormat="1" applyFont="1" applyFill="1" applyBorder="1" applyAlignment="1">
      <alignment horizontal="center" vertical="center"/>
    </xf>
    <xf numFmtId="166" fontId="6" fillId="4" borderId="1" xfId="1" applyNumberFormat="1" applyFont="1" applyFill="1" applyBorder="1" applyAlignment="1">
      <alignment horizontal="center" vertical="center" wrapText="1"/>
    </xf>
    <xf numFmtId="166" fontId="2" fillId="5" borderId="9" xfId="0" applyNumberFormat="1" applyFont="1" applyFill="1" applyBorder="1" applyAlignment="1">
      <alignment horizontal="center" vertical="center" wrapText="1"/>
    </xf>
    <xf numFmtId="0" fontId="5" fillId="6" borderId="1" xfId="0" applyFont="1" applyFill="1" applyBorder="1" applyAlignment="1">
      <alignment wrapText="1"/>
    </xf>
    <xf numFmtId="0" fontId="2" fillId="4" borderId="15" xfId="0" applyFont="1" applyFill="1" applyBorder="1" applyAlignment="1">
      <alignment vertical="center" wrapText="1"/>
    </xf>
    <xf numFmtId="0" fontId="2" fillId="4" borderId="16" xfId="0" applyFont="1" applyFill="1" applyBorder="1" applyAlignment="1">
      <alignment vertical="center" wrapText="1"/>
    </xf>
    <xf numFmtId="166" fontId="6" fillId="4" borderId="16" xfId="1" applyNumberFormat="1" applyFont="1" applyFill="1" applyBorder="1" applyAlignment="1">
      <alignment horizontal="center" vertical="center" wrapText="1"/>
    </xf>
    <xf numFmtId="0" fontId="2" fillId="7" borderId="0" xfId="0" applyFont="1" applyFill="1" applyAlignment="1">
      <alignment vertical="center" wrapText="1"/>
    </xf>
    <xf numFmtId="166" fontId="6" fillId="7" borderId="0" xfId="1" applyNumberFormat="1" applyFont="1" applyFill="1" applyBorder="1" applyAlignment="1">
      <alignment horizontal="center" vertical="center" wrapText="1"/>
    </xf>
    <xf numFmtId="166" fontId="6" fillId="7" borderId="46" xfId="1" applyNumberFormat="1" applyFont="1" applyFill="1" applyBorder="1" applyAlignment="1">
      <alignment horizontal="center" vertical="center" wrapText="1"/>
    </xf>
    <xf numFmtId="0" fontId="26" fillId="7" borderId="0" xfId="0" applyFont="1" applyFill="1" applyAlignment="1">
      <alignment horizontal="center"/>
    </xf>
    <xf numFmtId="0" fontId="4" fillId="7" borderId="0" xfId="0" applyFont="1" applyFill="1"/>
    <xf numFmtId="166" fontId="2" fillId="3" borderId="44" xfId="0" applyNumberFormat="1" applyFont="1" applyFill="1" applyBorder="1" applyAlignment="1">
      <alignment horizontal="center" vertical="center"/>
    </xf>
    <xf numFmtId="0" fontId="6" fillId="3" borderId="26" xfId="0" applyFont="1" applyFill="1" applyBorder="1" applyAlignment="1">
      <alignment horizontal="center" vertical="center" wrapText="1"/>
    </xf>
    <xf numFmtId="0" fontId="31" fillId="3" borderId="1" xfId="0" applyFont="1" applyFill="1" applyBorder="1" applyAlignment="1">
      <alignment horizontal="center" vertical="center" wrapText="1"/>
    </xf>
    <xf numFmtId="166" fontId="0" fillId="0" borderId="10" xfId="0" applyNumberFormat="1" applyBorder="1" applyAlignment="1">
      <alignment horizontal="center" vertical="center"/>
    </xf>
    <xf numFmtId="0" fontId="6" fillId="3" borderId="1" xfId="0" applyFont="1" applyFill="1" applyBorder="1" applyAlignment="1">
      <alignment vertical="center" wrapText="1"/>
    </xf>
    <xf numFmtId="0" fontId="5" fillId="0" borderId="1" xfId="0" applyFont="1" applyBorder="1" applyAlignment="1">
      <alignment vertical="top" wrapText="1"/>
    </xf>
    <xf numFmtId="0" fontId="5" fillId="0" borderId="1" xfId="0" applyFont="1" applyBorder="1" applyAlignment="1">
      <alignment vertical="center"/>
    </xf>
    <xf numFmtId="0" fontId="6" fillId="3" borderId="25" xfId="0" applyFont="1" applyFill="1" applyBorder="1" applyAlignment="1">
      <alignment vertical="center" wrapText="1"/>
    </xf>
    <xf numFmtId="0" fontId="6" fillId="3" borderId="26" xfId="0" applyFont="1" applyFill="1" applyBorder="1" applyAlignment="1">
      <alignment vertical="center" wrapText="1"/>
    </xf>
    <xf numFmtId="0" fontId="31" fillId="3" borderId="28" xfId="0" applyFont="1" applyFill="1" applyBorder="1" applyAlignment="1">
      <alignment horizontal="center" vertical="center" wrapText="1"/>
    </xf>
    <xf numFmtId="0" fontId="6" fillId="3" borderId="3" xfId="0" applyFont="1" applyFill="1" applyBorder="1" applyAlignment="1">
      <alignment vertical="center" wrapText="1"/>
    </xf>
    <xf numFmtId="0" fontId="31" fillId="3" borderId="4" xfId="0" applyFont="1" applyFill="1" applyBorder="1" applyAlignment="1">
      <alignment horizontal="center" vertical="center" wrapText="1"/>
    </xf>
    <xf numFmtId="0" fontId="5" fillId="0" borderId="29" xfId="0" applyFont="1" applyBorder="1" applyAlignment="1">
      <alignment vertical="center"/>
    </xf>
    <xf numFmtId="0" fontId="5" fillId="0" borderId="30" xfId="0" applyFont="1" applyBorder="1" applyAlignment="1">
      <alignment vertical="center" wrapText="1"/>
    </xf>
    <xf numFmtId="0" fontId="5" fillId="0" borderId="30" xfId="0" applyFont="1" applyBorder="1" applyAlignment="1">
      <alignment vertical="center"/>
    </xf>
    <xf numFmtId="166" fontId="5" fillId="2" borderId="30" xfId="1" applyNumberFormat="1" applyFont="1" applyFill="1" applyBorder="1" applyAlignment="1">
      <alignment horizontal="center" vertical="center"/>
    </xf>
    <xf numFmtId="166" fontId="5" fillId="0" borderId="31" xfId="0" applyNumberFormat="1" applyFont="1" applyBorder="1" applyAlignment="1">
      <alignment horizontal="center" vertical="center"/>
    </xf>
    <xf numFmtId="0" fontId="36" fillId="0" borderId="0" xfId="0" applyFont="1"/>
    <xf numFmtId="0" fontId="33" fillId="0" borderId="1" xfId="0" applyFont="1" applyBorder="1"/>
    <xf numFmtId="0" fontId="33" fillId="0" borderId="1" xfId="0" applyFont="1" applyBorder="1" applyAlignment="1">
      <alignment vertical="center" wrapText="1"/>
    </xf>
    <xf numFmtId="3" fontId="33" fillId="7" borderId="1" xfId="0" applyNumberFormat="1" applyFont="1" applyFill="1" applyBorder="1" applyAlignment="1">
      <alignment horizontal="center" vertical="center"/>
    </xf>
    <xf numFmtId="3" fontId="33" fillId="7" borderId="30" xfId="0" applyNumberFormat="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34" fillId="7" borderId="0" xfId="0" applyFont="1" applyFill="1" applyAlignment="1">
      <alignment vertical="center"/>
    </xf>
    <xf numFmtId="0" fontId="32" fillId="3" borderId="28" xfId="0" applyFont="1" applyFill="1" applyBorder="1" applyAlignment="1">
      <alignment horizontal="center" vertical="center" wrapText="1"/>
    </xf>
    <xf numFmtId="166" fontId="33" fillId="0" borderId="4" xfId="1" applyNumberFormat="1" applyFont="1" applyBorder="1" applyAlignment="1">
      <alignment horizontal="center" vertical="center"/>
    </xf>
    <xf numFmtId="166" fontId="33" fillId="0" borderId="31" xfId="1" applyNumberFormat="1" applyFont="1" applyBorder="1" applyAlignment="1">
      <alignment horizontal="center" vertical="center"/>
    </xf>
    <xf numFmtId="0" fontId="37" fillId="0" borderId="0" xfId="0" applyFont="1" applyAlignment="1">
      <alignment horizontal="left" vertical="top" wrapText="1"/>
    </xf>
    <xf numFmtId="0" fontId="38" fillId="0" borderId="0" xfId="0" applyFont="1"/>
    <xf numFmtId="0" fontId="33" fillId="6" borderId="1" xfId="0" applyFont="1" applyFill="1" applyBorder="1" applyAlignment="1">
      <alignment horizontal="left" vertical="center" wrapText="1"/>
    </xf>
    <xf numFmtId="0" fontId="5" fillId="0" borderId="19" xfId="0" applyFont="1" applyBorder="1" applyAlignment="1">
      <alignment horizontal="left" vertical="center" wrapText="1"/>
    </xf>
    <xf numFmtId="0" fontId="0" fillId="2" borderId="24" xfId="0" applyFill="1" applyBorder="1" applyAlignment="1">
      <alignment vertical="center"/>
    </xf>
    <xf numFmtId="0" fontId="0" fillId="0" borderId="24" xfId="0" applyBorder="1" applyAlignment="1">
      <alignment vertical="center"/>
    </xf>
    <xf numFmtId="0" fontId="0" fillId="2" borderId="0" xfId="0" applyFill="1"/>
    <xf numFmtId="0" fontId="0" fillId="2" borderId="0" xfId="0" applyFill="1" applyAlignment="1">
      <alignment horizontal="center" vertical="center"/>
    </xf>
    <xf numFmtId="166" fontId="5" fillId="2" borderId="12" xfId="0" applyNumberFormat="1" applyFont="1" applyFill="1" applyBorder="1" applyAlignment="1">
      <alignment horizontal="center" vertical="center" wrapText="1"/>
    </xf>
    <xf numFmtId="0" fontId="26" fillId="0" borderId="0" xfId="0" applyFont="1" applyAlignment="1">
      <alignment horizontal="center" wrapText="1"/>
    </xf>
    <xf numFmtId="0" fontId="26" fillId="0" borderId="0" xfId="0" applyFont="1" applyAlignment="1">
      <alignment horizontal="left" wrapText="1"/>
    </xf>
    <xf numFmtId="166" fontId="24" fillId="0" borderId="0" xfId="0" applyNumberFormat="1" applyFont="1" applyAlignment="1">
      <alignment horizontal="center" vertical="center"/>
    </xf>
    <xf numFmtId="166" fontId="24" fillId="0" borderId="0" xfId="0" applyNumberFormat="1" applyFont="1" applyAlignment="1">
      <alignment horizontal="center" vertical="center" wrapText="1"/>
    </xf>
    <xf numFmtId="0" fontId="24" fillId="0" borderId="0" xfId="0" applyFont="1" applyAlignment="1">
      <alignment vertical="center" wrapText="1"/>
    </xf>
    <xf numFmtId="166" fontId="39" fillId="0" borderId="0" xfId="0" applyNumberFormat="1" applyFont="1" applyAlignment="1">
      <alignment horizontal="center" vertical="center" wrapText="1"/>
    </xf>
    <xf numFmtId="166" fontId="40" fillId="0" borderId="0" xfId="0" applyNumberFormat="1" applyFont="1" applyAlignment="1">
      <alignment horizontal="center" vertical="center" wrapText="1"/>
    </xf>
    <xf numFmtId="168" fontId="41" fillId="0" borderId="0" xfId="0" applyNumberFormat="1" applyFont="1" applyAlignment="1">
      <alignment horizontal="center" vertical="center"/>
    </xf>
    <xf numFmtId="0" fontId="42" fillId="8" borderId="0" xfId="0" applyFont="1" applyFill="1" applyAlignment="1">
      <alignment vertical="center" wrapText="1"/>
    </xf>
    <xf numFmtId="0" fontId="42" fillId="0" borderId="0" xfId="0" applyFont="1" applyAlignment="1">
      <alignment vertical="center" wrapText="1"/>
    </xf>
    <xf numFmtId="0" fontId="33" fillId="0" borderId="1" xfId="0" applyFont="1" applyBorder="1" applyAlignment="1">
      <alignment horizontal="left" vertical="center" wrapText="1"/>
    </xf>
    <xf numFmtId="0" fontId="42" fillId="0" borderId="0" xfId="0" applyFont="1" applyAlignment="1">
      <alignment horizontal="justify" vertical="justify" wrapText="1"/>
    </xf>
    <xf numFmtId="0" fontId="31" fillId="0" borderId="0" xfId="0" applyFont="1" applyAlignment="1">
      <alignment vertical="center"/>
    </xf>
    <xf numFmtId="0" fontId="6" fillId="0" borderId="0" xfId="0" applyFont="1"/>
    <xf numFmtId="0" fontId="6" fillId="3" borderId="25" xfId="0" applyFont="1" applyFill="1" applyBorder="1" applyAlignment="1">
      <alignment horizontal="center" vertical="center" wrapText="1"/>
    </xf>
    <xf numFmtId="166" fontId="5" fillId="0" borderId="13" xfId="1" applyNumberFormat="1" applyFont="1" applyBorder="1" applyAlignment="1">
      <alignment horizontal="center" vertical="center"/>
    </xf>
    <xf numFmtId="166" fontId="5" fillId="0" borderId="4" xfId="1" applyNumberFormat="1" applyFont="1" applyBorder="1" applyAlignment="1">
      <alignment horizontal="center" vertical="center"/>
    </xf>
    <xf numFmtId="3" fontId="9" fillId="0" borderId="30" xfId="0" applyNumberFormat="1" applyFont="1" applyBorder="1" applyAlignment="1">
      <alignment horizontal="center" vertical="center" wrapText="1"/>
    </xf>
    <xf numFmtId="166" fontId="5" fillId="2" borderId="30" xfId="0" applyNumberFormat="1" applyFont="1" applyFill="1" applyBorder="1" applyAlignment="1">
      <alignment horizontal="center" vertical="center" wrapText="1"/>
    </xf>
    <xf numFmtId="166" fontId="5" fillId="0" borderId="31" xfId="1" applyNumberFormat="1" applyFont="1" applyBorder="1" applyAlignment="1">
      <alignment horizontal="center" vertical="center"/>
    </xf>
    <xf numFmtId="0" fontId="4" fillId="2" borderId="0" xfId="0" applyFont="1" applyFill="1" applyAlignment="1">
      <alignment horizontal="left" vertical="center"/>
    </xf>
    <xf numFmtId="0" fontId="0" fillId="0" borderId="1" xfId="0" applyBorder="1" applyAlignment="1">
      <alignment vertical="center"/>
    </xf>
    <xf numFmtId="0" fontId="0" fillId="0" borderId="1" xfId="0" applyBorder="1" applyAlignment="1">
      <alignment horizontal="left" vertical="center"/>
    </xf>
    <xf numFmtId="165" fontId="0" fillId="0" borderId="1" xfId="0" applyNumberFormat="1" applyBorder="1" applyAlignment="1">
      <alignment horizontal="right" vertical="center"/>
    </xf>
    <xf numFmtId="165" fontId="2" fillId="3" borderId="1" xfId="0" applyNumberFormat="1" applyFont="1" applyFill="1" applyBorder="1" applyAlignment="1">
      <alignment horizontal="right" vertical="center"/>
    </xf>
    <xf numFmtId="14" fontId="0" fillId="2" borderId="1" xfId="0" applyNumberFormat="1" applyFill="1" applyBorder="1" applyAlignment="1">
      <alignment horizontal="center"/>
    </xf>
    <xf numFmtId="0" fontId="0" fillId="2" borderId="1" xfId="0" applyFill="1" applyBorder="1" applyAlignment="1">
      <alignment horizontal="center"/>
    </xf>
    <xf numFmtId="0" fontId="2" fillId="3" borderId="1" xfId="0" applyFont="1" applyFill="1" applyBorder="1" applyAlignment="1">
      <alignment vertical="center" wrapText="1"/>
    </xf>
    <xf numFmtId="0" fontId="2" fillId="3" borderId="1" xfId="0" applyFont="1" applyFill="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2" borderId="5" xfId="0" applyFill="1" applyBorder="1" applyAlignment="1">
      <alignment horizontal="left" vertical="center"/>
    </xf>
    <xf numFmtId="0" fontId="0" fillId="2" borderId="2" xfId="0" applyFill="1" applyBorder="1" applyAlignment="1">
      <alignment horizontal="left" vertical="center"/>
    </xf>
    <xf numFmtId="0" fontId="0" fillId="2" borderId="6" xfId="0" applyFill="1" applyBorder="1" applyAlignment="1">
      <alignment horizontal="left" vertical="center"/>
    </xf>
    <xf numFmtId="0" fontId="0" fillId="2" borderId="1" xfId="0" applyFill="1" applyBorder="1" applyAlignment="1">
      <alignment horizontal="left" vertical="center"/>
    </xf>
    <xf numFmtId="0" fontId="3" fillId="0" borderId="1" xfId="0" applyFont="1" applyBorder="1" applyAlignment="1">
      <alignment horizontal="center" vertical="center"/>
    </xf>
    <xf numFmtId="0" fontId="41" fillId="0" borderId="0" xfId="0" applyFont="1" applyAlignment="1">
      <alignment horizontal="center" vertical="center" wrapText="1"/>
    </xf>
    <xf numFmtId="0" fontId="0" fillId="0" borderId="0" xfId="0" applyAlignment="1">
      <alignment horizontal="center" wrapText="1"/>
    </xf>
    <xf numFmtId="0" fontId="31" fillId="4" borderId="15" xfId="0" applyFont="1" applyFill="1" applyBorder="1" applyAlignment="1">
      <alignment horizontal="center" vertical="center"/>
    </xf>
    <xf numFmtId="0" fontId="31" fillId="4" borderId="16" xfId="0" applyFont="1" applyFill="1" applyBorder="1" applyAlignment="1">
      <alignment horizontal="center" vertical="center"/>
    </xf>
    <xf numFmtId="0" fontId="31" fillId="4" borderId="22" xfId="0" applyFont="1" applyFill="1" applyBorder="1" applyAlignment="1">
      <alignment horizontal="center" vertical="center"/>
    </xf>
    <xf numFmtId="0" fontId="33" fillId="0" borderId="15" xfId="0" applyFont="1" applyBorder="1" applyAlignment="1">
      <alignment horizontal="left" vertical="center" wrapText="1"/>
    </xf>
    <xf numFmtId="0" fontId="33" fillId="0" borderId="16" xfId="0" applyFont="1" applyBorder="1" applyAlignment="1">
      <alignment horizontal="left" vertical="center" wrapText="1"/>
    </xf>
    <xf numFmtId="0" fontId="33" fillId="0" borderId="22" xfId="0" applyFont="1" applyBorder="1" applyAlignment="1">
      <alignment horizontal="left" vertical="center" wrapText="1"/>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34" fillId="7" borderId="35" xfId="0" applyFont="1" applyFill="1" applyBorder="1" applyAlignment="1">
      <alignment horizontal="left" vertical="center" wrapText="1"/>
    </xf>
    <xf numFmtId="0" fontId="34" fillId="7" borderId="0" xfId="0" applyFont="1" applyFill="1" applyAlignment="1">
      <alignment horizontal="left" vertical="center" wrapText="1"/>
    </xf>
    <xf numFmtId="0" fontId="34" fillId="7" borderId="49" xfId="0" applyFont="1" applyFill="1" applyBorder="1" applyAlignment="1">
      <alignment horizontal="left" vertical="center" wrapText="1"/>
    </xf>
    <xf numFmtId="166" fontId="6" fillId="4" borderId="1" xfId="0" applyNumberFormat="1" applyFont="1" applyFill="1" applyBorder="1" applyAlignment="1">
      <alignment horizontal="left"/>
    </xf>
    <xf numFmtId="166" fontId="34" fillId="7" borderId="51" xfId="0" applyNumberFormat="1" applyFont="1" applyFill="1" applyBorder="1" applyAlignment="1">
      <alignment horizontal="left" vertical="center"/>
    </xf>
    <xf numFmtId="166" fontId="34" fillId="7" borderId="52" xfId="0" applyNumberFormat="1" applyFont="1" applyFill="1" applyBorder="1" applyAlignment="1">
      <alignment horizontal="left" vertical="center"/>
    </xf>
    <xf numFmtId="166" fontId="34" fillId="7" borderId="53" xfId="0" applyNumberFormat="1" applyFont="1" applyFill="1" applyBorder="1" applyAlignment="1">
      <alignment horizontal="left" vertical="center"/>
    </xf>
    <xf numFmtId="0" fontId="5" fillId="0" borderId="0" xfId="0" applyFont="1" applyAlignment="1">
      <alignment horizontal="left" vertical="center" wrapText="1"/>
    </xf>
    <xf numFmtId="166" fontId="34" fillId="7" borderId="35" xfId="0" applyNumberFormat="1" applyFont="1" applyFill="1" applyBorder="1" applyAlignment="1">
      <alignment horizontal="left" vertical="center"/>
    </xf>
    <xf numFmtId="166" fontId="34" fillId="7" borderId="0" xfId="0" applyNumberFormat="1" applyFont="1" applyFill="1" applyAlignment="1">
      <alignment horizontal="left" vertical="center"/>
    </xf>
    <xf numFmtId="166" fontId="34" fillId="7" borderId="49" xfId="0" applyNumberFormat="1" applyFont="1" applyFill="1" applyBorder="1" applyAlignment="1">
      <alignment horizontal="left" vertical="center"/>
    </xf>
    <xf numFmtId="166" fontId="6" fillId="4" borderId="15" xfId="0" applyNumberFormat="1" applyFont="1" applyFill="1" applyBorder="1" applyAlignment="1">
      <alignment horizontal="left"/>
    </xf>
    <xf numFmtId="166" fontId="6" fillId="4" borderId="16" xfId="0" applyNumberFormat="1" applyFont="1" applyFill="1" applyBorder="1" applyAlignment="1">
      <alignment horizontal="left"/>
    </xf>
    <xf numFmtId="166" fontId="6" fillId="4" borderId="10" xfId="0" applyNumberFormat="1" applyFont="1" applyFill="1" applyBorder="1" applyAlignment="1">
      <alignment horizontal="left"/>
    </xf>
    <xf numFmtId="166" fontId="6" fillId="4" borderId="43" xfId="0" applyNumberFormat="1" applyFont="1" applyFill="1" applyBorder="1" applyAlignment="1">
      <alignment horizontal="left"/>
    </xf>
    <xf numFmtId="0" fontId="6" fillId="3" borderId="7" xfId="0" applyFont="1" applyFill="1" applyBorder="1" applyAlignment="1">
      <alignment horizontal="right" vertical="center"/>
    </xf>
    <xf numFmtId="0" fontId="6" fillId="3" borderId="8" xfId="0" applyFont="1" applyFill="1" applyBorder="1" applyAlignment="1">
      <alignment horizontal="right" vertical="center"/>
    </xf>
    <xf numFmtId="0" fontId="6" fillId="3" borderId="34" xfId="0" applyFont="1" applyFill="1" applyBorder="1" applyAlignment="1">
      <alignment horizontal="right" vertical="center"/>
    </xf>
    <xf numFmtId="0" fontId="5" fillId="2" borderId="0" xfId="0" applyFont="1" applyFill="1" applyAlignment="1">
      <alignment horizontal="left"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2" xfId="0" applyFont="1" applyFill="1" applyBorder="1" applyAlignment="1">
      <alignment horizontal="center" vertical="center"/>
    </xf>
    <xf numFmtId="0" fontId="34" fillId="7" borderId="23" xfId="0" applyFont="1" applyFill="1" applyBorder="1" applyAlignment="1">
      <alignment horizontal="center" vertical="center"/>
    </xf>
    <xf numFmtId="0" fontId="34" fillId="7" borderId="24" xfId="0" applyFont="1" applyFill="1" applyBorder="1" applyAlignment="1">
      <alignment horizontal="center" vertical="center"/>
    </xf>
    <xf numFmtId="0" fontId="5" fillId="2" borderId="0" xfId="0" applyFont="1" applyFill="1" applyAlignment="1">
      <alignment horizontal="left" vertical="center"/>
    </xf>
    <xf numFmtId="0" fontId="31" fillId="3" borderId="14" xfId="0" applyFont="1" applyFill="1" applyBorder="1" applyAlignment="1">
      <alignment horizontal="left" vertical="center" wrapText="1"/>
    </xf>
    <xf numFmtId="0" fontId="31" fillId="3" borderId="10" xfId="0" applyFont="1" applyFill="1" applyBorder="1" applyAlignment="1">
      <alignment horizontal="left" vertical="center" wrapText="1"/>
    </xf>
    <xf numFmtId="0" fontId="31" fillId="3" borderId="48" xfId="0" applyFont="1" applyFill="1" applyBorder="1" applyAlignment="1">
      <alignment horizontal="left" vertical="center" wrapText="1"/>
    </xf>
    <xf numFmtId="0" fontId="5" fillId="6" borderId="0" xfId="0" applyFont="1" applyFill="1" applyAlignment="1">
      <alignment horizontal="left"/>
    </xf>
    <xf numFmtId="0" fontId="6" fillId="3" borderId="14"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8" xfId="0" applyFont="1" applyFill="1" applyBorder="1" applyAlignment="1">
      <alignment horizontal="left" vertical="center" wrapText="1"/>
    </xf>
    <xf numFmtId="0" fontId="35" fillId="7" borderId="17" xfId="0" applyFont="1" applyFill="1" applyBorder="1" applyAlignment="1">
      <alignment horizontal="left" vertical="center"/>
    </xf>
    <xf numFmtId="0" fontId="35" fillId="7" borderId="18" xfId="0" applyFont="1" applyFill="1" applyBorder="1" applyAlignment="1">
      <alignment horizontal="left" vertical="center"/>
    </xf>
    <xf numFmtId="0" fontId="35" fillId="7" borderId="36" xfId="0" applyFont="1" applyFill="1" applyBorder="1" applyAlignment="1">
      <alignment horizontal="left" vertical="center"/>
    </xf>
    <xf numFmtId="0" fontId="34" fillId="7" borderId="17" xfId="0" applyFont="1" applyFill="1" applyBorder="1" applyAlignment="1">
      <alignment horizontal="left" vertical="center"/>
    </xf>
    <xf numFmtId="0" fontId="34" fillId="7" borderId="18" xfId="0" applyFont="1" applyFill="1" applyBorder="1" applyAlignment="1">
      <alignment horizontal="left" vertical="center"/>
    </xf>
    <xf numFmtId="0" fontId="34" fillId="7" borderId="36" xfId="0" applyFont="1" applyFill="1" applyBorder="1" applyAlignment="1">
      <alignment horizontal="left" vertical="center"/>
    </xf>
    <xf numFmtId="0" fontId="34" fillId="7" borderId="7" xfId="0" applyFont="1" applyFill="1" applyBorder="1" applyAlignment="1">
      <alignment horizontal="left" vertical="center"/>
    </xf>
    <xf numFmtId="0" fontId="34" fillId="7" borderId="8" xfId="0" applyFont="1" applyFill="1" applyBorder="1" applyAlignment="1">
      <alignment horizontal="left" vertical="center"/>
    </xf>
    <xf numFmtId="0" fontId="34" fillId="7" borderId="34" xfId="0" applyFont="1" applyFill="1" applyBorder="1" applyAlignment="1">
      <alignment horizontal="left" vertical="center"/>
    </xf>
    <xf numFmtId="0" fontId="6" fillId="3" borderId="15"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3" borderId="16" xfId="0" applyFont="1" applyFill="1" applyBorder="1" applyAlignment="1">
      <alignment horizontal="center" vertical="center"/>
    </xf>
    <xf numFmtId="0" fontId="6" fillId="3" borderId="22" xfId="0" applyFont="1" applyFill="1" applyBorder="1" applyAlignment="1">
      <alignment horizontal="center" vertical="center"/>
    </xf>
    <xf numFmtId="0" fontId="0" fillId="0" borderId="0" xfId="0" applyAlignment="1">
      <alignment horizontal="left" vertical="top" wrapText="1"/>
    </xf>
    <xf numFmtId="0" fontId="2" fillId="3" borderId="15" xfId="0" applyFont="1" applyFill="1" applyBorder="1" applyAlignment="1">
      <alignment horizontal="left" vertical="center"/>
    </xf>
    <xf numFmtId="0" fontId="2" fillId="3" borderId="16" xfId="0" applyFont="1" applyFill="1" applyBorder="1" applyAlignment="1">
      <alignment horizontal="left" vertical="center"/>
    </xf>
    <xf numFmtId="0" fontId="2" fillId="3" borderId="22" xfId="0" applyFont="1" applyFill="1" applyBorder="1" applyAlignment="1">
      <alignment horizontal="left" vertical="center"/>
    </xf>
    <xf numFmtId="0" fontId="33" fillId="0" borderId="5" xfId="0" applyFont="1" applyBorder="1" applyAlignment="1">
      <alignment horizontal="left" vertical="center" wrapText="1"/>
    </xf>
    <xf numFmtId="0" fontId="33" fillId="0" borderId="2" xfId="0" applyFont="1" applyBorder="1" applyAlignment="1">
      <alignment horizontal="left" vertical="center" wrapText="1"/>
    </xf>
    <xf numFmtId="0" fontId="33" fillId="0" borderId="6" xfId="0" applyFont="1" applyBorder="1" applyAlignment="1">
      <alignment horizontal="left" vertical="center" wrapText="1"/>
    </xf>
    <xf numFmtId="0" fontId="6" fillId="4" borderId="5"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6" xfId="0" applyFont="1" applyFill="1" applyBorder="1" applyAlignment="1">
      <alignment horizontal="center" vertical="center"/>
    </xf>
    <xf numFmtId="0" fontId="15" fillId="0" borderId="35" xfId="0" applyFont="1" applyBorder="1" applyAlignment="1">
      <alignment horizontal="center" vertical="center" wrapText="1"/>
    </xf>
    <xf numFmtId="0" fontId="15" fillId="0" borderId="0" xfId="0" applyFont="1" applyAlignment="1">
      <alignment horizontal="center" vertical="center" wrapText="1"/>
    </xf>
    <xf numFmtId="0" fontId="2" fillId="4" borderId="29" xfId="0" applyFont="1" applyFill="1" applyBorder="1" applyAlignment="1">
      <alignment horizontal="left" vertical="center"/>
    </xf>
    <xf numFmtId="0" fontId="2" fillId="4" borderId="30" xfId="0" applyFont="1" applyFill="1" applyBorder="1" applyAlignment="1">
      <alignment horizontal="left" vertical="center"/>
    </xf>
    <xf numFmtId="0" fontId="0" fillId="2" borderId="0" xfId="0" applyFill="1" applyAlignment="1">
      <alignment horizontal="left" vertical="center"/>
    </xf>
    <xf numFmtId="0" fontId="2" fillId="3" borderId="16" xfId="0" applyFont="1" applyFill="1" applyBorder="1" applyAlignment="1">
      <alignment horizontal="center" vertical="center"/>
    </xf>
    <xf numFmtId="0" fontId="0" fillId="2" borderId="0" xfId="0" applyFill="1" applyAlignment="1">
      <alignment horizontal="left" vertical="center"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34" fillId="7" borderId="17" xfId="0" applyFont="1" applyFill="1" applyBorder="1" applyAlignment="1">
      <alignment horizontal="left" vertical="center" wrapText="1"/>
    </xf>
    <xf numFmtId="0" fontId="34" fillId="7" borderId="18" xfId="0" applyFont="1" applyFill="1" applyBorder="1" applyAlignment="1">
      <alignment horizontal="left" vertical="center" wrapText="1"/>
    </xf>
    <xf numFmtId="0" fontId="34" fillId="7" borderId="50" xfId="0" applyFont="1" applyFill="1" applyBorder="1" applyAlignment="1">
      <alignment horizontal="left" vertical="center" wrapText="1"/>
    </xf>
    <xf numFmtId="0" fontId="34" fillId="7" borderId="45" xfId="0" applyFont="1" applyFill="1" applyBorder="1" applyAlignment="1">
      <alignment horizontal="left" vertical="center" wrapText="1"/>
    </xf>
    <xf numFmtId="166" fontId="2" fillId="5" borderId="15" xfId="0" applyNumberFormat="1" applyFont="1" applyFill="1" applyBorder="1" applyAlignment="1">
      <alignment horizontal="left" vertical="center" wrapText="1"/>
    </xf>
    <xf numFmtId="166" fontId="2" fillId="5" borderId="16" xfId="0" applyNumberFormat="1"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6" xfId="0" applyFont="1" applyFill="1" applyBorder="1" applyAlignment="1">
      <alignment horizontal="left" vertical="center" wrapText="1"/>
    </xf>
  </cellXfs>
  <cellStyles count="42">
    <cellStyle name="Čárka" xfId="2" builtinId="3"/>
    <cellStyle name="Čárka 2" xfId="10" xr:uid="{00000000-0005-0000-0000-000001000000}"/>
    <cellStyle name="Čárka 3" xfId="8" xr:uid="{00000000-0005-0000-0000-000002000000}"/>
    <cellStyle name="Čárka 3 2" xfId="30" xr:uid="{5F000A43-18B1-4098-95A4-6581780C9300}"/>
    <cellStyle name="Hypertextový odkaz" xfId="6" builtinId="8"/>
    <cellStyle name="Měna" xfId="1" builtinId="4"/>
    <cellStyle name="Měna 2" xfId="3" xr:uid="{00000000-0005-0000-0000-000005000000}"/>
    <cellStyle name="Měna 2 2" xfId="16" xr:uid="{00000000-0005-0000-0000-000006000000}"/>
    <cellStyle name="Měna 2 2 2" xfId="34" xr:uid="{3B132AE9-A90F-4DC0-8086-DD72F59BA3D3}"/>
    <cellStyle name="Měna 2 3" xfId="21" xr:uid="{00000000-0005-0000-0000-000007000000}"/>
    <cellStyle name="Měna 2 3 2" xfId="37" xr:uid="{A50330F3-628E-4616-9303-122A5003E536}"/>
    <cellStyle name="Měna 2 4" xfId="12" xr:uid="{00000000-0005-0000-0000-000008000000}"/>
    <cellStyle name="Měna 2 4 2" xfId="32" xr:uid="{1CF906B7-A87B-46B9-B2F9-A7C7563AF68D}"/>
    <cellStyle name="Měna 2 5" xfId="27" xr:uid="{A91BC612-D2DA-4ED6-A24E-F5DCD688DBCE}"/>
    <cellStyle name="Měna 3" xfId="4" xr:uid="{00000000-0005-0000-0000-000009000000}"/>
    <cellStyle name="Měna 3 2" xfId="22" xr:uid="{00000000-0005-0000-0000-00000A000000}"/>
    <cellStyle name="Měna 3 2 2" xfId="38" xr:uid="{EE130543-9B0F-4333-ABCE-957E08C0D908}"/>
    <cellStyle name="Měna 3 3" xfId="15" xr:uid="{00000000-0005-0000-0000-00000B000000}"/>
    <cellStyle name="Měna 3 3 2" xfId="33" xr:uid="{538632EB-8906-4E5F-BDED-639FF95F9875}"/>
    <cellStyle name="Měna 3 4" xfId="28" xr:uid="{967ADF2A-40F5-4D4E-9F33-C7A4A09A8410}"/>
    <cellStyle name="Měna 4" xfId="5" xr:uid="{00000000-0005-0000-0000-00000C000000}"/>
    <cellStyle name="Měna 4 2" xfId="23" xr:uid="{00000000-0005-0000-0000-00000D000000}"/>
    <cellStyle name="Měna 4 2 2" xfId="25" xr:uid="{00000000-0005-0000-0000-00000E000000}"/>
    <cellStyle name="Měna 4 2 2 2" xfId="41" xr:uid="{D12259F1-B7B9-48FA-90B4-DE8205DD2519}"/>
    <cellStyle name="Měna 4 2 3" xfId="39" xr:uid="{BFE3664C-B877-4416-968F-C8D7F6A8D0F4}"/>
    <cellStyle name="Měna 4 3" xfId="19" xr:uid="{00000000-0005-0000-0000-00000F000000}"/>
    <cellStyle name="Měna 4 3 2" xfId="35" xr:uid="{CECE8F31-016B-473E-A161-18A3E651045A}"/>
    <cellStyle name="Měna 4 4" xfId="24" xr:uid="{00000000-0005-0000-0000-000010000000}"/>
    <cellStyle name="Měna 4 4 2" xfId="40" xr:uid="{C77A4AB7-AB68-4889-87A2-17C3CD6EFEB8}"/>
    <cellStyle name="Měna 4 5" xfId="29" xr:uid="{7833FAFD-29CD-4E62-BB4A-25AC5749F954}"/>
    <cellStyle name="Měna 5" xfId="20" xr:uid="{00000000-0005-0000-0000-000011000000}"/>
    <cellStyle name="Měna 5 2" xfId="36" xr:uid="{1C06E12B-F5BF-4671-B898-5CEDB3248F85}"/>
    <cellStyle name="Měna 6" xfId="11" xr:uid="{00000000-0005-0000-0000-000012000000}"/>
    <cellStyle name="Měna 6 2" xfId="31" xr:uid="{FC689294-0F88-428D-8764-E421DAED36D8}"/>
    <cellStyle name="Měna 7" xfId="26" xr:uid="{7605307B-0EED-47EE-A149-5EFA6DAC1B79}"/>
    <cellStyle name="Normální" xfId="0" builtinId="0"/>
    <cellStyle name="Normální 2" xfId="14" xr:uid="{00000000-0005-0000-0000-000014000000}"/>
    <cellStyle name="Normální 3" xfId="17" xr:uid="{00000000-0005-0000-0000-000015000000}"/>
    <cellStyle name="Normální 4" xfId="9" xr:uid="{00000000-0005-0000-0000-000016000000}"/>
    <cellStyle name="Normální 5" xfId="7" xr:uid="{00000000-0005-0000-0000-000017000000}"/>
    <cellStyle name="Procenta 2" xfId="18" xr:uid="{00000000-0005-0000-0000-000018000000}"/>
    <cellStyle name="Procenta 3" xfId="13" xr:uid="{00000000-0005-0000-0000-000019000000}"/>
  </cellStyles>
  <dxfs count="0"/>
  <tableStyles count="0" defaultTableStyle="TableStyleMedium2" defaultPivotStyle="PivotStyleLight16"/>
  <colors>
    <mruColors>
      <color rgb="FF33CC33"/>
      <color rgb="FF99CC00"/>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5E185-9344-4AC4-BD84-F6D676F57F78}">
  <dimension ref="A1:L98"/>
  <sheetViews>
    <sheetView topLeftCell="A90" zoomScale="85" zoomScaleNormal="85" workbookViewId="0">
      <selection activeCell="F92" sqref="F92"/>
    </sheetView>
  </sheetViews>
  <sheetFormatPr defaultRowHeight="15" x14ac:dyDescent="0.25"/>
  <cols>
    <col min="1" max="1" width="105.85546875" customWidth="1"/>
    <col min="2" max="2" width="40.5703125" customWidth="1"/>
    <col min="3" max="3" width="14.140625" customWidth="1"/>
    <col min="4" max="4" width="9.42578125" customWidth="1"/>
    <col min="5" max="5" width="25.85546875" customWidth="1"/>
    <col min="6" max="6" width="12.42578125" bestFit="1" customWidth="1"/>
    <col min="7" max="7" width="15" bestFit="1" customWidth="1"/>
    <col min="8" max="8" width="31.5703125" customWidth="1"/>
    <col min="9" max="9" width="37.140625" customWidth="1"/>
  </cols>
  <sheetData>
    <row r="1" spans="1:8" ht="15.75" thickBot="1" x14ac:dyDescent="0.3">
      <c r="A1" s="264" t="s">
        <v>420</v>
      </c>
      <c r="B1" s="265"/>
      <c r="C1" s="265"/>
      <c r="D1" s="266"/>
    </row>
    <row r="2" spans="1:8" ht="142.5" customHeight="1" thickBot="1" x14ac:dyDescent="0.3">
      <c r="A2" s="267" t="s">
        <v>421</v>
      </c>
      <c r="B2" s="268"/>
      <c r="C2" s="268"/>
      <c r="D2" s="269"/>
    </row>
    <row r="3" spans="1:8" ht="15.75" thickBot="1" x14ac:dyDescent="0.3">
      <c r="E3" s="57"/>
    </row>
    <row r="4" spans="1:8" ht="28.5" customHeight="1" x14ac:dyDescent="0.25">
      <c r="A4" s="270" t="s">
        <v>362</v>
      </c>
      <c r="B4" s="271"/>
      <c r="C4" s="272"/>
      <c r="D4" s="272"/>
      <c r="E4" s="272"/>
      <c r="F4" s="272"/>
      <c r="G4" s="273"/>
    </row>
    <row r="5" spans="1:8" ht="45" x14ac:dyDescent="0.25">
      <c r="A5" s="171" t="s">
        <v>35</v>
      </c>
      <c r="B5" s="171" t="s">
        <v>267</v>
      </c>
      <c r="C5" s="172" t="s">
        <v>41</v>
      </c>
      <c r="D5" s="172" t="s">
        <v>354</v>
      </c>
      <c r="E5" s="172" t="s">
        <v>353</v>
      </c>
      <c r="F5" s="172" t="s">
        <v>100</v>
      </c>
      <c r="G5" s="172" t="s">
        <v>352</v>
      </c>
    </row>
    <row r="6" spans="1:8" ht="21" customHeight="1" x14ac:dyDescent="0.25">
      <c r="A6" s="274" t="s">
        <v>363</v>
      </c>
      <c r="B6" s="275"/>
      <c r="C6" s="275"/>
      <c r="D6" s="275"/>
      <c r="E6" s="275"/>
      <c r="F6" s="275"/>
      <c r="G6" s="276"/>
    </row>
    <row r="7" spans="1:8" ht="135" x14ac:dyDescent="0.25">
      <c r="A7" s="30" t="s">
        <v>36</v>
      </c>
      <c r="B7" s="30" t="s">
        <v>351</v>
      </c>
      <c r="C7" s="35" t="s">
        <v>242</v>
      </c>
      <c r="D7" s="19">
        <v>560</v>
      </c>
      <c r="E7" s="19">
        <v>780</v>
      </c>
      <c r="F7" s="34"/>
      <c r="G7" s="92">
        <f t="shared" ref="G7:G15" si="0">D7*F7</f>
        <v>0</v>
      </c>
    </row>
    <row r="8" spans="1:8" ht="120" x14ac:dyDescent="0.25">
      <c r="A8" s="37" t="s">
        <v>37</v>
      </c>
      <c r="B8" s="49" t="s">
        <v>350</v>
      </c>
      <c r="C8" s="35" t="s">
        <v>242</v>
      </c>
      <c r="D8" s="19">
        <v>340</v>
      </c>
      <c r="E8" s="19">
        <v>450</v>
      </c>
      <c r="F8" s="34"/>
      <c r="G8" s="94">
        <f t="shared" si="0"/>
        <v>0</v>
      </c>
    </row>
    <row r="9" spans="1:8" ht="30" x14ac:dyDescent="0.25">
      <c r="A9" s="37" t="s">
        <v>51</v>
      </c>
      <c r="B9" s="30" t="s">
        <v>217</v>
      </c>
      <c r="C9" s="35" t="s">
        <v>99</v>
      </c>
      <c r="D9" s="19">
        <v>9</v>
      </c>
      <c r="E9" s="19">
        <v>12</v>
      </c>
      <c r="F9" s="34"/>
      <c r="G9" s="94">
        <f t="shared" si="0"/>
        <v>0</v>
      </c>
    </row>
    <row r="10" spans="1:8" ht="45" x14ac:dyDescent="0.25">
      <c r="A10" s="37" t="s">
        <v>51</v>
      </c>
      <c r="B10" s="30" t="s">
        <v>70</v>
      </c>
      <c r="C10" s="35" t="s">
        <v>52</v>
      </c>
      <c r="D10" s="19">
        <v>4.5</v>
      </c>
      <c r="E10" s="19">
        <v>6</v>
      </c>
      <c r="F10" s="34"/>
      <c r="G10" s="94">
        <f t="shared" si="0"/>
        <v>0</v>
      </c>
    </row>
    <row r="11" spans="1:8" ht="75" x14ac:dyDescent="0.25">
      <c r="A11" s="46" t="s">
        <v>230</v>
      </c>
      <c r="B11" s="49" t="s">
        <v>229</v>
      </c>
      <c r="C11" s="36" t="s">
        <v>200</v>
      </c>
      <c r="D11" s="19">
        <v>300000</v>
      </c>
      <c r="E11" s="19">
        <v>400000</v>
      </c>
      <c r="F11" s="34"/>
      <c r="G11" s="94">
        <f t="shared" si="0"/>
        <v>0</v>
      </c>
    </row>
    <row r="12" spans="1:8" ht="90" x14ac:dyDescent="0.25">
      <c r="A12" s="37" t="s">
        <v>148</v>
      </c>
      <c r="B12" s="30" t="s">
        <v>349</v>
      </c>
      <c r="C12" s="35" t="s">
        <v>242</v>
      </c>
      <c r="D12" s="19">
        <v>29</v>
      </c>
      <c r="E12" s="19">
        <v>40</v>
      </c>
      <c r="F12" s="34"/>
      <c r="G12" s="94">
        <f t="shared" si="0"/>
        <v>0</v>
      </c>
    </row>
    <row r="13" spans="1:8" ht="105" x14ac:dyDescent="0.25">
      <c r="A13" s="37" t="s">
        <v>145</v>
      </c>
      <c r="B13" s="30" t="s">
        <v>212</v>
      </c>
      <c r="C13" s="35" t="s">
        <v>146</v>
      </c>
      <c r="D13" s="19">
        <v>1</v>
      </c>
      <c r="E13" s="19">
        <v>1</v>
      </c>
      <c r="F13" s="34"/>
      <c r="G13" s="94">
        <f t="shared" si="0"/>
        <v>0</v>
      </c>
    </row>
    <row r="14" spans="1:8" ht="75" x14ac:dyDescent="0.25">
      <c r="A14" s="37" t="s">
        <v>90</v>
      </c>
      <c r="B14" s="30" t="s">
        <v>91</v>
      </c>
      <c r="C14" s="35" t="s">
        <v>92</v>
      </c>
      <c r="D14" s="19">
        <v>1</v>
      </c>
      <c r="E14" s="19">
        <v>2</v>
      </c>
      <c r="F14" s="34"/>
      <c r="G14" s="94">
        <f t="shared" si="0"/>
        <v>0</v>
      </c>
      <c r="H14" s="38"/>
    </row>
    <row r="15" spans="1:8" ht="75" x14ac:dyDescent="0.25">
      <c r="A15" s="37" t="s">
        <v>158</v>
      </c>
      <c r="B15" s="30" t="s">
        <v>348</v>
      </c>
      <c r="C15" s="35" t="s">
        <v>42</v>
      </c>
      <c r="D15" s="19">
        <v>15</v>
      </c>
      <c r="E15" s="19">
        <v>20</v>
      </c>
      <c r="F15" s="34"/>
      <c r="G15" s="94">
        <f t="shared" si="0"/>
        <v>0</v>
      </c>
    </row>
    <row r="16" spans="1:8" x14ac:dyDescent="0.25">
      <c r="A16" s="277" t="s">
        <v>38</v>
      </c>
      <c r="B16" s="277"/>
      <c r="C16" s="277"/>
      <c r="D16" s="277"/>
      <c r="E16" s="277"/>
      <c r="F16" s="277"/>
      <c r="G16" s="166">
        <f>SUM(G7:G15)</f>
        <v>0</v>
      </c>
    </row>
    <row r="17" spans="1:12" ht="24" customHeight="1" x14ac:dyDescent="0.25">
      <c r="A17" s="278" t="s">
        <v>368</v>
      </c>
      <c r="B17" s="279"/>
      <c r="C17" s="279"/>
      <c r="D17" s="279"/>
      <c r="E17" s="279"/>
      <c r="F17" s="279"/>
      <c r="G17" s="280"/>
    </row>
    <row r="18" spans="1:12" ht="135" x14ac:dyDescent="0.25">
      <c r="A18" s="37" t="s">
        <v>147</v>
      </c>
      <c r="B18" s="30" t="s">
        <v>347</v>
      </c>
      <c r="C18" s="35" t="s">
        <v>42</v>
      </c>
      <c r="D18" s="19">
        <v>45</v>
      </c>
      <c r="E18" s="19">
        <v>60</v>
      </c>
      <c r="F18" s="34"/>
      <c r="G18" s="94">
        <f>D18*F18</f>
        <v>0</v>
      </c>
      <c r="H18" s="57"/>
    </row>
    <row r="19" spans="1:12" ht="19.5" customHeight="1" x14ac:dyDescent="0.25">
      <c r="A19" s="277" t="s">
        <v>367</v>
      </c>
      <c r="B19" s="277"/>
      <c r="C19" s="277"/>
      <c r="D19" s="277"/>
      <c r="E19" s="277"/>
      <c r="F19" s="277"/>
      <c r="G19" s="166">
        <f>SUM(G18:G18)</f>
        <v>0</v>
      </c>
    </row>
    <row r="20" spans="1:12" ht="25.5" customHeight="1" x14ac:dyDescent="0.25">
      <c r="A20" s="278" t="s">
        <v>364</v>
      </c>
      <c r="B20" s="279"/>
      <c r="C20" s="279"/>
      <c r="D20" s="279"/>
      <c r="E20" s="279"/>
      <c r="F20" s="279"/>
      <c r="G20" s="280"/>
    </row>
    <row r="21" spans="1:12" ht="60" x14ac:dyDescent="0.25">
      <c r="A21" s="37" t="s">
        <v>43</v>
      </c>
      <c r="B21" s="18" t="s">
        <v>232</v>
      </c>
      <c r="C21" s="35" t="s">
        <v>43</v>
      </c>
      <c r="D21" s="19">
        <v>65</v>
      </c>
      <c r="E21" s="19">
        <v>80</v>
      </c>
      <c r="F21" s="34"/>
      <c r="G21" s="94">
        <f t="shared" ref="G21:G33" si="1">D21*F21</f>
        <v>0</v>
      </c>
    </row>
    <row r="22" spans="1:12" ht="45" x14ac:dyDescent="0.25">
      <c r="A22" s="37" t="s">
        <v>71</v>
      </c>
      <c r="B22" s="18" t="s">
        <v>152</v>
      </c>
      <c r="C22" s="35" t="s">
        <v>72</v>
      </c>
      <c r="D22" s="19">
        <v>12</v>
      </c>
      <c r="E22" s="19">
        <v>15</v>
      </c>
      <c r="F22" s="34"/>
      <c r="G22" s="94">
        <f t="shared" si="1"/>
        <v>0</v>
      </c>
    </row>
    <row r="23" spans="1:12" ht="123" customHeight="1" x14ac:dyDescent="0.25">
      <c r="A23" s="37" t="s">
        <v>93</v>
      </c>
      <c r="B23" s="18" t="s">
        <v>94</v>
      </c>
      <c r="C23" s="35" t="s">
        <v>95</v>
      </c>
      <c r="D23" s="19">
        <v>15</v>
      </c>
      <c r="E23" s="19">
        <v>20</v>
      </c>
      <c r="F23" s="34"/>
      <c r="G23" s="94">
        <f t="shared" si="1"/>
        <v>0</v>
      </c>
    </row>
    <row r="24" spans="1:12" ht="60" x14ac:dyDescent="0.25">
      <c r="A24" s="37" t="s">
        <v>55</v>
      </c>
      <c r="B24" s="18" t="s">
        <v>263</v>
      </c>
      <c r="C24" s="35" t="s">
        <v>56</v>
      </c>
      <c r="D24" s="19">
        <v>1</v>
      </c>
      <c r="E24" s="19">
        <v>2</v>
      </c>
      <c r="F24" s="78"/>
      <c r="G24" s="94">
        <f t="shared" si="1"/>
        <v>0</v>
      </c>
    </row>
    <row r="25" spans="1:12" ht="45" x14ac:dyDescent="0.25">
      <c r="A25" s="37" t="s">
        <v>57</v>
      </c>
      <c r="B25" s="18" t="s">
        <v>144</v>
      </c>
      <c r="C25" s="35" t="s">
        <v>44</v>
      </c>
      <c r="D25" s="52">
        <v>30000</v>
      </c>
      <c r="E25" s="52">
        <v>40000</v>
      </c>
      <c r="F25" s="34"/>
      <c r="G25" s="94">
        <f t="shared" si="1"/>
        <v>0</v>
      </c>
    </row>
    <row r="26" spans="1:12" ht="90" x14ac:dyDescent="0.25">
      <c r="A26" s="37" t="s">
        <v>143</v>
      </c>
      <c r="B26" s="18" t="s">
        <v>248</v>
      </c>
      <c r="C26" s="35" t="s">
        <v>42</v>
      </c>
      <c r="D26" s="52">
        <v>35000</v>
      </c>
      <c r="E26" s="52">
        <v>50000</v>
      </c>
      <c r="F26" s="34"/>
      <c r="G26" s="94">
        <f t="shared" si="1"/>
        <v>0</v>
      </c>
    </row>
    <row r="27" spans="1:12" ht="90" x14ac:dyDescent="0.25">
      <c r="A27" s="37" t="s">
        <v>53</v>
      </c>
      <c r="B27" s="18" t="s">
        <v>248</v>
      </c>
      <c r="C27" s="35" t="s">
        <v>42</v>
      </c>
      <c r="D27" s="52">
        <v>35000</v>
      </c>
      <c r="E27" s="52">
        <v>50000</v>
      </c>
      <c r="F27" s="34"/>
      <c r="G27" s="94">
        <f t="shared" si="1"/>
        <v>0</v>
      </c>
    </row>
    <row r="28" spans="1:12" ht="90" x14ac:dyDescent="0.25">
      <c r="A28" s="37" t="s">
        <v>54</v>
      </c>
      <c r="B28" s="18" t="s">
        <v>248</v>
      </c>
      <c r="C28" s="35" t="s">
        <v>42</v>
      </c>
      <c r="D28" s="52">
        <v>35000</v>
      </c>
      <c r="E28" s="52">
        <v>50000</v>
      </c>
      <c r="F28" s="34"/>
      <c r="G28" s="94">
        <f t="shared" si="1"/>
        <v>0</v>
      </c>
    </row>
    <row r="29" spans="1:12" ht="60" x14ac:dyDescent="0.25">
      <c r="A29" s="37" t="s">
        <v>76</v>
      </c>
      <c r="B29" s="18" t="s">
        <v>280</v>
      </c>
      <c r="C29" s="35" t="s">
        <v>44</v>
      </c>
      <c r="D29" s="52">
        <v>95000</v>
      </c>
      <c r="E29" s="52">
        <v>120000</v>
      </c>
      <c r="F29" s="34"/>
      <c r="G29" s="94">
        <f t="shared" si="1"/>
        <v>0</v>
      </c>
    </row>
    <row r="30" spans="1:12" ht="165" x14ac:dyDescent="0.25">
      <c r="A30" s="37" t="s">
        <v>268</v>
      </c>
      <c r="B30" s="18" t="s">
        <v>426</v>
      </c>
      <c r="C30" s="35" t="s">
        <v>205</v>
      </c>
      <c r="D30" s="52">
        <v>2200</v>
      </c>
      <c r="E30" s="52">
        <v>3000</v>
      </c>
      <c r="F30" s="34"/>
      <c r="G30" s="94">
        <f t="shared" si="1"/>
        <v>0</v>
      </c>
      <c r="H30" s="226"/>
      <c r="I30" s="231"/>
      <c r="J30" s="262"/>
      <c r="K30" s="262"/>
      <c r="L30" s="262"/>
    </row>
    <row r="31" spans="1:12" ht="23.25" x14ac:dyDescent="0.25">
      <c r="A31" s="37" t="s">
        <v>206</v>
      </c>
      <c r="B31" s="18" t="s">
        <v>430</v>
      </c>
      <c r="C31" s="35" t="s">
        <v>205</v>
      </c>
      <c r="D31" s="52">
        <v>2200</v>
      </c>
      <c r="E31" s="52">
        <v>3000</v>
      </c>
      <c r="F31" s="34"/>
      <c r="G31" s="94">
        <f t="shared" si="1"/>
        <v>0</v>
      </c>
      <c r="I31" s="231"/>
    </row>
    <row r="32" spans="1:12" ht="105" x14ac:dyDescent="0.25">
      <c r="A32" s="37" t="s">
        <v>192</v>
      </c>
      <c r="B32" s="18" t="s">
        <v>207</v>
      </c>
      <c r="C32" s="35" t="s">
        <v>427</v>
      </c>
      <c r="D32" s="52">
        <v>46000</v>
      </c>
      <c r="E32" s="52">
        <v>60000</v>
      </c>
      <c r="F32" s="34"/>
      <c r="G32" s="94">
        <f t="shared" si="1"/>
        <v>0</v>
      </c>
      <c r="H32" s="226"/>
      <c r="I32" s="231"/>
      <c r="J32" s="263"/>
      <c r="K32" s="263"/>
      <c r="L32" s="263"/>
    </row>
    <row r="33" spans="1:7" ht="150" x14ac:dyDescent="0.25">
      <c r="A33" s="37" t="s">
        <v>161</v>
      </c>
      <c r="B33" s="18" t="s">
        <v>159</v>
      </c>
      <c r="C33" s="35" t="s">
        <v>160</v>
      </c>
      <c r="D33" s="52">
        <v>1</v>
      </c>
      <c r="E33" s="52">
        <v>2</v>
      </c>
      <c r="F33" s="34"/>
      <c r="G33" s="94">
        <f t="shared" si="1"/>
        <v>0</v>
      </c>
    </row>
    <row r="34" spans="1:7" ht="17.25" customHeight="1" x14ac:dyDescent="0.25">
      <c r="A34" s="277" t="s">
        <v>39</v>
      </c>
      <c r="B34" s="277"/>
      <c r="C34" s="277"/>
      <c r="D34" s="277"/>
      <c r="E34" s="277"/>
      <c r="F34" s="277"/>
      <c r="G34" s="166">
        <f>SUM(G21:G33)</f>
        <v>0</v>
      </c>
    </row>
    <row r="35" spans="1:7" ht="29.25" customHeight="1" x14ac:dyDescent="0.25">
      <c r="A35" s="278" t="s">
        <v>365</v>
      </c>
      <c r="B35" s="279"/>
      <c r="C35" s="279"/>
      <c r="D35" s="279"/>
      <c r="E35" s="279"/>
      <c r="F35" s="279"/>
      <c r="G35" s="280"/>
    </row>
    <row r="36" spans="1:7" ht="75" x14ac:dyDescent="0.25">
      <c r="A36" s="37" t="s">
        <v>189</v>
      </c>
      <c r="B36" s="30" t="s">
        <v>244</v>
      </c>
      <c r="C36" s="35" t="s">
        <v>81</v>
      </c>
      <c r="D36" s="19">
        <v>1</v>
      </c>
      <c r="E36" s="19">
        <v>1</v>
      </c>
      <c r="F36" s="78"/>
      <c r="G36" s="94">
        <f t="shared" ref="G36:G54" si="2">D36*F36</f>
        <v>0</v>
      </c>
    </row>
    <row r="37" spans="1:7" ht="75" x14ac:dyDescent="0.25">
      <c r="A37" s="37" t="s">
        <v>208</v>
      </c>
      <c r="B37" s="30" t="s">
        <v>244</v>
      </c>
      <c r="C37" s="35" t="s">
        <v>81</v>
      </c>
      <c r="D37" s="19">
        <v>1</v>
      </c>
      <c r="E37" s="19">
        <v>1</v>
      </c>
      <c r="F37" s="78"/>
      <c r="G37" s="94">
        <f t="shared" si="2"/>
        <v>0</v>
      </c>
    </row>
    <row r="38" spans="1:7" ht="75" x14ac:dyDescent="0.25">
      <c r="A38" s="37" t="s">
        <v>58</v>
      </c>
      <c r="B38" s="30" t="s">
        <v>244</v>
      </c>
      <c r="C38" s="35" t="s">
        <v>81</v>
      </c>
      <c r="D38" s="19">
        <v>1</v>
      </c>
      <c r="E38" s="19">
        <v>1</v>
      </c>
      <c r="F38" s="78"/>
      <c r="G38" s="94">
        <f t="shared" si="2"/>
        <v>0</v>
      </c>
    </row>
    <row r="39" spans="1:7" ht="75" x14ac:dyDescent="0.25">
      <c r="A39" s="37" t="s">
        <v>149</v>
      </c>
      <c r="B39" s="30" t="s">
        <v>244</v>
      </c>
      <c r="C39" s="35" t="s">
        <v>81</v>
      </c>
      <c r="D39" s="19">
        <v>1</v>
      </c>
      <c r="E39" s="19">
        <v>1</v>
      </c>
      <c r="F39" s="78"/>
      <c r="G39" s="94">
        <f t="shared" si="2"/>
        <v>0</v>
      </c>
    </row>
    <row r="40" spans="1:7" ht="75" x14ac:dyDescent="0.25">
      <c r="A40" s="37" t="s">
        <v>59</v>
      </c>
      <c r="B40" s="30" t="s">
        <v>244</v>
      </c>
      <c r="C40" s="35" t="s">
        <v>81</v>
      </c>
      <c r="D40" s="19">
        <v>1</v>
      </c>
      <c r="E40" s="19">
        <v>1</v>
      </c>
      <c r="F40" s="78"/>
      <c r="G40" s="94">
        <f t="shared" si="2"/>
        <v>0</v>
      </c>
    </row>
    <row r="41" spans="1:7" ht="75" x14ac:dyDescent="0.25">
      <c r="A41" s="37" t="s">
        <v>96</v>
      </c>
      <c r="B41" s="30" t="s">
        <v>244</v>
      </c>
      <c r="C41" s="35" t="s">
        <v>81</v>
      </c>
      <c r="D41" s="19">
        <v>1</v>
      </c>
      <c r="E41" s="19">
        <v>1</v>
      </c>
      <c r="F41" s="78"/>
      <c r="G41" s="94">
        <f t="shared" si="2"/>
        <v>0</v>
      </c>
    </row>
    <row r="42" spans="1:7" ht="75" x14ac:dyDescent="0.25">
      <c r="A42" s="37" t="s">
        <v>60</v>
      </c>
      <c r="B42" s="30" t="s">
        <v>244</v>
      </c>
      <c r="C42" s="35" t="s">
        <v>81</v>
      </c>
      <c r="D42" s="19">
        <v>1</v>
      </c>
      <c r="E42" s="19">
        <v>1</v>
      </c>
      <c r="F42" s="78"/>
      <c r="G42" s="94">
        <f t="shared" si="2"/>
        <v>0</v>
      </c>
    </row>
    <row r="43" spans="1:7" ht="75" x14ac:dyDescent="0.25">
      <c r="A43" s="37" t="s">
        <v>61</v>
      </c>
      <c r="B43" s="30" t="s">
        <v>244</v>
      </c>
      <c r="C43" s="35" t="s">
        <v>81</v>
      </c>
      <c r="D43" s="19">
        <v>1</v>
      </c>
      <c r="E43" s="19">
        <v>1</v>
      </c>
      <c r="F43" s="78"/>
      <c r="G43" s="94">
        <f t="shared" si="2"/>
        <v>0</v>
      </c>
    </row>
    <row r="44" spans="1:7" ht="75" x14ac:dyDescent="0.25">
      <c r="A44" s="37" t="s">
        <v>150</v>
      </c>
      <c r="B44" s="30" t="s">
        <v>244</v>
      </c>
      <c r="C44" s="35" t="s">
        <v>81</v>
      </c>
      <c r="D44" s="19">
        <v>1</v>
      </c>
      <c r="E44" s="19">
        <v>1</v>
      </c>
      <c r="F44" s="78"/>
      <c r="G44" s="94">
        <f t="shared" si="2"/>
        <v>0</v>
      </c>
    </row>
    <row r="45" spans="1:7" ht="75" x14ac:dyDescent="0.25">
      <c r="A45" s="37" t="s">
        <v>62</v>
      </c>
      <c r="B45" s="30" t="s">
        <v>244</v>
      </c>
      <c r="C45" s="35" t="s">
        <v>81</v>
      </c>
      <c r="D45" s="19">
        <v>1</v>
      </c>
      <c r="E45" s="19">
        <v>1</v>
      </c>
      <c r="F45" s="78"/>
      <c r="G45" s="94">
        <f t="shared" si="2"/>
        <v>0</v>
      </c>
    </row>
    <row r="46" spans="1:7" ht="75" x14ac:dyDescent="0.25">
      <c r="A46" s="37" t="s">
        <v>64</v>
      </c>
      <c r="B46" s="30" t="s">
        <v>244</v>
      </c>
      <c r="C46" s="35" t="s">
        <v>81</v>
      </c>
      <c r="D46" s="19">
        <v>1</v>
      </c>
      <c r="E46" s="19">
        <v>1</v>
      </c>
      <c r="F46" s="78"/>
      <c r="G46" s="94">
        <f t="shared" si="2"/>
        <v>0</v>
      </c>
    </row>
    <row r="47" spans="1:7" ht="75" x14ac:dyDescent="0.25">
      <c r="A47" s="37" t="s">
        <v>151</v>
      </c>
      <c r="B47" s="30" t="s">
        <v>244</v>
      </c>
      <c r="C47" s="35" t="s">
        <v>81</v>
      </c>
      <c r="D47" s="19">
        <v>1</v>
      </c>
      <c r="E47" s="19">
        <v>1</v>
      </c>
      <c r="F47" s="78"/>
      <c r="G47" s="94">
        <f t="shared" si="2"/>
        <v>0</v>
      </c>
    </row>
    <row r="48" spans="1:7" ht="75" x14ac:dyDescent="0.25">
      <c r="A48" s="37" t="s">
        <v>63</v>
      </c>
      <c r="B48" s="30" t="s">
        <v>244</v>
      </c>
      <c r="C48" s="35" t="s">
        <v>346</v>
      </c>
      <c r="D48" s="19">
        <v>1</v>
      </c>
      <c r="E48" s="19">
        <v>1</v>
      </c>
      <c r="F48" s="78"/>
      <c r="G48" s="94">
        <f t="shared" si="2"/>
        <v>0</v>
      </c>
    </row>
    <row r="49" spans="1:7" ht="30" x14ac:dyDescent="0.25">
      <c r="A49" s="37" t="s">
        <v>193</v>
      </c>
      <c r="B49" s="30" t="s">
        <v>269</v>
      </c>
      <c r="C49" s="35" t="s">
        <v>196</v>
      </c>
      <c r="D49" s="19">
        <v>1</v>
      </c>
      <c r="E49" s="19">
        <v>1</v>
      </c>
      <c r="F49" s="78"/>
      <c r="G49" s="94">
        <f t="shared" si="2"/>
        <v>0</v>
      </c>
    </row>
    <row r="50" spans="1:7" ht="45" x14ac:dyDescent="0.25">
      <c r="A50" s="37" t="s">
        <v>194</v>
      </c>
      <c r="B50" s="30" t="s">
        <v>197</v>
      </c>
      <c r="C50" s="35" t="s">
        <v>196</v>
      </c>
      <c r="D50" s="19">
        <v>1</v>
      </c>
      <c r="E50" s="19">
        <v>1</v>
      </c>
      <c r="F50" s="78"/>
      <c r="G50" s="94">
        <f t="shared" si="2"/>
        <v>0</v>
      </c>
    </row>
    <row r="51" spans="1:7" ht="75" x14ac:dyDescent="0.25">
      <c r="A51" s="37" t="s">
        <v>195</v>
      </c>
      <c r="B51" s="30" t="s">
        <v>244</v>
      </c>
      <c r="C51" s="35" t="s">
        <v>346</v>
      </c>
      <c r="D51" s="19">
        <v>2</v>
      </c>
      <c r="E51" s="19">
        <v>2</v>
      </c>
      <c r="F51" s="78"/>
      <c r="G51" s="94">
        <f t="shared" si="2"/>
        <v>0</v>
      </c>
    </row>
    <row r="52" spans="1:7" ht="75" x14ac:dyDescent="0.25">
      <c r="A52" s="37" t="s">
        <v>201</v>
      </c>
      <c r="B52" s="30" t="s">
        <v>244</v>
      </c>
      <c r="C52" s="35" t="s">
        <v>346</v>
      </c>
      <c r="D52" s="19">
        <v>1</v>
      </c>
      <c r="E52" s="19">
        <v>1</v>
      </c>
      <c r="F52" s="78"/>
      <c r="G52" s="94">
        <f t="shared" si="2"/>
        <v>0</v>
      </c>
    </row>
    <row r="53" spans="1:7" ht="30" x14ac:dyDescent="0.25">
      <c r="A53" s="37" t="s">
        <v>245</v>
      </c>
      <c r="B53" s="30" t="s">
        <v>246</v>
      </c>
      <c r="C53" s="35" t="s">
        <v>247</v>
      </c>
      <c r="D53" s="19">
        <v>1</v>
      </c>
      <c r="E53" s="19">
        <v>1</v>
      </c>
      <c r="F53" s="78"/>
      <c r="G53" s="94">
        <f t="shared" si="2"/>
        <v>0</v>
      </c>
    </row>
    <row r="54" spans="1:7" ht="30" x14ac:dyDescent="0.25">
      <c r="A54" s="37" t="s">
        <v>209</v>
      </c>
      <c r="B54" s="30" t="s">
        <v>345</v>
      </c>
      <c r="C54" s="35" t="s">
        <v>89</v>
      </c>
      <c r="D54" s="52">
        <v>220000</v>
      </c>
      <c r="E54" s="52">
        <v>300000</v>
      </c>
      <c r="F54" s="78"/>
      <c r="G54" s="94">
        <f t="shared" si="2"/>
        <v>0</v>
      </c>
    </row>
    <row r="55" spans="1:7" ht="16.5" customHeight="1" x14ac:dyDescent="0.25">
      <c r="A55" s="277" t="s">
        <v>65</v>
      </c>
      <c r="B55" s="277"/>
      <c r="C55" s="277"/>
      <c r="D55" s="277"/>
      <c r="E55" s="277"/>
      <c r="F55" s="277"/>
      <c r="G55" s="166">
        <f>SUM(G36:G54)</f>
        <v>0</v>
      </c>
    </row>
    <row r="56" spans="1:7" ht="24.75" customHeight="1" x14ac:dyDescent="0.25">
      <c r="A56" s="282" t="s">
        <v>366</v>
      </c>
      <c r="B56" s="283"/>
      <c r="C56" s="283"/>
      <c r="D56" s="283"/>
      <c r="E56" s="283"/>
      <c r="F56" s="283"/>
      <c r="G56" s="284"/>
    </row>
    <row r="57" spans="1:7" ht="30" x14ac:dyDescent="0.25">
      <c r="A57" s="169" t="s">
        <v>281</v>
      </c>
      <c r="B57" s="170" t="s">
        <v>282</v>
      </c>
      <c r="C57" s="35" t="s">
        <v>67</v>
      </c>
      <c r="D57" s="52">
        <v>25000</v>
      </c>
      <c r="E57" s="52">
        <v>45000</v>
      </c>
      <c r="F57" s="50"/>
      <c r="G57" s="92">
        <f t="shared" ref="G57:G92" si="3">D57*F57</f>
        <v>0</v>
      </c>
    </row>
    <row r="58" spans="1:7" ht="30" x14ac:dyDescent="0.25">
      <c r="A58" s="79" t="s">
        <v>283</v>
      </c>
      <c r="B58" s="84" t="s">
        <v>282</v>
      </c>
      <c r="C58" s="36" t="s">
        <v>67</v>
      </c>
      <c r="D58" s="167">
        <v>19000</v>
      </c>
      <c r="E58" s="167">
        <v>26000</v>
      </c>
      <c r="F58" s="168"/>
      <c r="G58" s="121">
        <f t="shared" si="3"/>
        <v>0</v>
      </c>
    </row>
    <row r="59" spans="1:7" ht="60" x14ac:dyDescent="0.25">
      <c r="A59" s="75" t="s">
        <v>281</v>
      </c>
      <c r="B59" s="85" t="s">
        <v>288</v>
      </c>
      <c r="C59" s="35" t="s">
        <v>67</v>
      </c>
      <c r="D59" s="52">
        <v>85000</v>
      </c>
      <c r="E59" s="52">
        <v>100000</v>
      </c>
      <c r="F59" s="50"/>
      <c r="G59" s="94">
        <f t="shared" si="3"/>
        <v>0</v>
      </c>
    </row>
    <row r="60" spans="1:7" ht="45" x14ac:dyDescent="0.25">
      <c r="A60" s="81" t="s">
        <v>281</v>
      </c>
      <c r="B60" s="86" t="s">
        <v>284</v>
      </c>
      <c r="C60" s="35" t="s">
        <v>67</v>
      </c>
      <c r="D60" s="52">
        <v>7000</v>
      </c>
      <c r="E60" s="52">
        <v>10000</v>
      </c>
      <c r="F60" s="50"/>
      <c r="G60" s="94">
        <f t="shared" si="3"/>
        <v>0</v>
      </c>
    </row>
    <row r="61" spans="1:7" ht="45" x14ac:dyDescent="0.25">
      <c r="A61" s="81" t="s">
        <v>281</v>
      </c>
      <c r="B61" s="86" t="s">
        <v>285</v>
      </c>
      <c r="C61" s="35" t="s">
        <v>67</v>
      </c>
      <c r="D61" s="52">
        <v>6500</v>
      </c>
      <c r="E61" s="52">
        <v>8000</v>
      </c>
      <c r="F61" s="50"/>
      <c r="G61" s="94">
        <f t="shared" si="3"/>
        <v>0</v>
      </c>
    </row>
    <row r="62" spans="1:7" ht="45" x14ac:dyDescent="0.25">
      <c r="A62" s="81" t="s">
        <v>281</v>
      </c>
      <c r="B62" s="86" t="s">
        <v>290</v>
      </c>
      <c r="C62" s="35" t="s">
        <v>67</v>
      </c>
      <c r="D62" s="52">
        <v>5200</v>
      </c>
      <c r="E62" s="52">
        <v>7000</v>
      </c>
      <c r="F62" s="50"/>
      <c r="G62" s="94">
        <f t="shared" si="3"/>
        <v>0</v>
      </c>
    </row>
    <row r="63" spans="1:7" ht="60" x14ac:dyDescent="0.25">
      <c r="A63" s="75" t="s">
        <v>283</v>
      </c>
      <c r="B63" s="85" t="s">
        <v>289</v>
      </c>
      <c r="C63" s="35" t="s">
        <v>67</v>
      </c>
      <c r="D63" s="52">
        <v>85000</v>
      </c>
      <c r="E63" s="52">
        <v>110000</v>
      </c>
      <c r="F63" s="50"/>
      <c r="G63" s="94">
        <f t="shared" si="3"/>
        <v>0</v>
      </c>
    </row>
    <row r="64" spans="1:7" ht="45" x14ac:dyDescent="0.25">
      <c r="A64" s="81" t="s">
        <v>283</v>
      </c>
      <c r="B64" s="86" t="s">
        <v>286</v>
      </c>
      <c r="C64" s="35" t="s">
        <v>67</v>
      </c>
      <c r="D64" s="52">
        <v>7000</v>
      </c>
      <c r="E64" s="52">
        <v>10000</v>
      </c>
      <c r="F64" s="50"/>
      <c r="G64" s="94">
        <f t="shared" si="3"/>
        <v>0</v>
      </c>
    </row>
    <row r="65" spans="1:7" ht="45" x14ac:dyDescent="0.25">
      <c r="A65" s="81" t="s">
        <v>283</v>
      </c>
      <c r="B65" s="86" t="s">
        <v>287</v>
      </c>
      <c r="C65" s="35" t="s">
        <v>67</v>
      </c>
      <c r="D65" s="52">
        <v>5800</v>
      </c>
      <c r="E65" s="52">
        <v>8000</v>
      </c>
      <c r="F65" s="50"/>
      <c r="G65" s="94">
        <f t="shared" si="3"/>
        <v>0</v>
      </c>
    </row>
    <row r="66" spans="1:7" ht="45" x14ac:dyDescent="0.25">
      <c r="A66" s="81" t="s">
        <v>283</v>
      </c>
      <c r="B66" s="86" t="s">
        <v>291</v>
      </c>
      <c r="C66" s="35" t="s">
        <v>67</v>
      </c>
      <c r="D66" s="52">
        <v>5000</v>
      </c>
      <c r="E66" s="52">
        <v>7000</v>
      </c>
      <c r="F66" s="50"/>
      <c r="G66" s="94">
        <f t="shared" si="3"/>
        <v>0</v>
      </c>
    </row>
    <row r="67" spans="1:7" ht="60" x14ac:dyDescent="0.25">
      <c r="A67" s="75" t="s">
        <v>80</v>
      </c>
      <c r="B67" s="85" t="s">
        <v>292</v>
      </c>
      <c r="C67" s="35" t="s">
        <v>67</v>
      </c>
      <c r="D67" s="52">
        <v>110000</v>
      </c>
      <c r="E67" s="52">
        <v>140000</v>
      </c>
      <c r="F67" s="50"/>
      <c r="G67" s="94">
        <f t="shared" si="3"/>
        <v>0</v>
      </c>
    </row>
    <row r="68" spans="1:7" ht="45" x14ac:dyDescent="0.25">
      <c r="A68" s="80" t="s">
        <v>80</v>
      </c>
      <c r="B68" s="87" t="s">
        <v>293</v>
      </c>
      <c r="C68" s="35" t="s">
        <v>67</v>
      </c>
      <c r="D68" s="52">
        <v>8000</v>
      </c>
      <c r="E68" s="52">
        <v>11000</v>
      </c>
      <c r="F68" s="50"/>
      <c r="G68" s="94">
        <f t="shared" si="3"/>
        <v>0</v>
      </c>
    </row>
    <row r="69" spans="1:7" ht="45" x14ac:dyDescent="0.25">
      <c r="A69" s="80" t="s">
        <v>80</v>
      </c>
      <c r="B69" s="87" t="s">
        <v>294</v>
      </c>
      <c r="C69" s="35" t="s">
        <v>67</v>
      </c>
      <c r="D69" s="52">
        <v>7200</v>
      </c>
      <c r="E69" s="52">
        <v>10000</v>
      </c>
      <c r="F69" s="50"/>
      <c r="G69" s="94">
        <f t="shared" si="3"/>
        <v>0</v>
      </c>
    </row>
    <row r="70" spans="1:7" ht="45" x14ac:dyDescent="0.25">
      <c r="A70" s="80" t="s">
        <v>80</v>
      </c>
      <c r="B70" s="87" t="s">
        <v>295</v>
      </c>
      <c r="C70" s="35" t="s">
        <v>67</v>
      </c>
      <c r="D70" s="52">
        <v>6500</v>
      </c>
      <c r="E70" s="52">
        <v>9000</v>
      </c>
      <c r="F70" s="50"/>
      <c r="G70" s="94">
        <f t="shared" si="3"/>
        <v>0</v>
      </c>
    </row>
    <row r="71" spans="1:7" ht="45" x14ac:dyDescent="0.25">
      <c r="A71" s="82" t="s">
        <v>80</v>
      </c>
      <c r="B71" s="88" t="s">
        <v>296</v>
      </c>
      <c r="C71" s="93" t="s">
        <v>97</v>
      </c>
      <c r="D71" s="52">
        <v>3600000</v>
      </c>
      <c r="E71" s="52">
        <v>7000000</v>
      </c>
      <c r="F71" s="50"/>
      <c r="G71" s="94">
        <f t="shared" si="3"/>
        <v>0</v>
      </c>
    </row>
    <row r="72" spans="1:7" ht="48.6" customHeight="1" x14ac:dyDescent="0.25">
      <c r="A72" s="82" t="s">
        <v>80</v>
      </c>
      <c r="B72" s="88" t="s">
        <v>297</v>
      </c>
      <c r="C72" s="93" t="s">
        <v>67</v>
      </c>
      <c r="D72" s="52">
        <v>18000</v>
      </c>
      <c r="E72" s="52">
        <v>30000</v>
      </c>
      <c r="F72" s="50"/>
      <c r="G72" s="94">
        <f t="shared" si="3"/>
        <v>0</v>
      </c>
    </row>
    <row r="73" spans="1:7" ht="45" x14ac:dyDescent="0.25">
      <c r="A73" s="82" t="s">
        <v>80</v>
      </c>
      <c r="B73" s="88" t="s">
        <v>298</v>
      </c>
      <c r="C73" s="93" t="s">
        <v>299</v>
      </c>
      <c r="D73" s="52">
        <v>70000</v>
      </c>
      <c r="E73" s="52">
        <v>120000</v>
      </c>
      <c r="F73" s="50"/>
      <c r="G73" s="94">
        <f t="shared" si="3"/>
        <v>0</v>
      </c>
    </row>
    <row r="74" spans="1:7" ht="45" x14ac:dyDescent="0.25">
      <c r="A74" s="82" t="s">
        <v>98</v>
      </c>
      <c r="B74" s="88" t="s">
        <v>139</v>
      </c>
      <c r="C74" s="35" t="s">
        <v>97</v>
      </c>
      <c r="D74" s="52">
        <v>1800000</v>
      </c>
      <c r="E74" s="52">
        <v>2500000</v>
      </c>
      <c r="F74" s="50"/>
      <c r="G74" s="94">
        <f t="shared" si="3"/>
        <v>0</v>
      </c>
    </row>
    <row r="75" spans="1:7" ht="120" x14ac:dyDescent="0.25">
      <c r="A75" s="77" t="s">
        <v>231</v>
      </c>
      <c r="B75" s="89" t="s">
        <v>300</v>
      </c>
      <c r="C75" s="31" t="s">
        <v>204</v>
      </c>
      <c r="D75" s="52">
        <v>4300</v>
      </c>
      <c r="E75" s="52">
        <v>6000</v>
      </c>
      <c r="F75" s="50"/>
      <c r="G75" s="94">
        <f t="shared" si="3"/>
        <v>0</v>
      </c>
    </row>
    <row r="76" spans="1:7" ht="150" x14ac:dyDescent="0.25">
      <c r="A76" s="95" t="s">
        <v>301</v>
      </c>
      <c r="B76" s="85" t="s">
        <v>302</v>
      </c>
      <c r="C76" s="35" t="s">
        <v>303</v>
      </c>
      <c r="D76" s="52">
        <v>85000</v>
      </c>
      <c r="E76" s="52">
        <v>120000</v>
      </c>
      <c r="F76" s="50"/>
      <c r="G76" s="94">
        <f t="shared" si="3"/>
        <v>0</v>
      </c>
    </row>
    <row r="77" spans="1:7" ht="150" x14ac:dyDescent="0.25">
      <c r="A77" s="96" t="s">
        <v>304</v>
      </c>
      <c r="B77" s="85" t="s">
        <v>305</v>
      </c>
      <c r="C77" s="35" t="s">
        <v>303</v>
      </c>
      <c r="D77" s="52">
        <v>100000</v>
      </c>
      <c r="E77" s="52">
        <v>120000</v>
      </c>
      <c r="F77" s="50"/>
      <c r="G77" s="94">
        <f t="shared" si="3"/>
        <v>0</v>
      </c>
    </row>
    <row r="78" spans="1:7" ht="30" x14ac:dyDescent="0.25">
      <c r="A78" s="75" t="s">
        <v>75</v>
      </c>
      <c r="B78" s="85" t="s">
        <v>202</v>
      </c>
      <c r="C78" s="35" t="s">
        <v>203</v>
      </c>
      <c r="D78" s="52">
        <v>2</v>
      </c>
      <c r="E78" s="52">
        <v>3</v>
      </c>
      <c r="F78" s="50"/>
      <c r="G78" s="94">
        <f t="shared" si="3"/>
        <v>0</v>
      </c>
    </row>
    <row r="79" spans="1:7" x14ac:dyDescent="0.25">
      <c r="A79" s="75" t="s">
        <v>306</v>
      </c>
      <c r="B79" s="85" t="s">
        <v>45</v>
      </c>
      <c r="C79" s="35" t="s">
        <v>44</v>
      </c>
      <c r="D79" s="52">
        <v>680000</v>
      </c>
      <c r="E79" s="52">
        <v>800000</v>
      </c>
      <c r="F79" s="50"/>
      <c r="G79" s="94">
        <f t="shared" si="3"/>
        <v>0</v>
      </c>
    </row>
    <row r="80" spans="1:7" x14ac:dyDescent="0.25">
      <c r="A80" s="75" t="s">
        <v>307</v>
      </c>
      <c r="B80" s="85" t="s">
        <v>45</v>
      </c>
      <c r="C80" s="35" t="s">
        <v>44</v>
      </c>
      <c r="D80" s="52">
        <v>680000</v>
      </c>
      <c r="E80" s="52">
        <v>800000</v>
      </c>
      <c r="F80" s="50"/>
      <c r="G80" s="94">
        <f t="shared" si="3"/>
        <v>0</v>
      </c>
    </row>
    <row r="81" spans="1:7" x14ac:dyDescent="0.25">
      <c r="A81" s="75" t="s">
        <v>308</v>
      </c>
      <c r="B81" s="85" t="s">
        <v>45</v>
      </c>
      <c r="C81" s="35" t="s">
        <v>44</v>
      </c>
      <c r="D81" s="52">
        <v>680000</v>
      </c>
      <c r="E81" s="52">
        <v>800000</v>
      </c>
      <c r="F81" s="50"/>
      <c r="G81" s="94">
        <f t="shared" si="3"/>
        <v>0</v>
      </c>
    </row>
    <row r="82" spans="1:7" x14ac:dyDescent="0.25">
      <c r="A82" s="75" t="s">
        <v>309</v>
      </c>
      <c r="B82" s="85" t="s">
        <v>45</v>
      </c>
      <c r="C82" s="35" t="s">
        <v>44</v>
      </c>
      <c r="D82" s="52">
        <v>680000</v>
      </c>
      <c r="E82" s="52">
        <v>800000</v>
      </c>
      <c r="F82" s="50"/>
      <c r="G82" s="94">
        <f t="shared" si="3"/>
        <v>0</v>
      </c>
    </row>
    <row r="83" spans="1:7" x14ac:dyDescent="0.25">
      <c r="A83" s="75" t="s">
        <v>310</v>
      </c>
      <c r="B83" s="85" t="s">
        <v>45</v>
      </c>
      <c r="C83" s="35" t="s">
        <v>44</v>
      </c>
      <c r="D83" s="52">
        <v>680000</v>
      </c>
      <c r="E83" s="52">
        <v>800000</v>
      </c>
      <c r="F83" s="50"/>
      <c r="G83" s="94">
        <f t="shared" si="3"/>
        <v>0</v>
      </c>
    </row>
    <row r="84" spans="1:7" ht="150" x14ac:dyDescent="0.25">
      <c r="A84" s="83" t="s">
        <v>210</v>
      </c>
      <c r="B84" s="90" t="s">
        <v>315</v>
      </c>
      <c r="C84" s="35" t="s">
        <v>44</v>
      </c>
      <c r="D84" s="52">
        <v>900000</v>
      </c>
      <c r="E84" s="52">
        <v>1000000</v>
      </c>
      <c r="F84" s="50"/>
      <c r="G84" s="94">
        <f t="shared" si="3"/>
        <v>0</v>
      </c>
    </row>
    <row r="85" spans="1:7" ht="150" x14ac:dyDescent="0.25">
      <c r="A85" s="83" t="s">
        <v>210</v>
      </c>
      <c r="B85" s="90" t="s">
        <v>312</v>
      </c>
      <c r="C85" s="35" t="s">
        <v>44</v>
      </c>
      <c r="D85" s="52">
        <v>1100000</v>
      </c>
      <c r="E85" s="52">
        <v>1500000</v>
      </c>
      <c r="F85" s="50"/>
      <c r="G85" s="94">
        <f t="shared" si="3"/>
        <v>0</v>
      </c>
    </row>
    <row r="86" spans="1:7" ht="105" x14ac:dyDescent="0.25">
      <c r="A86" s="75" t="s">
        <v>68</v>
      </c>
      <c r="B86" s="85" t="s">
        <v>311</v>
      </c>
      <c r="C86" s="35" t="s">
        <v>44</v>
      </c>
      <c r="D86" s="52">
        <v>1900000</v>
      </c>
      <c r="E86" s="52">
        <v>2500000</v>
      </c>
      <c r="F86" s="34"/>
      <c r="G86" s="94">
        <f t="shared" si="3"/>
        <v>0</v>
      </c>
    </row>
    <row r="87" spans="1:7" ht="45" x14ac:dyDescent="0.25">
      <c r="A87" s="75" t="s">
        <v>142</v>
      </c>
      <c r="B87" s="85" t="s">
        <v>198</v>
      </c>
      <c r="C87" s="35" t="s">
        <v>199</v>
      </c>
      <c r="D87" s="52">
        <v>1</v>
      </c>
      <c r="E87" s="52">
        <v>1</v>
      </c>
      <c r="F87" s="34"/>
      <c r="G87" s="94">
        <f t="shared" si="3"/>
        <v>0</v>
      </c>
    </row>
    <row r="88" spans="1:7" ht="59.1" customHeight="1" x14ac:dyDescent="0.25">
      <c r="A88" s="75" t="s">
        <v>190</v>
      </c>
      <c r="B88" s="85" t="s">
        <v>191</v>
      </c>
      <c r="C88" s="35" t="s">
        <v>138</v>
      </c>
      <c r="D88" s="52">
        <v>1</v>
      </c>
      <c r="E88" s="52">
        <v>1</v>
      </c>
      <c r="F88" s="34"/>
      <c r="G88" s="94">
        <f t="shared" si="3"/>
        <v>0</v>
      </c>
    </row>
    <row r="89" spans="1:7" ht="60" x14ac:dyDescent="0.25">
      <c r="A89" s="82" t="s">
        <v>66</v>
      </c>
      <c r="B89" s="88" t="s">
        <v>314</v>
      </c>
      <c r="C89" s="93" t="s">
        <v>44</v>
      </c>
      <c r="D89" s="52">
        <v>1500000</v>
      </c>
      <c r="E89" s="52">
        <v>2000000</v>
      </c>
      <c r="F89" s="34"/>
      <c r="G89" s="94">
        <f t="shared" si="3"/>
        <v>0</v>
      </c>
    </row>
    <row r="90" spans="1:7" ht="60" x14ac:dyDescent="0.25">
      <c r="A90" s="82" t="s">
        <v>66</v>
      </c>
      <c r="B90" s="88" t="s">
        <v>313</v>
      </c>
      <c r="C90" s="93" t="s">
        <v>44</v>
      </c>
      <c r="D90" s="52">
        <v>700000</v>
      </c>
      <c r="E90" s="52">
        <v>1000000</v>
      </c>
      <c r="F90" s="34"/>
      <c r="G90" s="94">
        <f t="shared" si="3"/>
        <v>0</v>
      </c>
    </row>
    <row r="91" spans="1:7" ht="30" x14ac:dyDescent="0.25">
      <c r="A91" s="75" t="s">
        <v>140</v>
      </c>
      <c r="B91" s="85" t="s">
        <v>141</v>
      </c>
      <c r="C91" s="35" t="s">
        <v>44</v>
      </c>
      <c r="D91" s="52">
        <v>500000</v>
      </c>
      <c r="E91" s="52">
        <v>700000</v>
      </c>
      <c r="F91" s="34"/>
      <c r="G91" s="94">
        <f t="shared" si="3"/>
        <v>0</v>
      </c>
    </row>
    <row r="92" spans="1:7" ht="30.75" thickBot="1" x14ac:dyDescent="0.3">
      <c r="A92" s="75" t="s">
        <v>171</v>
      </c>
      <c r="B92" s="85" t="s">
        <v>213</v>
      </c>
      <c r="C92" s="35" t="s">
        <v>44</v>
      </c>
      <c r="D92" s="52">
        <v>150000</v>
      </c>
      <c r="E92" s="52">
        <v>200000</v>
      </c>
      <c r="F92" s="34"/>
      <c r="G92" s="94">
        <f t="shared" si="3"/>
        <v>0</v>
      </c>
    </row>
    <row r="93" spans="1:7" ht="15.75" thickBot="1" x14ac:dyDescent="0.3">
      <c r="A93" s="285" t="s">
        <v>40</v>
      </c>
      <c r="B93" s="286"/>
      <c r="C93" s="287"/>
      <c r="D93" s="287"/>
      <c r="E93" s="287"/>
      <c r="F93" s="288"/>
      <c r="G93" s="91">
        <f>SUM(G57:G92)</f>
        <v>0</v>
      </c>
    </row>
    <row r="94" spans="1:7" ht="15.75" thickBot="1" x14ac:dyDescent="0.3">
      <c r="A94" s="136"/>
      <c r="B94" s="47"/>
      <c r="D94" s="58"/>
      <c r="E94" s="58"/>
      <c r="G94" s="137"/>
    </row>
    <row r="95" spans="1:7" s="11" customFormat="1" ht="24.75" customHeight="1" thickBot="1" x14ac:dyDescent="0.3">
      <c r="A95" s="289" t="s">
        <v>69</v>
      </c>
      <c r="B95" s="290"/>
      <c r="C95" s="290"/>
      <c r="D95" s="290"/>
      <c r="E95" s="291"/>
      <c r="F95" s="291"/>
      <c r="G95" s="138">
        <f>SUM(G93,G55,G34,G19,G16)</f>
        <v>0</v>
      </c>
    </row>
    <row r="96" spans="1:7" s="11" customFormat="1" ht="12.95" customHeight="1" x14ac:dyDescent="0.25">
      <c r="A96" s="48"/>
      <c r="B96" s="48"/>
      <c r="C96" s="21"/>
      <c r="D96" s="53"/>
      <c r="E96" s="53"/>
      <c r="F96" s="22"/>
      <c r="G96" s="21"/>
    </row>
    <row r="97" spans="1:7" s="8" customFormat="1" ht="24.75" customHeight="1" x14ac:dyDescent="0.25">
      <c r="A97" s="292" t="s">
        <v>169</v>
      </c>
      <c r="B97" s="292"/>
      <c r="C97" s="20"/>
      <c r="D97" s="54"/>
      <c r="E97" s="54"/>
      <c r="F97" s="20"/>
      <c r="G97" s="45"/>
    </row>
    <row r="98" spans="1:7" s="11" customFormat="1" ht="12.95" customHeight="1" x14ac:dyDescent="0.25">
      <c r="A98" s="281"/>
      <c r="B98" s="281"/>
      <c r="C98" s="21"/>
      <c r="D98" s="53"/>
      <c r="E98" s="53"/>
      <c r="F98" s="22"/>
      <c r="G98" s="21"/>
    </row>
  </sheetData>
  <mergeCells count="18">
    <mergeCell ref="A34:F34"/>
    <mergeCell ref="A35:G35"/>
    <mergeCell ref="A98:B98"/>
    <mergeCell ref="A55:F55"/>
    <mergeCell ref="A56:G56"/>
    <mergeCell ref="A93:F93"/>
    <mergeCell ref="A95:F95"/>
    <mergeCell ref="A97:B97"/>
    <mergeCell ref="J30:L30"/>
    <mergeCell ref="J32:L32"/>
    <mergeCell ref="A1:D1"/>
    <mergeCell ref="A2:D2"/>
    <mergeCell ref="A4:G4"/>
    <mergeCell ref="A6:G6"/>
    <mergeCell ref="A16:F16"/>
    <mergeCell ref="A17:G17"/>
    <mergeCell ref="A19:F19"/>
    <mergeCell ref="A20:G20"/>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6"/>
  <sheetViews>
    <sheetView showGridLines="0" topLeftCell="A73" zoomScale="85" zoomScaleNormal="85" zoomScaleSheetLayoutView="80" workbookViewId="0">
      <selection activeCell="K91" sqref="K91"/>
    </sheetView>
  </sheetViews>
  <sheetFormatPr defaultColWidth="9.140625" defaultRowHeight="12.75" x14ac:dyDescent="0.2"/>
  <cols>
    <col min="1" max="1" width="27.85546875" style="14" customWidth="1"/>
    <col min="2" max="2" width="129.7109375" style="14" customWidth="1"/>
    <col min="3" max="3" width="11.7109375" style="14" customWidth="1"/>
    <col min="4" max="4" width="16.28515625" style="14" bestFit="1" customWidth="1"/>
    <col min="5" max="5" width="12.85546875" style="14" customWidth="1"/>
    <col min="6" max="6" width="16.42578125" style="14" customWidth="1"/>
    <col min="7" max="7" width="22.7109375" style="44" customWidth="1"/>
    <col min="8" max="8" width="17.85546875" style="14" customWidth="1"/>
    <col min="9" max="16384" width="9.140625" style="14"/>
  </cols>
  <sheetData>
    <row r="1" spans="1:7" ht="25.5" customHeight="1" thickBot="1" x14ac:dyDescent="0.25">
      <c r="A1" s="293" t="s">
        <v>361</v>
      </c>
      <c r="B1" s="294"/>
      <c r="C1" s="294"/>
      <c r="D1" s="295"/>
      <c r="E1" s="207"/>
      <c r="F1" s="207"/>
      <c r="G1" s="207"/>
    </row>
    <row r="2" spans="1:7" ht="99.75" customHeight="1" thickBot="1" x14ac:dyDescent="0.25">
      <c r="A2" s="267" t="s">
        <v>424</v>
      </c>
      <c r="B2" s="268"/>
      <c r="C2" s="268"/>
      <c r="D2" s="269"/>
      <c r="E2" s="208"/>
      <c r="F2" s="208"/>
      <c r="G2" s="208"/>
    </row>
    <row r="3" spans="1:7" ht="26.25" customHeight="1" thickBot="1" x14ac:dyDescent="0.25">
      <c r="A3" s="296" t="s">
        <v>19</v>
      </c>
      <c r="B3" s="297"/>
      <c r="C3" s="297"/>
      <c r="D3" s="297"/>
      <c r="E3" s="209"/>
      <c r="F3" s="209"/>
      <c r="G3" s="209"/>
    </row>
    <row r="4" spans="1:7" s="15" customFormat="1" ht="57.75" customHeight="1" x14ac:dyDescent="0.25">
      <c r="A4" s="139" t="s">
        <v>2</v>
      </c>
      <c r="B4" s="140" t="s">
        <v>3</v>
      </c>
      <c r="C4" s="141" t="s">
        <v>233</v>
      </c>
      <c r="D4" s="142" t="s">
        <v>360</v>
      </c>
      <c r="E4" s="142" t="s">
        <v>357</v>
      </c>
      <c r="F4" s="122" t="s">
        <v>218</v>
      </c>
      <c r="G4" s="210" t="s">
        <v>356</v>
      </c>
    </row>
    <row r="5" spans="1:7" ht="15" x14ac:dyDescent="0.2">
      <c r="A5" s="149" t="s">
        <v>243</v>
      </c>
      <c r="B5" s="162" t="s">
        <v>344</v>
      </c>
      <c r="C5" s="150" t="s">
        <v>342</v>
      </c>
      <c r="D5" s="205">
        <v>5000</v>
      </c>
      <c r="E5" s="205">
        <v>7000</v>
      </c>
      <c r="F5" s="152"/>
      <c r="G5" s="211">
        <f>D5*F5</f>
        <v>0</v>
      </c>
    </row>
    <row r="6" spans="1:7" ht="15" x14ac:dyDescent="0.2">
      <c r="A6" s="149" t="s">
        <v>243</v>
      </c>
      <c r="B6" s="162" t="s">
        <v>418</v>
      </c>
      <c r="C6" s="150" t="s">
        <v>342</v>
      </c>
      <c r="D6" s="205">
        <v>9000</v>
      </c>
      <c r="E6" s="205">
        <v>12000</v>
      </c>
      <c r="F6" s="152"/>
      <c r="G6" s="211">
        <f t="shared" ref="G6:G29" si="0">D6*F6</f>
        <v>0</v>
      </c>
    </row>
    <row r="7" spans="1:7" ht="15" x14ac:dyDescent="0.2">
      <c r="A7" s="149" t="s">
        <v>243</v>
      </c>
      <c r="B7" s="162" t="s">
        <v>373</v>
      </c>
      <c r="C7" s="150" t="s">
        <v>342</v>
      </c>
      <c r="D7" s="205">
        <v>5000</v>
      </c>
      <c r="E7" s="205">
        <v>7000</v>
      </c>
      <c r="F7" s="152"/>
      <c r="G7" s="211">
        <f t="shared" si="0"/>
        <v>0</v>
      </c>
    </row>
    <row r="8" spans="1:7" ht="15" x14ac:dyDescent="0.2">
      <c r="A8" s="149" t="s">
        <v>243</v>
      </c>
      <c r="B8" s="162" t="s">
        <v>374</v>
      </c>
      <c r="C8" s="150" t="s">
        <v>342</v>
      </c>
      <c r="D8" s="205">
        <v>9000</v>
      </c>
      <c r="E8" s="205">
        <v>12000</v>
      </c>
      <c r="F8" s="152"/>
      <c r="G8" s="211">
        <f t="shared" si="0"/>
        <v>0</v>
      </c>
    </row>
    <row r="9" spans="1:7" ht="15" x14ac:dyDescent="0.2">
      <c r="A9" s="149" t="s">
        <v>243</v>
      </c>
      <c r="B9" s="162" t="s">
        <v>375</v>
      </c>
      <c r="C9" s="150" t="s">
        <v>342</v>
      </c>
      <c r="D9" s="205">
        <v>5000</v>
      </c>
      <c r="E9" s="205">
        <v>7000</v>
      </c>
      <c r="F9" s="152"/>
      <c r="G9" s="211">
        <f t="shared" si="0"/>
        <v>0</v>
      </c>
    </row>
    <row r="10" spans="1:7" ht="15" x14ac:dyDescent="0.2">
      <c r="A10" s="149" t="s">
        <v>243</v>
      </c>
      <c r="B10" s="162" t="s">
        <v>376</v>
      </c>
      <c r="C10" s="150" t="s">
        <v>342</v>
      </c>
      <c r="D10" s="205">
        <v>9000</v>
      </c>
      <c r="E10" s="205">
        <v>12000</v>
      </c>
      <c r="F10" s="152"/>
      <c r="G10" s="211">
        <f t="shared" ref="G10" si="1">D10*F10</f>
        <v>0</v>
      </c>
    </row>
    <row r="11" spans="1:7" ht="15" x14ac:dyDescent="0.2">
      <c r="A11" s="149" t="s">
        <v>243</v>
      </c>
      <c r="B11" s="162" t="s">
        <v>377</v>
      </c>
      <c r="C11" s="150" t="s">
        <v>342</v>
      </c>
      <c r="D11" s="205">
        <v>5000</v>
      </c>
      <c r="E11" s="205">
        <v>7000</v>
      </c>
      <c r="F11" s="152"/>
      <c r="G11" s="211">
        <f t="shared" si="0"/>
        <v>0</v>
      </c>
    </row>
    <row r="12" spans="1:7" ht="15" x14ac:dyDescent="0.2">
      <c r="A12" s="149" t="s">
        <v>243</v>
      </c>
      <c r="B12" s="162" t="s">
        <v>378</v>
      </c>
      <c r="C12" s="150" t="s">
        <v>342</v>
      </c>
      <c r="D12" s="205">
        <v>9000</v>
      </c>
      <c r="E12" s="205">
        <v>12000</v>
      </c>
      <c r="F12" s="152"/>
      <c r="G12" s="211">
        <f t="shared" ref="G12" si="2">D12*F12</f>
        <v>0</v>
      </c>
    </row>
    <row r="13" spans="1:7" ht="15.75" customHeight="1" x14ac:dyDescent="0.2">
      <c r="A13" s="149" t="s">
        <v>243</v>
      </c>
      <c r="B13" s="162" t="s">
        <v>379</v>
      </c>
      <c r="C13" s="150" t="s">
        <v>342</v>
      </c>
      <c r="D13" s="205">
        <v>5000</v>
      </c>
      <c r="E13" s="205">
        <v>7000</v>
      </c>
      <c r="F13" s="152"/>
      <c r="G13" s="211">
        <f t="shared" si="0"/>
        <v>0</v>
      </c>
    </row>
    <row r="14" spans="1:7" ht="15.75" customHeight="1" x14ac:dyDescent="0.2">
      <c r="A14" s="149" t="s">
        <v>243</v>
      </c>
      <c r="B14" s="162" t="s">
        <v>380</v>
      </c>
      <c r="C14" s="150" t="s">
        <v>342</v>
      </c>
      <c r="D14" s="205">
        <v>9000</v>
      </c>
      <c r="E14" s="205">
        <v>12000</v>
      </c>
      <c r="F14" s="152"/>
      <c r="G14" s="211">
        <f t="shared" ref="G14" si="3">D14*F14</f>
        <v>0</v>
      </c>
    </row>
    <row r="15" spans="1:7" ht="15" x14ac:dyDescent="0.2">
      <c r="A15" s="149" t="s">
        <v>243</v>
      </c>
      <c r="B15" s="162" t="s">
        <v>381</v>
      </c>
      <c r="C15" s="150" t="s">
        <v>342</v>
      </c>
      <c r="D15" s="205">
        <v>5000</v>
      </c>
      <c r="E15" s="205">
        <v>7000</v>
      </c>
      <c r="F15" s="152"/>
      <c r="G15" s="211">
        <f t="shared" si="0"/>
        <v>0</v>
      </c>
    </row>
    <row r="16" spans="1:7" ht="15" x14ac:dyDescent="0.2">
      <c r="A16" s="149" t="s">
        <v>243</v>
      </c>
      <c r="B16" s="162" t="s">
        <v>382</v>
      </c>
      <c r="C16" s="150" t="s">
        <v>342</v>
      </c>
      <c r="D16" s="205">
        <v>9000</v>
      </c>
      <c r="E16" s="205">
        <v>12000</v>
      </c>
      <c r="F16" s="152"/>
      <c r="G16" s="211">
        <f t="shared" ref="G16" si="4">D16*F16</f>
        <v>0</v>
      </c>
    </row>
    <row r="17" spans="1:7" ht="15" x14ac:dyDescent="0.2">
      <c r="A17" s="149" t="s">
        <v>243</v>
      </c>
      <c r="B17" s="215" t="s">
        <v>383</v>
      </c>
      <c r="C17" s="150" t="s">
        <v>342</v>
      </c>
      <c r="D17" s="205">
        <v>5000</v>
      </c>
      <c r="E17" s="205">
        <v>7000</v>
      </c>
      <c r="F17" s="152"/>
      <c r="G17" s="211">
        <f t="shared" si="0"/>
        <v>0</v>
      </c>
    </row>
    <row r="18" spans="1:7" ht="15" x14ac:dyDescent="0.2">
      <c r="A18" s="149" t="s">
        <v>243</v>
      </c>
      <c r="B18" s="215" t="s">
        <v>384</v>
      </c>
      <c r="C18" s="150" t="s">
        <v>342</v>
      </c>
      <c r="D18" s="205">
        <v>9000</v>
      </c>
      <c r="E18" s="205">
        <v>12000</v>
      </c>
      <c r="F18" s="152"/>
      <c r="G18" s="211">
        <f t="shared" ref="G18" si="5">D18*F18</f>
        <v>0</v>
      </c>
    </row>
    <row r="19" spans="1:7" ht="15" x14ac:dyDescent="0.2">
      <c r="A19" s="149" t="s">
        <v>243</v>
      </c>
      <c r="B19" s="215" t="s">
        <v>385</v>
      </c>
      <c r="C19" s="150" t="s">
        <v>342</v>
      </c>
      <c r="D19" s="205">
        <v>5000</v>
      </c>
      <c r="E19" s="205">
        <v>7000</v>
      </c>
      <c r="F19" s="152"/>
      <c r="G19" s="211">
        <f t="shared" si="0"/>
        <v>0</v>
      </c>
    </row>
    <row r="20" spans="1:7" ht="15" x14ac:dyDescent="0.2">
      <c r="A20" s="149" t="s">
        <v>243</v>
      </c>
      <c r="B20" s="215" t="s">
        <v>386</v>
      </c>
      <c r="C20" s="150" t="s">
        <v>342</v>
      </c>
      <c r="D20" s="205">
        <v>9000</v>
      </c>
      <c r="E20" s="205">
        <v>12000</v>
      </c>
      <c r="F20" s="152"/>
      <c r="G20" s="211">
        <f t="shared" ref="G20" si="6">D20*F20</f>
        <v>0</v>
      </c>
    </row>
    <row r="21" spans="1:7" ht="15" x14ac:dyDescent="0.2">
      <c r="A21" s="149" t="s">
        <v>0</v>
      </c>
      <c r="B21" s="162" t="s">
        <v>387</v>
      </c>
      <c r="C21" s="150" t="s">
        <v>342</v>
      </c>
      <c r="D21" s="205">
        <v>5000</v>
      </c>
      <c r="E21" s="205">
        <v>7000</v>
      </c>
      <c r="F21" s="152"/>
      <c r="G21" s="211">
        <f t="shared" si="0"/>
        <v>0</v>
      </c>
    </row>
    <row r="22" spans="1:7" ht="15" x14ac:dyDescent="0.2">
      <c r="A22" s="149" t="s">
        <v>0</v>
      </c>
      <c r="B22" s="162" t="s">
        <v>388</v>
      </c>
      <c r="C22" s="150" t="s">
        <v>342</v>
      </c>
      <c r="D22" s="205">
        <v>9000</v>
      </c>
      <c r="E22" s="205">
        <v>12000</v>
      </c>
      <c r="F22" s="152"/>
      <c r="G22" s="211">
        <f t="shared" ref="G22" si="7">D22*F22</f>
        <v>0</v>
      </c>
    </row>
    <row r="23" spans="1:7" ht="15" x14ac:dyDescent="0.2">
      <c r="A23" s="149" t="s">
        <v>0</v>
      </c>
      <c r="B23" s="162" t="s">
        <v>387</v>
      </c>
      <c r="C23" s="150" t="s">
        <v>342</v>
      </c>
      <c r="D23" s="205">
        <v>5000</v>
      </c>
      <c r="E23" s="205">
        <v>7000</v>
      </c>
      <c r="F23" s="152"/>
      <c r="G23" s="211">
        <f t="shared" si="0"/>
        <v>0</v>
      </c>
    </row>
    <row r="24" spans="1:7" ht="15" x14ac:dyDescent="0.2">
      <c r="A24" s="149" t="s">
        <v>0</v>
      </c>
      <c r="B24" s="162" t="s">
        <v>388</v>
      </c>
      <c r="C24" s="150" t="s">
        <v>342</v>
      </c>
      <c r="D24" s="205">
        <v>9000</v>
      </c>
      <c r="E24" s="205">
        <v>12000</v>
      </c>
      <c r="F24" s="152"/>
      <c r="G24" s="211">
        <f t="shared" ref="G24" si="8">D24*F24</f>
        <v>0</v>
      </c>
    </row>
    <row r="25" spans="1:7" ht="30" x14ac:dyDescent="0.2">
      <c r="A25" s="149" t="s">
        <v>0</v>
      </c>
      <c r="B25" s="215" t="s">
        <v>389</v>
      </c>
      <c r="C25" s="150" t="s">
        <v>342</v>
      </c>
      <c r="D25" s="205">
        <v>5000</v>
      </c>
      <c r="E25" s="205">
        <v>7000</v>
      </c>
      <c r="F25" s="152"/>
      <c r="G25" s="211">
        <f t="shared" si="0"/>
        <v>0</v>
      </c>
    </row>
    <row r="26" spans="1:7" ht="30" x14ac:dyDescent="0.2">
      <c r="A26" s="149" t="s">
        <v>0</v>
      </c>
      <c r="B26" s="215" t="s">
        <v>390</v>
      </c>
      <c r="C26" s="150" t="s">
        <v>342</v>
      </c>
      <c r="D26" s="205">
        <v>9000</v>
      </c>
      <c r="E26" s="205">
        <v>12000</v>
      </c>
      <c r="F26" s="152"/>
      <c r="G26" s="211">
        <f t="shared" ref="G26" si="9">D26*F26</f>
        <v>0</v>
      </c>
    </row>
    <row r="27" spans="1:7" ht="30" x14ac:dyDescent="0.2">
      <c r="A27" s="149" t="s">
        <v>0</v>
      </c>
      <c r="B27" s="215" t="s">
        <v>391</v>
      </c>
      <c r="C27" s="150" t="s">
        <v>342</v>
      </c>
      <c r="D27" s="205">
        <v>5000</v>
      </c>
      <c r="E27" s="205">
        <v>7000</v>
      </c>
      <c r="F27" s="152"/>
      <c r="G27" s="211">
        <f t="shared" si="0"/>
        <v>0</v>
      </c>
    </row>
    <row r="28" spans="1:7" ht="30" x14ac:dyDescent="0.2">
      <c r="A28" s="149" t="s">
        <v>0</v>
      </c>
      <c r="B28" s="215" t="s">
        <v>392</v>
      </c>
      <c r="C28" s="150" t="s">
        <v>342</v>
      </c>
      <c r="D28" s="205">
        <v>9000</v>
      </c>
      <c r="E28" s="205">
        <v>12000</v>
      </c>
      <c r="F28" s="152"/>
      <c r="G28" s="211">
        <f t="shared" ref="G28" si="10">D28*F28</f>
        <v>0</v>
      </c>
    </row>
    <row r="29" spans="1:7" ht="30" x14ac:dyDescent="0.2">
      <c r="A29" s="149" t="s">
        <v>0</v>
      </c>
      <c r="B29" s="215" t="s">
        <v>393</v>
      </c>
      <c r="C29" s="150" t="s">
        <v>342</v>
      </c>
      <c r="D29" s="205">
        <v>5000</v>
      </c>
      <c r="E29" s="205">
        <v>7000</v>
      </c>
      <c r="F29" s="152"/>
      <c r="G29" s="211">
        <f t="shared" si="0"/>
        <v>0</v>
      </c>
    </row>
    <row r="30" spans="1:7" ht="30.75" thickBot="1" x14ac:dyDescent="0.25">
      <c r="A30" s="154" t="s">
        <v>0</v>
      </c>
      <c r="B30" s="215" t="s">
        <v>394</v>
      </c>
      <c r="C30" s="155" t="s">
        <v>342</v>
      </c>
      <c r="D30" s="206">
        <v>9000</v>
      </c>
      <c r="E30" s="206">
        <v>12000</v>
      </c>
      <c r="F30" s="157"/>
      <c r="G30" s="212">
        <f t="shared" ref="G30" si="11">D30*F30</f>
        <v>0</v>
      </c>
    </row>
    <row r="31" spans="1:7" ht="15.75" thickBot="1" x14ac:dyDescent="0.25">
      <c r="A31" s="299" t="s">
        <v>23</v>
      </c>
      <c r="B31" s="300"/>
      <c r="C31" s="300"/>
      <c r="D31" s="300"/>
      <c r="E31" s="300"/>
      <c r="F31" s="301"/>
      <c r="G31" s="159">
        <f>SUM(G5:G30)</f>
        <v>0</v>
      </c>
    </row>
    <row r="32" spans="1:7" ht="25.5" customHeight="1" thickBot="1" x14ac:dyDescent="0.25">
      <c r="A32" s="306" t="s">
        <v>20</v>
      </c>
      <c r="B32" s="307"/>
      <c r="C32" s="307"/>
      <c r="D32" s="307"/>
      <c r="E32" s="307"/>
      <c r="F32" s="307"/>
      <c r="G32" s="308"/>
    </row>
    <row r="33" spans="1:7" s="15" customFormat="1" ht="51" x14ac:dyDescent="0.25">
      <c r="A33" s="160" t="s">
        <v>2</v>
      </c>
      <c r="B33" s="141" t="s">
        <v>3</v>
      </c>
      <c r="C33" s="141" t="s">
        <v>233</v>
      </c>
      <c r="D33" s="142" t="s">
        <v>360</v>
      </c>
      <c r="E33" s="142" t="s">
        <v>357</v>
      </c>
      <c r="F33" s="122" t="s">
        <v>218</v>
      </c>
      <c r="G33" s="142" t="s">
        <v>356</v>
      </c>
    </row>
    <row r="34" spans="1:7" ht="15" x14ac:dyDescent="0.2">
      <c r="A34" s="161" t="s">
        <v>4</v>
      </c>
      <c r="B34" s="215" t="s">
        <v>104</v>
      </c>
      <c r="C34" s="150" t="s">
        <v>342</v>
      </c>
      <c r="D34" s="151">
        <v>130</v>
      </c>
      <c r="E34" s="151">
        <v>180</v>
      </c>
      <c r="F34" s="152"/>
      <c r="G34" s="153">
        <f t="shared" ref="G34:G41" si="12">D34*F34</f>
        <v>0</v>
      </c>
    </row>
    <row r="35" spans="1:7" ht="15" x14ac:dyDescent="0.2">
      <c r="A35" s="161" t="s">
        <v>4</v>
      </c>
      <c r="B35" s="215" t="s">
        <v>105</v>
      </c>
      <c r="C35" s="150" t="s">
        <v>342</v>
      </c>
      <c r="D35" s="151">
        <v>130</v>
      </c>
      <c r="E35" s="151">
        <v>180</v>
      </c>
      <c r="F35" s="152"/>
      <c r="G35" s="153">
        <f t="shared" si="12"/>
        <v>0</v>
      </c>
    </row>
    <row r="36" spans="1:7" ht="15" x14ac:dyDescent="0.2">
      <c r="A36" s="161" t="s">
        <v>4</v>
      </c>
      <c r="B36" s="215" t="s">
        <v>106</v>
      </c>
      <c r="C36" s="150" t="s">
        <v>342</v>
      </c>
      <c r="D36" s="151">
        <v>180</v>
      </c>
      <c r="E36" s="151">
        <v>200</v>
      </c>
      <c r="F36" s="152"/>
      <c r="G36" s="153">
        <f t="shared" si="12"/>
        <v>0</v>
      </c>
    </row>
    <row r="37" spans="1:7" ht="15" x14ac:dyDescent="0.2">
      <c r="A37" s="161" t="s">
        <v>4</v>
      </c>
      <c r="B37" s="215" t="s">
        <v>107</v>
      </c>
      <c r="C37" s="150" t="s">
        <v>342</v>
      </c>
      <c r="D37" s="151">
        <v>4000</v>
      </c>
      <c r="E37" s="151">
        <v>8000</v>
      </c>
      <c r="F37" s="152"/>
      <c r="G37" s="153">
        <f t="shared" si="12"/>
        <v>0</v>
      </c>
    </row>
    <row r="38" spans="1:7" ht="15" x14ac:dyDescent="0.2">
      <c r="A38" s="161" t="s">
        <v>4</v>
      </c>
      <c r="B38" s="215" t="s">
        <v>108</v>
      </c>
      <c r="C38" s="150" t="s">
        <v>342</v>
      </c>
      <c r="D38" s="151">
        <v>120</v>
      </c>
      <c r="E38" s="151">
        <v>150</v>
      </c>
      <c r="F38" s="152"/>
      <c r="G38" s="153">
        <f t="shared" si="12"/>
        <v>0</v>
      </c>
    </row>
    <row r="39" spans="1:7" ht="15" x14ac:dyDescent="0.2">
      <c r="A39" s="161" t="s">
        <v>4</v>
      </c>
      <c r="B39" s="215" t="s">
        <v>109</v>
      </c>
      <c r="C39" s="150" t="s">
        <v>342</v>
      </c>
      <c r="D39" s="151">
        <v>120</v>
      </c>
      <c r="E39" s="151">
        <v>150</v>
      </c>
      <c r="F39" s="152"/>
      <c r="G39" s="153">
        <f t="shared" si="12"/>
        <v>0</v>
      </c>
    </row>
    <row r="40" spans="1:7" ht="15" x14ac:dyDescent="0.2">
      <c r="A40" s="161" t="s">
        <v>4</v>
      </c>
      <c r="B40" s="215" t="s">
        <v>110</v>
      </c>
      <c r="C40" s="150" t="s">
        <v>342</v>
      </c>
      <c r="D40" s="151">
        <v>120</v>
      </c>
      <c r="E40" s="151">
        <v>150</v>
      </c>
      <c r="F40" s="152"/>
      <c r="G40" s="153">
        <f t="shared" si="12"/>
        <v>0</v>
      </c>
    </row>
    <row r="41" spans="1:7" ht="15.75" thickBot="1" x14ac:dyDescent="0.25">
      <c r="A41" s="154" t="s">
        <v>9</v>
      </c>
      <c r="B41" s="163" t="s">
        <v>10</v>
      </c>
      <c r="C41" s="155" t="s">
        <v>342</v>
      </c>
      <c r="D41" s="156">
        <v>30</v>
      </c>
      <c r="E41" s="156">
        <v>40</v>
      </c>
      <c r="F41" s="157"/>
      <c r="G41" s="158">
        <f t="shared" si="12"/>
        <v>0</v>
      </c>
    </row>
    <row r="42" spans="1:7" ht="15.75" thickBot="1" x14ac:dyDescent="0.25">
      <c r="A42" s="303" t="s">
        <v>24</v>
      </c>
      <c r="B42" s="304"/>
      <c r="C42" s="304"/>
      <c r="D42" s="304"/>
      <c r="E42" s="304"/>
      <c r="F42" s="305"/>
      <c r="G42" s="147">
        <f>SUM(G34:G41)</f>
        <v>0</v>
      </c>
    </row>
    <row r="43" spans="1:7" ht="25.5" customHeight="1" thickBot="1" x14ac:dyDescent="0.25">
      <c r="A43" s="309" t="s">
        <v>155</v>
      </c>
      <c r="B43" s="310"/>
      <c r="C43" s="310"/>
      <c r="D43" s="310"/>
      <c r="E43" s="310"/>
      <c r="F43" s="310"/>
      <c r="G43" s="311"/>
    </row>
    <row r="44" spans="1:7" s="15" customFormat="1" ht="51" x14ac:dyDescent="0.25">
      <c r="A44" s="160" t="s">
        <v>2</v>
      </c>
      <c r="B44" s="141" t="s">
        <v>3</v>
      </c>
      <c r="C44" s="141" t="s">
        <v>233</v>
      </c>
      <c r="D44" s="142" t="s">
        <v>360</v>
      </c>
      <c r="E44" s="142" t="s">
        <v>357</v>
      </c>
      <c r="F44" s="122" t="s">
        <v>218</v>
      </c>
      <c r="G44" s="142" t="s">
        <v>356</v>
      </c>
    </row>
    <row r="45" spans="1:7" ht="15" x14ac:dyDescent="0.25">
      <c r="A45" s="12" t="s">
        <v>5</v>
      </c>
      <c r="B45" s="10" t="s">
        <v>118</v>
      </c>
      <c r="C45" s="35" t="s">
        <v>342</v>
      </c>
      <c r="D45" s="19">
        <v>1500</v>
      </c>
      <c r="E45" s="19">
        <v>2000</v>
      </c>
      <c r="F45" s="32"/>
      <c r="G45" s="97">
        <f t="shared" ref="G45:G48" si="13">D45*F45</f>
        <v>0</v>
      </c>
    </row>
    <row r="46" spans="1:7" ht="15" x14ac:dyDescent="0.25">
      <c r="A46" s="12" t="s">
        <v>114</v>
      </c>
      <c r="B46" s="10" t="s">
        <v>112</v>
      </c>
      <c r="C46" s="35" t="s">
        <v>342</v>
      </c>
      <c r="D46" s="19">
        <v>1500</v>
      </c>
      <c r="E46" s="19">
        <v>2000</v>
      </c>
      <c r="F46" s="32"/>
      <c r="G46" s="97">
        <f t="shared" si="13"/>
        <v>0</v>
      </c>
    </row>
    <row r="47" spans="1:7" ht="15" x14ac:dyDescent="0.25">
      <c r="A47" s="12" t="s">
        <v>115</v>
      </c>
      <c r="B47" s="10" t="s">
        <v>112</v>
      </c>
      <c r="C47" s="35" t="s">
        <v>342</v>
      </c>
      <c r="D47" s="19">
        <v>1500</v>
      </c>
      <c r="E47" s="19">
        <v>2000</v>
      </c>
      <c r="F47" s="32"/>
      <c r="G47" s="97">
        <f t="shared" si="13"/>
        <v>0</v>
      </c>
    </row>
    <row r="48" spans="1:7" ht="15.75" thickBot="1" x14ac:dyDescent="0.3">
      <c r="A48" s="101" t="s">
        <v>111</v>
      </c>
      <c r="B48" s="103" t="s">
        <v>112</v>
      </c>
      <c r="C48" s="164" t="s">
        <v>342</v>
      </c>
      <c r="D48" s="98">
        <v>1500</v>
      </c>
      <c r="E48" s="98">
        <v>2000</v>
      </c>
      <c r="F48" s="99"/>
      <c r="G48" s="100">
        <f t="shared" si="13"/>
        <v>0</v>
      </c>
    </row>
    <row r="49" spans="1:7" ht="21.75" customHeight="1" thickBot="1" x14ac:dyDescent="0.25">
      <c r="A49" s="303" t="s">
        <v>113</v>
      </c>
      <c r="B49" s="304"/>
      <c r="C49" s="304"/>
      <c r="D49" s="304"/>
      <c r="E49" s="304"/>
      <c r="F49" s="305"/>
      <c r="G49" s="147">
        <f>SUM(G45:G48)</f>
        <v>0</v>
      </c>
    </row>
    <row r="50" spans="1:7" ht="27" customHeight="1" thickBot="1" x14ac:dyDescent="0.25">
      <c r="A50" s="312" t="s">
        <v>21</v>
      </c>
      <c r="B50" s="313"/>
      <c r="C50" s="313"/>
      <c r="D50" s="313"/>
      <c r="E50" s="313"/>
      <c r="F50" s="313"/>
      <c r="G50" s="314"/>
    </row>
    <row r="51" spans="1:7" s="15" customFormat="1" ht="51" x14ac:dyDescent="0.25">
      <c r="A51" s="160" t="s">
        <v>2</v>
      </c>
      <c r="B51" s="141" t="s">
        <v>3</v>
      </c>
      <c r="C51" s="141" t="s">
        <v>233</v>
      </c>
      <c r="D51" s="142" t="s">
        <v>360</v>
      </c>
      <c r="E51" s="142" t="s">
        <v>357</v>
      </c>
      <c r="F51" s="122" t="s">
        <v>218</v>
      </c>
      <c r="G51" s="142" t="s">
        <v>356</v>
      </c>
    </row>
    <row r="52" spans="1:7" ht="30" x14ac:dyDescent="0.2">
      <c r="A52" s="13" t="s">
        <v>7</v>
      </c>
      <c r="B52" s="16" t="s">
        <v>73</v>
      </c>
      <c r="C52" s="124" t="s">
        <v>342</v>
      </c>
      <c r="D52" s="17">
        <v>3</v>
      </c>
      <c r="E52" s="17">
        <v>5</v>
      </c>
      <c r="F52" s="33"/>
      <c r="G52" s="97">
        <f t="shared" ref="G52:G54" si="14">D52*F52</f>
        <v>0</v>
      </c>
    </row>
    <row r="53" spans="1:7" ht="43.5" customHeight="1" x14ac:dyDescent="0.2">
      <c r="A53" s="13" t="s">
        <v>117</v>
      </c>
      <c r="B53" s="16" t="s">
        <v>116</v>
      </c>
      <c r="C53" s="124" t="s">
        <v>342</v>
      </c>
      <c r="D53" s="17">
        <v>3</v>
      </c>
      <c r="E53" s="17">
        <v>5</v>
      </c>
      <c r="F53" s="33"/>
      <c r="G53" s="97">
        <f t="shared" si="14"/>
        <v>0</v>
      </c>
    </row>
    <row r="54" spans="1:7" ht="15.75" thickBot="1" x14ac:dyDescent="0.3">
      <c r="A54" s="12" t="s">
        <v>74</v>
      </c>
      <c r="B54" s="10" t="s">
        <v>77</v>
      </c>
      <c r="C54" s="165" t="s">
        <v>342</v>
      </c>
      <c r="D54" s="19">
        <v>15</v>
      </c>
      <c r="E54" s="19">
        <v>25</v>
      </c>
      <c r="F54" s="32"/>
      <c r="G54" s="97">
        <f t="shared" si="14"/>
        <v>0</v>
      </c>
    </row>
    <row r="55" spans="1:7" ht="15.75" thickBot="1" x14ac:dyDescent="0.25">
      <c r="A55" s="315" t="s">
        <v>25</v>
      </c>
      <c r="B55" s="316"/>
      <c r="C55" s="316"/>
      <c r="D55" s="316"/>
      <c r="E55" s="316"/>
      <c r="F55" s="317"/>
      <c r="G55" s="148">
        <f>SUM(G52:G54)</f>
        <v>0</v>
      </c>
    </row>
    <row r="56" spans="1:7" ht="29.25" customHeight="1" thickBot="1" x14ac:dyDescent="0.25">
      <c r="A56" s="309" t="s">
        <v>122</v>
      </c>
      <c r="B56" s="310"/>
      <c r="C56" s="310"/>
      <c r="D56" s="310"/>
      <c r="E56" s="310"/>
      <c r="F56" s="310"/>
      <c r="G56" s="311"/>
    </row>
    <row r="57" spans="1:7" s="15" customFormat="1" ht="51" x14ac:dyDescent="0.25">
      <c r="A57" s="160" t="s">
        <v>2</v>
      </c>
      <c r="B57" s="141" t="s">
        <v>3</v>
      </c>
      <c r="C57" s="141" t="s">
        <v>233</v>
      </c>
      <c r="D57" s="142" t="s">
        <v>360</v>
      </c>
      <c r="E57" s="142" t="s">
        <v>357</v>
      </c>
      <c r="F57" s="122" t="s">
        <v>218</v>
      </c>
      <c r="G57" s="142" t="s">
        <v>356</v>
      </c>
    </row>
    <row r="58" spans="1:7" ht="15" x14ac:dyDescent="0.25">
      <c r="A58" s="12" t="s">
        <v>101</v>
      </c>
      <c r="B58" s="203" t="s">
        <v>371</v>
      </c>
      <c r="C58" s="35" t="s">
        <v>342</v>
      </c>
      <c r="D58" s="19">
        <v>3500</v>
      </c>
      <c r="E58" s="19">
        <v>5000</v>
      </c>
      <c r="F58" s="32"/>
      <c r="G58" s="97">
        <f t="shared" ref="G58" si="15">D58*F58</f>
        <v>0</v>
      </c>
    </row>
    <row r="59" spans="1:7" ht="30" x14ac:dyDescent="0.2">
      <c r="A59" s="12" t="s">
        <v>266</v>
      </c>
      <c r="B59" s="204" t="s">
        <v>372</v>
      </c>
      <c r="C59" s="35" t="s">
        <v>342</v>
      </c>
      <c r="D59" s="19">
        <v>1200</v>
      </c>
      <c r="E59" s="19">
        <v>1700</v>
      </c>
      <c r="F59" s="32"/>
      <c r="G59" s="97">
        <f t="shared" ref="G59:G83" si="16">D59*F59</f>
        <v>0</v>
      </c>
    </row>
    <row r="60" spans="1:7" ht="15" x14ac:dyDescent="0.25">
      <c r="A60" s="12" t="s">
        <v>46</v>
      </c>
      <c r="B60" s="10" t="s">
        <v>47</v>
      </c>
      <c r="C60" s="35" t="s">
        <v>342</v>
      </c>
      <c r="D60" s="19">
        <v>3500</v>
      </c>
      <c r="E60" s="19">
        <v>5000</v>
      </c>
      <c r="F60" s="32"/>
      <c r="G60" s="97">
        <f t="shared" si="16"/>
        <v>0</v>
      </c>
    </row>
    <row r="61" spans="1:7" ht="15" x14ac:dyDescent="0.25">
      <c r="A61" s="12" t="s">
        <v>46</v>
      </c>
      <c r="B61" s="10" t="s">
        <v>119</v>
      </c>
      <c r="C61" s="35" t="s">
        <v>342</v>
      </c>
      <c r="D61" s="19">
        <v>3500</v>
      </c>
      <c r="E61" s="19">
        <v>5000</v>
      </c>
      <c r="F61" s="32"/>
      <c r="G61" s="97">
        <f t="shared" si="16"/>
        <v>0</v>
      </c>
    </row>
    <row r="62" spans="1:7" ht="15" x14ac:dyDescent="0.25">
      <c r="A62" s="12" t="s">
        <v>48</v>
      </c>
      <c r="B62" s="10" t="s">
        <v>49</v>
      </c>
      <c r="C62" s="35" t="s">
        <v>342</v>
      </c>
      <c r="D62" s="19">
        <v>3500</v>
      </c>
      <c r="E62" s="19">
        <v>5000</v>
      </c>
      <c r="F62" s="32"/>
      <c r="G62" s="97">
        <f t="shared" si="16"/>
        <v>0</v>
      </c>
    </row>
    <row r="63" spans="1:7" ht="15" x14ac:dyDescent="0.25">
      <c r="A63" s="12" t="s">
        <v>124</v>
      </c>
      <c r="B63" s="10" t="s">
        <v>125</v>
      </c>
      <c r="C63" s="35" t="s">
        <v>342</v>
      </c>
      <c r="D63" s="19">
        <v>220</v>
      </c>
      <c r="E63" s="19">
        <v>300</v>
      </c>
      <c r="F63" s="32"/>
      <c r="G63" s="97">
        <f t="shared" si="16"/>
        <v>0</v>
      </c>
    </row>
    <row r="64" spans="1:7" ht="15" x14ac:dyDescent="0.25">
      <c r="A64" s="12" t="s">
        <v>124</v>
      </c>
      <c r="B64" s="10" t="s">
        <v>126</v>
      </c>
      <c r="C64" s="35" t="s">
        <v>342</v>
      </c>
      <c r="D64" s="19">
        <v>220</v>
      </c>
      <c r="E64" s="19">
        <v>300</v>
      </c>
      <c r="F64" s="32"/>
      <c r="G64" s="97">
        <f t="shared" si="16"/>
        <v>0</v>
      </c>
    </row>
    <row r="65" spans="1:8" ht="15" x14ac:dyDescent="0.25">
      <c r="A65" s="12" t="s">
        <v>124</v>
      </c>
      <c r="B65" s="10" t="s">
        <v>127</v>
      </c>
      <c r="C65" s="35" t="s">
        <v>342</v>
      </c>
      <c r="D65" s="19">
        <v>220</v>
      </c>
      <c r="E65" s="19">
        <v>300</v>
      </c>
      <c r="F65" s="32"/>
      <c r="G65" s="97">
        <f t="shared" si="16"/>
        <v>0</v>
      </c>
    </row>
    <row r="66" spans="1:8" ht="15" x14ac:dyDescent="0.25">
      <c r="A66" s="12" t="s">
        <v>174</v>
      </c>
      <c r="B66" s="10" t="s">
        <v>175</v>
      </c>
      <c r="C66" s="35" t="s">
        <v>342</v>
      </c>
      <c r="D66" s="19">
        <v>500</v>
      </c>
      <c r="E66" s="19">
        <v>1200</v>
      </c>
      <c r="F66" s="32"/>
      <c r="G66" s="97">
        <f t="shared" si="16"/>
        <v>0</v>
      </c>
    </row>
    <row r="67" spans="1:8" ht="15" x14ac:dyDescent="0.25">
      <c r="A67" s="12" t="s">
        <v>176</v>
      </c>
      <c r="B67" s="10" t="s">
        <v>175</v>
      </c>
      <c r="C67" s="35" t="s">
        <v>342</v>
      </c>
      <c r="D67" s="19">
        <v>500</v>
      </c>
      <c r="E67" s="19">
        <v>1200</v>
      </c>
      <c r="F67" s="32"/>
      <c r="G67" s="97">
        <f t="shared" si="16"/>
        <v>0</v>
      </c>
    </row>
    <row r="68" spans="1:8" ht="15" x14ac:dyDescent="0.25">
      <c r="A68" s="12" t="s">
        <v>177</v>
      </c>
      <c r="B68" s="10" t="s">
        <v>178</v>
      </c>
      <c r="C68" s="35" t="s">
        <v>342</v>
      </c>
      <c r="D68" s="19">
        <v>220</v>
      </c>
      <c r="E68" s="19">
        <v>300</v>
      </c>
      <c r="F68" s="32"/>
      <c r="G68" s="97">
        <f t="shared" si="16"/>
        <v>0</v>
      </c>
    </row>
    <row r="69" spans="1:8" ht="15" x14ac:dyDescent="0.25">
      <c r="A69" s="12" t="s">
        <v>179</v>
      </c>
      <c r="B69" s="10" t="s">
        <v>180</v>
      </c>
      <c r="C69" s="35" t="s">
        <v>342</v>
      </c>
      <c r="D69" s="19">
        <v>500</v>
      </c>
      <c r="E69" s="19">
        <v>1200</v>
      </c>
      <c r="F69" s="32"/>
      <c r="G69" s="97">
        <f t="shared" si="16"/>
        <v>0</v>
      </c>
    </row>
    <row r="70" spans="1:8" ht="15" x14ac:dyDescent="0.25">
      <c r="A70" s="12" t="s">
        <v>181</v>
      </c>
      <c r="B70" s="10" t="s">
        <v>182</v>
      </c>
      <c r="C70" s="35" t="s">
        <v>342</v>
      </c>
      <c r="D70" s="19">
        <v>500</v>
      </c>
      <c r="E70" s="19">
        <v>1200</v>
      </c>
      <c r="F70" s="32"/>
      <c r="G70" s="97">
        <f t="shared" si="16"/>
        <v>0</v>
      </c>
    </row>
    <row r="71" spans="1:8" ht="30" x14ac:dyDescent="0.25">
      <c r="A71" s="12" t="s">
        <v>183</v>
      </c>
      <c r="B71" s="10" t="s">
        <v>184</v>
      </c>
      <c r="C71" s="35" t="s">
        <v>342</v>
      </c>
      <c r="D71" s="19">
        <v>20</v>
      </c>
      <c r="E71" s="19">
        <v>20</v>
      </c>
      <c r="F71" s="32"/>
      <c r="G71" s="97">
        <f t="shared" si="16"/>
        <v>0</v>
      </c>
    </row>
    <row r="72" spans="1:8" ht="30" x14ac:dyDescent="0.25">
      <c r="A72" s="12" t="s">
        <v>185</v>
      </c>
      <c r="B72" s="10" t="s">
        <v>128</v>
      </c>
      <c r="C72" s="35" t="s">
        <v>342</v>
      </c>
      <c r="D72" s="19">
        <v>20</v>
      </c>
      <c r="E72" s="19">
        <v>20</v>
      </c>
      <c r="F72" s="32"/>
      <c r="G72" s="97">
        <f t="shared" si="16"/>
        <v>0</v>
      </c>
    </row>
    <row r="73" spans="1:8" ht="30" x14ac:dyDescent="0.25">
      <c r="A73" s="12" t="s">
        <v>156</v>
      </c>
      <c r="B73" s="41" t="s">
        <v>79</v>
      </c>
      <c r="C73" s="35" t="s">
        <v>342</v>
      </c>
      <c r="D73" s="19">
        <v>120</v>
      </c>
      <c r="E73" s="19">
        <v>120</v>
      </c>
      <c r="F73" s="32"/>
      <c r="G73" s="97">
        <f t="shared" si="16"/>
        <v>0</v>
      </c>
    </row>
    <row r="74" spans="1:8" ht="15" x14ac:dyDescent="0.25">
      <c r="A74" s="12" t="s">
        <v>215</v>
      </c>
      <c r="B74" s="10" t="s">
        <v>157</v>
      </c>
      <c r="C74" s="35" t="s">
        <v>342</v>
      </c>
      <c r="D74" s="19">
        <v>20</v>
      </c>
      <c r="E74" s="19">
        <v>20</v>
      </c>
      <c r="F74" s="32"/>
      <c r="G74" s="97">
        <f t="shared" si="16"/>
        <v>0</v>
      </c>
    </row>
    <row r="75" spans="1:8" ht="30" x14ac:dyDescent="0.25">
      <c r="A75" s="12" t="s">
        <v>214</v>
      </c>
      <c r="B75" s="10" t="s">
        <v>128</v>
      </c>
      <c r="C75" s="35" t="s">
        <v>342</v>
      </c>
      <c r="D75" s="19">
        <v>20</v>
      </c>
      <c r="E75" s="19">
        <v>20</v>
      </c>
      <c r="F75" s="32"/>
      <c r="G75" s="97">
        <f t="shared" si="16"/>
        <v>0</v>
      </c>
      <c r="H75" s="214"/>
    </row>
    <row r="76" spans="1:8" ht="45" x14ac:dyDescent="0.25">
      <c r="A76" s="12" t="s">
        <v>186</v>
      </c>
      <c r="B76" s="41" t="s">
        <v>343</v>
      </c>
      <c r="C76" s="35" t="s">
        <v>342</v>
      </c>
      <c r="D76" s="19">
        <v>15</v>
      </c>
      <c r="E76" s="19">
        <v>22</v>
      </c>
      <c r="F76" s="32"/>
      <c r="G76" s="97">
        <f t="shared" si="16"/>
        <v>0</v>
      </c>
    </row>
    <row r="77" spans="1:8" s="11" customFormat="1" ht="30" x14ac:dyDescent="0.25">
      <c r="A77" s="12" t="s">
        <v>50</v>
      </c>
      <c r="B77" s="18" t="s">
        <v>120</v>
      </c>
      <c r="C77" s="35" t="s">
        <v>342</v>
      </c>
      <c r="D77" s="19">
        <v>200</v>
      </c>
      <c r="E77" s="19">
        <v>250</v>
      </c>
      <c r="F77" s="32"/>
      <c r="G77" s="97">
        <f t="shared" si="16"/>
        <v>0</v>
      </c>
      <c r="H77" s="28"/>
    </row>
    <row r="78" spans="1:8" s="11" customFormat="1" ht="30" x14ac:dyDescent="0.25">
      <c r="A78" s="12" t="s">
        <v>83</v>
      </c>
      <c r="B78" s="18" t="s">
        <v>121</v>
      </c>
      <c r="C78" s="35" t="s">
        <v>342</v>
      </c>
      <c r="D78" s="19">
        <v>1</v>
      </c>
      <c r="E78" s="19">
        <v>1</v>
      </c>
      <c r="F78" s="32"/>
      <c r="G78" s="97">
        <f t="shared" si="16"/>
        <v>0</v>
      </c>
      <c r="H78" s="28"/>
    </row>
    <row r="79" spans="1:8" s="11" customFormat="1" ht="15" x14ac:dyDescent="0.25">
      <c r="A79" s="12" t="s">
        <v>84</v>
      </c>
      <c r="B79" s="18" t="s">
        <v>85</v>
      </c>
      <c r="C79" s="35" t="s">
        <v>342</v>
      </c>
      <c r="D79" s="19">
        <v>10</v>
      </c>
      <c r="E79" s="19">
        <v>10</v>
      </c>
      <c r="F79" s="32"/>
      <c r="G79" s="97">
        <f t="shared" si="16"/>
        <v>0</v>
      </c>
      <c r="H79" s="28"/>
    </row>
    <row r="80" spans="1:8" s="11" customFormat="1" ht="15" x14ac:dyDescent="0.25">
      <c r="A80" s="12" t="s">
        <v>50</v>
      </c>
      <c r="B80" s="18" t="s">
        <v>86</v>
      </c>
      <c r="C80" s="35" t="s">
        <v>342</v>
      </c>
      <c r="D80" s="19">
        <v>200</v>
      </c>
      <c r="E80" s="19">
        <v>200</v>
      </c>
      <c r="F80" s="32"/>
      <c r="G80" s="97">
        <f t="shared" si="16"/>
        <v>0</v>
      </c>
      <c r="H80" s="28"/>
    </row>
    <row r="81" spans="1:8" s="11" customFormat="1" ht="15" x14ac:dyDescent="0.25">
      <c r="A81" s="12" t="s">
        <v>50</v>
      </c>
      <c r="B81" s="18" t="s">
        <v>211</v>
      </c>
      <c r="C81" s="35" t="s">
        <v>342</v>
      </c>
      <c r="D81" s="19">
        <v>200</v>
      </c>
      <c r="E81" s="19">
        <v>200</v>
      </c>
      <c r="F81" s="32"/>
      <c r="G81" s="97">
        <f t="shared" si="16"/>
        <v>0</v>
      </c>
      <c r="H81" s="28"/>
    </row>
    <row r="82" spans="1:8" ht="15" x14ac:dyDescent="0.2">
      <c r="A82" s="12" t="s">
        <v>87</v>
      </c>
      <c r="B82" s="71" t="s">
        <v>102</v>
      </c>
      <c r="C82" s="35" t="s">
        <v>342</v>
      </c>
      <c r="D82" s="19">
        <v>1</v>
      </c>
      <c r="E82" s="19">
        <v>1</v>
      </c>
      <c r="F82" s="32"/>
      <c r="G82" s="97">
        <f t="shared" si="16"/>
        <v>0</v>
      </c>
    </row>
    <row r="83" spans="1:8" s="11" customFormat="1" ht="30.75" thickBot="1" x14ac:dyDescent="0.3">
      <c r="A83" s="101" t="s">
        <v>88</v>
      </c>
      <c r="B83" s="102" t="s">
        <v>103</v>
      </c>
      <c r="C83" s="164" t="s">
        <v>342</v>
      </c>
      <c r="D83" s="98">
        <v>1</v>
      </c>
      <c r="E83" s="98">
        <v>1</v>
      </c>
      <c r="F83" s="99"/>
      <c r="G83" s="100">
        <f t="shared" si="16"/>
        <v>0</v>
      </c>
      <c r="H83" s="28"/>
    </row>
    <row r="84" spans="1:8" s="11" customFormat="1" ht="15.75" thickBot="1" x14ac:dyDescent="0.3">
      <c r="A84" s="303" t="s">
        <v>123</v>
      </c>
      <c r="B84" s="304"/>
      <c r="C84" s="304"/>
      <c r="D84" s="304"/>
      <c r="E84" s="304"/>
      <c r="F84" s="305"/>
      <c r="G84" s="147">
        <f>SUM(G58:G83)</f>
        <v>0</v>
      </c>
    </row>
    <row r="85" spans="1:8" ht="27" customHeight="1" thickBot="1" x14ac:dyDescent="0.25">
      <c r="A85" s="312" t="s">
        <v>412</v>
      </c>
      <c r="B85" s="313"/>
      <c r="C85" s="313"/>
      <c r="D85" s="313"/>
      <c r="E85" s="313"/>
      <c r="F85" s="313"/>
      <c r="G85" s="314"/>
    </row>
    <row r="86" spans="1:8" s="15" customFormat="1" ht="51" x14ac:dyDescent="0.25">
      <c r="A86" s="160" t="s">
        <v>2</v>
      </c>
      <c r="B86" s="141" t="s">
        <v>3</v>
      </c>
      <c r="C86" s="141" t="s">
        <v>233</v>
      </c>
      <c r="D86" s="142" t="s">
        <v>360</v>
      </c>
      <c r="E86" s="142" t="s">
        <v>357</v>
      </c>
      <c r="F86" s="122" t="s">
        <v>218</v>
      </c>
      <c r="G86" s="142" t="s">
        <v>356</v>
      </c>
    </row>
    <row r="87" spans="1:8" ht="60" x14ac:dyDescent="0.2">
      <c r="A87" s="13" t="s">
        <v>414</v>
      </c>
      <c r="B87" s="16" t="s">
        <v>416</v>
      </c>
      <c r="C87" s="124" t="s">
        <v>415</v>
      </c>
      <c r="D87" s="17">
        <v>7</v>
      </c>
      <c r="E87" s="17">
        <v>12</v>
      </c>
      <c r="F87" s="33"/>
      <c r="G87" s="97">
        <f t="shared" ref="G87" si="17">D87*F87</f>
        <v>0</v>
      </c>
    </row>
    <row r="88" spans="1:8" ht="60.75" thickBot="1" x14ac:dyDescent="0.25">
      <c r="A88" s="13" t="s">
        <v>414</v>
      </c>
      <c r="B88" s="16" t="s">
        <v>417</v>
      </c>
      <c r="C88" s="124" t="s">
        <v>415</v>
      </c>
      <c r="D88" s="17">
        <v>7</v>
      </c>
      <c r="E88" s="17">
        <v>12</v>
      </c>
      <c r="F88" s="33"/>
      <c r="G88" s="97">
        <f t="shared" ref="G88" si="18">D88*F88</f>
        <v>0</v>
      </c>
    </row>
    <row r="89" spans="1:8" ht="15.75" thickBot="1" x14ac:dyDescent="0.25">
      <c r="A89" s="315" t="s">
        <v>413</v>
      </c>
      <c r="B89" s="316"/>
      <c r="C89" s="316"/>
      <c r="D89" s="316"/>
      <c r="E89" s="316"/>
      <c r="F89" s="317"/>
      <c r="G89" s="148">
        <f>SUM(G87:G88)</f>
        <v>0</v>
      </c>
    </row>
    <row r="90" spans="1:8" s="11" customFormat="1" ht="15.75" thickBot="1" x14ac:dyDescent="0.3">
      <c r="A90" s="145"/>
      <c r="B90" s="145"/>
      <c r="C90" s="145"/>
      <c r="D90" s="145"/>
      <c r="E90" s="145"/>
      <c r="F90" s="145"/>
      <c r="G90" s="146"/>
    </row>
    <row r="91" spans="1:8" s="11" customFormat="1" ht="21.75" customHeight="1" thickBot="1" x14ac:dyDescent="0.3">
      <c r="A91" s="143"/>
      <c r="B91" s="144"/>
      <c r="C91" s="144"/>
      <c r="D91" s="318" t="s">
        <v>33</v>
      </c>
      <c r="E91" s="318"/>
      <c r="F91" s="319"/>
      <c r="G91" s="138">
        <f>G84+G55+G49+G42+G31+G89</f>
        <v>0</v>
      </c>
    </row>
    <row r="92" spans="1:8" s="11" customFormat="1" ht="15" x14ac:dyDescent="0.25">
      <c r="G92" s="43"/>
    </row>
    <row r="93" spans="1:8" s="8" customFormat="1" ht="15" x14ac:dyDescent="0.25">
      <c r="A93" s="298" t="s">
        <v>169</v>
      </c>
      <c r="B93" s="298"/>
      <c r="C93" s="118"/>
      <c r="D93" s="20"/>
      <c r="E93" s="20"/>
      <c r="F93" s="20"/>
      <c r="G93" s="21"/>
    </row>
    <row r="94" spans="1:8" s="11" customFormat="1" ht="15" x14ac:dyDescent="0.25">
      <c r="A94" s="302" t="s">
        <v>262</v>
      </c>
      <c r="B94" s="302"/>
      <c r="C94" s="119"/>
      <c r="G94" s="73"/>
    </row>
    <row r="95" spans="1:8" s="11" customFormat="1" ht="15" x14ac:dyDescent="0.25">
      <c r="G95" s="43"/>
    </row>
    <row r="96" spans="1:8" s="11" customFormat="1" ht="15" x14ac:dyDescent="0.25">
      <c r="G96" s="43"/>
    </row>
  </sheetData>
  <sortState xmlns:xlrd2="http://schemas.microsoft.com/office/spreadsheetml/2017/richdata2" ref="B23:G32">
    <sortCondition ref="B23"/>
  </sortState>
  <mergeCells count="17">
    <mergeCell ref="A94:B94"/>
    <mergeCell ref="A84:F84"/>
    <mergeCell ref="A32:G32"/>
    <mergeCell ref="A43:G43"/>
    <mergeCell ref="A50:G50"/>
    <mergeCell ref="A56:G56"/>
    <mergeCell ref="A42:F42"/>
    <mergeCell ref="A49:F49"/>
    <mergeCell ref="A55:F55"/>
    <mergeCell ref="D91:F91"/>
    <mergeCell ref="A85:G85"/>
    <mergeCell ref="A89:F89"/>
    <mergeCell ref="A1:D1"/>
    <mergeCell ref="A3:D3"/>
    <mergeCell ref="A93:B93"/>
    <mergeCell ref="A31:F31"/>
    <mergeCell ref="A2:D2"/>
  </mergeCells>
  <pageMargins left="0.25" right="0.25"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6E361-9D18-4E53-85DC-7B532E008765}">
  <sheetPr>
    <pageSetUpPr fitToPage="1"/>
  </sheetPr>
  <dimension ref="A1:O21"/>
  <sheetViews>
    <sheetView showGridLines="0" topLeftCell="A6" zoomScale="85" zoomScaleNormal="85" workbookViewId="0">
      <selection activeCell="F10" sqref="F10"/>
    </sheetView>
  </sheetViews>
  <sheetFormatPr defaultColWidth="9.140625" defaultRowHeight="12.95" customHeight="1" x14ac:dyDescent="0.25"/>
  <cols>
    <col min="1" max="1" width="38.42578125" style="38" customWidth="1"/>
    <col min="2" max="2" width="52.28515625" style="38" customWidth="1"/>
    <col min="3" max="3" width="58.85546875" customWidth="1"/>
    <col min="4" max="4" width="14.85546875" style="104" customWidth="1"/>
    <col min="5" max="5" width="17.42578125" style="104" customWidth="1"/>
    <col min="6" max="6" width="24.5703125" style="104" customWidth="1"/>
    <col min="7" max="7" width="23.140625" style="104" customWidth="1"/>
    <col min="8" max="8" width="42.85546875" style="104" customWidth="1"/>
    <col min="9" max="9" width="16" style="105" bestFit="1" customWidth="1"/>
    <col min="11" max="11" width="30.5703125" customWidth="1"/>
    <col min="13" max="13" width="40.7109375" customWidth="1"/>
  </cols>
  <sheetData>
    <row r="1" spans="1:15" ht="15.75" thickBot="1" x14ac:dyDescent="0.3">
      <c r="A1" s="293" t="s">
        <v>396</v>
      </c>
      <c r="B1" s="294"/>
      <c r="C1" s="294"/>
      <c r="D1" s="295"/>
      <c r="E1"/>
      <c r="F1"/>
      <c r="G1"/>
      <c r="H1"/>
      <c r="I1"/>
    </row>
    <row r="2" spans="1:15" ht="100.5" customHeight="1" thickBot="1" x14ac:dyDescent="0.3">
      <c r="A2" s="267" t="s">
        <v>397</v>
      </c>
      <c r="B2" s="268"/>
      <c r="C2" s="268"/>
      <c r="D2" s="269"/>
      <c r="E2" s="225"/>
      <c r="G2"/>
      <c r="H2" s="228"/>
      <c r="I2" s="262"/>
      <c r="J2" s="262"/>
      <c r="K2" s="262"/>
      <c r="L2" s="262"/>
      <c r="M2" s="262"/>
      <c r="N2" s="262"/>
      <c r="O2" s="262"/>
    </row>
    <row r="3" spans="1:15" ht="114.6" customHeight="1" thickBot="1" x14ac:dyDescent="0.3">
      <c r="A3" s="108"/>
      <c r="B3" s="111"/>
      <c r="C3" s="111"/>
      <c r="D3" s="111"/>
      <c r="E3" s="111"/>
      <c r="F3" s="111"/>
      <c r="G3" s="111"/>
      <c r="K3" s="233"/>
      <c r="M3" s="233"/>
    </row>
    <row r="4" spans="1:15" ht="58.5" customHeight="1" x14ac:dyDescent="0.25">
      <c r="A4" s="192" t="s">
        <v>316</v>
      </c>
      <c r="B4" s="193" t="s">
        <v>317</v>
      </c>
      <c r="C4" s="193" t="s">
        <v>318</v>
      </c>
      <c r="D4" s="186" t="s">
        <v>41</v>
      </c>
      <c r="E4" s="122" t="s">
        <v>436</v>
      </c>
      <c r="F4" s="186" t="s">
        <v>422</v>
      </c>
      <c r="G4" s="194" t="s">
        <v>428</v>
      </c>
      <c r="H4" s="225"/>
      <c r="I4" s="233"/>
    </row>
    <row r="5" spans="1:15" ht="75.599999999999994" customHeight="1" x14ac:dyDescent="0.25">
      <c r="A5" s="37" t="s">
        <v>320</v>
      </c>
      <c r="B5" s="18" t="s">
        <v>429</v>
      </c>
      <c r="C5" s="190" t="s">
        <v>321</v>
      </c>
      <c r="D5" s="35" t="s">
        <v>322</v>
      </c>
      <c r="E5" s="35">
        <v>1</v>
      </c>
      <c r="F5" s="9"/>
      <c r="G5" s="94">
        <f>F5*E5</f>
        <v>0</v>
      </c>
      <c r="H5" s="225"/>
      <c r="I5" s="233"/>
    </row>
    <row r="6" spans="1:15" ht="148.15" customHeight="1" x14ac:dyDescent="0.25">
      <c r="A6" s="37" t="s">
        <v>320</v>
      </c>
      <c r="B6" s="232" t="s">
        <v>434</v>
      </c>
      <c r="C6" s="190" t="s">
        <v>323</v>
      </c>
      <c r="D6" s="35" t="s">
        <v>322</v>
      </c>
      <c r="E6" s="35">
        <v>1</v>
      </c>
      <c r="F6" s="9"/>
      <c r="G6" s="94">
        <f>F6*E6</f>
        <v>0</v>
      </c>
      <c r="H6" s="224"/>
      <c r="I6" s="229"/>
    </row>
    <row r="7" spans="1:15" ht="63.6" customHeight="1" x14ac:dyDescent="0.25">
      <c r="A7" s="37" t="s">
        <v>324</v>
      </c>
      <c r="B7" s="232" t="s">
        <v>435</v>
      </c>
      <c r="C7" s="30" t="s">
        <v>325</v>
      </c>
      <c r="D7" s="35" t="s">
        <v>322</v>
      </c>
      <c r="E7" s="35">
        <v>1</v>
      </c>
      <c r="F7" s="9"/>
      <c r="G7" s="94">
        <f>F7*E7</f>
        <v>0</v>
      </c>
      <c r="H7" s="224"/>
      <c r="I7" s="229"/>
    </row>
    <row r="8" spans="1:15" ht="60" x14ac:dyDescent="0.25">
      <c r="A8" s="195" t="s">
        <v>326</v>
      </c>
      <c r="B8" s="189" t="s">
        <v>327</v>
      </c>
      <c r="C8" s="171" t="s">
        <v>328</v>
      </c>
      <c r="D8" s="172" t="s">
        <v>41</v>
      </c>
      <c r="E8" s="187" t="s">
        <v>355</v>
      </c>
      <c r="F8" s="172" t="s">
        <v>319</v>
      </c>
      <c r="G8" s="196" t="s">
        <v>356</v>
      </c>
      <c r="H8" s="42"/>
    </row>
    <row r="9" spans="1:15" ht="30" x14ac:dyDescent="0.25">
      <c r="A9" s="37" t="s">
        <v>329</v>
      </c>
      <c r="B9" s="30" t="s">
        <v>330</v>
      </c>
      <c r="C9" s="191" t="s">
        <v>331</v>
      </c>
      <c r="D9" s="35" t="s">
        <v>332</v>
      </c>
      <c r="E9" s="35">
        <v>1</v>
      </c>
      <c r="F9" s="9"/>
      <c r="G9" s="94">
        <f>F9*E9</f>
        <v>0</v>
      </c>
      <c r="H9" s="42"/>
    </row>
    <row r="10" spans="1:15" ht="95.45" customHeight="1" thickBot="1" x14ac:dyDescent="0.3">
      <c r="A10" s="197" t="s">
        <v>333</v>
      </c>
      <c r="B10" s="198" t="s">
        <v>334</v>
      </c>
      <c r="C10" s="199" t="s">
        <v>335</v>
      </c>
      <c r="D10" s="164" t="s">
        <v>336</v>
      </c>
      <c r="E10" s="164">
        <v>1</v>
      </c>
      <c r="F10" s="200"/>
      <c r="G10" s="201">
        <f>F10*E10</f>
        <v>0</v>
      </c>
      <c r="H10" s="42"/>
    </row>
    <row r="11" spans="1:15" ht="12.95" customHeight="1" thickBot="1" x14ac:dyDescent="0.3">
      <c r="A11" s="106"/>
      <c r="C11" s="7"/>
      <c r="F11" s="107"/>
      <c r="G11" s="188"/>
      <c r="H11" s="42"/>
    </row>
    <row r="12" spans="1:15" ht="33.75" customHeight="1" thickBot="1" x14ac:dyDescent="0.3">
      <c r="A12" s="321" t="s">
        <v>337</v>
      </c>
      <c r="B12" s="322"/>
      <c r="C12" s="322"/>
      <c r="D12" s="322"/>
      <c r="E12" s="322"/>
      <c r="F12" s="323"/>
      <c r="G12" s="185">
        <f>SUM(G5:G7,G9:G10)</f>
        <v>0</v>
      </c>
    </row>
    <row r="13" spans="1:15" ht="22.5" customHeight="1" x14ac:dyDescent="0.25">
      <c r="A13" s="217" t="str">
        <f>Print!$A$93</f>
        <v>*Účastník vyplní pouze takto zvýrazněná pole, ostatní budou doplněna automaticky dle nastavených vzorců.</v>
      </c>
      <c r="B13" s="217"/>
      <c r="C13" s="217"/>
      <c r="D13" s="218"/>
      <c r="E13" s="218"/>
      <c r="F13" s="218"/>
    </row>
    <row r="14" spans="1:15" ht="22.5" customHeight="1" x14ac:dyDescent="0.25">
      <c r="A14" s="234" t="s">
        <v>425</v>
      </c>
      <c r="C14" s="38"/>
      <c r="D14" s="38"/>
      <c r="E14" s="38"/>
      <c r="F14" s="38"/>
    </row>
    <row r="15" spans="1:15" ht="29.25" customHeight="1" x14ac:dyDescent="0.25">
      <c r="A15" s="202" t="s">
        <v>338</v>
      </c>
      <c r="B15" s="108"/>
      <c r="C15" s="109"/>
    </row>
    <row r="16" spans="1:15" ht="40.5" customHeight="1" x14ac:dyDescent="0.25">
      <c r="A16" s="320" t="s">
        <v>339</v>
      </c>
      <c r="B16" s="320"/>
      <c r="C16" s="320"/>
      <c r="D16" s="320"/>
      <c r="E16" s="320"/>
      <c r="F16" s="320"/>
      <c r="G16" s="320"/>
    </row>
    <row r="17" spans="1:9" s="104" customFormat="1" ht="13.35" customHeight="1" x14ac:dyDescent="0.25">
      <c r="A17"/>
      <c r="B17"/>
      <c r="C17" s="109"/>
      <c r="I17" s="105"/>
    </row>
    <row r="18" spans="1:9" s="104" customFormat="1" ht="13.35" customHeight="1" x14ac:dyDescent="0.25">
      <c r="A18" s="108"/>
      <c r="B18"/>
      <c r="C18" s="109"/>
      <c r="I18" s="105"/>
    </row>
    <row r="19" spans="1:9" s="104" customFormat="1" ht="13.35" customHeight="1" x14ac:dyDescent="0.25">
      <c r="A19"/>
      <c r="B19"/>
      <c r="C19" s="109"/>
      <c r="I19" s="105"/>
    </row>
    <row r="20" spans="1:9" s="104" customFormat="1" ht="13.35" customHeight="1" x14ac:dyDescent="0.25">
      <c r="A20"/>
      <c r="B20"/>
      <c r="C20" s="109"/>
      <c r="I20" s="105"/>
    </row>
    <row r="21" spans="1:9" s="104" customFormat="1" ht="12.95" customHeight="1" x14ac:dyDescent="0.25">
      <c r="A21" s="110"/>
      <c r="B21" s="38"/>
      <c r="C21"/>
      <c r="I21" s="105"/>
    </row>
  </sheetData>
  <mergeCells count="5">
    <mergeCell ref="A16:G16"/>
    <mergeCell ref="A12:F12"/>
    <mergeCell ref="A1:D1"/>
    <mergeCell ref="A2:D2"/>
    <mergeCell ref="I2:O2"/>
  </mergeCells>
  <pageMargins left="0.25" right="0.25" top="0.75" bottom="0.75" header="0.3" footer="0.3"/>
  <pageSetup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DF18A-F16D-446A-8BD8-57D7CBEFED10}">
  <dimension ref="A1:L12"/>
  <sheetViews>
    <sheetView topLeftCell="A5" zoomScale="85" zoomScaleNormal="85" workbookViewId="0">
      <selection activeCell="E7" sqref="E7"/>
    </sheetView>
  </sheetViews>
  <sheetFormatPr defaultRowHeight="15" x14ac:dyDescent="0.25"/>
  <cols>
    <col min="1" max="1" width="48.85546875" customWidth="1"/>
    <col min="2" max="2" width="46.28515625" customWidth="1"/>
    <col min="4" max="4" width="19.85546875" customWidth="1"/>
    <col min="5" max="6" width="15.7109375" customWidth="1"/>
    <col min="7" max="7" width="29.85546875" customWidth="1"/>
    <col min="8" max="8" width="34.140625" customWidth="1"/>
    <col min="13" max="13" width="50.5703125" customWidth="1"/>
  </cols>
  <sheetData>
    <row r="1" spans="1:12" x14ac:dyDescent="0.25">
      <c r="A1" s="327" t="s">
        <v>395</v>
      </c>
      <c r="B1" s="328"/>
      <c r="C1" s="328"/>
      <c r="D1" s="329"/>
    </row>
    <row r="2" spans="1:12" ht="123" customHeight="1" x14ac:dyDescent="0.25">
      <c r="A2" s="324" t="s">
        <v>398</v>
      </c>
      <c r="B2" s="325"/>
      <c r="C2" s="325"/>
      <c r="D2" s="326"/>
    </row>
    <row r="3" spans="1:12" ht="20.25" customHeight="1" thickBot="1" x14ac:dyDescent="0.3">
      <c r="A3" s="108"/>
      <c r="B3" s="111"/>
      <c r="C3" s="111"/>
      <c r="D3" s="111"/>
      <c r="E3" s="111"/>
      <c r="F3" s="111"/>
      <c r="G3" s="104"/>
      <c r="H3" s="105"/>
    </row>
    <row r="4" spans="1:12" ht="58.5" customHeight="1" x14ac:dyDescent="0.25">
      <c r="A4" s="192" t="s">
        <v>400</v>
      </c>
      <c r="B4" s="193" t="s">
        <v>401</v>
      </c>
      <c r="C4" s="186" t="s">
        <v>41</v>
      </c>
      <c r="D4" s="122" t="s">
        <v>436</v>
      </c>
      <c r="E4" s="186" t="s">
        <v>319</v>
      </c>
      <c r="F4" s="194" t="s">
        <v>356</v>
      </c>
      <c r="G4" s="104"/>
      <c r="H4" s="105"/>
    </row>
    <row r="5" spans="1:12" ht="117" customHeight="1" x14ac:dyDescent="0.25">
      <c r="A5" s="37" t="s">
        <v>399</v>
      </c>
      <c r="B5" s="18" t="s">
        <v>402</v>
      </c>
      <c r="C5" s="35" t="s">
        <v>403</v>
      </c>
      <c r="D5" s="35">
        <v>1</v>
      </c>
      <c r="E5" s="9"/>
      <c r="F5" s="94">
        <f>D5*E5</f>
        <v>0</v>
      </c>
      <c r="G5" s="225"/>
      <c r="H5" s="227"/>
      <c r="I5" s="262"/>
      <c r="J5" s="262"/>
      <c r="K5" s="262"/>
      <c r="L5" s="262"/>
    </row>
    <row r="6" spans="1:12" ht="148.15" customHeight="1" x14ac:dyDescent="0.25">
      <c r="A6" s="37" t="s">
        <v>404</v>
      </c>
      <c r="B6" s="18" t="s">
        <v>405</v>
      </c>
      <c r="C6" s="35" t="s">
        <v>406</v>
      </c>
      <c r="D6" s="35">
        <v>1</v>
      </c>
      <c r="E6" s="9"/>
      <c r="F6" s="94">
        <f>D6*E6</f>
        <v>0</v>
      </c>
      <c r="G6" s="42"/>
      <c r="H6" s="105"/>
    </row>
    <row r="7" spans="1:12" ht="150" x14ac:dyDescent="0.25">
      <c r="A7" s="37" t="s">
        <v>407</v>
      </c>
      <c r="B7" s="18" t="s">
        <v>408</v>
      </c>
      <c r="C7" s="35" t="s">
        <v>409</v>
      </c>
      <c r="D7" s="35">
        <v>1</v>
      </c>
      <c r="E7" s="9"/>
      <c r="F7" s="94">
        <f>D7*E7</f>
        <v>0</v>
      </c>
      <c r="G7" s="42"/>
      <c r="H7" s="105"/>
    </row>
    <row r="8" spans="1:12" ht="12.95" customHeight="1" thickBot="1" x14ac:dyDescent="0.3">
      <c r="A8" s="106"/>
      <c r="B8" s="38"/>
      <c r="C8" s="104"/>
      <c r="D8" s="104"/>
      <c r="E8" s="107"/>
      <c r="F8" s="188"/>
      <c r="G8" s="42"/>
      <c r="H8" s="105"/>
    </row>
    <row r="9" spans="1:12" ht="33.75" customHeight="1" thickBot="1" x14ac:dyDescent="0.3">
      <c r="A9" s="321" t="s">
        <v>337</v>
      </c>
      <c r="B9" s="322"/>
      <c r="C9" s="322"/>
      <c r="D9" s="322"/>
      <c r="E9" s="323"/>
      <c r="F9" s="185">
        <f>SUM(F5:F7)</f>
        <v>0</v>
      </c>
      <c r="G9" s="104"/>
      <c r="H9" s="105"/>
    </row>
    <row r="10" spans="1:12" ht="6.75" customHeight="1" x14ac:dyDescent="0.25">
      <c r="A10" s="38"/>
      <c r="B10" s="38"/>
      <c r="C10" s="104"/>
      <c r="D10" s="104"/>
      <c r="E10" s="104"/>
      <c r="F10" s="104"/>
      <c r="G10" s="104"/>
      <c r="H10" s="105"/>
    </row>
    <row r="11" spans="1:12" s="104" customFormat="1" ht="13.35" customHeight="1" x14ac:dyDescent="0.25">
      <c r="A11" s="219" t="str">
        <f>'Kampaňový výzkum'!A13</f>
        <v>*Účastník vyplní pouze takto zvýrazněná pole, ostatní budou doplněna automaticky dle nastavených vzorců.</v>
      </c>
      <c r="B11" s="219"/>
      <c r="C11" s="220"/>
      <c r="H11" s="105"/>
    </row>
    <row r="12" spans="1:12" s="104" customFormat="1" ht="13.35" customHeight="1" x14ac:dyDescent="0.25">
      <c r="A12" s="235" t="s">
        <v>425</v>
      </c>
      <c r="B12"/>
      <c r="H12" s="105"/>
    </row>
  </sheetData>
  <mergeCells count="4">
    <mergeCell ref="A9:E9"/>
    <mergeCell ref="A2:D2"/>
    <mergeCell ref="A1:D1"/>
    <mergeCell ref="I5:L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showGridLines="0" zoomScale="85" zoomScaleNormal="85" zoomScaleSheetLayoutView="50" workbookViewId="0">
      <pane ySplit="4" topLeftCell="A22" activePane="bottomLeft" state="frozen"/>
      <selection pane="bottomLeft" activeCell="F20" sqref="F20"/>
    </sheetView>
  </sheetViews>
  <sheetFormatPr defaultColWidth="9.140625" defaultRowHeight="14.25" x14ac:dyDescent="0.25"/>
  <cols>
    <col min="1" max="1" width="40.140625" style="4" customWidth="1"/>
    <col min="2" max="2" width="75.28515625" style="5" bestFit="1" customWidth="1"/>
    <col min="3" max="3" width="13.140625" style="5" customWidth="1"/>
    <col min="4" max="5" width="12.85546875" style="55" customWidth="1"/>
    <col min="6" max="6" width="18.140625" style="5" customWidth="1"/>
    <col min="7" max="7" width="16.5703125" style="4" customWidth="1"/>
    <col min="8" max="8" width="9.140625" style="23"/>
    <col min="9" max="16384" width="9.140625" style="4"/>
  </cols>
  <sheetData>
    <row r="1" spans="1:12" ht="15.75" customHeight="1" thickBot="1" x14ac:dyDescent="0.3"/>
    <row r="2" spans="1:12" s="3" customFormat="1" ht="27" customHeight="1" thickBot="1" x14ac:dyDescent="0.3">
      <c r="A2" s="293" t="s">
        <v>369</v>
      </c>
      <c r="B2" s="294"/>
      <c r="C2" s="294"/>
      <c r="D2" s="294"/>
      <c r="E2" s="294"/>
      <c r="F2" s="294"/>
      <c r="G2" s="295"/>
      <c r="H2" s="25"/>
    </row>
    <row r="3" spans="1:12" s="3" customFormat="1" ht="69.599999999999994" customHeight="1" thickBot="1" x14ac:dyDescent="0.3">
      <c r="A3" s="267" t="s">
        <v>423</v>
      </c>
      <c r="B3" s="268"/>
      <c r="C3" s="268"/>
      <c r="D3" s="268"/>
      <c r="E3" s="268"/>
      <c r="F3" s="268"/>
      <c r="G3" s="269"/>
      <c r="H3" s="330"/>
      <c r="I3" s="331"/>
      <c r="J3" s="331"/>
      <c r="K3" s="331"/>
      <c r="L3" s="331"/>
    </row>
    <row r="4" spans="1:12" ht="90.6" customHeight="1" thickBot="1" x14ac:dyDescent="0.3">
      <c r="A4" s="127" t="s">
        <v>22</v>
      </c>
      <c r="B4" s="128" t="s">
        <v>3</v>
      </c>
      <c r="C4" s="129" t="s">
        <v>233</v>
      </c>
      <c r="D4" s="130" t="s">
        <v>359</v>
      </c>
      <c r="E4" s="130" t="s">
        <v>357</v>
      </c>
      <c r="F4" s="130" t="s">
        <v>218</v>
      </c>
      <c r="G4" s="131" t="s">
        <v>358</v>
      </c>
    </row>
    <row r="5" spans="1:12" ht="120.75" customHeight="1" x14ac:dyDescent="0.25">
      <c r="A5" s="123" t="s">
        <v>82</v>
      </c>
      <c r="B5" s="16" t="s">
        <v>216</v>
      </c>
      <c r="C5" s="124" t="s">
        <v>342</v>
      </c>
      <c r="D5" s="125">
        <v>3</v>
      </c>
      <c r="E5" s="125">
        <v>4</v>
      </c>
      <c r="F5" s="126"/>
      <c r="G5" s="132">
        <f>D5*F5</f>
        <v>0</v>
      </c>
    </row>
    <row r="6" spans="1:12" ht="102.6" customHeight="1" x14ac:dyDescent="0.25">
      <c r="A6" s="40" t="s">
        <v>82</v>
      </c>
      <c r="B6" s="41" t="s">
        <v>172</v>
      </c>
      <c r="C6" s="70" t="s">
        <v>342</v>
      </c>
      <c r="D6" s="31">
        <v>3</v>
      </c>
      <c r="E6" s="31">
        <v>4</v>
      </c>
      <c r="F6" s="9"/>
      <c r="G6" s="29">
        <f t="shared" ref="G6:G24" si="0">D6*F6</f>
        <v>0</v>
      </c>
    </row>
    <row r="7" spans="1:12" ht="65.099999999999994" customHeight="1" x14ac:dyDescent="0.25">
      <c r="A7" s="40" t="s">
        <v>163</v>
      </c>
      <c r="B7" s="216" t="s">
        <v>419</v>
      </c>
      <c r="C7" s="70" t="s">
        <v>342</v>
      </c>
      <c r="D7" s="31">
        <v>12</v>
      </c>
      <c r="E7" s="31">
        <v>16</v>
      </c>
      <c r="F7" s="9"/>
      <c r="G7" s="29">
        <f t="shared" si="0"/>
        <v>0</v>
      </c>
    </row>
    <row r="8" spans="1:12" ht="75" customHeight="1" x14ac:dyDescent="0.25">
      <c r="A8" s="40" t="s">
        <v>173</v>
      </c>
      <c r="B8" s="18" t="s">
        <v>219</v>
      </c>
      <c r="C8" s="70" t="s">
        <v>342</v>
      </c>
      <c r="D8" s="31">
        <v>5</v>
      </c>
      <c r="E8" s="31">
        <v>8</v>
      </c>
      <c r="F8" s="9"/>
      <c r="G8" s="29">
        <f t="shared" si="0"/>
        <v>0</v>
      </c>
      <c r="H8" s="39"/>
    </row>
    <row r="9" spans="1:12" ht="59.45" customHeight="1" x14ac:dyDescent="0.25">
      <c r="A9" s="40" t="s">
        <v>129</v>
      </c>
      <c r="B9" s="18" t="s">
        <v>165</v>
      </c>
      <c r="C9" s="70" t="s">
        <v>342</v>
      </c>
      <c r="D9" s="31">
        <v>4</v>
      </c>
      <c r="E9" s="31">
        <v>6</v>
      </c>
      <c r="F9" s="9"/>
      <c r="G9" s="29">
        <f t="shared" si="0"/>
        <v>0</v>
      </c>
    </row>
    <row r="10" spans="1:12" ht="150" x14ac:dyDescent="0.25">
      <c r="A10" s="12" t="s">
        <v>270</v>
      </c>
      <c r="B10" s="18" t="s">
        <v>271</v>
      </c>
      <c r="C10" s="70" t="s">
        <v>342</v>
      </c>
      <c r="D10" s="31">
        <v>12</v>
      </c>
      <c r="E10" s="31">
        <v>16</v>
      </c>
      <c r="F10" s="9"/>
      <c r="G10" s="29">
        <f t="shared" si="0"/>
        <v>0</v>
      </c>
    </row>
    <row r="11" spans="1:12" ht="72.599999999999994" customHeight="1" x14ac:dyDescent="0.25">
      <c r="A11" s="76" t="s">
        <v>273</v>
      </c>
      <c r="B11" s="18" t="s">
        <v>272</v>
      </c>
      <c r="C11" s="70" t="s">
        <v>342</v>
      </c>
      <c r="D11" s="31">
        <v>12</v>
      </c>
      <c r="E11" s="31">
        <v>16</v>
      </c>
      <c r="F11" s="9"/>
      <c r="G11" s="29">
        <f t="shared" si="0"/>
        <v>0</v>
      </c>
    </row>
    <row r="12" spans="1:12" ht="165" x14ac:dyDescent="0.25">
      <c r="A12" s="12" t="s">
        <v>275</v>
      </c>
      <c r="B12" s="18" t="s">
        <v>274</v>
      </c>
      <c r="C12" s="70" t="s">
        <v>342</v>
      </c>
      <c r="D12" s="31">
        <v>12</v>
      </c>
      <c r="E12" s="31">
        <v>16</v>
      </c>
      <c r="F12" s="9"/>
      <c r="G12" s="29">
        <f t="shared" si="0"/>
        <v>0</v>
      </c>
    </row>
    <row r="13" spans="1:12" ht="59.45" customHeight="1" x14ac:dyDescent="0.25">
      <c r="A13" s="40" t="s">
        <v>162</v>
      </c>
      <c r="B13" s="18" t="s">
        <v>164</v>
      </c>
      <c r="C13" s="70" t="s">
        <v>342</v>
      </c>
      <c r="D13" s="31">
        <v>6</v>
      </c>
      <c r="E13" s="31">
        <v>8</v>
      </c>
      <c r="F13" s="9"/>
      <c r="G13" s="29">
        <f t="shared" si="0"/>
        <v>0</v>
      </c>
    </row>
    <row r="14" spans="1:12" ht="135" x14ac:dyDescent="0.25">
      <c r="A14" s="51" t="s">
        <v>278</v>
      </c>
      <c r="B14" s="18" t="s">
        <v>276</v>
      </c>
      <c r="C14" s="70" t="s">
        <v>342</v>
      </c>
      <c r="D14" s="31">
        <v>4</v>
      </c>
      <c r="E14" s="31">
        <v>6</v>
      </c>
      <c r="F14" s="9"/>
      <c r="G14" s="29">
        <f t="shared" si="0"/>
        <v>0</v>
      </c>
    </row>
    <row r="15" spans="1:12" ht="165" x14ac:dyDescent="0.25">
      <c r="A15" s="12" t="s">
        <v>279</v>
      </c>
      <c r="B15" s="18" t="s">
        <v>277</v>
      </c>
      <c r="C15" s="70" t="s">
        <v>342</v>
      </c>
      <c r="D15" s="31">
        <v>12</v>
      </c>
      <c r="E15" s="31">
        <v>16</v>
      </c>
      <c r="F15" s="9"/>
      <c r="G15" s="29">
        <f t="shared" si="0"/>
        <v>0</v>
      </c>
    </row>
    <row r="16" spans="1:12" ht="55.15" customHeight="1" x14ac:dyDescent="0.25">
      <c r="A16" s="40" t="s">
        <v>249</v>
      </c>
      <c r="B16" s="18" t="s">
        <v>250</v>
      </c>
      <c r="C16" s="70" t="s">
        <v>342</v>
      </c>
      <c r="D16" s="31">
        <v>4</v>
      </c>
      <c r="E16" s="31">
        <v>6</v>
      </c>
      <c r="F16" s="9"/>
      <c r="G16" s="29">
        <f t="shared" si="0"/>
        <v>0</v>
      </c>
    </row>
    <row r="17" spans="1:8" ht="59.45" customHeight="1" x14ac:dyDescent="0.25">
      <c r="A17" s="40" t="s">
        <v>251</v>
      </c>
      <c r="B17" s="18" t="s">
        <v>253</v>
      </c>
      <c r="C17" s="70" t="s">
        <v>342</v>
      </c>
      <c r="D17" s="31">
        <v>2</v>
      </c>
      <c r="E17" s="31">
        <v>4</v>
      </c>
      <c r="F17" s="9"/>
      <c r="G17" s="29">
        <f t="shared" si="0"/>
        <v>0</v>
      </c>
    </row>
    <row r="18" spans="1:8" ht="59.45" customHeight="1" x14ac:dyDescent="0.25">
      <c r="A18" s="40" t="s">
        <v>252</v>
      </c>
      <c r="B18" s="18" t="s">
        <v>260</v>
      </c>
      <c r="C18" s="70" t="s">
        <v>342</v>
      </c>
      <c r="D18" s="31">
        <v>4</v>
      </c>
      <c r="E18" s="31">
        <v>6</v>
      </c>
      <c r="F18" s="9"/>
      <c r="G18" s="29">
        <f t="shared" si="0"/>
        <v>0</v>
      </c>
    </row>
    <row r="19" spans="1:8" ht="59.45" customHeight="1" x14ac:dyDescent="0.25">
      <c r="A19" s="40" t="s">
        <v>254</v>
      </c>
      <c r="B19" s="18" t="s">
        <v>255</v>
      </c>
      <c r="C19" s="70" t="s">
        <v>342</v>
      </c>
      <c r="D19" s="31">
        <v>12</v>
      </c>
      <c r="E19" s="31">
        <v>16</v>
      </c>
      <c r="F19" s="9"/>
      <c r="G19" s="29">
        <f t="shared" si="0"/>
        <v>0</v>
      </c>
    </row>
    <row r="20" spans="1:8" ht="59.45" customHeight="1" x14ac:dyDescent="0.25">
      <c r="A20" s="40" t="s">
        <v>256</v>
      </c>
      <c r="B20" s="18" t="s">
        <v>261</v>
      </c>
      <c r="C20" s="70" t="s">
        <v>342</v>
      </c>
      <c r="D20" s="31">
        <v>6</v>
      </c>
      <c r="E20" s="31">
        <v>8</v>
      </c>
      <c r="F20" s="9"/>
      <c r="G20" s="29">
        <f t="shared" si="0"/>
        <v>0</v>
      </c>
    </row>
    <row r="21" spans="1:8" ht="59.45" customHeight="1" x14ac:dyDescent="0.25">
      <c r="A21" s="40" t="s">
        <v>257</v>
      </c>
      <c r="B21" s="18" t="s">
        <v>258</v>
      </c>
      <c r="C21" s="70" t="s">
        <v>342</v>
      </c>
      <c r="D21" s="31">
        <v>6</v>
      </c>
      <c r="E21" s="31">
        <v>8</v>
      </c>
      <c r="F21" s="9"/>
      <c r="G21" s="29">
        <f t="shared" si="0"/>
        <v>0</v>
      </c>
    </row>
    <row r="22" spans="1:8" ht="59.45" customHeight="1" x14ac:dyDescent="0.25">
      <c r="A22" s="40" t="s">
        <v>257</v>
      </c>
      <c r="B22" s="18" t="s">
        <v>259</v>
      </c>
      <c r="C22" s="70" t="s">
        <v>342</v>
      </c>
      <c r="D22" s="31">
        <v>6</v>
      </c>
      <c r="E22" s="31">
        <v>8</v>
      </c>
      <c r="F22" s="9"/>
      <c r="G22" s="29">
        <f t="shared" si="0"/>
        <v>0</v>
      </c>
    </row>
    <row r="23" spans="1:8" ht="45" x14ac:dyDescent="0.25">
      <c r="A23" s="40" t="s">
        <v>238</v>
      </c>
      <c r="B23" s="18" t="s">
        <v>264</v>
      </c>
      <c r="C23" s="70" t="s">
        <v>342</v>
      </c>
      <c r="D23" s="31">
        <v>4</v>
      </c>
      <c r="E23" s="31">
        <v>6</v>
      </c>
      <c r="F23" s="9"/>
      <c r="G23" s="29">
        <f t="shared" si="0"/>
        <v>0</v>
      </c>
    </row>
    <row r="24" spans="1:8" ht="60" x14ac:dyDescent="0.25">
      <c r="A24" s="40" t="s">
        <v>238</v>
      </c>
      <c r="B24" s="18" t="s">
        <v>265</v>
      </c>
      <c r="C24" s="70" t="s">
        <v>342</v>
      </c>
      <c r="D24" s="31">
        <v>4</v>
      </c>
      <c r="E24" s="31">
        <v>6</v>
      </c>
      <c r="F24" s="9"/>
      <c r="G24" s="29">
        <f t="shared" si="0"/>
        <v>0</v>
      </c>
    </row>
    <row r="25" spans="1:8" s="6" customFormat="1" ht="17.100000000000001" customHeight="1" thickBot="1" x14ac:dyDescent="0.3">
      <c r="A25" s="332" t="s">
        <v>166</v>
      </c>
      <c r="B25" s="333"/>
      <c r="C25" s="333"/>
      <c r="D25" s="333"/>
      <c r="E25" s="333"/>
      <c r="F25" s="333"/>
      <c r="G25" s="173">
        <f>SUM(G5:G24)</f>
        <v>0</v>
      </c>
      <c r="H25" s="26"/>
    </row>
    <row r="26" spans="1:8" s="7" customFormat="1" ht="15.75" thickBot="1" x14ac:dyDescent="0.3">
      <c r="B26" s="8"/>
      <c r="C26" s="8"/>
      <c r="D26" s="56"/>
      <c r="E26" s="56"/>
      <c r="F26" s="8"/>
      <c r="G26" s="42"/>
      <c r="H26" s="27"/>
    </row>
    <row r="27" spans="1:8" s="7" customFormat="1" ht="30" customHeight="1" thickBot="1" x14ac:dyDescent="0.3">
      <c r="A27" s="133"/>
      <c r="B27" s="134"/>
      <c r="C27" s="134"/>
      <c r="D27" s="335" t="s">
        <v>154</v>
      </c>
      <c r="E27" s="335"/>
      <c r="F27" s="335"/>
      <c r="G27" s="135">
        <f>SUM(G25)</f>
        <v>0</v>
      </c>
      <c r="H27" s="27"/>
    </row>
    <row r="28" spans="1:8" s="7" customFormat="1" ht="15" x14ac:dyDescent="0.25">
      <c r="B28" s="8"/>
      <c r="C28" s="8"/>
      <c r="D28" s="56"/>
      <c r="E28" s="56"/>
      <c r="F28" s="8"/>
      <c r="H28" s="27"/>
    </row>
    <row r="29" spans="1:8" s="7" customFormat="1" ht="15" x14ac:dyDescent="0.25">
      <c r="A29" s="334" t="s">
        <v>169</v>
      </c>
      <c r="B29" s="334"/>
      <c r="C29" s="120"/>
      <c r="D29" s="56"/>
      <c r="E29" s="56"/>
      <c r="F29" s="8"/>
      <c r="H29" s="27"/>
    </row>
  </sheetData>
  <mergeCells count="6">
    <mergeCell ref="H3:L3"/>
    <mergeCell ref="A2:G2"/>
    <mergeCell ref="A25:F25"/>
    <mergeCell ref="A29:B29"/>
    <mergeCell ref="D27:F27"/>
    <mergeCell ref="A3:G3"/>
  </mergeCells>
  <pageMargins left="0.25" right="0.25" top="0.75" bottom="0.75" header="0.3" footer="0.3"/>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0"/>
  <sheetViews>
    <sheetView showGridLines="0" topLeftCell="A6" zoomScale="80" zoomScaleNormal="80" zoomScaleSheetLayoutView="80" workbookViewId="0">
      <selection activeCell="H35" sqref="H35"/>
    </sheetView>
  </sheetViews>
  <sheetFormatPr defaultColWidth="9.140625" defaultRowHeight="12.75" x14ac:dyDescent="0.2"/>
  <cols>
    <col min="1" max="1" width="82.28515625" style="64" customWidth="1"/>
    <col min="2" max="4" width="21" style="65" customWidth="1"/>
    <col min="5" max="6" width="27.85546875" style="63" customWidth="1"/>
    <col min="7" max="7" width="63.7109375" style="68" customWidth="1"/>
    <col min="8" max="8" width="43.85546875" style="2" customWidth="1"/>
    <col min="9" max="16384" width="9.140625" style="2"/>
  </cols>
  <sheetData>
    <row r="1" spans="1:9" x14ac:dyDescent="0.2">
      <c r="A1" s="337" t="s">
        <v>370</v>
      </c>
      <c r="B1" s="338"/>
      <c r="C1" s="338"/>
      <c r="D1" s="338"/>
      <c r="E1" s="338"/>
      <c r="F1" s="338"/>
    </row>
    <row r="2" spans="1:9" ht="21.75" customHeight="1" thickBot="1" x14ac:dyDescent="0.25">
      <c r="A2" s="339"/>
      <c r="B2" s="340"/>
      <c r="C2" s="340"/>
      <c r="D2" s="340"/>
      <c r="E2" s="340"/>
      <c r="F2" s="340"/>
    </row>
    <row r="3" spans="1:9" ht="22.5" customHeight="1" thickBot="1" x14ac:dyDescent="0.25">
      <c r="A3" s="341" t="s">
        <v>17</v>
      </c>
      <c r="B3" s="342"/>
      <c r="C3" s="342"/>
      <c r="D3" s="342"/>
      <c r="E3" s="342"/>
      <c r="F3" s="342"/>
      <c r="H3" s="72"/>
    </row>
    <row r="4" spans="1:9" ht="60" x14ac:dyDescent="0.2">
      <c r="A4" s="236" t="s">
        <v>1</v>
      </c>
      <c r="B4" s="186" t="s">
        <v>233</v>
      </c>
      <c r="C4" s="122" t="s">
        <v>355</v>
      </c>
      <c r="D4" s="122" t="s">
        <v>357</v>
      </c>
      <c r="E4" s="122" t="s">
        <v>100</v>
      </c>
      <c r="F4" s="194" t="s">
        <v>356</v>
      </c>
      <c r="G4" s="213"/>
      <c r="H4" s="72"/>
    </row>
    <row r="5" spans="1:9" ht="59.45" customHeight="1" x14ac:dyDescent="0.2">
      <c r="A5" s="12" t="s">
        <v>432</v>
      </c>
      <c r="B5" s="70" t="s">
        <v>239</v>
      </c>
      <c r="C5" s="124">
        <v>1</v>
      </c>
      <c r="D5" s="124">
        <v>2</v>
      </c>
      <c r="E5" s="221"/>
      <c r="F5" s="237">
        <f>C5*E5</f>
        <v>0</v>
      </c>
      <c r="G5" s="222"/>
      <c r="H5" s="230"/>
      <c r="I5" s="222"/>
    </row>
    <row r="6" spans="1:9" ht="45" x14ac:dyDescent="0.2">
      <c r="A6" s="12" t="s">
        <v>431</v>
      </c>
      <c r="B6" s="70" t="s">
        <v>239</v>
      </c>
      <c r="C6" s="70">
        <v>4</v>
      </c>
      <c r="D6" s="70">
        <v>8</v>
      </c>
      <c r="E6" s="59"/>
      <c r="F6" s="238">
        <f t="shared" ref="F6:F7" si="0">C6*E6</f>
        <v>0</v>
      </c>
      <c r="G6" s="223"/>
      <c r="H6" s="230"/>
    </row>
    <row r="7" spans="1:9" ht="24" thickBot="1" x14ac:dyDescent="0.25">
      <c r="A7" s="101" t="s">
        <v>433</v>
      </c>
      <c r="B7" s="239" t="s">
        <v>239</v>
      </c>
      <c r="C7" s="239">
        <v>2</v>
      </c>
      <c r="D7" s="239">
        <v>3</v>
      </c>
      <c r="E7" s="240"/>
      <c r="F7" s="241">
        <f t="shared" si="0"/>
        <v>0</v>
      </c>
      <c r="G7" s="222"/>
      <c r="H7" s="230"/>
    </row>
    <row r="8" spans="1:9" ht="22.5" customHeight="1" thickBot="1" x14ac:dyDescent="0.25">
      <c r="A8" s="177" t="s">
        <v>26</v>
      </c>
      <c r="B8" s="178"/>
      <c r="C8" s="178"/>
      <c r="D8" s="178"/>
      <c r="E8" s="179"/>
      <c r="F8" s="179">
        <f>SUM(F5:F7)</f>
        <v>0</v>
      </c>
      <c r="H8" s="72"/>
    </row>
    <row r="9" spans="1:9" ht="22.5" customHeight="1" x14ac:dyDescent="0.2">
      <c r="A9" s="343" t="s">
        <v>18</v>
      </c>
      <c r="B9" s="344"/>
      <c r="C9" s="344"/>
      <c r="D9" s="344"/>
      <c r="E9" s="344"/>
      <c r="F9" s="344"/>
      <c r="H9" s="72"/>
    </row>
    <row r="10" spans="1:9" ht="60" x14ac:dyDescent="0.2">
      <c r="A10" s="172" t="s">
        <v>240</v>
      </c>
      <c r="B10" s="172" t="s">
        <v>233</v>
      </c>
      <c r="C10" s="187" t="s">
        <v>355</v>
      </c>
      <c r="D10" s="187" t="s">
        <v>357</v>
      </c>
      <c r="E10" s="187" t="s">
        <v>100</v>
      </c>
      <c r="F10" s="187" t="s">
        <v>356</v>
      </c>
      <c r="G10" s="12"/>
      <c r="H10" s="72"/>
    </row>
    <row r="11" spans="1:9" ht="15.75" x14ac:dyDescent="0.25">
      <c r="A11" s="176" t="s">
        <v>221</v>
      </c>
      <c r="B11" s="60" t="s">
        <v>234</v>
      </c>
      <c r="C11" s="60">
        <v>23</v>
      </c>
      <c r="D11" s="60">
        <v>30</v>
      </c>
      <c r="E11" s="59"/>
      <c r="F11" s="97">
        <f t="shared" ref="F11:F32" si="1">C11*E11</f>
        <v>0</v>
      </c>
      <c r="G11" s="69"/>
      <c r="H11" s="72"/>
    </row>
    <row r="12" spans="1:9" ht="15" x14ac:dyDescent="0.25">
      <c r="A12" s="176" t="s">
        <v>224</v>
      </c>
      <c r="B12" s="60" t="s">
        <v>234</v>
      </c>
      <c r="C12" s="60">
        <v>23</v>
      </c>
      <c r="D12" s="60">
        <v>30</v>
      </c>
      <c r="E12" s="59"/>
      <c r="F12" s="97">
        <f t="shared" si="1"/>
        <v>0</v>
      </c>
      <c r="G12" s="69"/>
    </row>
    <row r="13" spans="1:9" ht="15" x14ac:dyDescent="0.25">
      <c r="A13" s="176" t="s">
        <v>237</v>
      </c>
      <c r="B13" s="60" t="s">
        <v>234</v>
      </c>
      <c r="C13" s="60">
        <v>23</v>
      </c>
      <c r="D13" s="60">
        <v>30</v>
      </c>
      <c r="E13" s="59"/>
      <c r="F13" s="97">
        <f t="shared" si="1"/>
        <v>0</v>
      </c>
      <c r="G13" s="69"/>
    </row>
    <row r="14" spans="1:9" ht="15" x14ac:dyDescent="0.25">
      <c r="A14" s="176" t="s">
        <v>236</v>
      </c>
      <c r="B14" s="60" t="s">
        <v>234</v>
      </c>
      <c r="C14" s="60">
        <v>23</v>
      </c>
      <c r="D14" s="60">
        <v>10</v>
      </c>
      <c r="E14" s="59"/>
      <c r="F14" s="97">
        <f t="shared" si="1"/>
        <v>0</v>
      </c>
      <c r="G14" s="69"/>
    </row>
    <row r="15" spans="1:9" ht="15" x14ac:dyDescent="0.25">
      <c r="A15" s="176" t="s">
        <v>225</v>
      </c>
      <c r="B15" s="60" t="s">
        <v>234</v>
      </c>
      <c r="C15" s="60">
        <v>23</v>
      </c>
      <c r="D15" s="60">
        <v>30</v>
      </c>
      <c r="E15" s="59"/>
      <c r="F15" s="97">
        <f t="shared" si="1"/>
        <v>0</v>
      </c>
      <c r="G15" s="69"/>
    </row>
    <row r="16" spans="1:9" ht="15" x14ac:dyDescent="0.25">
      <c r="A16" s="176" t="s">
        <v>130</v>
      </c>
      <c r="B16" s="60" t="s">
        <v>234</v>
      </c>
      <c r="C16" s="60">
        <v>23</v>
      </c>
      <c r="D16" s="60">
        <v>30</v>
      </c>
      <c r="E16" s="59"/>
      <c r="F16" s="97">
        <f t="shared" si="1"/>
        <v>0</v>
      </c>
      <c r="G16" s="69"/>
    </row>
    <row r="17" spans="1:7" ht="15" x14ac:dyDescent="0.25">
      <c r="A17" s="176" t="s">
        <v>131</v>
      </c>
      <c r="B17" s="60" t="s">
        <v>234</v>
      </c>
      <c r="C17" s="60">
        <v>23</v>
      </c>
      <c r="D17" s="60">
        <v>30</v>
      </c>
      <c r="E17" s="59"/>
      <c r="F17" s="97">
        <f t="shared" si="1"/>
        <v>0</v>
      </c>
      <c r="G17" s="69"/>
    </row>
    <row r="18" spans="1:7" ht="15" x14ac:dyDescent="0.25">
      <c r="A18" s="176" t="s">
        <v>226</v>
      </c>
      <c r="B18" s="60" t="s">
        <v>234</v>
      </c>
      <c r="C18" s="60">
        <v>23</v>
      </c>
      <c r="D18" s="60">
        <v>30</v>
      </c>
      <c r="E18" s="59"/>
      <c r="F18" s="97">
        <f t="shared" si="1"/>
        <v>0</v>
      </c>
      <c r="G18" s="69"/>
    </row>
    <row r="19" spans="1:7" ht="15" x14ac:dyDescent="0.25">
      <c r="A19" s="176" t="s">
        <v>134</v>
      </c>
      <c r="B19" s="60" t="s">
        <v>234</v>
      </c>
      <c r="C19" s="60">
        <v>23</v>
      </c>
      <c r="D19" s="60">
        <v>30</v>
      </c>
      <c r="E19" s="59"/>
      <c r="F19" s="97">
        <f t="shared" si="1"/>
        <v>0</v>
      </c>
      <c r="G19" s="69"/>
    </row>
    <row r="20" spans="1:7" ht="15" x14ac:dyDescent="0.25">
      <c r="A20" s="176" t="s">
        <v>135</v>
      </c>
      <c r="B20" s="60" t="s">
        <v>234</v>
      </c>
      <c r="C20" s="60">
        <v>23</v>
      </c>
      <c r="D20" s="60">
        <v>30</v>
      </c>
      <c r="E20" s="59"/>
      <c r="F20" s="97">
        <f t="shared" si="1"/>
        <v>0</v>
      </c>
      <c r="G20" s="69"/>
    </row>
    <row r="21" spans="1:7" ht="15" x14ac:dyDescent="0.25">
      <c r="A21" s="176" t="s">
        <v>188</v>
      </c>
      <c r="B21" s="60" t="s">
        <v>234</v>
      </c>
      <c r="C21" s="60">
        <v>23</v>
      </c>
      <c r="D21" s="60">
        <v>30</v>
      </c>
      <c r="E21" s="59"/>
      <c r="F21" s="97">
        <f t="shared" si="1"/>
        <v>0</v>
      </c>
      <c r="G21" s="69"/>
    </row>
    <row r="22" spans="1:7" ht="15" x14ac:dyDescent="0.25">
      <c r="A22" s="176" t="s">
        <v>136</v>
      </c>
      <c r="B22" s="60" t="s">
        <v>234</v>
      </c>
      <c r="C22" s="60">
        <v>23</v>
      </c>
      <c r="D22" s="60">
        <v>30</v>
      </c>
      <c r="E22" s="59"/>
      <c r="F22" s="97">
        <f t="shared" si="1"/>
        <v>0</v>
      </c>
      <c r="G22" s="69"/>
    </row>
    <row r="23" spans="1:7" ht="15" x14ac:dyDescent="0.25">
      <c r="A23" s="176" t="s">
        <v>223</v>
      </c>
      <c r="B23" s="60" t="s">
        <v>234</v>
      </c>
      <c r="C23" s="60">
        <v>10</v>
      </c>
      <c r="D23" s="60">
        <v>10</v>
      </c>
      <c r="E23" s="59"/>
      <c r="F23" s="97">
        <f t="shared" si="1"/>
        <v>0</v>
      </c>
      <c r="G23" s="69"/>
    </row>
    <row r="24" spans="1:7" ht="15" x14ac:dyDescent="0.25">
      <c r="A24" s="176" t="s">
        <v>222</v>
      </c>
      <c r="B24" s="60" t="s">
        <v>234</v>
      </c>
      <c r="C24" s="60">
        <v>10</v>
      </c>
      <c r="D24" s="60">
        <v>10</v>
      </c>
      <c r="E24" s="59"/>
      <c r="F24" s="97">
        <f t="shared" si="1"/>
        <v>0</v>
      </c>
      <c r="G24" s="69"/>
    </row>
    <row r="25" spans="1:7" ht="15" x14ac:dyDescent="0.25">
      <c r="A25" s="176" t="s">
        <v>137</v>
      </c>
      <c r="B25" s="60" t="s">
        <v>234</v>
      </c>
      <c r="C25" s="60">
        <v>10</v>
      </c>
      <c r="D25" s="60">
        <v>10</v>
      </c>
      <c r="E25" s="59"/>
      <c r="F25" s="97">
        <f t="shared" si="1"/>
        <v>0</v>
      </c>
      <c r="G25" s="69"/>
    </row>
    <row r="26" spans="1:7" ht="15" x14ac:dyDescent="0.25">
      <c r="A26" s="176" t="s">
        <v>187</v>
      </c>
      <c r="B26" s="60" t="s">
        <v>234</v>
      </c>
      <c r="C26" s="60">
        <v>23</v>
      </c>
      <c r="D26" s="60">
        <v>30</v>
      </c>
      <c r="E26" s="59"/>
      <c r="F26" s="97">
        <f t="shared" si="1"/>
        <v>0</v>
      </c>
      <c r="G26" s="69"/>
    </row>
    <row r="27" spans="1:7" ht="15" x14ac:dyDescent="0.25">
      <c r="A27" s="176" t="s">
        <v>132</v>
      </c>
      <c r="B27" s="60" t="s">
        <v>234</v>
      </c>
      <c r="C27" s="60">
        <v>23</v>
      </c>
      <c r="D27" s="60">
        <v>10</v>
      </c>
      <c r="E27" s="59"/>
      <c r="F27" s="97">
        <f t="shared" si="1"/>
        <v>0</v>
      </c>
      <c r="G27" s="69"/>
    </row>
    <row r="28" spans="1:7" ht="15" x14ac:dyDescent="0.25">
      <c r="A28" s="176" t="s">
        <v>8</v>
      </c>
      <c r="B28" s="60" t="s">
        <v>234</v>
      </c>
      <c r="C28" s="60">
        <v>23</v>
      </c>
      <c r="D28" s="60">
        <v>30</v>
      </c>
      <c r="E28" s="59"/>
      <c r="F28" s="97">
        <f t="shared" si="1"/>
        <v>0</v>
      </c>
      <c r="G28" s="69"/>
    </row>
    <row r="29" spans="1:7" ht="15" x14ac:dyDescent="0.25">
      <c r="A29" s="176" t="s">
        <v>133</v>
      </c>
      <c r="B29" s="60" t="s">
        <v>234</v>
      </c>
      <c r="C29" s="60">
        <v>23</v>
      </c>
      <c r="D29" s="60">
        <v>30</v>
      </c>
      <c r="E29" s="59"/>
      <c r="F29" s="97">
        <f t="shared" si="1"/>
        <v>0</v>
      </c>
      <c r="G29" s="69"/>
    </row>
    <row r="30" spans="1:7" ht="15" x14ac:dyDescent="0.25">
      <c r="A30" s="176" t="s">
        <v>220</v>
      </c>
      <c r="B30" s="60" t="s">
        <v>234</v>
      </c>
      <c r="C30" s="60">
        <v>23</v>
      </c>
      <c r="D30" s="60">
        <v>30</v>
      </c>
      <c r="E30" s="59"/>
      <c r="F30" s="97">
        <f t="shared" si="1"/>
        <v>0</v>
      </c>
      <c r="G30" s="69"/>
    </row>
    <row r="31" spans="1:7" ht="15" x14ac:dyDescent="0.25">
      <c r="A31" s="176" t="s">
        <v>227</v>
      </c>
      <c r="B31" s="60" t="s">
        <v>234</v>
      </c>
      <c r="C31" s="60">
        <v>23</v>
      </c>
      <c r="D31" s="60">
        <v>30</v>
      </c>
      <c r="E31" s="59"/>
      <c r="F31" s="97">
        <f t="shared" si="1"/>
        <v>0</v>
      </c>
      <c r="G31" s="69"/>
    </row>
    <row r="32" spans="1:7" ht="15" x14ac:dyDescent="0.25">
      <c r="A32" s="176" t="s">
        <v>228</v>
      </c>
      <c r="B32" s="60" t="s">
        <v>234</v>
      </c>
      <c r="C32" s="60">
        <v>23</v>
      </c>
      <c r="D32" s="60">
        <v>30</v>
      </c>
      <c r="E32" s="59"/>
      <c r="F32" s="97">
        <f t="shared" si="1"/>
        <v>0</v>
      </c>
      <c r="G32" s="69"/>
    </row>
    <row r="33" spans="1:7" ht="25.5" customHeight="1" x14ac:dyDescent="0.2">
      <c r="A33" s="347" t="s">
        <v>27</v>
      </c>
      <c r="B33" s="348"/>
      <c r="C33" s="348"/>
      <c r="D33" s="348"/>
      <c r="E33" s="349"/>
      <c r="F33" s="174">
        <f>SUM(F11:F32)</f>
        <v>0</v>
      </c>
    </row>
    <row r="34" spans="1:7" s="184" customFormat="1" ht="11.25" customHeight="1" thickBot="1" x14ac:dyDescent="0.25">
      <c r="A34" s="180"/>
      <c r="B34" s="180"/>
      <c r="C34" s="180"/>
      <c r="D34" s="180"/>
      <c r="E34" s="181"/>
      <c r="F34" s="182"/>
      <c r="G34" s="183"/>
    </row>
    <row r="35" spans="1:7" ht="25.5" customHeight="1" thickBot="1" x14ac:dyDescent="0.25">
      <c r="A35" s="345" t="s">
        <v>78</v>
      </c>
      <c r="B35" s="346"/>
      <c r="C35" s="346"/>
      <c r="D35" s="346"/>
      <c r="E35" s="346"/>
      <c r="F35" s="175">
        <f>F33+F8</f>
        <v>0</v>
      </c>
    </row>
    <row r="36" spans="1:7" ht="15" x14ac:dyDescent="0.2">
      <c r="A36" s="24"/>
      <c r="B36" s="24"/>
      <c r="C36" s="24"/>
      <c r="D36" s="24"/>
      <c r="E36" s="24"/>
      <c r="F36" s="24"/>
    </row>
    <row r="37" spans="1:7" ht="23.25" customHeight="1" x14ac:dyDescent="0.25">
      <c r="A37" s="336" t="s">
        <v>235</v>
      </c>
      <c r="B37" s="336"/>
      <c r="C37" s="74"/>
      <c r="D37" s="74"/>
      <c r="E37" s="66"/>
      <c r="F37" s="66"/>
    </row>
    <row r="38" spans="1:7" ht="94.35" customHeight="1" x14ac:dyDescent="0.25">
      <c r="A38" s="336" t="s">
        <v>241</v>
      </c>
      <c r="B38" s="336"/>
      <c r="C38" s="74"/>
      <c r="D38" s="74"/>
      <c r="E38" s="66"/>
      <c r="F38" s="66"/>
    </row>
    <row r="40" spans="1:7" ht="30" x14ac:dyDescent="0.25">
      <c r="A40" s="61" t="s">
        <v>262</v>
      </c>
      <c r="B40" s="62"/>
      <c r="C40" s="62"/>
      <c r="D40" s="62"/>
      <c r="E40" s="67"/>
      <c r="F40" s="67"/>
    </row>
  </sheetData>
  <mergeCells count="7">
    <mergeCell ref="A37:B37"/>
    <mergeCell ref="A38:B38"/>
    <mergeCell ref="A1:F2"/>
    <mergeCell ref="A3:F3"/>
    <mergeCell ref="A9:F9"/>
    <mergeCell ref="A35:E35"/>
    <mergeCell ref="A33:E33"/>
  </mergeCells>
  <pageMargins left="0.25" right="0.25" top="0.75" bottom="0.75" header="0.3" footer="0.3"/>
  <pageSetup paperSize="9" scale="4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F222"/>
  <sheetViews>
    <sheetView tabSelected="1" zoomScale="80" zoomScaleNormal="80" workbookViewId="0">
      <selection activeCell="D20" sqref="D20:I20"/>
    </sheetView>
  </sheetViews>
  <sheetFormatPr defaultColWidth="8.85546875" defaultRowHeight="15" x14ac:dyDescent="0.25"/>
  <cols>
    <col min="1" max="1" width="9.28515625" customWidth="1"/>
    <col min="2" max="2" width="11.140625" customWidth="1"/>
    <col min="5" max="5" width="13.7109375" customWidth="1"/>
    <col min="9" max="9" width="22.7109375" customWidth="1"/>
    <col min="10" max="10" width="24.140625" style="112" customWidth="1"/>
    <col min="11" max="11" width="15" style="112" bestFit="1" customWidth="1"/>
    <col min="12" max="12" width="19" style="112" bestFit="1" customWidth="1"/>
    <col min="13" max="84" width="8.85546875" style="112"/>
  </cols>
  <sheetData>
    <row r="1" spans="1:9" s="112" customFormat="1" x14ac:dyDescent="0.25"/>
    <row r="2" spans="1:9" x14ac:dyDescent="0.25">
      <c r="A2" s="251" t="s">
        <v>15</v>
      </c>
      <c r="B2" s="251"/>
      <c r="C2" s="251" t="s">
        <v>341</v>
      </c>
      <c r="D2" s="251"/>
      <c r="E2" s="251"/>
      <c r="F2" s="251"/>
      <c r="G2" s="251"/>
      <c r="H2" s="251"/>
      <c r="I2" s="251"/>
    </row>
    <row r="3" spans="1:9" s="112" customFormat="1" x14ac:dyDescent="0.25"/>
    <row r="4" spans="1:9" x14ac:dyDescent="0.25">
      <c r="A4" s="251" t="s">
        <v>16</v>
      </c>
      <c r="B4" s="251"/>
      <c r="C4" s="251" t="s">
        <v>28</v>
      </c>
      <c r="D4" s="251"/>
      <c r="E4" s="251"/>
      <c r="F4" s="251"/>
      <c r="G4" s="251"/>
      <c r="H4" s="251"/>
      <c r="I4" s="251"/>
    </row>
    <row r="5" spans="1:9" s="112" customFormat="1" x14ac:dyDescent="0.25"/>
    <row r="6" spans="1:9" x14ac:dyDescent="0.25">
      <c r="A6" s="252" t="s">
        <v>14</v>
      </c>
      <c r="B6" s="252"/>
      <c r="C6" s="253"/>
      <c r="D6" s="253"/>
      <c r="E6" s="253"/>
      <c r="F6" s="253"/>
      <c r="G6" s="253"/>
      <c r="H6" s="253"/>
      <c r="I6" s="254"/>
    </row>
    <row r="7" spans="1:9" s="112" customFormat="1" x14ac:dyDescent="0.25"/>
    <row r="8" spans="1:9" x14ac:dyDescent="0.25">
      <c r="A8" s="256" t="s">
        <v>168</v>
      </c>
      <c r="B8" s="1" t="s">
        <v>29</v>
      </c>
      <c r="C8" s="257"/>
      <c r="D8" s="258"/>
      <c r="E8" s="258"/>
      <c r="F8" s="258"/>
      <c r="G8" s="258"/>
      <c r="H8" s="258"/>
      <c r="I8" s="259"/>
    </row>
    <row r="9" spans="1:9" x14ac:dyDescent="0.25">
      <c r="A9" s="256"/>
      <c r="B9" s="1" t="s">
        <v>167</v>
      </c>
      <c r="C9" s="257"/>
      <c r="D9" s="258"/>
      <c r="E9" s="258"/>
      <c r="F9" s="258"/>
      <c r="G9" s="258"/>
      <c r="H9" s="258"/>
      <c r="I9" s="259"/>
    </row>
    <row r="10" spans="1:9" x14ac:dyDescent="0.25">
      <c r="A10" s="256"/>
      <c r="B10" s="1" t="s">
        <v>31</v>
      </c>
      <c r="C10" s="260"/>
      <c r="D10" s="260"/>
      <c r="E10" s="260"/>
      <c r="F10" s="260"/>
      <c r="G10" s="260"/>
      <c r="H10" s="260"/>
      <c r="I10" s="260"/>
    </row>
    <row r="11" spans="1:9" x14ac:dyDescent="0.25">
      <c r="A11" s="256"/>
      <c r="B11" s="1" t="s">
        <v>30</v>
      </c>
      <c r="C11" s="260"/>
      <c r="D11" s="260"/>
      <c r="E11" s="260"/>
      <c r="F11" s="260"/>
      <c r="G11" s="260"/>
      <c r="H11" s="260"/>
      <c r="I11" s="260"/>
    </row>
    <row r="12" spans="1:9" s="112" customFormat="1" x14ac:dyDescent="0.25"/>
    <row r="13" spans="1:9" s="112" customFormat="1" x14ac:dyDescent="0.25"/>
    <row r="14" spans="1:9" ht="18.75" x14ac:dyDescent="0.25">
      <c r="A14" s="261" t="s">
        <v>11</v>
      </c>
      <c r="B14" s="261"/>
      <c r="C14" s="261"/>
      <c r="D14" s="261"/>
      <c r="E14" s="261"/>
      <c r="F14" s="261"/>
      <c r="G14" s="261"/>
      <c r="H14" s="261"/>
      <c r="I14" s="261"/>
    </row>
    <row r="15" spans="1:9" ht="33.75" customHeight="1" x14ac:dyDescent="0.25">
      <c r="A15" s="255" t="s">
        <v>32</v>
      </c>
      <c r="B15" s="256"/>
      <c r="C15" s="256"/>
      <c r="D15" s="255" t="s">
        <v>13</v>
      </c>
      <c r="E15" s="255"/>
      <c r="F15" s="255"/>
      <c r="G15" s="255"/>
      <c r="H15" s="255"/>
      <c r="I15" s="255"/>
    </row>
    <row r="16" spans="1:9" x14ac:dyDescent="0.25">
      <c r="A16" s="243" t="s">
        <v>153</v>
      </c>
      <c r="B16" s="243"/>
      <c r="C16" s="243"/>
      <c r="D16" s="245">
        <f>'Ceny do soutěží'!G27</f>
        <v>0</v>
      </c>
      <c r="E16" s="245"/>
      <c r="F16" s="245"/>
      <c r="G16" s="245"/>
      <c r="H16" s="245"/>
      <c r="I16" s="245"/>
    </row>
    <row r="17" spans="1:12" x14ac:dyDescent="0.25">
      <c r="A17" s="243" t="s">
        <v>6</v>
      </c>
      <c r="B17" s="243"/>
      <c r="C17" s="243"/>
      <c r="D17" s="245">
        <f>Print!G91</f>
        <v>0</v>
      </c>
      <c r="E17" s="245"/>
      <c r="F17" s="245"/>
      <c r="G17" s="245"/>
      <c r="H17" s="245"/>
      <c r="I17" s="245"/>
    </row>
    <row r="18" spans="1:12" x14ac:dyDescent="0.25">
      <c r="A18" s="244" t="s">
        <v>410</v>
      </c>
      <c r="B18" s="244"/>
      <c r="C18" s="244"/>
      <c r="D18" s="245">
        <f>'Nákup a administrace reklamy'!G95</f>
        <v>0</v>
      </c>
      <c r="E18" s="245"/>
      <c r="F18" s="245"/>
      <c r="G18" s="245"/>
      <c r="H18" s="245"/>
      <c r="I18" s="245"/>
    </row>
    <row r="19" spans="1:12" x14ac:dyDescent="0.25">
      <c r="A19" s="244" t="s">
        <v>411</v>
      </c>
      <c r="B19" s="244"/>
      <c r="C19" s="244"/>
      <c r="D19" s="245">
        <f>'Tvorba mediálních plánů'!F9</f>
        <v>0</v>
      </c>
      <c r="E19" s="245"/>
      <c r="F19" s="245"/>
      <c r="G19" s="245"/>
      <c r="H19" s="245"/>
      <c r="I19" s="245"/>
    </row>
    <row r="20" spans="1:12" x14ac:dyDescent="0.25">
      <c r="A20" s="243" t="s">
        <v>12</v>
      </c>
      <c r="B20" s="243"/>
      <c r="C20" s="243"/>
      <c r="D20" s="245">
        <f>'Kreativní a prod. práce'!F35</f>
        <v>0</v>
      </c>
      <c r="E20" s="245"/>
      <c r="F20" s="245"/>
      <c r="G20" s="245"/>
      <c r="H20" s="245"/>
      <c r="I20" s="245"/>
    </row>
    <row r="21" spans="1:12" x14ac:dyDescent="0.25">
      <c r="A21" s="243" t="s">
        <v>340</v>
      </c>
      <c r="B21" s="243"/>
      <c r="C21" s="243"/>
      <c r="D21" s="245">
        <f>'Kampaňový výzkum'!G12</f>
        <v>0</v>
      </c>
      <c r="E21" s="245"/>
      <c r="F21" s="245"/>
      <c r="G21" s="245"/>
      <c r="H21" s="245"/>
      <c r="I21" s="245"/>
    </row>
    <row r="22" spans="1:12" ht="31.5" customHeight="1" x14ac:dyDescent="0.35">
      <c r="A22" s="249" t="s">
        <v>34</v>
      </c>
      <c r="B22" s="250"/>
      <c r="C22" s="250"/>
      <c r="D22" s="246">
        <f>SUM(D16:I21)</f>
        <v>0</v>
      </c>
      <c r="E22" s="246"/>
      <c r="F22" s="246"/>
      <c r="G22" s="246"/>
      <c r="H22" s="246"/>
      <c r="I22" s="246"/>
      <c r="J22" s="113"/>
      <c r="K22" s="114"/>
    </row>
    <row r="23" spans="1:12" s="112" customFormat="1" x14ac:dyDescent="0.25"/>
    <row r="24" spans="1:12" s="112" customFormat="1" x14ac:dyDescent="0.25"/>
    <row r="25" spans="1:12" ht="78.75" customHeight="1" x14ac:dyDescent="0.25">
      <c r="A25" s="244" t="s">
        <v>170</v>
      </c>
      <c r="B25" s="244"/>
      <c r="C25" s="244"/>
      <c r="D25" s="244"/>
      <c r="E25" s="244"/>
      <c r="F25" s="247"/>
      <c r="G25" s="248"/>
      <c r="H25" s="248"/>
      <c r="I25" s="248"/>
    </row>
    <row r="26" spans="1:12" s="112" customFormat="1" x14ac:dyDescent="0.25"/>
    <row r="27" spans="1:12" s="112" customFormat="1" ht="18.75" x14ac:dyDescent="0.3">
      <c r="L27" s="115"/>
    </row>
    <row r="28" spans="1:12" ht="18.75" x14ac:dyDescent="0.3">
      <c r="A28" s="242" t="s">
        <v>169</v>
      </c>
      <c r="B28" s="242"/>
      <c r="C28" s="242"/>
      <c r="D28" s="242"/>
      <c r="E28" s="242"/>
      <c r="F28" s="242"/>
      <c r="G28" s="242"/>
      <c r="H28" s="242"/>
      <c r="I28" s="242"/>
      <c r="J28" s="116"/>
      <c r="L28" s="117"/>
    </row>
    <row r="29" spans="1:12" s="112" customFormat="1" x14ac:dyDescent="0.25"/>
    <row r="30" spans="1:12" s="112" customFormat="1" x14ac:dyDescent="0.25"/>
    <row r="31" spans="1:12" s="112" customFormat="1" x14ac:dyDescent="0.25"/>
    <row r="32" spans="1:12" s="112" customFormat="1" x14ac:dyDescent="0.25"/>
    <row r="33" s="112" customFormat="1" x14ac:dyDescent="0.25"/>
    <row r="34" s="112" customFormat="1" x14ac:dyDescent="0.25"/>
    <row r="35" s="112" customFormat="1" x14ac:dyDescent="0.25"/>
    <row r="36" s="112" customFormat="1" x14ac:dyDescent="0.25"/>
    <row r="37" s="112" customFormat="1" x14ac:dyDescent="0.25"/>
    <row r="38" s="112" customFormat="1" x14ac:dyDescent="0.25"/>
    <row r="39" s="112" customFormat="1" x14ac:dyDescent="0.25"/>
    <row r="40" s="112" customFormat="1" x14ac:dyDescent="0.25"/>
    <row r="41" s="112" customFormat="1" x14ac:dyDescent="0.25"/>
    <row r="42" s="112" customFormat="1" x14ac:dyDescent="0.25"/>
    <row r="43" s="112" customFormat="1" x14ac:dyDescent="0.25"/>
    <row r="44" s="112" customFormat="1" x14ac:dyDescent="0.25"/>
    <row r="45" s="112" customFormat="1" x14ac:dyDescent="0.25"/>
    <row r="46" s="112" customFormat="1" x14ac:dyDescent="0.25"/>
    <row r="47" s="112" customFormat="1" x14ac:dyDescent="0.25"/>
    <row r="48" s="112" customFormat="1" x14ac:dyDescent="0.25"/>
    <row r="49" s="112" customFormat="1" x14ac:dyDescent="0.25"/>
    <row r="50" s="112" customFormat="1" x14ac:dyDescent="0.25"/>
    <row r="51" s="112" customFormat="1" x14ac:dyDescent="0.25"/>
    <row r="52" s="112" customFormat="1" x14ac:dyDescent="0.25"/>
    <row r="53" s="112" customFormat="1" x14ac:dyDescent="0.25"/>
    <row r="54" s="112" customFormat="1" x14ac:dyDescent="0.25"/>
    <row r="55" s="112" customFormat="1" x14ac:dyDescent="0.25"/>
    <row r="56" s="112" customFormat="1" x14ac:dyDescent="0.25"/>
    <row r="57" s="112" customFormat="1" x14ac:dyDescent="0.25"/>
    <row r="58" s="112" customFormat="1" x14ac:dyDescent="0.25"/>
    <row r="59" s="112" customFormat="1" x14ac:dyDescent="0.25"/>
    <row r="60" s="112" customFormat="1" x14ac:dyDescent="0.25"/>
    <row r="61" s="112" customFormat="1" x14ac:dyDescent="0.25"/>
    <row r="62" s="112" customFormat="1" x14ac:dyDescent="0.25"/>
    <row r="63" s="112" customFormat="1" x14ac:dyDescent="0.25"/>
    <row r="64" s="112" customFormat="1" x14ac:dyDescent="0.25"/>
    <row r="65" s="112" customFormat="1" x14ac:dyDescent="0.25"/>
    <row r="66" s="112" customFormat="1" x14ac:dyDescent="0.25"/>
    <row r="67" s="112" customFormat="1" x14ac:dyDescent="0.25"/>
    <row r="68" s="112" customFormat="1" x14ac:dyDescent="0.25"/>
    <row r="69" s="112" customFormat="1" x14ac:dyDescent="0.25"/>
    <row r="70" s="112" customFormat="1" x14ac:dyDescent="0.25"/>
    <row r="71" s="112" customFormat="1" x14ac:dyDescent="0.25"/>
    <row r="72" s="112" customFormat="1" x14ac:dyDescent="0.25"/>
    <row r="73" s="112" customFormat="1" x14ac:dyDescent="0.25"/>
    <row r="74" s="112" customFormat="1" x14ac:dyDescent="0.25"/>
    <row r="75" s="112" customFormat="1" x14ac:dyDescent="0.25"/>
    <row r="76" s="112" customFormat="1" x14ac:dyDescent="0.25"/>
    <row r="77" s="112" customFormat="1" x14ac:dyDescent="0.25"/>
    <row r="78" s="112" customFormat="1" x14ac:dyDescent="0.25"/>
    <row r="79" s="112" customFormat="1" x14ac:dyDescent="0.25"/>
    <row r="80" s="112" customFormat="1" x14ac:dyDescent="0.25"/>
    <row r="81" s="112" customFormat="1" x14ac:dyDescent="0.25"/>
    <row r="82" s="112" customFormat="1" x14ac:dyDescent="0.25"/>
    <row r="83" s="112" customFormat="1" x14ac:dyDescent="0.25"/>
    <row r="84" s="112" customFormat="1" x14ac:dyDescent="0.25"/>
    <row r="85" s="112" customFormat="1" x14ac:dyDescent="0.25"/>
    <row r="86" s="112" customFormat="1" x14ac:dyDescent="0.25"/>
    <row r="87" s="112" customFormat="1" x14ac:dyDescent="0.25"/>
    <row r="88" s="112" customFormat="1" x14ac:dyDescent="0.25"/>
    <row r="89" s="112" customFormat="1" x14ac:dyDescent="0.25"/>
    <row r="90" s="112" customFormat="1" x14ac:dyDescent="0.25"/>
    <row r="91" s="112" customFormat="1" x14ac:dyDescent="0.25"/>
    <row r="92" s="112" customFormat="1" x14ac:dyDescent="0.25"/>
    <row r="93" s="112" customFormat="1" x14ac:dyDescent="0.25"/>
    <row r="94" s="112" customFormat="1" x14ac:dyDescent="0.25"/>
    <row r="95" s="112" customFormat="1" x14ac:dyDescent="0.25"/>
    <row r="96" s="112" customFormat="1" x14ac:dyDescent="0.25"/>
    <row r="97" s="112" customFormat="1" x14ac:dyDescent="0.25"/>
    <row r="98" s="112" customFormat="1" x14ac:dyDescent="0.25"/>
    <row r="99" s="112" customFormat="1" x14ac:dyDescent="0.25"/>
    <row r="100" s="112" customFormat="1" x14ac:dyDescent="0.25"/>
    <row r="101" s="112" customFormat="1" x14ac:dyDescent="0.25"/>
    <row r="102" s="112" customFormat="1" x14ac:dyDescent="0.25"/>
    <row r="103" s="112" customFormat="1" x14ac:dyDescent="0.25"/>
    <row r="104" s="112" customFormat="1" x14ac:dyDescent="0.25"/>
    <row r="105" s="112" customFormat="1" x14ac:dyDescent="0.25"/>
    <row r="106" s="112" customFormat="1" x14ac:dyDescent="0.25"/>
    <row r="107" s="112" customFormat="1" x14ac:dyDescent="0.25"/>
    <row r="108" s="112" customFormat="1" x14ac:dyDescent="0.25"/>
    <row r="109" s="112" customFormat="1" x14ac:dyDescent="0.25"/>
    <row r="110" s="112" customFormat="1" x14ac:dyDescent="0.25"/>
    <row r="111" s="112" customFormat="1" x14ac:dyDescent="0.25"/>
    <row r="112" s="112" customFormat="1" x14ac:dyDescent="0.25"/>
    <row r="113" s="112" customFormat="1" x14ac:dyDescent="0.25"/>
    <row r="114" s="112" customFormat="1" x14ac:dyDescent="0.25"/>
    <row r="115" s="112" customFormat="1" x14ac:dyDescent="0.25"/>
    <row r="116" s="112" customFormat="1" x14ac:dyDescent="0.25"/>
    <row r="117" s="112" customFormat="1" x14ac:dyDescent="0.25"/>
    <row r="118" s="112" customFormat="1" x14ac:dyDescent="0.25"/>
    <row r="119" s="112" customFormat="1" x14ac:dyDescent="0.25"/>
    <row r="120" s="112" customFormat="1" x14ac:dyDescent="0.25"/>
    <row r="121" s="112" customFormat="1" x14ac:dyDescent="0.25"/>
    <row r="122" s="112" customFormat="1" x14ac:dyDescent="0.25"/>
    <row r="123" s="112" customFormat="1" x14ac:dyDescent="0.25"/>
    <row r="124" s="112" customFormat="1" x14ac:dyDescent="0.25"/>
    <row r="125" s="112" customFormat="1" x14ac:dyDescent="0.25"/>
    <row r="126" s="112" customFormat="1" x14ac:dyDescent="0.25"/>
    <row r="127" s="112" customFormat="1" x14ac:dyDescent="0.25"/>
    <row r="128" s="112" customFormat="1" x14ac:dyDescent="0.25"/>
    <row r="129" s="112" customFormat="1" x14ac:dyDescent="0.25"/>
    <row r="130" s="112" customFormat="1" x14ac:dyDescent="0.25"/>
    <row r="131" s="112" customFormat="1" x14ac:dyDescent="0.25"/>
    <row r="132" s="112" customFormat="1" x14ac:dyDescent="0.25"/>
    <row r="133" s="112" customFormat="1" x14ac:dyDescent="0.25"/>
    <row r="134" s="112" customFormat="1" x14ac:dyDescent="0.25"/>
    <row r="135" s="112" customFormat="1" x14ac:dyDescent="0.25"/>
    <row r="136" s="112" customFormat="1" x14ac:dyDescent="0.25"/>
    <row r="137" s="112" customFormat="1" x14ac:dyDescent="0.25"/>
    <row r="138" s="112" customFormat="1" x14ac:dyDescent="0.25"/>
    <row r="139" s="112" customFormat="1" x14ac:dyDescent="0.25"/>
    <row r="140" s="112" customFormat="1" x14ac:dyDescent="0.25"/>
    <row r="141" s="112" customFormat="1" x14ac:dyDescent="0.25"/>
    <row r="142" s="112" customFormat="1" x14ac:dyDescent="0.25"/>
    <row r="143" s="112" customFormat="1" x14ac:dyDescent="0.25"/>
    <row r="144" s="112" customFormat="1" x14ac:dyDescent="0.25"/>
    <row r="145" s="112" customFormat="1" x14ac:dyDescent="0.25"/>
    <row r="146" s="112" customFormat="1" x14ac:dyDescent="0.25"/>
    <row r="147" s="112" customFormat="1" x14ac:dyDescent="0.25"/>
    <row r="148" s="112" customFormat="1" x14ac:dyDescent="0.25"/>
    <row r="149" s="112" customFormat="1" x14ac:dyDescent="0.25"/>
    <row r="150" s="112" customFormat="1" x14ac:dyDescent="0.25"/>
    <row r="151" s="112" customFormat="1" x14ac:dyDescent="0.25"/>
    <row r="152" s="112" customFormat="1" x14ac:dyDescent="0.25"/>
    <row r="153" s="112" customFormat="1" x14ac:dyDescent="0.25"/>
    <row r="154" s="112" customFormat="1" x14ac:dyDescent="0.25"/>
    <row r="155" s="112" customFormat="1" x14ac:dyDescent="0.25"/>
    <row r="156" s="112" customFormat="1" x14ac:dyDescent="0.25"/>
    <row r="157" s="112" customFormat="1" x14ac:dyDescent="0.25"/>
    <row r="158" s="112" customFormat="1" x14ac:dyDescent="0.25"/>
    <row r="159" s="112" customFormat="1" x14ac:dyDescent="0.25"/>
    <row r="160" s="112" customFormat="1" x14ac:dyDescent="0.25"/>
    <row r="161" s="112" customFormat="1" x14ac:dyDescent="0.25"/>
    <row r="162" s="112" customFormat="1" x14ac:dyDescent="0.25"/>
    <row r="163" s="112" customFormat="1" x14ac:dyDescent="0.25"/>
    <row r="164" s="112" customFormat="1" x14ac:dyDescent="0.25"/>
    <row r="165" s="112" customFormat="1" x14ac:dyDescent="0.25"/>
    <row r="166" s="112" customFormat="1" x14ac:dyDescent="0.25"/>
    <row r="167" s="112" customFormat="1" x14ac:dyDescent="0.25"/>
    <row r="168" s="112" customFormat="1" x14ac:dyDescent="0.25"/>
    <row r="169" s="112" customFormat="1" x14ac:dyDescent="0.25"/>
    <row r="170" s="112" customFormat="1" x14ac:dyDescent="0.25"/>
    <row r="171" s="112" customFormat="1" x14ac:dyDescent="0.25"/>
    <row r="172" s="112" customFormat="1" x14ac:dyDescent="0.25"/>
    <row r="173" s="112" customFormat="1" x14ac:dyDescent="0.25"/>
    <row r="174" s="112" customFormat="1" x14ac:dyDescent="0.25"/>
    <row r="175" s="112" customFormat="1" x14ac:dyDescent="0.25"/>
    <row r="176" s="112" customFormat="1" x14ac:dyDescent="0.25"/>
    <row r="177" s="112" customFormat="1" x14ac:dyDescent="0.25"/>
    <row r="178" s="112" customFormat="1" x14ac:dyDescent="0.25"/>
    <row r="179" s="112" customFormat="1" x14ac:dyDescent="0.25"/>
    <row r="180" s="112" customFormat="1" x14ac:dyDescent="0.25"/>
    <row r="181" s="112" customFormat="1" x14ac:dyDescent="0.25"/>
    <row r="182" s="112" customFormat="1" x14ac:dyDescent="0.25"/>
    <row r="183" s="112" customFormat="1" x14ac:dyDescent="0.25"/>
    <row r="184" s="112" customFormat="1" x14ac:dyDescent="0.25"/>
    <row r="185" s="112" customFormat="1" x14ac:dyDescent="0.25"/>
    <row r="186" s="112" customFormat="1" x14ac:dyDescent="0.25"/>
    <row r="187" s="112" customFormat="1" x14ac:dyDescent="0.25"/>
    <row r="188" s="112" customFormat="1" x14ac:dyDescent="0.25"/>
    <row r="189" s="112" customFormat="1" x14ac:dyDescent="0.25"/>
    <row r="190" s="112" customFormat="1" x14ac:dyDescent="0.25"/>
    <row r="191" s="112" customFormat="1" x14ac:dyDescent="0.25"/>
    <row r="192" s="112" customFormat="1" x14ac:dyDescent="0.25"/>
    <row r="193" s="112" customFormat="1" x14ac:dyDescent="0.25"/>
    <row r="194" s="112" customFormat="1" x14ac:dyDescent="0.25"/>
    <row r="195" s="112" customFormat="1" x14ac:dyDescent="0.25"/>
    <row r="196" s="112" customFormat="1" x14ac:dyDescent="0.25"/>
    <row r="197" s="112" customFormat="1" x14ac:dyDescent="0.25"/>
    <row r="198" s="112" customFormat="1" x14ac:dyDescent="0.25"/>
    <row r="199" s="112" customFormat="1" x14ac:dyDescent="0.25"/>
    <row r="200" s="112" customFormat="1" x14ac:dyDescent="0.25"/>
    <row r="201" s="112" customFormat="1" x14ac:dyDescent="0.25"/>
    <row r="202" s="112" customFormat="1" x14ac:dyDescent="0.25"/>
    <row r="203" s="112" customFormat="1" x14ac:dyDescent="0.25"/>
    <row r="204" s="112" customFormat="1" x14ac:dyDescent="0.25"/>
    <row r="205" s="112" customFormat="1" x14ac:dyDescent="0.25"/>
    <row r="206" s="112" customFormat="1" x14ac:dyDescent="0.25"/>
    <row r="207" s="112" customFormat="1" x14ac:dyDescent="0.25"/>
    <row r="208" s="112" customFormat="1" x14ac:dyDescent="0.25"/>
    <row r="209" s="112" customFormat="1" x14ac:dyDescent="0.25"/>
    <row r="210" s="112" customFormat="1" x14ac:dyDescent="0.25"/>
    <row r="211" s="112" customFormat="1" x14ac:dyDescent="0.25"/>
    <row r="212" s="112" customFormat="1" x14ac:dyDescent="0.25"/>
    <row r="213" s="112" customFormat="1" x14ac:dyDescent="0.25"/>
    <row r="214" s="112" customFormat="1" x14ac:dyDescent="0.25"/>
    <row r="215" s="112" customFormat="1" x14ac:dyDescent="0.25"/>
    <row r="216" s="112" customFormat="1" x14ac:dyDescent="0.25"/>
    <row r="217" s="112" customFormat="1" x14ac:dyDescent="0.25"/>
    <row r="218" s="112" customFormat="1" x14ac:dyDescent="0.25"/>
    <row r="219" s="112" customFormat="1" x14ac:dyDescent="0.25"/>
    <row r="220" s="112" customFormat="1" x14ac:dyDescent="0.25"/>
    <row r="221" s="112" customFormat="1" x14ac:dyDescent="0.25"/>
    <row r="222" s="112" customFormat="1" x14ac:dyDescent="0.25"/>
  </sheetData>
  <mergeCells count="31">
    <mergeCell ref="D19:I19"/>
    <mergeCell ref="C4:I4"/>
    <mergeCell ref="A2:B2"/>
    <mergeCell ref="A4:B4"/>
    <mergeCell ref="C2:I2"/>
    <mergeCell ref="A6:B6"/>
    <mergeCell ref="C6:I6"/>
    <mergeCell ref="A15:C15"/>
    <mergeCell ref="A8:A11"/>
    <mergeCell ref="C8:I8"/>
    <mergeCell ref="C9:I9"/>
    <mergeCell ref="C10:I10"/>
    <mergeCell ref="C11:I11"/>
    <mergeCell ref="A14:I14"/>
    <mergeCell ref="D15:I15"/>
    <mergeCell ref="A28:I28"/>
    <mergeCell ref="A20:C20"/>
    <mergeCell ref="A17:C17"/>
    <mergeCell ref="A16:C16"/>
    <mergeCell ref="A18:C18"/>
    <mergeCell ref="D16:I16"/>
    <mergeCell ref="D17:I17"/>
    <mergeCell ref="D18:I18"/>
    <mergeCell ref="D20:I20"/>
    <mergeCell ref="D22:I22"/>
    <mergeCell ref="A25:E25"/>
    <mergeCell ref="F25:I25"/>
    <mergeCell ref="A22:C22"/>
    <mergeCell ref="A21:C21"/>
    <mergeCell ref="D21:I21"/>
    <mergeCell ref="A19:C19"/>
  </mergeCells>
  <pageMargins left="0.25" right="0.25" top="0.75" bottom="0.75" header="0.3" footer="0.3"/>
  <pageSetup paperSize="9"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DokumentId xmlns="b5cc2ae1-2329-4532-9ccf-347daa3d07cd">d31cda60-9ad1-4788-acf1-da35a6b68783</DokumentId>
    <DruhDokumentu xmlns="B5CC2AE1-2329-4532-9CCF-347DAA3D07CD">Dopis</DruhDokumentu>
    <Pripad xmlns="B5CC2AE1-2329-4532-9CCF-347DAA3D07CD" xsi:nil="true"/>
    <Schvalil xmlns="B5CC2AE1-2329-4532-9CCF-347DAA3D07CD">
      <UserInfo>
        <DisplayName/>
        <AccountId xsi:nil="true"/>
        <AccountType/>
      </UserInfo>
    </Schvalil>
    <Poznamka xmlns="B5CC2AE1-2329-4532-9CCF-347DAA3D07CD" xsi:nil="true"/>
    <Klient xmlns="B5CC2AE1-2329-4532-9CCF-347DAA3D07CD" xsi:nil="true"/>
    <KlicovaSlova xmlns="B5CC2AE1-2329-4532-9CCF-347DAA3D07CD" xsi:nil="true"/>
    <StavDokumentu xmlns="B5CC2AE1-2329-4532-9CCF-347DAA3D07CD">Koncept</StavDokumentu>
    <Rizeni xmlns="B5CC2AE1-2329-4532-9CCF-347DAA3D07CD" xsi:nil="true"/>
    <MailId xmlns="B5CC2AE1-2329-4532-9CCF-347DAA3D07CD" xsi:nil="true"/>
    <StavSchvalovani xmlns="B5CC2AE1-2329-4532-9CCF-347DAA3D07CD">Neschváleno</StavSchvalovani>
    <NazevSouboruProtistrany xmlns="B5CC2AE1-2329-4532-9CCF-347DAA3D07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ový dokument" ma:contentTypeID="0x010100FCF6174201864D188B32A17E6260720600E8660ED1E36C4D87846FDE9D29607FA9001B8A7C9AA3A4E745ABD7C96BE1DF4F9B" ma:contentTypeVersion="25" ma:contentTypeDescription="Umožňuje vytvořit nový dokument v této knihovně" ma:contentTypeScope="" ma:versionID="b208d5143678c3a4aa7326e54e388ca9">
  <xsd:schema xmlns:xsd="http://www.w3.org/2001/XMLSchema" xmlns:p="http://schemas.microsoft.com/office/2006/metadata/properties" xmlns:ns2="B5CC2AE1-2329-4532-9CCF-347DAA3D07CD" xmlns:ns3="b5cc2ae1-2329-4532-9ccf-347daa3d07cd" targetNamespace="http://schemas.microsoft.com/office/2006/metadata/properties" ma:root="true" ma:fieldsID="a6fc48fd446f8a9d835c8575d1fcca1c" ns2:_="" ns3:_="">
    <xsd:import namespace="B5CC2AE1-2329-4532-9CCF-347DAA3D07CD"/>
    <xsd:import namespace="b5cc2ae1-2329-4532-9ccf-347daa3d07cd"/>
    <xsd:element name="properties">
      <xsd:complexType>
        <xsd:sequence>
          <xsd:element name="documentManagement">
            <xsd:complexType>
              <xsd:all>
                <xsd:element ref="ns2:DruhDokumentu"/>
                <xsd:element ref="ns2:KlicovaSlova" minOccurs="0"/>
                <xsd:element ref="ns2:Poznamka" minOccurs="0"/>
                <xsd:element ref="ns2:StavDokumentu"/>
                <xsd:element ref="ns2:StavSchvalovani"/>
                <xsd:element ref="ns2:Schvalil" minOccurs="0"/>
                <xsd:element ref="ns2:NazevSouboruProtistrany" minOccurs="0"/>
                <xsd:element ref="ns2:Rizeni" minOccurs="0"/>
                <xsd:element ref="ns2:MailId" minOccurs="0"/>
                <xsd:element ref="ns2:Pripad" minOccurs="0"/>
                <xsd:element ref="ns2:Klient" minOccurs="0"/>
                <xsd:element ref="ns3:DokumentId" minOccurs="0"/>
              </xsd:all>
            </xsd:complexType>
          </xsd:element>
        </xsd:sequence>
      </xsd:complexType>
    </xsd:element>
  </xsd:schema>
  <xsd:schema xmlns:xsd="http://www.w3.org/2001/XMLSchema" xmlns:dms="http://schemas.microsoft.com/office/2006/documentManagement/types" targetNamespace="B5CC2AE1-2329-4532-9CCF-347DAA3D07CD" elementFormDefault="qualified">
    <xsd:import namespace="http://schemas.microsoft.com/office/2006/documentManagement/types"/>
    <xsd:element name="DruhDokumentu" ma:index="8" ma:displayName="Druh dokumentu" ma:default="Dopis" ma:internalName="DruhDokumentu" ma:readOnly="false">
      <xsd:simpleType>
        <xsd:restriction base="dms:Choice">
          <xsd:enumeration value="Dopis"/>
          <xsd:enumeration value="Email"/>
          <xsd:enumeration value="Fax"/>
          <xsd:enumeration value="Korporátní dokumenty"/>
          <xsd:enumeration value="Podání"/>
          <xsd:enumeration value="Plná moc"/>
          <xsd:enumeration value="Předávací protokol"/>
          <xsd:enumeration value="Smlouva"/>
          <xsd:enumeration value="Různé"/>
        </xsd:restriction>
      </xsd:simpleType>
    </xsd:element>
    <xsd:element name="KlicovaSlova" ma:index="9" nillable="true" ma:displayName="Klíčová slova" ma:internalName="KlicovaSlova">
      <xsd:simpleType>
        <xsd:restriction base="dms:Note"/>
      </xsd:simpleType>
    </xsd:element>
    <xsd:element name="Poznamka" ma:index="10" nillable="true" ma:displayName="Poznámka" ma:internalName="Poznamka">
      <xsd:simpleType>
        <xsd:restriction base="dms:Note"/>
      </xsd:simpleType>
    </xsd:element>
    <xsd:element name="StavDokumentu" ma:index="11" ma:displayName="Stav dokumentu" ma:default="Koncept" ma:internalName="StavDokumentu" ma:readOnly="false">
      <xsd:simpleType>
        <xsd:restriction base="dms:Choice">
          <xsd:enumeration value="Koncept"/>
          <xsd:enumeration value="Finální verze"/>
        </xsd:restriction>
      </xsd:simpleType>
    </xsd:element>
    <xsd:element name="StavSchvalovani" ma:index="12" ma:displayName="Stav schvalování" ma:default="Neschváleno" ma:internalName="StavSchvalovani" ma:readOnly="false">
      <xsd:simpleType>
        <xsd:restriction base="dms:Choice">
          <xsd:enumeration value="Schváleno"/>
          <xsd:enumeration value="Neschváleno"/>
        </xsd:restriction>
      </xsd:simpleType>
    </xsd:element>
    <xsd:element name="Schvalil" ma:index="13" nillable="true" ma:displayName="Schválil" ma:internalName="Schvali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zevSouboruProtistrany" ma:index="14" nillable="true" ma:displayName="Název souboru protistrany" ma:internalName="NazevSouboruProtistrany">
      <xsd:simpleType>
        <xsd:restriction base="dms:Text"/>
      </xsd:simpleType>
    </xsd:element>
    <xsd:element name="Rizeni" ma:index="15" nillable="true" ma:displayName="Řízení" ma:list="{c7e8d062-8404-43b5-8208-51d973557d54}" ma:internalName="Rizeni" ma:showField="SpisovaZnacka" ma:web="ee90dae6-6252-41da-83a4-160b6f300897">
      <xsd:simpleType>
        <xsd:restriction base="dms:Lookup"/>
      </xsd:simpleType>
    </xsd:element>
    <xsd:element name="MailId" ma:index="16" nillable="true" ma:displayName="MailId" ma:hidden="true" ma:internalName="MailId">
      <xsd:simpleType>
        <xsd:restriction base="dms:Text"/>
      </xsd:simpleType>
    </xsd:element>
    <xsd:element name="Pripad" ma:index="17" nillable="true" ma:displayName="Případ" ma:hidden="true" ma:list="{8c781a8c-5da7-4f06-8684-1f5ae7c514d1}" ma:internalName="Pripad" ma:showField="Title" ma:web="ee90dae6-6252-41da-83a4-160b6f300897">
      <xsd:simpleType>
        <xsd:restriction base="dms:Lookup"/>
      </xsd:simpleType>
    </xsd:element>
    <xsd:element name="Klient" ma:index="18" nillable="true" ma:displayName="Klient" ma:hidden="true" ma:list="{e49d14b7-25c8-4df0-bd3f-4f4429adaf1e}" ma:internalName="Klient" ma:showField="Title" ma:web="ee90dae6-6252-41da-83a4-160b6f300897">
      <xsd:simpleType>
        <xsd:restriction base="dms:Lookup"/>
      </xsd:simpleType>
    </xsd:element>
  </xsd:schema>
  <xsd:schema xmlns:xsd="http://www.w3.org/2001/XMLSchema" xmlns:dms="http://schemas.microsoft.com/office/2006/documentManagement/types" targetNamespace="b5cc2ae1-2329-4532-9ccf-347daa3d07cd" elementFormDefault="qualified">
    <xsd:import namespace="http://schemas.microsoft.com/office/2006/documentManagement/types"/>
    <xsd:element name="DokumentId" ma:index="23" nillable="true" ma:displayName="Dokument ID" ma:internalName="Dokument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7" ma:displayName="Název dokument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CF78E8A-0D6C-49E7-A4F4-CEAFA8690F6A}">
  <ds:schemaRefs>
    <ds:schemaRef ds:uri="http://schemas.microsoft.com/office/2006/documentManagement/types"/>
    <ds:schemaRef ds:uri="http://schemas.microsoft.com/office/2006/metadata/properties"/>
    <ds:schemaRef ds:uri="B5CC2AE1-2329-4532-9CCF-347DAA3D07CD"/>
    <ds:schemaRef ds:uri="http://www.w3.org/XML/1998/namespace"/>
    <ds:schemaRef ds:uri="http://schemas.openxmlformats.org/package/2006/metadata/core-properties"/>
    <ds:schemaRef ds:uri="http://purl.org/dc/dcmitype/"/>
    <ds:schemaRef ds:uri="http://purl.org/dc/elements/1.1/"/>
    <ds:schemaRef ds:uri="b5cc2ae1-2329-4532-9ccf-347daa3d07cd"/>
    <ds:schemaRef ds:uri="http://purl.org/dc/terms/"/>
  </ds:schemaRefs>
</ds:datastoreItem>
</file>

<file path=customXml/itemProps2.xml><?xml version="1.0" encoding="utf-8"?>
<ds:datastoreItem xmlns:ds="http://schemas.openxmlformats.org/officeDocument/2006/customXml" ds:itemID="{0C3B47F7-4CE0-4700-9CC3-0AE7F761E521}">
  <ds:schemaRefs>
    <ds:schemaRef ds:uri="http://schemas.microsoft.com/sharepoint/v3/contenttype/forms"/>
  </ds:schemaRefs>
</ds:datastoreItem>
</file>

<file path=customXml/itemProps3.xml><?xml version="1.0" encoding="utf-8"?>
<ds:datastoreItem xmlns:ds="http://schemas.openxmlformats.org/officeDocument/2006/customXml" ds:itemID="{F9550C77-6BAD-4FEA-9E28-5B641270E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CC2AE1-2329-4532-9CCF-347DAA3D07CD"/>
    <ds:schemaRef ds:uri="b5cc2ae1-2329-4532-9ccf-347daa3d07cd"/>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5</vt:i4>
      </vt:variant>
    </vt:vector>
  </HeadingPairs>
  <TitlesOfParts>
    <vt:vector size="12" baseType="lpstr">
      <vt:lpstr>Nákup a administrace reklamy</vt:lpstr>
      <vt:lpstr>Print</vt:lpstr>
      <vt:lpstr>Kampaňový výzkum</vt:lpstr>
      <vt:lpstr>Tvorba mediálních plánů</vt:lpstr>
      <vt:lpstr>Ceny do soutěží</vt:lpstr>
      <vt:lpstr>Kreativní a prod. práce</vt:lpstr>
      <vt:lpstr>NC pro účely hodnocení</vt:lpstr>
      <vt:lpstr>'Ceny do soutěží'!Oblast_tisku</vt:lpstr>
      <vt:lpstr>'Kreativní a prod. práce'!Oblast_tisku</vt:lpstr>
      <vt:lpstr>'NC pro účely hodnocení'!Oblast_tisku</vt:lpstr>
      <vt:lpstr>Print!Oblast_tisku</vt:lpstr>
      <vt:lpstr>'Kampaňový výzkum'!Print_Area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Síčová Helena</dc:creator>
  <cp:lastModifiedBy>Jasinková Lucie</cp:lastModifiedBy>
  <cp:lastPrinted>2025-05-28T14:40:27Z</cp:lastPrinted>
  <dcterms:created xsi:type="dcterms:W3CDTF">2014-03-28T07:50:06Z</dcterms:created>
  <dcterms:modified xsi:type="dcterms:W3CDTF">2026-08-31T07:35:25Z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0x010100FCF6174201864D188B32A17E6260720600E8660ED1E36C4D87846FDE9D29607FA9001B8A7C9AA3A4E745ABD7C96BE1DF4F9B</vt:lpwstr>
  </property>
  <property fmtid="{D5CDD505-2E9C-101B-9397-08002B2CF9AE}" pid="3" name="MSIP_Label_1c2f003c-d4d5-43b8-9b51-0327f8145908_Enabled">
    <vt:lpwstr>true</vt:lpwstr>
  </property>
  <property fmtid="{D5CDD505-2E9C-101B-9397-08002B2CF9AE}" pid="4" name="MSIP_Label_1c2f003c-d4d5-43b8-9b51-0327f8145908_SetDate">
    <vt:lpwstr>2025-06-03T16:08:16Z</vt:lpwstr>
  </property>
  <property fmtid="{D5CDD505-2E9C-101B-9397-08002B2CF9AE}" pid="5" name="MSIP_Label_1c2f003c-d4d5-43b8-9b51-0327f8145908_Method">
    <vt:lpwstr>Standard</vt:lpwstr>
  </property>
  <property fmtid="{D5CDD505-2E9C-101B-9397-08002B2CF9AE}" pid="6" name="MSIP_Label_1c2f003c-d4d5-43b8-9b51-0327f8145908_Name">
    <vt:lpwstr>INTERNI</vt:lpwstr>
  </property>
  <property fmtid="{D5CDD505-2E9C-101B-9397-08002B2CF9AE}" pid="7" name="MSIP_Label_1c2f003c-d4d5-43b8-9b51-0327f8145908_SiteId">
    <vt:lpwstr>85ebed7f-a4f3-442d-8c7f-a8890bf41f63</vt:lpwstr>
  </property>
  <property fmtid="{D5CDD505-2E9C-101B-9397-08002B2CF9AE}" pid="8" name="MSIP_Label_1c2f003c-d4d5-43b8-9b51-0327f8145908_ActionId">
    <vt:lpwstr>b3cf09ca-0adc-4310-998f-d4e6ec2d2720</vt:lpwstr>
  </property>
  <property fmtid="{D5CDD505-2E9C-101B-9397-08002B2CF9AE}" pid="9" name="MSIP_Label_1c2f003c-d4d5-43b8-9b51-0327f8145908_ContentBits">
    <vt:lpwstr>0</vt:lpwstr>
  </property>
  <property fmtid="{D5CDD505-2E9C-101B-9397-08002B2CF9AE}" pid="10" name="MSIP_Label_1c2f003c-d4d5-43b8-9b51-0327f8145908_Tag">
    <vt:lpwstr>10, 3, 0, 1</vt:lpwstr>
  </property>
</Properties>
</file>