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avrda\Documents\Výběrová řízení 2023\Odstranění závad z revizí el\II. etapa\"/>
    </mc:Choice>
  </mc:AlternateContent>
  <bookViews>
    <workbookView xWindow="0" yWindow="0" windowWidth="0" windowHeight="0"/>
  </bookViews>
  <sheets>
    <sheet name="Rekapitulace zakázky" sheetId="1" r:id="rId1"/>
    <sheet name="2023-06-01-1 - DDM Rauten..." sheetId="2" r:id="rId2"/>
    <sheet name="2023-06-01-2 - Divadlo je..." sheetId="3" r:id="rId3"/>
    <sheet name="2023-06-01-3 - MŠ Březhrad" sheetId="4" r:id="rId4"/>
    <sheet name="2023-06-01-4 - MŠ Čajkovs..." sheetId="5" r:id="rId5"/>
    <sheet name="2023-06-01-5 - MŠ Markova" sheetId="6" r:id="rId6"/>
    <sheet name="2023-06-01-6 - MŠ Škroupova " sheetId="7" r:id="rId7"/>
    <sheet name="2023-06-01-7 - MŠ Svobodn..." sheetId="8" r:id="rId8"/>
    <sheet name="2023-06-01-8 - MŠ Štefcova" sheetId="9" r:id="rId9"/>
    <sheet name="2023-06-01-9 - MŠ Montessori" sheetId="10" r:id="rId10"/>
    <sheet name="2023-06-01-10 - MŠ Veverk..." sheetId="11" r:id="rId11"/>
  </sheets>
  <definedNames>
    <definedName name="_xlnm.Print_Area" localSheetId="0">'Rekapitulace zakázky'!$D$4:$AO$76,'Rekapitulace zakázky'!$C$82:$AQ$105</definedName>
    <definedName name="_xlnm.Print_Titles" localSheetId="0">'Rekapitulace zakázky'!$92:$92</definedName>
    <definedName name="_xlnm._FilterDatabase" localSheetId="1" hidden="1">'2023-06-01-1 - DDM Rauten...'!$C$119:$K$220</definedName>
    <definedName name="_xlnm.Print_Area" localSheetId="1">'2023-06-01-1 - DDM Rauten...'!$C$4:$J$76,'2023-06-01-1 - DDM Rauten...'!$C$82:$J$101,'2023-06-01-1 - DDM Rauten...'!$C$107:$J$220</definedName>
    <definedName name="_xlnm.Print_Titles" localSheetId="1">'2023-06-01-1 - DDM Rauten...'!$119:$119</definedName>
    <definedName name="_xlnm._FilterDatabase" localSheetId="2" hidden="1">'2023-06-01-2 - Divadlo je...'!$C$122:$K$236</definedName>
    <definedName name="_xlnm.Print_Area" localSheetId="2">'2023-06-01-2 - Divadlo je...'!$C$4:$J$76,'2023-06-01-2 - Divadlo je...'!$C$82:$J$104,'2023-06-01-2 - Divadlo je...'!$C$110:$J$236</definedName>
    <definedName name="_xlnm.Print_Titles" localSheetId="2">'2023-06-01-2 - Divadlo je...'!$122:$122</definedName>
    <definedName name="_xlnm._FilterDatabase" localSheetId="3" hidden="1">'2023-06-01-3 - MŠ Březhrad'!$C$119:$K$164</definedName>
    <definedName name="_xlnm.Print_Area" localSheetId="3">'2023-06-01-3 - MŠ Březhrad'!$C$4:$J$76,'2023-06-01-3 - MŠ Březhrad'!$C$82:$J$101,'2023-06-01-3 - MŠ Březhrad'!$C$107:$J$164</definedName>
    <definedName name="_xlnm.Print_Titles" localSheetId="3">'2023-06-01-3 - MŠ Březhrad'!$119:$119</definedName>
    <definedName name="_xlnm._FilterDatabase" localSheetId="4" hidden="1">'2023-06-01-4 - MŠ Čajkovs...'!$C$121:$K$160</definedName>
    <definedName name="_xlnm.Print_Area" localSheetId="4">'2023-06-01-4 - MŠ Čajkovs...'!$C$4:$J$76,'2023-06-01-4 - MŠ Čajkovs...'!$C$82:$J$103,'2023-06-01-4 - MŠ Čajkovs...'!$C$109:$J$160</definedName>
    <definedName name="_xlnm.Print_Titles" localSheetId="4">'2023-06-01-4 - MŠ Čajkovs...'!$121:$121</definedName>
    <definedName name="_xlnm._FilterDatabase" localSheetId="5" hidden="1">'2023-06-01-5 - MŠ Markova'!$C$122:$K$173</definedName>
    <definedName name="_xlnm.Print_Area" localSheetId="5">'2023-06-01-5 - MŠ Markova'!$C$4:$J$76,'2023-06-01-5 - MŠ Markova'!$C$82:$J$104,'2023-06-01-5 - MŠ Markova'!$C$110:$J$173</definedName>
    <definedName name="_xlnm.Print_Titles" localSheetId="5">'2023-06-01-5 - MŠ Markova'!$122:$122</definedName>
    <definedName name="_xlnm._FilterDatabase" localSheetId="6" hidden="1">'2023-06-01-6 - MŠ Škroupova '!$C$121:$K$214</definedName>
    <definedName name="_xlnm.Print_Area" localSheetId="6">'2023-06-01-6 - MŠ Škroupova '!$C$4:$J$76,'2023-06-01-6 - MŠ Škroupova '!$C$82:$J$103,'2023-06-01-6 - MŠ Škroupova '!$C$109:$J$214</definedName>
    <definedName name="_xlnm.Print_Titles" localSheetId="6">'2023-06-01-6 - MŠ Škroupova '!$121:$121</definedName>
    <definedName name="_xlnm._FilterDatabase" localSheetId="7" hidden="1">'2023-06-01-7 - MŠ Svobodn...'!$C$119:$K$150</definedName>
    <definedName name="_xlnm.Print_Area" localSheetId="7">'2023-06-01-7 - MŠ Svobodn...'!$C$4:$J$76,'2023-06-01-7 - MŠ Svobodn...'!$C$82:$J$101,'2023-06-01-7 - MŠ Svobodn...'!$C$107:$J$150</definedName>
    <definedName name="_xlnm.Print_Titles" localSheetId="7">'2023-06-01-7 - MŠ Svobodn...'!$119:$119</definedName>
    <definedName name="_xlnm._FilterDatabase" localSheetId="8" hidden="1">'2023-06-01-8 - MŠ Štefcova'!$C$121:$K$166</definedName>
    <definedName name="_xlnm.Print_Area" localSheetId="8">'2023-06-01-8 - MŠ Štefcova'!$C$4:$J$76,'2023-06-01-8 - MŠ Štefcova'!$C$82:$J$103,'2023-06-01-8 - MŠ Štefcova'!$C$109:$J$166</definedName>
    <definedName name="_xlnm.Print_Titles" localSheetId="8">'2023-06-01-8 - MŠ Štefcova'!$121:$121</definedName>
    <definedName name="_xlnm._FilterDatabase" localSheetId="9" hidden="1">'2023-06-01-9 - MŠ Montessori'!$C$119:$K$136</definedName>
    <definedName name="_xlnm.Print_Area" localSheetId="9">'2023-06-01-9 - MŠ Montessori'!$C$4:$J$76,'2023-06-01-9 - MŠ Montessori'!$C$82:$J$101,'2023-06-01-9 - MŠ Montessori'!$C$107:$J$136</definedName>
    <definedName name="_xlnm.Print_Titles" localSheetId="9">'2023-06-01-9 - MŠ Montessori'!$119:$119</definedName>
    <definedName name="_xlnm._FilterDatabase" localSheetId="10" hidden="1">'2023-06-01-10 - MŠ Veverk...'!$C$121:$K$186</definedName>
    <definedName name="_xlnm.Print_Area" localSheetId="10">'2023-06-01-10 - MŠ Veverk...'!$C$4:$J$76,'2023-06-01-10 - MŠ Veverk...'!$C$82:$J$103,'2023-06-01-10 - MŠ Veverk...'!$C$109:$J$186</definedName>
    <definedName name="_xlnm.Print_Titles" localSheetId="10">'2023-06-01-10 - MŠ Veverk...'!$121:$121</definedName>
  </definedNames>
  <calcPr/>
</workbook>
</file>

<file path=xl/calcChain.xml><?xml version="1.0" encoding="utf-8"?>
<calcChain xmlns="http://schemas.openxmlformats.org/spreadsheetml/2006/main">
  <c i="11" l="1" r="J37"/>
  <c r="J36"/>
  <c i="1" r="AY104"/>
  <c i="11" r="J35"/>
  <c i="1" r="AX104"/>
  <c i="11" r="BI184"/>
  <c r="BH184"/>
  <c r="BG184"/>
  <c r="BF184"/>
  <c r="T184"/>
  <c r="T183"/>
  <c r="T182"/>
  <c r="R184"/>
  <c r="R183"/>
  <c r="R182"/>
  <c r="P184"/>
  <c r="P183"/>
  <c r="P182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F118"/>
  <c r="F116"/>
  <c r="E114"/>
  <c r="F91"/>
  <c r="F89"/>
  <c r="E87"/>
  <c r="J24"/>
  <c r="E24"/>
  <c r="J119"/>
  <c r="J23"/>
  <c r="J21"/>
  <c r="E21"/>
  <c r="J118"/>
  <c r="J20"/>
  <c r="J18"/>
  <c r="E18"/>
  <c r="F92"/>
  <c r="J17"/>
  <c r="J12"/>
  <c r="J89"/>
  <c r="E7"/>
  <c r="E85"/>
  <c i="10" r="J37"/>
  <c r="J36"/>
  <c i="1" r="AY103"/>
  <c i="10" r="J35"/>
  <c i="1" r="AX103"/>
  <c i="10" r="BI134"/>
  <c r="BH134"/>
  <c r="BG134"/>
  <c r="BF134"/>
  <c r="T134"/>
  <c r="T133"/>
  <c r="T132"/>
  <c r="R134"/>
  <c r="R133"/>
  <c r="R132"/>
  <c r="P134"/>
  <c r="P133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F116"/>
  <c r="F114"/>
  <c r="E112"/>
  <c r="F91"/>
  <c r="F89"/>
  <c r="E87"/>
  <c r="J24"/>
  <c r="E24"/>
  <c r="J117"/>
  <c r="J23"/>
  <c r="J21"/>
  <c r="E21"/>
  <c r="J116"/>
  <c r="J20"/>
  <c r="J18"/>
  <c r="E18"/>
  <c r="F92"/>
  <c r="J17"/>
  <c r="J12"/>
  <c r="J114"/>
  <c r="E7"/>
  <c r="E110"/>
  <c i="9" r="J37"/>
  <c r="J36"/>
  <c i="1" r="AY102"/>
  <c i="9" r="J35"/>
  <c i="1" r="AX102"/>
  <c i="9" r="BI164"/>
  <c r="BH164"/>
  <c r="BG164"/>
  <c r="BF164"/>
  <c r="T164"/>
  <c r="T163"/>
  <c r="T162"/>
  <c r="R164"/>
  <c r="R163"/>
  <c r="R162"/>
  <c r="P164"/>
  <c r="P163"/>
  <c r="P162"/>
  <c r="BI159"/>
  <c r="BH159"/>
  <c r="BG159"/>
  <c r="BF159"/>
  <c r="T159"/>
  <c r="T158"/>
  <c r="T157"/>
  <c r="R159"/>
  <c r="R158"/>
  <c r="R157"/>
  <c r="P159"/>
  <c r="P158"/>
  <c r="P157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F118"/>
  <c r="F116"/>
  <c r="E114"/>
  <c r="F91"/>
  <c r="F89"/>
  <c r="E87"/>
  <c r="J24"/>
  <c r="E24"/>
  <c r="J92"/>
  <c r="J23"/>
  <c r="J21"/>
  <c r="E21"/>
  <c r="J91"/>
  <c r="J20"/>
  <c r="J18"/>
  <c r="E18"/>
  <c r="F119"/>
  <c r="J17"/>
  <c r="J12"/>
  <c r="J89"/>
  <c r="E7"/>
  <c r="E112"/>
  <c i="8" r="J37"/>
  <c r="J36"/>
  <c i="1" r="AY101"/>
  <c i="8" r="J35"/>
  <c i="1" r="AX101"/>
  <c i="8" r="BI148"/>
  <c r="BH148"/>
  <c r="BG148"/>
  <c r="BF148"/>
  <c r="T148"/>
  <c r="T147"/>
  <c r="T146"/>
  <c r="R148"/>
  <c r="R147"/>
  <c r="R146"/>
  <c r="P148"/>
  <c r="P147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F116"/>
  <c r="F114"/>
  <c r="E112"/>
  <c r="F91"/>
  <c r="F89"/>
  <c r="E87"/>
  <c r="J24"/>
  <c r="E24"/>
  <c r="J117"/>
  <c r="J23"/>
  <c r="J21"/>
  <c r="E21"/>
  <c r="J116"/>
  <c r="J20"/>
  <c r="J18"/>
  <c r="E18"/>
  <c r="F92"/>
  <c r="J17"/>
  <c r="J12"/>
  <c r="J114"/>
  <c r="E7"/>
  <c r="E85"/>
  <c i="7" r="J37"/>
  <c r="J36"/>
  <c i="1" r="AY100"/>
  <c i="7" r="J35"/>
  <c i="1" r="AX100"/>
  <c i="7" r="BI212"/>
  <c r="BH212"/>
  <c r="BG212"/>
  <c r="BF212"/>
  <c r="T212"/>
  <c r="T211"/>
  <c r="T210"/>
  <c r="R212"/>
  <c r="R211"/>
  <c r="R210"/>
  <c r="P212"/>
  <c r="P211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F118"/>
  <c r="F116"/>
  <c r="E114"/>
  <c r="F91"/>
  <c r="F89"/>
  <c r="E87"/>
  <c r="J24"/>
  <c r="E24"/>
  <c r="J119"/>
  <c r="J23"/>
  <c r="J21"/>
  <c r="E21"/>
  <c r="J118"/>
  <c r="J20"/>
  <c r="J18"/>
  <c r="E18"/>
  <c r="F119"/>
  <c r="J17"/>
  <c r="J12"/>
  <c r="J89"/>
  <c r="E7"/>
  <c r="E85"/>
  <c i="6" r="J37"/>
  <c r="J36"/>
  <c i="1" r="AY99"/>
  <c i="6" r="J35"/>
  <c i="1" r="AX99"/>
  <c i="6" r="BI171"/>
  <c r="BH171"/>
  <c r="BG171"/>
  <c r="BF171"/>
  <c r="T171"/>
  <c r="T170"/>
  <c r="R171"/>
  <c r="R170"/>
  <c r="R165"/>
  <c r="P171"/>
  <c r="P170"/>
  <c r="P165"/>
  <c r="BI167"/>
  <c r="BH167"/>
  <c r="BG167"/>
  <c r="BF167"/>
  <c r="T167"/>
  <c r="T166"/>
  <c r="T165"/>
  <c r="R167"/>
  <c r="R166"/>
  <c r="P167"/>
  <c r="P166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F119"/>
  <c r="F117"/>
  <c r="E115"/>
  <c r="F91"/>
  <c r="F89"/>
  <c r="E87"/>
  <c r="J24"/>
  <c r="E24"/>
  <c r="J120"/>
  <c r="J23"/>
  <c r="J21"/>
  <c r="E21"/>
  <c r="J91"/>
  <c r="J20"/>
  <c r="J18"/>
  <c r="E18"/>
  <c r="F120"/>
  <c r="J17"/>
  <c r="J12"/>
  <c r="J117"/>
  <c r="E7"/>
  <c r="E113"/>
  <c i="5" r="J37"/>
  <c r="J36"/>
  <c i="1" r="AY98"/>
  <c i="5" r="J35"/>
  <c i="1" r="AX98"/>
  <c i="5" r="BI158"/>
  <c r="BH158"/>
  <c r="BG158"/>
  <c r="BF158"/>
  <c r="T158"/>
  <c r="T157"/>
  <c r="T156"/>
  <c r="R158"/>
  <c r="R157"/>
  <c r="R156"/>
  <c r="P158"/>
  <c r="P157"/>
  <c r="P156"/>
  <c r="BI153"/>
  <c r="BH153"/>
  <c r="BG153"/>
  <c r="BF153"/>
  <c r="T153"/>
  <c r="T152"/>
  <c r="T151"/>
  <c r="R153"/>
  <c r="R152"/>
  <c r="R151"/>
  <c r="P153"/>
  <c r="P152"/>
  <c r="P151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F118"/>
  <c r="F116"/>
  <c r="E114"/>
  <c r="F91"/>
  <c r="F89"/>
  <c r="E87"/>
  <c r="J24"/>
  <c r="E24"/>
  <c r="J92"/>
  <c r="J23"/>
  <c r="J21"/>
  <c r="E21"/>
  <c r="J118"/>
  <c r="J20"/>
  <c r="J18"/>
  <c r="E18"/>
  <c r="F92"/>
  <c r="J17"/>
  <c r="J12"/>
  <c r="J116"/>
  <c r="E7"/>
  <c r="E112"/>
  <c i="4" r="J37"/>
  <c r="J36"/>
  <c i="1" r="AY97"/>
  <c i="4" r="J35"/>
  <c i="1" r="AX97"/>
  <c i="4" r="BI162"/>
  <c r="BH162"/>
  <c r="BG162"/>
  <c r="BF162"/>
  <c r="T162"/>
  <c r="T161"/>
  <c r="T160"/>
  <c r="R162"/>
  <c r="R161"/>
  <c r="R160"/>
  <c r="P162"/>
  <c r="P161"/>
  <c r="P160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F116"/>
  <c r="F114"/>
  <c r="E112"/>
  <c r="F91"/>
  <c r="F89"/>
  <c r="E87"/>
  <c r="J24"/>
  <c r="E24"/>
  <c r="J92"/>
  <c r="J23"/>
  <c r="J21"/>
  <c r="E21"/>
  <c r="J91"/>
  <c r="J20"/>
  <c r="J18"/>
  <c r="E18"/>
  <c r="F92"/>
  <c r="J17"/>
  <c r="J12"/>
  <c r="J114"/>
  <c r="E7"/>
  <c r="E110"/>
  <c i="3" r="J37"/>
  <c r="J36"/>
  <c i="1" r="AY96"/>
  <c i="3" r="J35"/>
  <c i="1" r="AX96"/>
  <c i="3" r="BI234"/>
  <c r="BH234"/>
  <c r="BG234"/>
  <c r="BF234"/>
  <c r="T234"/>
  <c r="T233"/>
  <c r="T232"/>
  <c r="R234"/>
  <c r="R233"/>
  <c r="R232"/>
  <c r="P234"/>
  <c r="P233"/>
  <c r="P232"/>
  <c r="BI229"/>
  <c r="BH229"/>
  <c r="BG229"/>
  <c r="BF229"/>
  <c r="T229"/>
  <c r="T228"/>
  <c r="R229"/>
  <c r="R228"/>
  <c r="P229"/>
  <c r="P228"/>
  <c r="BI226"/>
  <c r="BH226"/>
  <c r="BG226"/>
  <c r="BF226"/>
  <c r="T226"/>
  <c r="R226"/>
  <c r="P226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F119"/>
  <c r="F117"/>
  <c r="E115"/>
  <c r="F91"/>
  <c r="F89"/>
  <c r="E87"/>
  <c r="J24"/>
  <c r="E24"/>
  <c r="J120"/>
  <c r="J23"/>
  <c r="J21"/>
  <c r="E21"/>
  <c r="J91"/>
  <c r="J20"/>
  <c r="J18"/>
  <c r="E18"/>
  <c r="F120"/>
  <c r="J17"/>
  <c r="J12"/>
  <c r="J117"/>
  <c r="E7"/>
  <c r="E85"/>
  <c i="2" r="J37"/>
  <c r="J36"/>
  <c i="1" r="AY95"/>
  <c i="2" r="J35"/>
  <c i="1" r="AX95"/>
  <c i="2"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F116"/>
  <c r="F114"/>
  <c r="E112"/>
  <c r="F91"/>
  <c r="F89"/>
  <c r="E87"/>
  <c r="J24"/>
  <c r="E24"/>
  <c r="J117"/>
  <c r="J23"/>
  <c r="J21"/>
  <c r="E21"/>
  <c r="J116"/>
  <c r="J20"/>
  <c r="J18"/>
  <c r="E18"/>
  <c r="F117"/>
  <c r="J17"/>
  <c r="J12"/>
  <c r="J114"/>
  <c r="E7"/>
  <c r="E85"/>
  <c i="1" r="L90"/>
  <c r="AM90"/>
  <c r="AM89"/>
  <c r="L89"/>
  <c r="AM87"/>
  <c r="L87"/>
  <c r="L85"/>
  <c r="L84"/>
  <c i="2" r="J167"/>
  <c r="BK164"/>
  <c r="BK195"/>
  <c r="J146"/>
  <c r="BK210"/>
  <c r="BK143"/>
  <c r="J179"/>
  <c r="J170"/>
  <c r="BK123"/>
  <c i="3" r="J156"/>
  <c r="J135"/>
  <c r="BK226"/>
  <c r="BK183"/>
  <c r="J150"/>
  <c r="J129"/>
  <c r="J226"/>
  <c r="BK186"/>
  <c r="BK150"/>
  <c r="BK189"/>
  <c i="4" r="BK162"/>
  <c r="BK123"/>
  <c r="J152"/>
  <c r="BK126"/>
  <c i="5" r="J158"/>
  <c r="BK134"/>
  <c r="BK140"/>
  <c r="BK149"/>
  <c i="6" r="J153"/>
  <c r="BK171"/>
  <c r="J171"/>
  <c i="7" r="BK197"/>
  <c r="J188"/>
  <c r="J131"/>
  <c r="BK140"/>
  <c r="J152"/>
  <c r="BK149"/>
  <c r="J194"/>
  <c i="8" r="J141"/>
  <c r="J132"/>
  <c i="9" r="BK125"/>
  <c r="BK128"/>
  <c r="BK131"/>
  <c r="BK143"/>
  <c i="10" r="BK126"/>
  <c i="11" r="J152"/>
  <c r="BK149"/>
  <c r="J140"/>
  <c r="BK184"/>
  <c r="BK158"/>
  <c r="J146"/>
  <c i="2" r="BK185"/>
  <c r="BK140"/>
  <c r="J182"/>
  <c r="BK161"/>
  <c r="J155"/>
  <c r="BK131"/>
  <c r="BK215"/>
  <c r="J185"/>
  <c r="J140"/>
  <c r="J134"/>
  <c r="J143"/>
  <c r="J137"/>
  <c r="J213"/>
  <c i="3" r="BK168"/>
  <c r="J147"/>
  <c r="BK210"/>
  <c r="BK165"/>
  <c r="BK195"/>
  <c r="J192"/>
  <c r="BK135"/>
  <c i="4" r="J155"/>
  <c r="BK152"/>
  <c r="J162"/>
  <c r="J143"/>
  <c r="J128"/>
  <c i="5" r="J143"/>
  <c r="BK143"/>
  <c r="BK131"/>
  <c i="6" r="BK144"/>
  <c r="BK141"/>
  <c r="BK126"/>
  <c r="J151"/>
  <c i="7" r="BK179"/>
  <c r="BK164"/>
  <c r="BK182"/>
  <c r="BK194"/>
  <c r="BK188"/>
  <c r="J205"/>
  <c r="BK152"/>
  <c r="J173"/>
  <c i="11" r="J177"/>
  <c r="BK174"/>
  <c r="J128"/>
  <c r="J149"/>
  <c r="BK161"/>
  <c i="2" r="BK152"/>
  <c r="J158"/>
  <c r="BK173"/>
  <c r="BK149"/>
  <c r="BK204"/>
  <c r="BK134"/>
  <c r="J176"/>
  <c r="J128"/>
  <c r="J215"/>
  <c i="3" r="BK219"/>
  <c r="BK141"/>
  <c r="BK171"/>
  <c r="BK153"/>
  <c r="J174"/>
  <c r="J201"/>
  <c i="4" r="J134"/>
  <c r="BK149"/>
  <c r="BK134"/>
  <c i="5" r="J153"/>
  <c r="J140"/>
  <c r="J137"/>
  <c i="6" r="J167"/>
  <c r="J147"/>
  <c r="BK129"/>
  <c r="J126"/>
  <c r="J129"/>
  <c i="7" r="J137"/>
  <c r="BK173"/>
  <c r="J143"/>
  <c r="BK131"/>
  <c r="J167"/>
  <c r="BK137"/>
  <c i="8" r="BK144"/>
  <c r="J129"/>
  <c r="BK135"/>
  <c r="BK141"/>
  <c i="9" r="J159"/>
  <c r="J149"/>
  <c r="BK146"/>
  <c i="10" r="BK129"/>
  <c r="J126"/>
  <c i="11" r="J171"/>
  <c r="J184"/>
  <c r="BK155"/>
  <c r="BK177"/>
  <c r="BK164"/>
  <c r="BK128"/>
  <c i="2" r="BK213"/>
  <c r="BK128"/>
  <c r="BK176"/>
  <c r="BK158"/>
  <c r="BK217"/>
  <c r="J188"/>
  <c r="J191"/>
  <c r="BK198"/>
  <c r="BK167"/>
  <c r="J131"/>
  <c r="J123"/>
  <c i="3" r="BK198"/>
  <c r="BK138"/>
  <c r="BK129"/>
  <c r="J210"/>
  <c r="J168"/>
  <c r="BK126"/>
  <c r="BK207"/>
  <c r="J171"/>
  <c r="BK177"/>
  <c r="J198"/>
  <c r="J189"/>
  <c i="4" r="J126"/>
  <c r="J158"/>
  <c r="BK137"/>
  <c i="5" r="BK153"/>
  <c r="BK125"/>
  <c i="6" r="BK167"/>
  <c r="J138"/>
  <c r="BK132"/>
  <c r="BK138"/>
  <c i="7" r="BK155"/>
  <c r="J185"/>
  <c r="BK158"/>
  <c r="BK176"/>
  <c r="J134"/>
  <c r="BK128"/>
  <c r="J155"/>
  <c i="8" r="J135"/>
  <c r="J148"/>
  <c i="9" r="J155"/>
  <c r="J140"/>
  <c r="BK149"/>
  <c r="BK134"/>
  <c i="10" r="J123"/>
  <c i="11" r="J164"/>
  <c r="J174"/>
  <c r="BK179"/>
  <c r="J158"/>
  <c r="BK140"/>
  <c r="J134"/>
  <c r="BK131"/>
  <c i="2" r="BK188"/>
  <c r="J207"/>
  <c r="BK179"/>
  <c r="J164"/>
  <c i="1" r="AS94"/>
  <c i="2" r="J195"/>
  <c r="J149"/>
  <c i="3" r="BK132"/>
  <c r="BK174"/>
  <c r="BK229"/>
  <c r="J186"/>
  <c r="J162"/>
  <c r="J234"/>
  <c r="J195"/>
  <c r="J144"/>
  <c r="J207"/>
  <c r="BK204"/>
  <c i="4" r="J137"/>
  <c r="BK128"/>
  <c r="J140"/>
  <c r="J123"/>
  <c i="5" r="J125"/>
  <c r="J134"/>
  <c r="BK128"/>
  <c i="6" r="BK156"/>
  <c r="BK151"/>
  <c r="J132"/>
  <c i="7" r="BK167"/>
  <c r="J149"/>
  <c r="J125"/>
  <c r="J164"/>
  <c r="J212"/>
  <c r="BK125"/>
  <c r="J179"/>
  <c i="8" r="BK148"/>
  <c r="BK129"/>
  <c i="9" r="BK164"/>
  <c r="J143"/>
  <c r="BK159"/>
  <c r="BK140"/>
  <c i="10" r="J129"/>
  <c i="11" r="BK143"/>
  <c r="BK146"/>
  <c r="J131"/>
  <c r="J161"/>
  <c i="2" r="BK182"/>
  <c r="J126"/>
  <c r="BK137"/>
  <c r="BK201"/>
  <c r="J152"/>
  <c r="J217"/>
  <c r="BK207"/>
  <c r="BK170"/>
  <c r="J201"/>
  <c r="BK191"/>
  <c r="J161"/>
  <c r="BK155"/>
  <c i="3" r="J183"/>
  <c r="J204"/>
  <c r="J138"/>
  <c r="J165"/>
  <c r="J180"/>
  <c r="J219"/>
  <c i="4" r="J149"/>
  <c r="J131"/>
  <c r="BK140"/>
  <c r="BK131"/>
  <c i="5" r="J149"/>
  <c r="J131"/>
  <c r="BK158"/>
  <c i="6" r="J159"/>
  <c r="BK153"/>
  <c r="BK159"/>
  <c r="J141"/>
  <c r="J156"/>
  <c i="7" r="BK201"/>
  <c r="J176"/>
  <c r="J191"/>
  <c r="J158"/>
  <c r="J197"/>
  <c r="BK212"/>
  <c r="J146"/>
  <c r="J128"/>
  <c r="J140"/>
  <c r="BK205"/>
  <c r="J161"/>
  <c i="8" r="J123"/>
  <c r="J144"/>
  <c r="BK126"/>
  <c i="9" r="BK155"/>
  <c r="BK152"/>
  <c r="J137"/>
  <c r="J164"/>
  <c r="J152"/>
  <c r="J128"/>
  <c i="10" r="J134"/>
  <c i="2" r="BK146"/>
  <c r="J198"/>
  <c r="J173"/>
  <c r="BK219"/>
  <c r="J204"/>
  <c r="J210"/>
  <c r="J219"/>
  <c r="BK126"/>
  <c i="3" r="BK147"/>
  <c r="BK201"/>
  <c r="BK156"/>
  <c r="J216"/>
  <c r="J141"/>
  <c r="J132"/>
  <c r="J223"/>
  <c r="BK180"/>
  <c r="J159"/>
  <c r="BK159"/>
  <c r="BK223"/>
  <c i="4" r="BK158"/>
  <c r="BK146"/>
  <c i="5" r="BK137"/>
  <c r="BK146"/>
  <c i="6" r="J162"/>
  <c r="J135"/>
  <c r="BK147"/>
  <c i="7" r="J170"/>
  <c r="BK170"/>
  <c r="BK134"/>
  <c r="J203"/>
  <c r="BK146"/>
  <c r="BK161"/>
  <c r="BK207"/>
  <c i="8" r="BK138"/>
  <c r="J138"/>
  <c i="9" r="BK137"/>
  <c r="J146"/>
  <c i="10" r="BK123"/>
  <c i="11" r="J137"/>
  <c r="BK152"/>
  <c r="BK171"/>
  <c r="J155"/>
  <c r="BK137"/>
  <c i="2" r="F35"/>
  <c i="3" r="BK216"/>
  <c r="BK162"/>
  <c r="BK213"/>
  <c r="BK234"/>
  <c r="BK144"/>
  <c r="J229"/>
  <c r="J177"/>
  <c r="J213"/>
  <c r="J126"/>
  <c r="J153"/>
  <c r="BK192"/>
  <c i="4" r="BK155"/>
  <c r="J146"/>
  <c r="BK143"/>
  <c i="5" r="J146"/>
  <c r="J128"/>
  <c i="6" r="BK135"/>
  <c r="J144"/>
  <c r="BK162"/>
  <c i="7" r="BK203"/>
  <c r="BK143"/>
  <c r="J207"/>
  <c r="BK185"/>
  <c r="J201"/>
  <c r="J182"/>
  <c r="BK191"/>
  <c i="8" r="J126"/>
  <c r="BK123"/>
  <c r="BK132"/>
  <c i="9" r="J125"/>
  <c r="J134"/>
  <c r="J131"/>
  <c i="10" r="BK134"/>
  <c i="11" r="J179"/>
  <c r="BK134"/>
  <c r="J125"/>
  <c r="BK125"/>
  <c r="J168"/>
  <c r="BK168"/>
  <c r="J143"/>
  <c i="6" l="1" r="T125"/>
  <c r="T124"/>
  <c i="7" r="P124"/>
  <c r="P123"/>
  <c i="3" r="BK125"/>
  <c r="BK124"/>
  <c r="T222"/>
  <c r="T221"/>
  <c i="5" r="T124"/>
  <c r="T123"/>
  <c r="T122"/>
  <c i="6" r="P125"/>
  <c r="P124"/>
  <c i="8" r="R122"/>
  <c r="R121"/>
  <c r="R120"/>
  <c r="T122"/>
  <c r="T121"/>
  <c r="T120"/>
  <c i="3" r="R125"/>
  <c r="R124"/>
  <c i="6" r="BK150"/>
  <c r="BK149"/>
  <c r="J149"/>
  <c r="J99"/>
  <c i="7" r="P200"/>
  <c r="P199"/>
  <c i="2" r="T122"/>
  <c r="T121"/>
  <c i="4" r="P122"/>
  <c r="P121"/>
  <c r="P120"/>
  <c i="1" r="AU97"/>
  <c i="5" r="R124"/>
  <c r="R123"/>
  <c r="R122"/>
  <c i="6" r="T150"/>
  <c r="T149"/>
  <c i="7" r="BK124"/>
  <c r="BK123"/>
  <c i="8" r="P122"/>
  <c r="P121"/>
  <c r="P120"/>
  <c i="1" r="AU101"/>
  <c i="9" r="R124"/>
  <c r="R123"/>
  <c r="R122"/>
  <c i="11" r="R124"/>
  <c r="R123"/>
  <c i="2" r="BK122"/>
  <c r="BK121"/>
  <c r="T194"/>
  <c r="T193"/>
  <c i="3" r="P222"/>
  <c r="P221"/>
  <c i="4" r="BK122"/>
  <c r="J122"/>
  <c r="J98"/>
  <c i="6" r="R150"/>
  <c r="R149"/>
  <c i="11" r="P124"/>
  <c r="P123"/>
  <c i="2" r="BK194"/>
  <c r="J194"/>
  <c r="J100"/>
  <c i="3" r="R222"/>
  <c r="R221"/>
  <c i="4" r="T122"/>
  <c r="T121"/>
  <c r="T120"/>
  <c i="7" r="T200"/>
  <c r="T199"/>
  <c i="11" r="T167"/>
  <c r="T166"/>
  <c i="2" r="P122"/>
  <c r="P121"/>
  <c i="6" r="R125"/>
  <c r="R124"/>
  <c i="7" r="BK200"/>
  <c r="BK199"/>
  <c r="J199"/>
  <c r="J99"/>
  <c i="9" r="BK124"/>
  <c r="J124"/>
  <c r="J98"/>
  <c i="10" r="T122"/>
  <c r="T121"/>
  <c r="T120"/>
  <c i="11" r="BK124"/>
  <c r="BK123"/>
  <c r="J123"/>
  <c r="J97"/>
  <c i="2" r="R122"/>
  <c r="R121"/>
  <c r="R120"/>
  <c i="3" r="P125"/>
  <c r="P124"/>
  <c r="P123"/>
  <c i="1" r="AU96"/>
  <c i="4" r="R122"/>
  <c r="R121"/>
  <c r="R120"/>
  <c i="5" r="P124"/>
  <c r="P123"/>
  <c r="P122"/>
  <c i="1" r="AU98"/>
  <c i="7" r="R200"/>
  <c r="R199"/>
  <c i="10" r="R122"/>
  <c r="R121"/>
  <c r="R120"/>
  <c i="11" r="R167"/>
  <c r="R166"/>
  <c i="2" r="R194"/>
  <c r="R193"/>
  <c i="3" r="BK222"/>
  <c i="6" r="BK125"/>
  <c r="J125"/>
  <c r="J98"/>
  <c i="7" r="R124"/>
  <c r="R123"/>
  <c r="R122"/>
  <c i="9" r="T124"/>
  <c r="T123"/>
  <c r="T122"/>
  <c i="10" r="P122"/>
  <c r="P121"/>
  <c r="P120"/>
  <c i="1" r="AU103"/>
  <c i="11" r="BK167"/>
  <c r="J167"/>
  <c r="J100"/>
  <c i="7" r="T124"/>
  <c r="T123"/>
  <c r="T122"/>
  <c i="11" r="T124"/>
  <c r="T123"/>
  <c r="T122"/>
  <c i="2" r="P194"/>
  <c r="P193"/>
  <c i="3" r="T125"/>
  <c r="T124"/>
  <c r="T123"/>
  <c i="5" r="BK124"/>
  <c r="J124"/>
  <c r="J98"/>
  <c i="6" r="P150"/>
  <c r="P149"/>
  <c i="8" r="BK122"/>
  <c r="BK121"/>
  <c i="9" r="P124"/>
  <c r="P123"/>
  <c r="P122"/>
  <c i="1" r="AU102"/>
  <c i="10" r="BK122"/>
  <c r="J122"/>
  <c r="J98"/>
  <c i="11" r="P167"/>
  <c r="P166"/>
  <c i="3" r="BK228"/>
  <c r="J228"/>
  <c r="J101"/>
  <c i="8" r="BK147"/>
  <c r="BK146"/>
  <c r="J146"/>
  <c r="J99"/>
  <c i="3" r="BK233"/>
  <c r="BK232"/>
  <c r="J232"/>
  <c r="J102"/>
  <c i="5" r="BK157"/>
  <c r="BK156"/>
  <c r="J156"/>
  <c r="J101"/>
  <c i="6" r="BK170"/>
  <c r="J170"/>
  <c r="J103"/>
  <c i="9" r="BK158"/>
  <c r="J158"/>
  <c r="J100"/>
  <c i="5" r="BK152"/>
  <c r="J152"/>
  <c r="J100"/>
  <c i="11" r="BK183"/>
  <c r="J183"/>
  <c r="J102"/>
  <c i="4" r="BK161"/>
  <c r="J161"/>
  <c r="J100"/>
  <c i="6" r="BK166"/>
  <c r="J166"/>
  <c r="J102"/>
  <c i="7" r="BK211"/>
  <c r="J211"/>
  <c r="J102"/>
  <c i="9" r="BK163"/>
  <c r="BK162"/>
  <c r="J162"/>
  <c r="J101"/>
  <c i="10" r="BK133"/>
  <c r="J133"/>
  <c r="J100"/>
  <c i="11" r="E112"/>
  <c r="F119"/>
  <c r="BE134"/>
  <c r="BE168"/>
  <c r="BE137"/>
  <c i="10" r="BK132"/>
  <c r="J132"/>
  <c r="J99"/>
  <c i="11" r="BE177"/>
  <c r="BE179"/>
  <c r="BE184"/>
  <c r="BE128"/>
  <c r="BE131"/>
  <c r="BE143"/>
  <c r="J91"/>
  <c r="BE152"/>
  <c r="J92"/>
  <c r="BE125"/>
  <c r="BE164"/>
  <c r="BE158"/>
  <c r="J116"/>
  <c i="10" r="BK121"/>
  <c r="J121"/>
  <c r="J97"/>
  <c i="11" r="BE155"/>
  <c r="BE140"/>
  <c r="BE161"/>
  <c r="BE171"/>
  <c r="BE146"/>
  <c r="BE149"/>
  <c r="BE174"/>
  <c i="9" r="BK123"/>
  <c r="J123"/>
  <c r="J97"/>
  <c r="J163"/>
  <c r="J102"/>
  <c i="10" r="E85"/>
  <c i="9" r="BK157"/>
  <c r="J157"/>
  <c r="J99"/>
  <c i="10" r="J92"/>
  <c r="J89"/>
  <c r="F117"/>
  <c r="BE129"/>
  <c r="J91"/>
  <c r="BE123"/>
  <c r="BE134"/>
  <c r="BE126"/>
  <c i="8" r="J121"/>
  <c r="J97"/>
  <c r="J122"/>
  <c r="J98"/>
  <c i="9" r="BE143"/>
  <c r="BE149"/>
  <c r="F92"/>
  <c r="J118"/>
  <c r="E85"/>
  <c r="J119"/>
  <c r="BE125"/>
  <c r="BE128"/>
  <c r="BE152"/>
  <c r="BE134"/>
  <c r="BE155"/>
  <c r="BE137"/>
  <c r="BE140"/>
  <c r="BE146"/>
  <c r="J116"/>
  <c r="BE131"/>
  <c r="BE164"/>
  <c r="BE159"/>
  <c i="8" r="J92"/>
  <c r="F117"/>
  <c r="BE123"/>
  <c i="7" r="J200"/>
  <c r="J100"/>
  <c r="BK210"/>
  <c r="J210"/>
  <c r="J101"/>
  <c i="8" r="J91"/>
  <c r="BE132"/>
  <c r="BE141"/>
  <c i="7" r="J123"/>
  <c r="J97"/>
  <c r="J124"/>
  <c r="J98"/>
  <c i="8" r="BE138"/>
  <c r="BE144"/>
  <c r="BE148"/>
  <c r="E110"/>
  <c r="BE126"/>
  <c r="J89"/>
  <c r="BE135"/>
  <c r="BE129"/>
  <c i="6" r="R123"/>
  <c r="BK124"/>
  <c r="J124"/>
  <c r="J97"/>
  <c i="7" r="J91"/>
  <c r="BE137"/>
  <c r="BE140"/>
  <c r="BE149"/>
  <c r="BE203"/>
  <c i="6" r="J150"/>
  <c r="J100"/>
  <c i="7" r="BE182"/>
  <c r="BE185"/>
  <c r="BE191"/>
  <c r="BE207"/>
  <c r="BE155"/>
  <c r="J92"/>
  <c r="BE179"/>
  <c r="BE197"/>
  <c r="BE134"/>
  <c r="BE152"/>
  <c r="BE161"/>
  <c r="BE164"/>
  <c r="BE170"/>
  <c r="BE205"/>
  <c r="BE212"/>
  <c r="E112"/>
  <c r="BE173"/>
  <c r="BE194"/>
  <c r="J116"/>
  <c r="BE125"/>
  <c r="BE128"/>
  <c r="F92"/>
  <c r="BE167"/>
  <c r="BE143"/>
  <c r="BE176"/>
  <c r="BE201"/>
  <c r="BE131"/>
  <c r="BE146"/>
  <c r="BE158"/>
  <c r="BE188"/>
  <c i="6" r="F92"/>
  <c r="J89"/>
  <c r="J119"/>
  <c r="J92"/>
  <c r="BE141"/>
  <c r="BE167"/>
  <c r="BE144"/>
  <c r="BE159"/>
  <c i="5" r="BK123"/>
  <c r="J157"/>
  <c r="J102"/>
  <c i="6" r="E85"/>
  <c r="BE151"/>
  <c r="BE171"/>
  <c r="BE129"/>
  <c r="BE132"/>
  <c r="BE162"/>
  <c r="BE135"/>
  <c r="BE138"/>
  <c r="BE147"/>
  <c r="BE156"/>
  <c r="BE126"/>
  <c r="BE153"/>
  <c i="5" r="J91"/>
  <c r="BE140"/>
  <c r="F119"/>
  <c r="BE131"/>
  <c r="BE143"/>
  <c r="BE153"/>
  <c i="4" r="BK121"/>
  <c r="J121"/>
  <c r="J97"/>
  <c i="5" r="E85"/>
  <c r="BE137"/>
  <c i="4" r="BK160"/>
  <c r="J160"/>
  <c r="J99"/>
  <c i="5" r="J89"/>
  <c r="BE125"/>
  <c r="BE134"/>
  <c r="BE146"/>
  <c r="J119"/>
  <c r="BE158"/>
  <c r="BE149"/>
  <c r="BE128"/>
  <c i="3" r="J124"/>
  <c r="J97"/>
  <c r="J125"/>
  <c r="J98"/>
  <c r="J222"/>
  <c r="J100"/>
  <c i="4" r="E85"/>
  <c r="F117"/>
  <c r="BE134"/>
  <c i="3" r="J233"/>
  <c r="J103"/>
  <c i="4" r="J116"/>
  <c r="BE126"/>
  <c r="BE131"/>
  <c r="BE140"/>
  <c r="BE143"/>
  <c r="J89"/>
  <c r="J117"/>
  <c r="BE137"/>
  <c r="BE155"/>
  <c r="BE128"/>
  <c r="BE162"/>
  <c r="BE123"/>
  <c r="BE149"/>
  <c r="BE146"/>
  <c r="BE152"/>
  <c r="BE158"/>
  <c i="3" r="J92"/>
  <c r="J119"/>
  <c r="BE141"/>
  <c r="BE147"/>
  <c r="BE150"/>
  <c r="BE168"/>
  <c r="J89"/>
  <c r="BE156"/>
  <c r="BE162"/>
  <c r="BE174"/>
  <c r="BE183"/>
  <c r="BE219"/>
  <c r="BE129"/>
  <c r="BE132"/>
  <c r="BE138"/>
  <c r="BE213"/>
  <c r="BE165"/>
  <c r="BE189"/>
  <c r="BE201"/>
  <c r="BE226"/>
  <c r="BE229"/>
  <c i="2" r="BK193"/>
  <c r="J193"/>
  <c r="J99"/>
  <c i="3" r="BE216"/>
  <c r="BE223"/>
  <c r="E113"/>
  <c r="BE180"/>
  <c r="BE198"/>
  <c r="BE204"/>
  <c r="BE234"/>
  <c r="F92"/>
  <c r="BE126"/>
  <c r="BE144"/>
  <c r="BE153"/>
  <c r="BE159"/>
  <c r="BE177"/>
  <c r="BE135"/>
  <c r="BE171"/>
  <c r="BE192"/>
  <c i="2" r="J121"/>
  <c r="J97"/>
  <c r="J122"/>
  <c r="J98"/>
  <c i="3" r="BE186"/>
  <c r="BE195"/>
  <c r="BE207"/>
  <c r="BE210"/>
  <c i="2" r="E110"/>
  <c r="BE140"/>
  <c r="BE143"/>
  <c r="BE155"/>
  <c r="F92"/>
  <c r="BE134"/>
  <c r="BE161"/>
  <c r="BE207"/>
  <c r="BE210"/>
  <c r="BE219"/>
  <c r="BE123"/>
  <c r="BE131"/>
  <c r="BE149"/>
  <c r="BE152"/>
  <c r="BE215"/>
  <c r="BE217"/>
  <c r="J91"/>
  <c r="BE164"/>
  <c r="J89"/>
  <c r="BE179"/>
  <c r="BE198"/>
  <c r="BE213"/>
  <c r="BE137"/>
  <c r="BE176"/>
  <c r="BE204"/>
  <c r="BE158"/>
  <c r="BE167"/>
  <c r="BE185"/>
  <c r="BE188"/>
  <c r="J92"/>
  <c r="BE126"/>
  <c r="BE128"/>
  <c r="BE146"/>
  <c r="BE173"/>
  <c r="BE182"/>
  <c r="BE195"/>
  <c r="BE201"/>
  <c r="BE170"/>
  <c r="BE191"/>
  <c i="1" r="BB95"/>
  <c i="5" r="F37"/>
  <c i="1" r="BD98"/>
  <c i="7" r="F35"/>
  <c i="1" r="BB100"/>
  <c i="10" r="J34"/>
  <c i="1" r="AW103"/>
  <c i="3" r="F34"/>
  <c i="1" r="BA96"/>
  <c i="6" r="J34"/>
  <c i="1" r="AW99"/>
  <c i="9" r="F35"/>
  <c i="1" r="BB102"/>
  <c i="11" r="J34"/>
  <c i="1" r="AW104"/>
  <c i="3" r="F35"/>
  <c i="1" r="BB96"/>
  <c i="6" r="F37"/>
  <c i="1" r="BD99"/>
  <c i="8" r="F35"/>
  <c i="1" r="BB101"/>
  <c i="9" r="F37"/>
  <c i="1" r="BD102"/>
  <c i="5" r="F34"/>
  <c i="1" r="BA98"/>
  <c i="7" r="F36"/>
  <c i="1" r="BC100"/>
  <c i="3" r="F36"/>
  <c i="1" r="BC96"/>
  <c i="6" r="F36"/>
  <c i="1" r="BC99"/>
  <c i="8" r="F36"/>
  <c i="1" r="BC101"/>
  <c i="10" r="F34"/>
  <c i="1" r="BA103"/>
  <c i="11" r="F37"/>
  <c i="1" r="BD104"/>
  <c i="2" r="F37"/>
  <c i="1" r="BD95"/>
  <c i="4" r="J34"/>
  <c i="1" r="AW97"/>
  <c i="5" r="F35"/>
  <c i="1" r="BB98"/>
  <c i="8" r="F34"/>
  <c i="1" r="BA101"/>
  <c i="9" r="F34"/>
  <c i="1" r="BA102"/>
  <c i="10" r="F35"/>
  <c i="1" r="BB103"/>
  <c i="2" r="J34"/>
  <c i="1" r="AW95"/>
  <c i="5" r="J34"/>
  <c i="1" r="AW98"/>
  <c i="7" r="F34"/>
  <c i="1" r="BA100"/>
  <c i="3" r="J34"/>
  <c i="1" r="AW96"/>
  <c i="6" r="F34"/>
  <c i="1" r="BA99"/>
  <c i="9" r="J34"/>
  <c i="1" r="AW102"/>
  <c i="11" r="F35"/>
  <c i="1" r="BB104"/>
  <c i="4" r="F34"/>
  <c i="1" r="BA97"/>
  <c i="4" r="F35"/>
  <c i="1" r="BB97"/>
  <c i="5" r="F36"/>
  <c i="1" r="BC98"/>
  <c i="8" r="J34"/>
  <c i="1" r="AW101"/>
  <c i="9" r="F36"/>
  <c i="1" r="BC102"/>
  <c i="2" r="F34"/>
  <c i="1" r="BA95"/>
  <c i="4" r="F36"/>
  <c i="1" r="BC97"/>
  <c i="7" r="F37"/>
  <c i="1" r="BD100"/>
  <c i="10" r="F36"/>
  <c i="1" r="BC103"/>
  <c i="2" r="F36"/>
  <c i="1" r="BC95"/>
  <c i="4" r="F37"/>
  <c i="1" r="BD97"/>
  <c i="7" r="J34"/>
  <c i="1" r="AW100"/>
  <c i="11" r="F34"/>
  <c i="1" r="BA104"/>
  <c i="3" r="F37"/>
  <c i="1" r="BD96"/>
  <c i="6" r="F35"/>
  <c i="1" r="BB99"/>
  <c i="8" r="F37"/>
  <c i="1" r="BD101"/>
  <c i="10" r="F37"/>
  <c i="1" r="BD103"/>
  <c i="11" r="F36"/>
  <c i="1" r="BC104"/>
  <c i="3" l="1" r="BK221"/>
  <c r="J221"/>
  <c r="J99"/>
  <c i="11" r="P122"/>
  <c i="1" r="AU104"/>
  <c i="8" r="BK120"/>
  <c r="J120"/>
  <c i="2" r="P120"/>
  <c i="1" r="AU95"/>
  <c i="2" r="T120"/>
  <c i="11" r="R122"/>
  <c i="6" r="P123"/>
  <c i="1" r="AU99"/>
  <c i="7" r="P122"/>
  <c i="1" r="AU100"/>
  <c i="3" r="R123"/>
  <c i="6" r="T123"/>
  <c i="8" r="J147"/>
  <c r="J100"/>
  <c i="6" r="BK165"/>
  <c r="J165"/>
  <c r="J101"/>
  <c i="11" r="J124"/>
  <c r="J98"/>
  <c i="5" r="BK151"/>
  <c r="J151"/>
  <c r="J99"/>
  <c i="11" r="BK182"/>
  <c r="J182"/>
  <c r="J101"/>
  <c r="BK166"/>
  <c r="J166"/>
  <c r="J99"/>
  <c i="10" r="BK120"/>
  <c r="J120"/>
  <c r="J96"/>
  <c i="9" r="BK122"/>
  <c r="J122"/>
  <c r="J96"/>
  <c i="7" r="BK122"/>
  <c r="J122"/>
  <c i="6" r="BK123"/>
  <c r="J123"/>
  <c r="J96"/>
  <c i="5" r="J123"/>
  <c r="J97"/>
  <c i="4" r="BK120"/>
  <c r="J120"/>
  <c i="2" r="BK120"/>
  <c r="J120"/>
  <c r="J96"/>
  <c i="3" r="F33"/>
  <c i="1" r="AZ96"/>
  <c i="7" r="J33"/>
  <c i="1" r="AV100"/>
  <c r="AT100"/>
  <c r="BB94"/>
  <c r="W31"/>
  <c i="8" r="J30"/>
  <c i="1" r="AG101"/>
  <c i="2" r="F33"/>
  <c i="1" r="AZ95"/>
  <c i="7" r="J30"/>
  <c i="1" r="AG100"/>
  <c i="11" r="J33"/>
  <c i="1" r="AV104"/>
  <c r="AT104"/>
  <c i="3" r="J33"/>
  <c i="1" r="AV96"/>
  <c r="AT96"/>
  <c i="10" r="J33"/>
  <c i="1" r="AV103"/>
  <c r="AT103"/>
  <c r="BC94"/>
  <c r="W32"/>
  <c i="2" r="J33"/>
  <c i="1" r="AV95"/>
  <c r="AT95"/>
  <c i="10" r="F33"/>
  <c i="1" r="AZ103"/>
  <c r="BD94"/>
  <c r="W33"/>
  <c i="4" r="J30"/>
  <c i="1" r="AG97"/>
  <c i="6" r="F33"/>
  <c i="1" r="AZ99"/>
  <c i="9" r="F33"/>
  <c i="1" r="AZ102"/>
  <c i="4" r="J33"/>
  <c i="1" r="AV97"/>
  <c r="AT97"/>
  <c i="8" r="J33"/>
  <c i="1" r="AV101"/>
  <c r="AT101"/>
  <c r="AN101"/>
  <c i="4" r="F33"/>
  <c i="1" r="AZ97"/>
  <c i="8" r="F33"/>
  <c i="1" r="AZ101"/>
  <c i="5" r="J33"/>
  <c i="1" r="AV98"/>
  <c r="AT98"/>
  <c i="11" r="F33"/>
  <c i="1" r="AZ104"/>
  <c i="5" r="F33"/>
  <c i="1" r="AZ98"/>
  <c i="9" r="J33"/>
  <c i="1" r="AV102"/>
  <c r="AT102"/>
  <c i="7" r="F33"/>
  <c i="1" r="AZ100"/>
  <c i="6" r="J33"/>
  <c i="1" r="AV99"/>
  <c r="AT99"/>
  <c r="BA94"/>
  <c r="W30"/>
  <c i="11" l="1" r="BK122"/>
  <c r="J122"/>
  <c r="J96"/>
  <c i="3" r="BK123"/>
  <c r="J123"/>
  <c i="8" r="J96"/>
  <c i="5" r="BK122"/>
  <c r="J122"/>
  <c r="J96"/>
  <c i="1" r="AN100"/>
  <c i="8" r="J39"/>
  <c i="7" r="J96"/>
  <c r="J39"/>
  <c i="1" r="AN97"/>
  <c i="4" r="J96"/>
  <c r="J39"/>
  <c i="1" r="AW94"/>
  <c r="AK30"/>
  <c r="AU94"/>
  <c i="3" r="J30"/>
  <c i="1" r="AG96"/>
  <c i="2" r="J30"/>
  <c i="1" r="AG95"/>
  <c r="AY94"/>
  <c i="10" r="J30"/>
  <c i="1" r="AG103"/>
  <c r="AN103"/>
  <c i="9" r="J30"/>
  <c i="1" r="AG102"/>
  <c r="AN102"/>
  <c i="6" r="J30"/>
  <c i="1" r="AG99"/>
  <c r="AN99"/>
  <c r="AX94"/>
  <c r="AZ94"/>
  <c r="W29"/>
  <c i="3" l="1" r="J39"/>
  <c r="J96"/>
  <c i="10" r="J39"/>
  <c i="9" r="J39"/>
  <c i="6" r="J39"/>
  <c i="2" r="J39"/>
  <c i="1" r="AN95"/>
  <c r="AN96"/>
  <c i="5" r="J30"/>
  <c i="1" r="AG98"/>
  <c r="AN98"/>
  <c r="AV94"/>
  <c r="AK29"/>
  <c i="11" r="J30"/>
  <c i="1" r="AG104"/>
  <c i="11" l="1" r="J39"/>
  <c i="5" r="J39"/>
  <c i="1" r="AN104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<sst xmlns="http://schemas.openxmlformats.org/spreadsheetml/2006/main">
  <si>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</si>
  <si>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</si>
  <si>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</si>
  <si>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</si>
  <si>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</si>
  <si>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{a580f700-0fde-4499-b516-e7f43fbde002}</t>
  </si>
  <si>
    <t>0,01</t>
  </si>
  <si>
    <t>21</t>
  </si>
  <si>
    <t>15</t>
  </si>
  <si>
    <t>REKAPITULACE ZAKÁZKY</t>
  </si>
  <si>
    <t xml:space="preserve">v ---  níže se nacházejí doplnkové a pomocné údaje k sestavám  --- v</t>
  </si>
  <si>
    <t>Návod na vyplnění</t>
  </si>
  <si>
    <t>0,001</t>
  </si>
  <si>
    <t>Kód:</t>
  </si>
  <si>
    <t>2023/06/01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</si>
  <si>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</si>
  <si>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Zakázka:</t>
  </si>
  <si>
    <t>Odstranění závad z el. revizí 2023 - II. etapa</t>
  </si>
  <si>
    <t>KSO:</t>
  </si>
  <si>
    <t>CC-CZ:</t>
  </si>
  <si>
    <t>Místo:</t>
  </si>
  <si>
    <t xml:space="preserve"> </t>
  </si>
  <si>
    <t>Datum:</t>
  </si>
  <si>
    <t>12. 7. 2023</t>
  </si>
  <si>
    <t>Zadavatel:</t>
  </si>
  <si>
    <t>IČ:</t>
  </si>
  <si>
    <t>64809447</t>
  </si>
  <si>
    <t>TECHNICKÉ SLUŽBY HRADEC KRÁLOVÉ</t>
  </si>
  <si>
    <t>DIČ:</t>
  </si>
  <si>
    <t>CZ64809447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</si>
  <si>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</si>
  <si>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</si>
  <si>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</si>
  <si>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</si>
  <si>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</si>
  <si>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</si>
  <si>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</si>
  <si>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</si>
  <si>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</si>
  <si>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</si>
  <si>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</si>
  <si>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</si>
  <si>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</si>
  <si>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</si>
  <si>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</si>
  <si>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</si>
  <si>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</si>
  <si>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</si>
  <si>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</si>
  <si>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</si>
  <si>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</si>
  <si>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</si>
  <si>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</si>
  <si>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</si>
  <si>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</si>
  <si>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</si>
  <si>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</si>
  <si>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</si>
  <si>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</si>
  <si>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</si>
  <si>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</si>
  <si>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</si>
  <si>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</si>
  <si>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</si>
  <si>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</si>
  <si>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</si>
  <si>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</si>
  <si>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</si>
  <si>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</si>
  <si>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</si>
  <si>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</si>
  <si>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</si>
  <si>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</si>
  <si>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</si>
  <si>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</si>
  <si>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</si>
  <si>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</si>
  <si>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</si>
  <si>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</si>
  <si>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</si>
  <si>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</si>
  <si>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2023/06/01-1</t>
  </si>
  <si>
    <t>DDM Rautenkrancova</t>
  </si>
  <si>
    <t>STA</t>
  </si>
  <si>
    <t>1</t>
  </si>
  <si>
    <t>{f0c302e7-fbae-4f41-be57-47e622a75db9}</t>
  </si>
  <si>
    <t>2</t>
  </si>
  <si>
    <t>2023/06/01-2</t>
  </si>
  <si>
    <t xml:space="preserve">Divadlo jesličky </t>
  </si>
  <si>
    <t>{044c943a-e52e-4b56-a8cf-b104b55f0139}</t>
  </si>
  <si>
    <t>2023/06/01-3</t>
  </si>
  <si>
    <t>MŠ Březhrad</t>
  </si>
  <si>
    <t>{02463791-163c-4c05-847e-eaffeacf60a1}</t>
  </si>
  <si>
    <t>2023/06/01-4</t>
  </si>
  <si>
    <t>MŠ Čajkovského</t>
  </si>
  <si>
    <t>{1e37afcf-10d9-4a53-a25f-bbd4e145a2e8}</t>
  </si>
  <si>
    <t>2023/06/01-5</t>
  </si>
  <si>
    <t>MŠ Markova</t>
  </si>
  <si>
    <t>{20901c7b-3971-4ad4-a381-0f8eda02d4b9}</t>
  </si>
  <si>
    <t>2023/06/01-6</t>
  </si>
  <si>
    <t xml:space="preserve">MŠ Škroupova </t>
  </si>
  <si>
    <t>{0ce42a39-daff-48f3-bdd0-fdb9ea92f2fa}</t>
  </si>
  <si>
    <t>2023/06/01-7</t>
  </si>
  <si>
    <t>MŠ Svobodné Dvory, K Dolíkám</t>
  </si>
  <si>
    <t>{0c320cee-6a3b-478c-9c9d-8a60b92f96de}</t>
  </si>
  <si>
    <t>2023/06/01-8</t>
  </si>
  <si>
    <t>MŠ Štefcova</t>
  </si>
  <si>
    <t>{a0e6d7f9-f6d0-4dbe-af6f-91b41d4b1ab7}</t>
  </si>
  <si>
    <t>2023/06/01-9</t>
  </si>
  <si>
    <t>MŠ Montessori</t>
  </si>
  <si>
    <t>{07b7f78b-8c55-4264-9407-338291a41674}</t>
  </si>
  <si>
    <t>2023/06/01-10</t>
  </si>
  <si>
    <t xml:space="preserve">MŠ Veverkova </t>
  </si>
  <si>
    <t>{b1cb9f1c-8244-4f46-a6e0-407a329c924f}</t>
  </si>
  <si>
    <t>KRYCÍ LIST SOUPISU PRACÍ</t>
  </si>
  <si>
    <t>Objekt:</t>
  </si>
  <si>
    <t>2023/06/01-1 - DDM Rautenkrancova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</si>
  <si>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</si>
  <si>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</si>
  <si>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</si>
  <si>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</si>
  <si>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</si>
  <si>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</si>
  <si>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</si>
  <si>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</si>
  <si>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</si>
  <si>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</si>
  <si>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</si>
  <si>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</si>
  <si>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</si>
  <si>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</si>
  <si>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</si>
  <si>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</si>
  <si>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</si>
  <si>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</si>
  <si>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</si>
  <si>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</si>
  <si>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</si>
  <si>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</si>
  <si>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</si>
  <si>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</si>
  <si>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</si>
  <si>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</si>
  <si>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</si>
  <si>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</si>
  <si>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741231002</t>
  </si>
  <si>
    <t>Montáž svorkovnice do rozvaděčů - řadová vodič do 6 mm2 se zapojením vodičů</t>
  </si>
  <si>
    <t>kus</t>
  </si>
  <si>
    <t>16</t>
  </si>
  <si>
    <t>1749384849</t>
  </si>
  <si>
    <t>PP</t>
  </si>
  <si>
    <t xml:space="preserve">Montáž svorkovnic do rozváděčů s popisnými štítky se zapojením vodičů na jedné straně řadových, průřezové plochy vodičů do 6 mm2
včetně demontáže stávajících svorek </t>
  </si>
  <si>
    <t>P</t>
  </si>
  <si>
    <t>Poznámka k položce:_x000d_
závada 10/1;</t>
  </si>
  <si>
    <t>M</t>
  </si>
  <si>
    <t>1218642</t>
  </si>
  <si>
    <t>DIN LISTA 35X7,5 DER.6,3MM PASIVOVANA 1M</t>
  </si>
  <si>
    <t>m</t>
  </si>
  <si>
    <t>32</t>
  </si>
  <si>
    <t>1821281019</t>
  </si>
  <si>
    <t>3</t>
  </si>
  <si>
    <t>1000223067</t>
  </si>
  <si>
    <t>BEČOV A131151 Řadová svorka RSA 4 A - hnědá</t>
  </si>
  <si>
    <t>-418308896</t>
  </si>
  <si>
    <t>4</t>
  </si>
  <si>
    <t>741313001</t>
  </si>
  <si>
    <t>Montáž zásuvka (polo)zapuštěná šroubové připojení 2P+PE se zapojením vodičů</t>
  </si>
  <si>
    <t>760511305</t>
  </si>
  <si>
    <t>Montáž zásuvek domovních se zapojením vodičů bezšroubové připojení polozapuštěných nebo zapuštěných 10/16 A, provedení 2P + PE</t>
  </si>
  <si>
    <t xml:space="preserve">Poznámka k položce:_x000d_
závada 15/2;15/4;15/7;15/9;15/14;15/16;_x000d_
</t>
  </si>
  <si>
    <t>5</t>
  </si>
  <si>
    <t>741313222</t>
  </si>
  <si>
    <t>Montáž zásuvek průmyslových nástěnných provedení IP 67 3P+N+PE 32 A se zapojením vodičů</t>
  </si>
  <si>
    <t>1167493705</t>
  </si>
  <si>
    <t>Montáž zásuvek průmyslových se zapojením vodičů nástěnných, provedení IP 67 3P+N+PE 32 A</t>
  </si>
  <si>
    <t>Poznámka k položce:_x000d_
závada 13/2;15/8;</t>
  </si>
  <si>
    <t>6</t>
  </si>
  <si>
    <t>35811314</t>
  </si>
  <si>
    <t>zásuvka nástěnná 32A - 5pól, řazení 3P+N+PE IP67, šroubové svorky</t>
  </si>
  <si>
    <t>1460365225</t>
  </si>
  <si>
    <t>Poznámka k položce:_x000d_
závada 13/2;</t>
  </si>
  <si>
    <t>7</t>
  </si>
  <si>
    <t>741313231</t>
  </si>
  <si>
    <t>Montáž zásuvek průmyslových nástěnných provedení IP 44 2P+PE 16 A se zapojením vodičů</t>
  </si>
  <si>
    <t>131151581</t>
  </si>
  <si>
    <t>Montáž zásuvek průmyslových se zapojením vodičů nástěnných, provedení IP 44 2P+PE 16 A</t>
  </si>
  <si>
    <t>Poznámka k položce:_x000d_
závada 15/6;</t>
  </si>
  <si>
    <t>8</t>
  </si>
  <si>
    <t>741316823</t>
  </si>
  <si>
    <t>Demontáž zásuvek domovních normální prostředí do 16A zapuštěných šroubových se zachováním funkčnosti 2P+PE</t>
  </si>
  <si>
    <t>443924592</t>
  </si>
  <si>
    <t>Demontáž zásuvek se zachováním funkčnosti domovních polozapuštěných nebo zapuštěných, pro prostředí normální do 16 A, připojení šroubové 2P+PE</t>
  </si>
  <si>
    <t>Poznámka k položce:_x000d_
závada 15/2;15/4;15/7;15/9;15/14;15/16;</t>
  </si>
  <si>
    <t>9</t>
  </si>
  <si>
    <t>741316855</t>
  </si>
  <si>
    <t>Demontáž zásuvek průmyslových nástěnných venkovních bezšroubových se zachováním funkčnosti 3P+N+PE</t>
  </si>
  <si>
    <t>1832393840</t>
  </si>
  <si>
    <t>Demontáž zásuvek se zachováním funkčnosti průmyslových nástěnných, pro prostředí venkovní nebo mokré, připojení bezšroubové 3P+N+PE</t>
  </si>
  <si>
    <t>10</t>
  </si>
  <si>
    <t>741320105</t>
  </si>
  <si>
    <t>Montáž jističů jednopólových nn do 25 A ve skříni se zapojením vodičů</t>
  </si>
  <si>
    <t>1793455174</t>
  </si>
  <si>
    <t>Montáž jističů se zapojením vodičů jednopólových nn do 25 A ve skříni</t>
  </si>
  <si>
    <t>Poznámka k položce:_x000d_
závada 2/3;7/1;8/1;9/1;</t>
  </si>
  <si>
    <t>11</t>
  </si>
  <si>
    <t>35822123</t>
  </si>
  <si>
    <t>jistič 1-pólový 16 A vypínací charakteristika C vypínací schopnost 6 kA</t>
  </si>
  <si>
    <t>-421225976</t>
  </si>
  <si>
    <t>Poznámka k položce:_x000d_
závada 7/1;8/1;9/1;</t>
  </si>
  <si>
    <t>12</t>
  </si>
  <si>
    <t>35822126</t>
  </si>
  <si>
    <t>jistič 1-pólový 20 A vypínací charakteristika B vypínací schopnost 6 kA</t>
  </si>
  <si>
    <t>-561420819</t>
  </si>
  <si>
    <t>Poznámka k položce:_x000d_
závada 2/3;</t>
  </si>
  <si>
    <t>13</t>
  </si>
  <si>
    <t>741320175</t>
  </si>
  <si>
    <t>Montáž jističů třípólových nn do 63 A ve skříni se zapojením vodičů</t>
  </si>
  <si>
    <t>-1435770227</t>
  </si>
  <si>
    <t>Montáž jističů se zapojením vodičů třípólových nn do 63 A ve skříni</t>
  </si>
  <si>
    <t>Poznámka k položce:_x000d_
závada 2/2;12/2;13/1;</t>
  </si>
  <si>
    <t>14</t>
  </si>
  <si>
    <t>35822164</t>
  </si>
  <si>
    <t>jistič 3-pólový 16 A vypínací charakteristika C vypínací schopnost 6 kA</t>
  </si>
  <si>
    <t>-1549692247</t>
  </si>
  <si>
    <t>Poznámka k položce:_x000d_
závada 13/1;</t>
  </si>
  <si>
    <t>35822174</t>
  </si>
  <si>
    <t>jistič 3-pólový 32 A vypínací charakteristika B vypínací schopnost 6 kA</t>
  </si>
  <si>
    <t>1808913982</t>
  </si>
  <si>
    <t>Poznámka k položce:_x000d_
závada 2/2;12/2;</t>
  </si>
  <si>
    <t>741322072</t>
  </si>
  <si>
    <t>Montáž svodiče přepětí nn typ 2 třípólových dvoudílných s vložením modulu se zapojením vodičů</t>
  </si>
  <si>
    <t>399896717</t>
  </si>
  <si>
    <t>Montáž přepěťových ochran nn se zapojením vodičů svodiče přepětí – typ 2 třípólových dvoudílných s vložením modulu</t>
  </si>
  <si>
    <t>Poznámka k položce:_x000d_
závada 2/1</t>
  </si>
  <si>
    <t>17</t>
  </si>
  <si>
    <t>1000140563</t>
  </si>
  <si>
    <t>OEZ:40619 SVBC-12,5-3-MZ Kombinovaný svodič bleskových proudů a přepětí RP 1,35kč/ks</t>
  </si>
  <si>
    <t>-1757861496</t>
  </si>
  <si>
    <t>18</t>
  </si>
  <si>
    <t>741322815</t>
  </si>
  <si>
    <t>Demontáž jistič jednopólový nn do 25 A ze skříně</t>
  </si>
  <si>
    <t>-1729976373</t>
  </si>
  <si>
    <t>Demontáž jističů jednopólových nn bez signálního kontaktu do 25 A ze skříně</t>
  </si>
  <si>
    <t>Poznámka k položce:_x000d_
závada 2/3;7/1;9/1;</t>
  </si>
  <si>
    <t>19</t>
  </si>
  <si>
    <t>741322865</t>
  </si>
  <si>
    <t>Demontáž jistič třípólový nn do 63 A ze skříně</t>
  </si>
  <si>
    <t>-102553685</t>
  </si>
  <si>
    <t>Demontáž jističů třípólových nn bez signálního kontaktu do 63 A ze skříně</t>
  </si>
  <si>
    <t>20</t>
  </si>
  <si>
    <t>741325821</t>
  </si>
  <si>
    <t>Demontáž svodiče bleskových proudů nn typ 1 třípólových impulzní proud do 35 kA</t>
  </si>
  <si>
    <t>108146940</t>
  </si>
  <si>
    <t>Demontáž přepěťových ochran nn svodiče bleskových proudů – typ 1 třípólových, pro impulsní proud do 35 kA</t>
  </si>
  <si>
    <t>741850933</t>
  </si>
  <si>
    <t>Zjištění závad na silnoproudé instalaci ve školách s více než 5 místnostmi</t>
  </si>
  <si>
    <t>1589758698</t>
  </si>
  <si>
    <t xml:space="preserve">Zjištění závad a poruch silnoproudé instalace v objektech ve školách, školkách, hotelech apod., s příslušenstvím podle počtu místností připojených na 1 okruh a vyřazených z provozu přes 5 místností
</t>
  </si>
  <si>
    <t>Poznámka k položce:_x000d_
závada 15/4;</t>
  </si>
  <si>
    <t>22</t>
  </si>
  <si>
    <t>741852902</t>
  </si>
  <si>
    <t>Zjištění závad u svítidel zářivkových 2-trubicových pro prostředí normální</t>
  </si>
  <si>
    <t>64</t>
  </si>
  <si>
    <t>-529297743</t>
  </si>
  <si>
    <t>Zjištění závady u svítidel zářivkových pro prostředí normální dvojtrubicových</t>
  </si>
  <si>
    <t>Poznámka k položce:_x000d_
včetně výměny trubice_x000d_
závada 15/5;15/10;15/12;15/13;15/15;</t>
  </si>
  <si>
    <t>23</t>
  </si>
  <si>
    <t>34751014</t>
  </si>
  <si>
    <t>zářivka lineární 36W G13 denní bílá</t>
  </si>
  <si>
    <t>256</t>
  </si>
  <si>
    <t>455541184</t>
  </si>
  <si>
    <t>Poznámka k položce:_x000d_
závada 15/5;15/10;15/12;15/13;15/15;</t>
  </si>
  <si>
    <t>24</t>
  </si>
  <si>
    <t>998741181</t>
  </si>
  <si>
    <t>Příplatek k přesunu hmot tonážní 741 prováděný bez použití mechanizace</t>
  </si>
  <si>
    <t>t</t>
  </si>
  <si>
    <t>-1830981528</t>
  </si>
  <si>
    <t>Přesun hmot pro silnoproud stanovený z hmotnosti přesunovaného materiálu Příplatek k ceně za přesun prováděný bez použití mechanizace pro jakoukoliv výšku objektu</t>
  </si>
  <si>
    <t>Práce a dodávky M</t>
  </si>
  <si>
    <t>21-M</t>
  </si>
  <si>
    <t>Elektromontáže</t>
  </si>
  <si>
    <t>25</t>
  </si>
  <si>
    <t>210100001</t>
  </si>
  <si>
    <t>Ukončení vodičů v rozváděči nebo na přístroji včetně zapojení průřezu žíly do 2,5 mm2</t>
  </si>
  <si>
    <t>-1382906562</t>
  </si>
  <si>
    <t>Ukončení vodičů izolovaných s označením a zapojením v rozváděči nebo na přístroji průřezu žíly do 2,5 mm2</t>
  </si>
  <si>
    <t>26</t>
  </si>
  <si>
    <t>210192671</t>
  </si>
  <si>
    <t xml:space="preserve">oprava krytí rozvaděče </t>
  </si>
  <si>
    <t>1055136981</t>
  </si>
  <si>
    <t xml:space="preserve">doplnění vnitřního zakrytí rozvaděče </t>
  </si>
  <si>
    <t>Poznámka k položce:_x000d_
včetně potřebného materiálu _x000d_
závada 3/1;5/1;15/3;</t>
  </si>
  <si>
    <t>27</t>
  </si>
  <si>
    <t>35421000</t>
  </si>
  <si>
    <t>krytka koncová pro 2-3fázové přípojnice</t>
  </si>
  <si>
    <t>128</t>
  </si>
  <si>
    <t>-757311682</t>
  </si>
  <si>
    <t>krytka koncová pro 2-3fázové přípojnice včetně montáže</t>
  </si>
  <si>
    <t>Poznámka k položce:_x000d_
závada 4/1;</t>
  </si>
  <si>
    <t>28</t>
  </si>
  <si>
    <t>210801311</t>
  </si>
  <si>
    <t>Montáž vodiče Cu izolovaného plného nebo laněného s PVC pláštěm do 1 kV žíla 1,5 až 16 mm2 uloženého volně (např. CY, CHAH-V)</t>
  </si>
  <si>
    <t>-1084091747</t>
  </si>
  <si>
    <t>Montáž izolovaných vodičů měděných do 1 kV bez ukončení uložených volně plných nebo laněných s PVC pláštěm, bezhalogenových, ohniodolných (např. CY, CHAH-V) průřezu žíly 1,5 až 16 mm2</t>
  </si>
  <si>
    <t>Poznámka k položce:_x000d_
závada 6/1;</t>
  </si>
  <si>
    <t>29</t>
  </si>
  <si>
    <t>PKB.607600</t>
  </si>
  <si>
    <t>H07V-U 4 SM</t>
  </si>
  <si>
    <t>-15409572</t>
  </si>
  <si>
    <t>30</t>
  </si>
  <si>
    <t>RM01</t>
  </si>
  <si>
    <t xml:space="preserve">označení vodičů a vývodů </t>
  </si>
  <si>
    <t>kpl</t>
  </si>
  <si>
    <t>1941983198</t>
  </si>
  <si>
    <t xml:space="preserve">včetně potřebného materiálu </t>
  </si>
  <si>
    <t>Poznámka k položce:_x000d_
závada 11/1;14/4;</t>
  </si>
  <si>
    <t>31</t>
  </si>
  <si>
    <t>RM02</t>
  </si>
  <si>
    <t>Údržba rozvaděče - oprava hlavice hlavního vypínače</t>
  </si>
  <si>
    <t>2004166700</t>
  </si>
  <si>
    <t>Poznámka k položce:_x000d_
závada 4/2;</t>
  </si>
  <si>
    <t>RM03</t>
  </si>
  <si>
    <t>Údržba rozvaděče - doplnění bezpečnostního značení</t>
  </si>
  <si>
    <t>1025442218</t>
  </si>
  <si>
    <t>Poznámka k položce:_x000d_
závada 14/2;</t>
  </si>
  <si>
    <t>33</t>
  </si>
  <si>
    <t>RM03.1</t>
  </si>
  <si>
    <t>Údržba rozvaděče - doplnění výrobního štítku</t>
  </si>
  <si>
    <t>529278248</t>
  </si>
  <si>
    <t>Poznámka k položce:_x000d_
závada 14/3;15/3;</t>
  </si>
  <si>
    <t>34</t>
  </si>
  <si>
    <t>RM05</t>
  </si>
  <si>
    <t>Údržba rozvaděče - doplnění trvanlivého názvu na dveře</t>
  </si>
  <si>
    <t>-1292584683</t>
  </si>
  <si>
    <t>Poznámka k položce:_x000d_
závada 12/1;14/1;</t>
  </si>
  <si>
    <t xml:space="preserve">2023/06/01-2 - Divadlo jesličky </t>
  </si>
  <si>
    <t xml:space="preserve">    22-M - Montáže technologických zařízení pro dopravní stavby</t>
  </si>
  <si>
    <t>VRN - Vedlejší rozpočtové náklady</t>
  </si>
  <si>
    <t xml:space="preserve">    VRN9 - Ostatní náklady</t>
  </si>
  <si>
    <t>741130004</t>
  </si>
  <si>
    <t>Ukončení vodič izolovaný do 6 mm2 v rozváděči nebo na přístroji</t>
  </si>
  <si>
    <t>-886657716</t>
  </si>
  <si>
    <t>Ukončení vodičů izolovaných s označením a zapojením v rozváděči nebo na přístroji, průřezu žíly do 6 mm2</t>
  </si>
  <si>
    <t>Poznámka k položce:_x000d_
závada 5/1;</t>
  </si>
  <si>
    <t>34141027</t>
  </si>
  <si>
    <t>vodič propojovací flexibilní jádro Cu lanované izolace PVC 450/750V (H07V-K) 1x6mm2</t>
  </si>
  <si>
    <t>-430925822</t>
  </si>
  <si>
    <t>vodič propojovací flexibilní jádro Cu lanované izolace PVC 450/750V (H07V-K) 1x6mm2, ZŽ</t>
  </si>
  <si>
    <t>1217019</t>
  </si>
  <si>
    <t>LIS. KABELOVE OKO IZOL. GF-M6</t>
  </si>
  <si>
    <t>-387371227</t>
  </si>
  <si>
    <t>741132101</t>
  </si>
  <si>
    <t>Ukončení kabelů 2x1,5 až 4 mm2 smršťovací záklopkou nebo páskem bez letování</t>
  </si>
  <si>
    <t>-734878032</t>
  </si>
  <si>
    <t>Ukončení kabelů smršťovací záklopkou nebo páskou se zapojením bez letování, počtu a průřezu žil 2x1,5 až 4 mm2</t>
  </si>
  <si>
    <t>Poznámka k položce:_x000d_
závada 3/2;</t>
  </si>
  <si>
    <t>2134784446</t>
  </si>
  <si>
    <t>Poznámka k položce:_x000d_
závada2/1;</t>
  </si>
  <si>
    <t>-1915875934</t>
  </si>
  <si>
    <t>Poznámka k položce:_x000d_
závada 2/1;</t>
  </si>
  <si>
    <t>1156470042</t>
  </si>
  <si>
    <t>554079978</t>
  </si>
  <si>
    <t>Poznámka k položce:_x000d_
závada6/3;6/4;6/8;6/11;6/14;6/17;</t>
  </si>
  <si>
    <t>1196360</t>
  </si>
  <si>
    <t>DVOJZASUVKA 5513J-C02357 B1</t>
  </si>
  <si>
    <t>2124495019</t>
  </si>
  <si>
    <t>Poznámka k položce:_x000d_
závada 6/11;</t>
  </si>
  <si>
    <t>-580999283</t>
  </si>
  <si>
    <t>Poznámka k položce:_x000d_
závada 6/3;6/4;6/8;6/11;6/14;6/17;</t>
  </si>
  <si>
    <t>1049189726</t>
  </si>
  <si>
    <t>Poznámka k položce:_x000d_
závada3/3;</t>
  </si>
  <si>
    <t>35822121</t>
  </si>
  <si>
    <t>jistič 1-pólový 13 A vypínací charakteristika C vypínací schopnost 10 kA</t>
  </si>
  <si>
    <t>1358468951</t>
  </si>
  <si>
    <t>Poznámka k položce:_x000d_
závada 3/3;</t>
  </si>
  <si>
    <t>35822115</t>
  </si>
  <si>
    <t>jistič 1-pólový 10 A vypínací charakteristika B vypínací schopnost 6 kA</t>
  </si>
  <si>
    <t>-1471523242</t>
  </si>
  <si>
    <t>741320912</t>
  </si>
  <si>
    <t>Výměna pojistkových vložek velikosti do 63 A</t>
  </si>
  <si>
    <t>-496127135</t>
  </si>
  <si>
    <t>Výměna částí jistících přístrojů pojistkových vložek (patron) včetně potřebné manipulace s pojistkovou hlavicí vyjmutí vadné vložky a vložení nové, velikosti do 63 A</t>
  </si>
  <si>
    <t>Poznámka k položce:_x000d_
závada 2/2;2/3;2/4;2/5;2/6;</t>
  </si>
  <si>
    <t>1187525</t>
  </si>
  <si>
    <t>POJISTKA E27 DII 6A gL/gG POMALA</t>
  </si>
  <si>
    <t>-1126658288</t>
  </si>
  <si>
    <t>Poznámka k položce:_x000d_
závada 2/6;</t>
  </si>
  <si>
    <t>1187523</t>
  </si>
  <si>
    <t>POJISTKA E27 DII 25A gL/gG POMALA</t>
  </si>
  <si>
    <t>-1698128090</t>
  </si>
  <si>
    <t>Poznámka k položce:_x000d_
závada 2/4;2/5;</t>
  </si>
  <si>
    <t>1187522</t>
  </si>
  <si>
    <t>POJISTKA E27 DII 20A gL/gG POMALA</t>
  </si>
  <si>
    <t>1946831062</t>
  </si>
  <si>
    <t>1142979</t>
  </si>
  <si>
    <t>POJISTKA E33 DIII 63A DZ/gF</t>
  </si>
  <si>
    <t>1273824761</t>
  </si>
  <si>
    <t>Poznámka k položce:_x000d_
závada 2/2;</t>
  </si>
  <si>
    <t>-950333277</t>
  </si>
  <si>
    <t>741371823</t>
  </si>
  <si>
    <t>Demontáž osvětlovacího modulového systému zářivkového dl přes 1100 mm bez zachování funkčnosti</t>
  </si>
  <si>
    <t>1028645510</t>
  </si>
  <si>
    <t>Demontáž svítidel bez zachování funkčnosti (do suti) interiérových modulového systému zářivkových, délky přes 1100 mm</t>
  </si>
  <si>
    <t>Poznámka k položce:_x000d_
závada 6/6;</t>
  </si>
  <si>
    <t>741371843</t>
  </si>
  <si>
    <t>Demontáž svítidla interiérového se standardní paticí nebo int. zdrojem LED přisazeného stropního přes 0,09 m2 do 0,36 m2 bez zachování funkčnosti</t>
  </si>
  <si>
    <t>-469574946</t>
  </si>
  <si>
    <t>Demontáž svítidel bez zachování funkčnosti (do suti) interiérových se standardní paticí (E27, T5, GU10) nebo integrovaným zdrojem LED přisazených, ploše stropních přes 0,09 do 0,36 m2</t>
  </si>
  <si>
    <t>Poznámka k položce:_x000d_
závada 6/2;6/12;</t>
  </si>
  <si>
    <t>741372062</t>
  </si>
  <si>
    <t>Montáž svítidlo LED interiérové přisazené stropní hranaté nebo kruhové přes 0,09 do 0,36 m2 se zapojením vodičů</t>
  </si>
  <si>
    <t>-1443774470</t>
  </si>
  <si>
    <t>Montáž svítidel s integrovaným zdrojem LED se zapojením vodičů interiérových přisazených stropních hranatých nebo kruhových, plochy přes 0,09 do 0,36 m2</t>
  </si>
  <si>
    <t>Poznámka k položce:_x000d_
závada 6/2;6/6;6/12;</t>
  </si>
  <si>
    <t>1419402</t>
  </si>
  <si>
    <t>SVITIDLO EVAL1MKV4V1/700ND</t>
  </si>
  <si>
    <t>-1853879854</t>
  </si>
  <si>
    <t>Poznámka k položce:_x000d_
závada 6/12;</t>
  </si>
  <si>
    <t>1232737</t>
  </si>
  <si>
    <t>SVITIDLO LLXL2LED1200AL</t>
  </si>
  <si>
    <t>-1901437967</t>
  </si>
  <si>
    <t>34825003</t>
  </si>
  <si>
    <t>svítidlo interiérové stropní přisazené kruhové D 300-450mm 1900-2500lm</t>
  </si>
  <si>
    <t>1888124606</t>
  </si>
  <si>
    <t>Poznámka k položce:_x000d_
závada 6/2;</t>
  </si>
  <si>
    <t>363014072</t>
  </si>
  <si>
    <t>Poznámka k položce:_x000d_
závada 6/5;</t>
  </si>
  <si>
    <t>380642041</t>
  </si>
  <si>
    <t>Poznámka k položce:_x000d_
včetně výměny trubice_x000d_
závada 6/1;6/7;6/12;6/13;6/16;</t>
  </si>
  <si>
    <t>1949925828</t>
  </si>
  <si>
    <t>Poznámka k položce:_x000d_
závada 6/1;6/7;6/10;6/12;6/13;6/16;</t>
  </si>
  <si>
    <t>741852904</t>
  </si>
  <si>
    <t>Zjištění závad u svítidel zářivkových 4-trubicových pro prostředí normální</t>
  </si>
  <si>
    <t>1737574166</t>
  </si>
  <si>
    <t>Zjištění závady u svítidel zářivkových pro prostředí normální čtyřtrubicových</t>
  </si>
  <si>
    <t>Poznámka k položce:_x000d_
včetně výměny trubic _x000d_
závada 6/9;6/10;</t>
  </si>
  <si>
    <t>741852941</t>
  </si>
  <si>
    <t>Zjištění závad u svítidel žárovkových</t>
  </si>
  <si>
    <t>1637049885</t>
  </si>
  <si>
    <t>Zjištění závady u svítidel žárovkových</t>
  </si>
  <si>
    <t>Poznámka k položce:_x000d_
závada 6/18;</t>
  </si>
  <si>
    <t>34774102</t>
  </si>
  <si>
    <t>žárovka LED E27/6W</t>
  </si>
  <si>
    <t>712829461</t>
  </si>
  <si>
    <t>-441531254</t>
  </si>
  <si>
    <t>-1442267525</t>
  </si>
  <si>
    <t>Poznámka k položce:_x000d_
závada 3/1;</t>
  </si>
  <si>
    <t>-2052458319</t>
  </si>
  <si>
    <t>22-M</t>
  </si>
  <si>
    <t>Montáže technologických zařízení pro dopravní stavby</t>
  </si>
  <si>
    <t>35</t>
  </si>
  <si>
    <t>228320201</t>
  </si>
  <si>
    <t>Demontáž zvonku pro vnitřní použití na střídavý nebo stejnosměrný proud o napětí 3 až 24 V</t>
  </si>
  <si>
    <t>1637335269</t>
  </si>
  <si>
    <t>Demontáž zvonku pro vnitřní použití na střídavý nebo stejnosměrný proud napětí 3 až 24 V
včetně zakončení vodičů páskou</t>
  </si>
  <si>
    <t>Poznámka k položce:_x000d_
závada 6/15;</t>
  </si>
  <si>
    <t>VRN</t>
  </si>
  <si>
    <t>Vedlejší rozpočtové náklady</t>
  </si>
  <si>
    <t>VRN9</t>
  </si>
  <si>
    <t>Ostatní náklady</t>
  </si>
  <si>
    <t>36</t>
  </si>
  <si>
    <t>091002000</t>
  </si>
  <si>
    <t>Ostatní náklady související s objektem</t>
  </si>
  <si>
    <t>1024</t>
  </si>
  <si>
    <t>-360216774</t>
  </si>
  <si>
    <t>Poznámka k položce:_x000d_
zařízení staveniště, doprava zaměstnanců, a pod..</t>
  </si>
  <si>
    <t>2023/06/01-3 - MŠ Březhrad</t>
  </si>
  <si>
    <t>741110511</t>
  </si>
  <si>
    <t>Montáž lišta a kanálek vkládací šířky do 60 mm s víčkem</t>
  </si>
  <si>
    <t>1172968782</t>
  </si>
  <si>
    <t>Montáž lišt a kanálků elektroinstalačních se spojkami, ohyby a rohy a s nasunutím do krabic vkládacích s víčkem, šířky do 60 mm</t>
  </si>
  <si>
    <t>34571004</t>
  </si>
  <si>
    <t>lišta elektroinstalační hranatá PVC 20x20mm</t>
  </si>
  <si>
    <t>1496118093</t>
  </si>
  <si>
    <t>741112071</t>
  </si>
  <si>
    <t>Montáž krabice přístrojová lištová plast jednoduchá</t>
  </si>
  <si>
    <t>-443839317</t>
  </si>
  <si>
    <t>Montáž krabic elektroinstalačních bez napojení na trubky a lišty, demontáže a montáže víčka a přístroje přístrojových lištových plastových jednoduchých</t>
  </si>
  <si>
    <t>34571476</t>
  </si>
  <si>
    <t>krabice lištová PVC přístrojová čtvercová 80x80mm hluboká</t>
  </si>
  <si>
    <t>-1647995155</t>
  </si>
  <si>
    <t>741122211</t>
  </si>
  <si>
    <t>Montáž kabel Cu plný kulatý žíla 3x1,5 až 6 mm2 uložený volně (např. CYKY)</t>
  </si>
  <si>
    <t>-1540060397</t>
  </si>
  <si>
    <t>Montáž kabelů měděných bez ukončení uložených volně nebo v liště plných kulatých (např. CYKY) počtu a průřezu žil 3x1,5 až 6 mm2</t>
  </si>
  <si>
    <t>34111036</t>
  </si>
  <si>
    <t>kabel instalační jádro Cu plné izolace PVC plášť PVC 450/750V (CYKY) 3x2,5mm2</t>
  </si>
  <si>
    <t>-1910122362</t>
  </si>
  <si>
    <t>kabel instalační jádro Cu plné izolace PVC plášť PVC 450/750V (CYKY) 3x2,5mm2
CYKY, průměr kabelu 9,5mm</t>
  </si>
  <si>
    <t>91399561</t>
  </si>
  <si>
    <t>Poznámka k položce:_x000d_
závada 2/2;2/3;</t>
  </si>
  <si>
    <t>ABB.5513AC02357B</t>
  </si>
  <si>
    <t>Zásuvka dvojnásobná s ochr. kolíky, s clonkami, s natočenou dutinou Tango®</t>
  </si>
  <si>
    <t>583337261</t>
  </si>
  <si>
    <t>Zásuvka dvojnásobná s ochr. kolíky, s clonkami, s natočenou dutinou Tango®
bílá</t>
  </si>
  <si>
    <t>Poznámka k položce:_x000d_
závada 2/2</t>
  </si>
  <si>
    <t>741316863</t>
  </si>
  <si>
    <t>Demontáž zásuvek průmyslových nástěnných venkovních šroubových se zachováním funkčnosti 2P+PE</t>
  </si>
  <si>
    <t>-2000956754</t>
  </si>
  <si>
    <t>Demontáž zásuvek se zachováním funkčnosti průmyslových nástěnných, pro prostředí venkovní nebo mokré, připojení šroubové 2P+PE</t>
  </si>
  <si>
    <t>-1452293111</t>
  </si>
  <si>
    <t>-295626560</t>
  </si>
  <si>
    <t>Poznámka k položce:_x000d_
závada 2/4;</t>
  </si>
  <si>
    <t>-594369451</t>
  </si>
  <si>
    <t>7987032</t>
  </si>
  <si>
    <t>484000433</t>
  </si>
  <si>
    <t>2023/06/01-4 - MŠ Čajkovského</t>
  </si>
  <si>
    <t>-1811688705</t>
  </si>
  <si>
    <t>Poznámka k položce:_x000d_
závada 2</t>
  </si>
  <si>
    <t>844659249</t>
  </si>
  <si>
    <t>-337094675</t>
  </si>
  <si>
    <t>Poznámka k položce:_x000d_
závada 1;4;5;</t>
  </si>
  <si>
    <t>-1595929281</t>
  </si>
  <si>
    <t>-1426501951</t>
  </si>
  <si>
    <t>Poznámka k položce:_x000d_
včetně výměny trubice_x000d_
závada 3</t>
  </si>
  <si>
    <t>501562410</t>
  </si>
  <si>
    <t>Poznámka k položce:_x000d_
závada 3</t>
  </si>
  <si>
    <t>-1357323379</t>
  </si>
  <si>
    <t>Poznámka k položce:_x000d_
závada 6;</t>
  </si>
  <si>
    <t>-512933479</t>
  </si>
  <si>
    <t>1131652108</t>
  </si>
  <si>
    <t>228260045</t>
  </si>
  <si>
    <t>Demontáž krabice uložené na povrchu</t>
  </si>
  <si>
    <t>-1669249073</t>
  </si>
  <si>
    <t>Demontáž krabice typu KO, KP, KR, KT, uložené na povrchu</t>
  </si>
  <si>
    <t>375137339</t>
  </si>
  <si>
    <t>2023/06/01-5 - MŠ Markova</t>
  </si>
  <si>
    <t xml:space="preserve">    VRN1 - Průzkumné, geodetické a projektové práce</t>
  </si>
  <si>
    <t>741310211</t>
  </si>
  <si>
    <t>Montáž ovladač (polo)zapuštěný šroubové připojení 0/1-tlačítkový vypínací se zapojením vodičů</t>
  </si>
  <si>
    <t>-439949502</t>
  </si>
  <si>
    <t>Montáž spínačů jedno nebo dvoupólových polozapuštěných nebo zapuštěných se zapojením vodičů šroubové připojení, pro prostředí normální ovladačů, řazení 0/1-tlačítkových vypínacích</t>
  </si>
  <si>
    <t>Poznámka k položce:_x000d_
závady 3/1;3/3;</t>
  </si>
  <si>
    <t>741311813</t>
  </si>
  <si>
    <t>Demontáž spínačů nástěnných normálních do 10 A šroubových bez zachování funkčnosti do 2 svorek</t>
  </si>
  <si>
    <t>679902835</t>
  </si>
  <si>
    <t>Demontáž spínačů bez zachování funkčnosti (do suti) nástěnných, pro prostředí normální do 10 A, připojení šroubové do 2 svorek</t>
  </si>
  <si>
    <t>-1998821279</t>
  </si>
  <si>
    <t>Poznámka k položce:_x000d_
závada 3/5;</t>
  </si>
  <si>
    <t>-1295080234</t>
  </si>
  <si>
    <t>397536851</t>
  </si>
  <si>
    <t>Poznámka k položce:_x000d_
závada 3/2;3/4;</t>
  </si>
  <si>
    <t>-1503961937</t>
  </si>
  <si>
    <t>2019687444</t>
  </si>
  <si>
    <t>243550873</t>
  </si>
  <si>
    <t>210120511</t>
  </si>
  <si>
    <t>Montáž chráničů do 100 A se zapojením vodičů</t>
  </si>
  <si>
    <t>1575652437</t>
  </si>
  <si>
    <t>1000141031</t>
  </si>
  <si>
    <t>OEZ:42474 LFN-40-4-300A-S Proudový chránič RP 0,37kč/ks</t>
  </si>
  <si>
    <t>-1243504269</t>
  </si>
  <si>
    <t>OEZ:42474 LFN-40-4-300A-S Proudový chránič RP 0,37kč/ks
SELEKTIVNÍ!!!</t>
  </si>
  <si>
    <t>218120511</t>
  </si>
  <si>
    <t>Demontáž chrániče do 100 A s odpojením vodičů</t>
  </si>
  <si>
    <t>1721801894</t>
  </si>
  <si>
    <t xml:space="preserve">včetně likvidace </t>
  </si>
  <si>
    <t xml:space="preserve">Poznámka k položce:_x000d_
závada 2/1;_x000d_
</t>
  </si>
  <si>
    <t>RM04</t>
  </si>
  <si>
    <t>Údržba rozvaděče - utažení spojů doplňkového pospojení</t>
  </si>
  <si>
    <t>-726787695</t>
  </si>
  <si>
    <t>včetně práce a potřebného mat.</t>
  </si>
  <si>
    <t xml:space="preserve">Údržba rozvaděče - výměna/oprava zámku </t>
  </si>
  <si>
    <t>561580385</t>
  </si>
  <si>
    <t>VRN1</t>
  </si>
  <si>
    <t>Průzkumné, geodetické a projektové práce</t>
  </si>
  <si>
    <t>013254000</t>
  </si>
  <si>
    <t xml:space="preserve">dokumentace skutecného zapojení rozvaděče </t>
  </si>
  <si>
    <t>…</t>
  </si>
  <si>
    <t>5232077</t>
  </si>
  <si>
    <t>Dokumentace skutečného provedení stavby</t>
  </si>
  <si>
    <t>535772874</t>
  </si>
  <si>
    <t xml:space="preserve">2023/06/01-6 - MŠ Škroupova </t>
  </si>
  <si>
    <t>1420875494</t>
  </si>
  <si>
    <t>741210001</t>
  </si>
  <si>
    <t>Montáž rozvodnice oceloplechová nebo plastová běžná do 20 kg</t>
  </si>
  <si>
    <t>1991813720</t>
  </si>
  <si>
    <t>Montáž rozvodnic oceloplechových nebo plastových bez zapojení vodičů běžných, hmotnosti do 20 kg</t>
  </si>
  <si>
    <t>35711021</t>
  </si>
  <si>
    <t>rozvodnice nástěnná, plné dveře, IP65, 12 modulárních jednotek, vč. N/pE</t>
  </si>
  <si>
    <t>120101370</t>
  </si>
  <si>
    <t>741211837</t>
  </si>
  <si>
    <t>Demontáž rozvodnic kovových na povrchu s krytím do IPx4 plochou přes 0,8 m2</t>
  </si>
  <si>
    <t>-2059932722</t>
  </si>
  <si>
    <t>Demontáž rozvodnic kovových, uložených na povrchu, krytí do IPx 4, plochy přes 0,8 m2</t>
  </si>
  <si>
    <t>741213843</t>
  </si>
  <si>
    <t>Demontáž kabelu silového z rozvodnice průřezu žil přes 4 do 10 mm2 se zachováním funkčnosti</t>
  </si>
  <si>
    <t>2087269238</t>
  </si>
  <si>
    <t>Demontáž kabelu z rozvodnice se zachováním funkčnosti silových, průřezu přes 4 do 10 mm2</t>
  </si>
  <si>
    <t>741240001</t>
  </si>
  <si>
    <t>Montáž příslušenství rozvoden - vývodka kabelová do průměru 42 mm se zhotovení otvorů</t>
  </si>
  <si>
    <t>1748573027</t>
  </si>
  <si>
    <t>Montáž ostatního příslušenství rozvoden kabelových vývodek do rozváděčů litinových, hliníkových nebo plastových se zhotovení otvorů D do 42 mm</t>
  </si>
  <si>
    <t>1187318</t>
  </si>
  <si>
    <t>VYVODKA PG16 805.3344 S MATICI</t>
  </si>
  <si>
    <t>-1687462443</t>
  </si>
  <si>
    <t xml:space="preserve">Poznámka k položce:_x000d_
závada 4/1;_x000d_
</t>
  </si>
  <si>
    <t>1187323</t>
  </si>
  <si>
    <t>VYVODKA PG13,5 805.3343 S MATICI</t>
  </si>
  <si>
    <t>-91815735</t>
  </si>
  <si>
    <t>544102843</t>
  </si>
  <si>
    <t>Poznámka k položce:_x000d_
závada4/1;</t>
  </si>
  <si>
    <t>1057785779</t>
  </si>
  <si>
    <t>-1206730734</t>
  </si>
  <si>
    <t>-2131625604</t>
  </si>
  <si>
    <t>Poznámka k položce:_x000d_
závada 2/3;4/1;</t>
  </si>
  <si>
    <t>35822162</t>
  </si>
  <si>
    <t>jistič 3-pólový 13 A vypínací charakteristika B vypínací schopnost 6 kA</t>
  </si>
  <si>
    <t>450536937</t>
  </si>
  <si>
    <t>1202448</t>
  </si>
  <si>
    <t>HLAVNI VYPINAC 3P 32A IS-32/3</t>
  </si>
  <si>
    <t>1933824448</t>
  </si>
  <si>
    <t>35822179</t>
  </si>
  <si>
    <t>jistič 3-pólový 40 A vypínací charakteristika C vypínací schopnost 6 kA</t>
  </si>
  <si>
    <t>-300784810</t>
  </si>
  <si>
    <t>741321003</t>
  </si>
  <si>
    <t>Montáž proudových chráničů dvoupólových nn do 25 A ve skříni se zapojením vodičů</t>
  </si>
  <si>
    <t>364661055</t>
  </si>
  <si>
    <t>Montáž proudových chráničů se zapojením vodičů dvoupólových nn do 25 A ve skříni</t>
  </si>
  <si>
    <t>1754845</t>
  </si>
  <si>
    <t>KOMBICHRANIC PFL6-25/1N/B/003-A</t>
  </si>
  <si>
    <t>-827044363</t>
  </si>
  <si>
    <t>-473508360</t>
  </si>
  <si>
    <t>741324815</t>
  </si>
  <si>
    <t>Demontáž proudových chráničů dvoupólových nn do 25 A ze skříně</t>
  </si>
  <si>
    <t>-749678594</t>
  </si>
  <si>
    <t>150169984</t>
  </si>
  <si>
    <t>Poznámka k položce:_x000d_
závada 6/3;</t>
  </si>
  <si>
    <t>-1262229734</t>
  </si>
  <si>
    <t>Poznámka k položce:_x000d_
včetně výměny trubice_x000d_
závada 6/1;6/2;</t>
  </si>
  <si>
    <t>-2061505667</t>
  </si>
  <si>
    <t xml:space="preserve">Poznámka k položce:_x000d_
závada 6/1;6/2;_x000d_
</t>
  </si>
  <si>
    <t>1304099002</t>
  </si>
  <si>
    <t>Poznámka k položce:_x000d_
závada 6/4;</t>
  </si>
  <si>
    <t>-1313828863</t>
  </si>
  <si>
    <t>-509975399</t>
  </si>
  <si>
    <t>918467831</t>
  </si>
  <si>
    <t>-1929704128</t>
  </si>
  <si>
    <t>Poznámka k položce:_x000d_
závada 5/2;</t>
  </si>
  <si>
    <t>-1100517690</t>
  </si>
  <si>
    <t>Poznámka k položce:_x000d_
závada 2/1;5/1;</t>
  </si>
  <si>
    <t>434847244</t>
  </si>
  <si>
    <t>Poznámka k položce:_x000d_
závada 5/1</t>
  </si>
  <si>
    <t>1743198120</t>
  </si>
  <si>
    <t>2023/06/01-7 - MŠ Svobodné Dvory, K Dolíkám</t>
  </si>
  <si>
    <t>-741650826</t>
  </si>
  <si>
    <t>Poznámka k položce:_x000d_
včetně výměny trubice_x000d_
závada1/3;1/4;</t>
  </si>
  <si>
    <t>1231112</t>
  </si>
  <si>
    <t>ZARIVKA KRUHOVA FC 32W/865 G10Q</t>
  </si>
  <si>
    <t>1189161801</t>
  </si>
  <si>
    <t>Poznámka k položce:_x000d_
závada 1/4;</t>
  </si>
  <si>
    <t>zářivka lineární 18W G13 denní bílá</t>
  </si>
  <si>
    <t>65470406</t>
  </si>
  <si>
    <t>Poznámka k položce:_x000d_
závada 1/1;1/2;</t>
  </si>
  <si>
    <t>34751014-1</t>
  </si>
  <si>
    <t>-790090271</t>
  </si>
  <si>
    <t>Poznámka k položce:_x000d_
závada 1/3;</t>
  </si>
  <si>
    <t>1731305840</t>
  </si>
  <si>
    <t>Poznámka k položce:_x000d_
včetně výměny trubic _x000d_
závada1/1;1/2;</t>
  </si>
  <si>
    <t>560871338</t>
  </si>
  <si>
    <t>Poznámka k položce:_x000d_
závada 1/5;</t>
  </si>
  <si>
    <t>1759009</t>
  </si>
  <si>
    <t>LED ZAR. LEDPPIN50 CL 4,8W/840 230V G9</t>
  </si>
  <si>
    <t>-434457688</t>
  </si>
  <si>
    <t>214104215</t>
  </si>
  <si>
    <t>-929983490</t>
  </si>
  <si>
    <t>2023/06/01-8 - MŠ Štefcova</t>
  </si>
  <si>
    <t>741310001</t>
  </si>
  <si>
    <t>Montáž spínač nástěnný 1-jednopólový prostředí normální se zapojením vodičů</t>
  </si>
  <si>
    <t>-1486253059</t>
  </si>
  <si>
    <t>Montáž spínačů jedno nebo dvoupólových nástěnných se zapojením vodičů, pro prostředí normální spínačů, řazení 1-jednopólových</t>
  </si>
  <si>
    <t>Poznámka k položce:_x000d_
závada 6/2;6/5;6/8;6/9;6/10;6/11;</t>
  </si>
  <si>
    <t>ABB.355305289B1</t>
  </si>
  <si>
    <t>Přepínač sériový, řazení 5 Classic</t>
  </si>
  <si>
    <t>-1261886304</t>
  </si>
  <si>
    <t>Přepínač sériový, řazení 5 Classic;jasně bílá</t>
  </si>
  <si>
    <t>ABB.355380289B1</t>
  </si>
  <si>
    <t>Ovládač zapínací, řazení 1/0 Classic</t>
  </si>
  <si>
    <t>-1703383600</t>
  </si>
  <si>
    <t>Ovládač zapínací, řazení 1/0 Classic; jasně bílá</t>
  </si>
  <si>
    <t>1928956967</t>
  </si>
  <si>
    <t>741313813</t>
  </si>
  <si>
    <t>Demontáž spínačů nástěnných normálních do 10 A šroubových se zachováním funkčnosti do 2 svorek</t>
  </si>
  <si>
    <t>-74954065</t>
  </si>
  <si>
    <t>Demontáž spínačů se zachováním funkčnosti nástěnných, pro prostředí normální do 10 A šroubové připojení do 2 svorek</t>
  </si>
  <si>
    <t>-1407683644</t>
  </si>
  <si>
    <t>741410071</t>
  </si>
  <si>
    <t>Montáž pospojování ochranné konstrukce ostatní vodičem do 16 mm2 uloženým volně nebo pod omítku</t>
  </si>
  <si>
    <t>975209966</t>
  </si>
  <si>
    <t>Montáž uzemňovacího vedení s upevněním, propojením a připojením pomocí svorek doplňků ostatních konstrukcí vodičem průřezu do 16 mm2, uloženým volně nebo pod omítkou</t>
  </si>
  <si>
    <t>361560652</t>
  </si>
  <si>
    <t>Zjištění závad a poruch silnoproudé instalace v objektech ve školách, školkách, hotelech apod., s příslušenstvím podle počtu místností připojených na 1 okruh a vyřazených z provozu přes 5 místností
včetně opravy v dotčené el. krabici</t>
  </si>
  <si>
    <t>Poznámka k položce:_x000d_
závada 6/5;6/10;</t>
  </si>
  <si>
    <t>1417934159</t>
  </si>
  <si>
    <t>Poznámka k položce:_x000d_
závada 6/4;6/6;6/7;</t>
  </si>
  <si>
    <t>2067944078</t>
  </si>
  <si>
    <t>1083181794</t>
  </si>
  <si>
    <t xml:space="preserve">Údržba rozvaděče - označení vodičů a vývodů </t>
  </si>
  <si>
    <t>802489332</t>
  </si>
  <si>
    <t>Poznámka k položce:_x000d_
závada 2/1;3/1;4/1;5/1;</t>
  </si>
  <si>
    <t>-1784421718</t>
  </si>
  <si>
    <t>2023/06/01-9 - MŠ Montessori</t>
  </si>
  <si>
    <t>Údržba rozvaděče - odstranění koroze ochranného pospojení</t>
  </si>
  <si>
    <t>-155423661</t>
  </si>
  <si>
    <t xml:space="preserve">včetně demontáže, montáže a kozervačních prostředků </t>
  </si>
  <si>
    <t>Poznámka k položce:_x000d_
závada 2/1;3/1;</t>
  </si>
  <si>
    <t>1197259</t>
  </si>
  <si>
    <t>MUSTEK N12 MODRY 63A NEKRYTY NA DIN</t>
  </si>
  <si>
    <t>1525664038</t>
  </si>
  <si>
    <t>1188340</t>
  </si>
  <si>
    <t>MUSTEK PE 12 ZELENY 63A NEKRYTY NA DIN</t>
  </si>
  <si>
    <t>2037570850</t>
  </si>
  <si>
    <t>-494214994</t>
  </si>
  <si>
    <t xml:space="preserve">2023/06/01-10 - MŠ Veverkova </t>
  </si>
  <si>
    <t>741120831</t>
  </si>
  <si>
    <t>Demontáž vodič Cu izolovaný plný a laněný s PVC pláštěm žíla 1,5-70 mm2 volně</t>
  </si>
  <si>
    <t>969848107</t>
  </si>
  <si>
    <t>Demontáž vodičů izolovaných měděných uložených volně plných a laněných s PVC pláštěm, bezhalogenových, ohniodolných průřezu žíly 1,5 až 70 mm2</t>
  </si>
  <si>
    <t>Poznámka k položce:_x000d_
závada 10/4;</t>
  </si>
  <si>
    <t>2065430467</t>
  </si>
  <si>
    <t>Poznámka k položce:_x000d_
závady10/5;</t>
  </si>
  <si>
    <t>372219389</t>
  </si>
  <si>
    <t>Poznámka k položce:_x000d_
závady 10/5;</t>
  </si>
  <si>
    <t>937581572</t>
  </si>
  <si>
    <t>Poznámka k položce:_x000d_
závada10/6;</t>
  </si>
  <si>
    <t>1063528030</t>
  </si>
  <si>
    <t>1558769744</t>
  </si>
  <si>
    <t>1094989908</t>
  </si>
  <si>
    <t>-1498068748</t>
  </si>
  <si>
    <t>Poznámka k položce:_x000d_
závada 10/3;10/8;</t>
  </si>
  <si>
    <t>1478582225</t>
  </si>
  <si>
    <t>Poznámka k položce:_x000d_
závada 4/1;10/1;</t>
  </si>
  <si>
    <t>-892871455</t>
  </si>
  <si>
    <t>1189116</t>
  </si>
  <si>
    <t>VODIC CYA 6 ZLUTOZELENA H07V-K</t>
  </si>
  <si>
    <t>-1819666156</t>
  </si>
  <si>
    <t>-59430889</t>
  </si>
  <si>
    <t>Poznámka k položce:_x000d_
závada 10/2;10/7;</t>
  </si>
  <si>
    <t>1790412292</t>
  </si>
  <si>
    <t>-1410806267</t>
  </si>
  <si>
    <t>-1464145337</t>
  </si>
  <si>
    <t>Poznámka k položce:_x000d_
závada 6/2;7/1;</t>
  </si>
  <si>
    <t>PKB.607590</t>
  </si>
  <si>
    <t>H07V-U 1,5 SM</t>
  </si>
  <si>
    <t>-1011390949</t>
  </si>
  <si>
    <t>462111541</t>
  </si>
  <si>
    <t>Poznámka k položce:_x000d_
závada 3/1;5/1;6/1;8/1;9/1;</t>
  </si>
  <si>
    <t>-687003632</t>
  </si>
  <si>
    <t>Poznámka k položce:_x000d_
závada 2/1;3/2;</t>
  </si>
  <si>
    <t>RM02.1</t>
  </si>
  <si>
    <t xml:space="preserve">Údržba rozvaděče - odstranění koroze připojení jističe </t>
  </si>
  <si>
    <t>-50708495</t>
  </si>
  <si>
    <t>1439630291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</si>
</sst>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vertical="center" wrapText="1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31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31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31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33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33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2023/06/01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Odstranění závad z el. revizí 2023 - II. etapa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12. 7. 2023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TECHNICKÉ SLUŽBY HRADEC KRÁLOVÉ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32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30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34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ROUND(SUM(AG95:AG104),2)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ROUND(SUM(AS95:AS104),2)</f>
        <v>0</v>
      </c>
      <c r="AT94" s="111">
        <f>ROUND(SUM(AV94:AW94),2)</f>
        <v>0</v>
      </c>
      <c r="AU94" s="112">
        <f>ROUND(SUM(AU95:AU104),5)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ROUND(SUM(AZ95:AZ104),2)</f>
        <v>0</v>
      </c>
      <c r="BA94" s="111">
        <f>ROUND(SUM(BA95:BA104),2)</f>
        <v>0</v>
      </c>
      <c r="BB94" s="111">
        <f>ROUND(SUM(BB95:BB104),2)</f>
        <v>0</v>
      </c>
      <c r="BC94" s="111">
        <f>ROUND(SUM(BC95:BC104),2)</f>
        <v>0</v>
      </c>
      <c r="BD94" s="113">
        <f>ROUND(SUM(BD95:BD104),2)</f>
        <v>0</v>
      </c>
      <c r="BE94" s="6"/>
      <c r="BS94" s="114" t="s">
        <v>75</v>
      </c>
      <c r="BT94" s="114" t="s">
        <v>76</v>
      </c>
      <c r="BU94" s="115" t="s">
        <v>77</v>
      </c>
      <c r="BV94" s="114" t="s">
        <v>78</v>
      </c>
      <c r="BW94" s="114" t="s">
        <v>5</v>
      </c>
      <c r="BX94" s="114" t="s">
        <v>79</v>
      </c>
      <c r="CL94" s="114" t="s">
        <v>1</v>
      </c>
    </row>
    <row r="95" s="7" customFormat="1" ht="24.75" customHeight="1">
      <c r="A95" s="116" t="s">
        <v>80</v>
      </c>
      <c r="B95" s="117"/>
      <c r="C95" s="118"/>
      <c r="D95" s="119" t="s">
        <v>81</v>
      </c>
      <c r="E95" s="119"/>
      <c r="F95" s="119"/>
      <c r="G95" s="119"/>
      <c r="H95" s="119"/>
      <c r="I95" s="120"/>
      <c r="J95" s="119" t="s">
        <v>82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'2023-06-01-1 - DDM Rauten...'!J30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83</v>
      </c>
      <c r="AR95" s="123"/>
      <c r="AS95" s="124">
        <v>0</v>
      </c>
      <c r="AT95" s="125">
        <f>ROUND(SUM(AV95:AW95),2)</f>
        <v>0</v>
      </c>
      <c r="AU95" s="126">
        <f>'2023-06-01-1 - DDM Rauten...'!P120</f>
        <v>0</v>
      </c>
      <c r="AV95" s="125">
        <f>'2023-06-01-1 - DDM Rauten...'!J33</f>
        <v>0</v>
      </c>
      <c r="AW95" s="125">
        <f>'2023-06-01-1 - DDM Rauten...'!J34</f>
        <v>0</v>
      </c>
      <c r="AX95" s="125">
        <f>'2023-06-01-1 - DDM Rauten...'!J35</f>
        <v>0</v>
      </c>
      <c r="AY95" s="125">
        <f>'2023-06-01-1 - DDM Rauten...'!J36</f>
        <v>0</v>
      </c>
      <c r="AZ95" s="125">
        <f>'2023-06-01-1 - DDM Rauten...'!F33</f>
        <v>0</v>
      </c>
      <c r="BA95" s="125">
        <f>'2023-06-01-1 - DDM Rauten...'!F34</f>
        <v>0</v>
      </c>
      <c r="BB95" s="125">
        <f>'2023-06-01-1 - DDM Rauten...'!F35</f>
        <v>0</v>
      </c>
      <c r="BC95" s="125">
        <f>'2023-06-01-1 - DDM Rauten...'!F36</f>
        <v>0</v>
      </c>
      <c r="BD95" s="127">
        <f>'2023-06-01-1 - DDM Rauten...'!F37</f>
        <v>0</v>
      </c>
      <c r="BE95" s="7"/>
      <c r="BT95" s="128" t="s">
        <v>84</v>
      </c>
      <c r="BV95" s="128" t="s">
        <v>78</v>
      </c>
      <c r="BW95" s="128" t="s">
        <v>85</v>
      </c>
      <c r="BX95" s="128" t="s">
        <v>5</v>
      </c>
      <c r="CL95" s="128" t="s">
        <v>1</v>
      </c>
      <c r="CM95" s="128" t="s">
        <v>86</v>
      </c>
    </row>
    <row r="96" s="7" customFormat="1" ht="24.75" customHeight="1">
      <c r="A96" s="116" t="s">
        <v>80</v>
      </c>
      <c r="B96" s="117"/>
      <c r="C96" s="118"/>
      <c r="D96" s="119" t="s">
        <v>87</v>
      </c>
      <c r="E96" s="119"/>
      <c r="F96" s="119"/>
      <c r="G96" s="119"/>
      <c r="H96" s="119"/>
      <c r="I96" s="120"/>
      <c r="J96" s="119" t="s">
        <v>88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'2023-06-01-2 - Divadlo je...'!J30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83</v>
      </c>
      <c r="AR96" s="123"/>
      <c r="AS96" s="124">
        <v>0</v>
      </c>
      <c r="AT96" s="125">
        <f>ROUND(SUM(AV96:AW96),2)</f>
        <v>0</v>
      </c>
      <c r="AU96" s="126">
        <f>'2023-06-01-2 - Divadlo je...'!P123</f>
        <v>0</v>
      </c>
      <c r="AV96" s="125">
        <f>'2023-06-01-2 - Divadlo je...'!J33</f>
        <v>0</v>
      </c>
      <c r="AW96" s="125">
        <f>'2023-06-01-2 - Divadlo je...'!J34</f>
        <v>0</v>
      </c>
      <c r="AX96" s="125">
        <f>'2023-06-01-2 - Divadlo je...'!J35</f>
        <v>0</v>
      </c>
      <c r="AY96" s="125">
        <f>'2023-06-01-2 - Divadlo je...'!J36</f>
        <v>0</v>
      </c>
      <c r="AZ96" s="125">
        <f>'2023-06-01-2 - Divadlo je...'!F33</f>
        <v>0</v>
      </c>
      <c r="BA96" s="125">
        <f>'2023-06-01-2 - Divadlo je...'!F34</f>
        <v>0</v>
      </c>
      <c r="BB96" s="125">
        <f>'2023-06-01-2 - Divadlo je...'!F35</f>
        <v>0</v>
      </c>
      <c r="BC96" s="125">
        <f>'2023-06-01-2 - Divadlo je...'!F36</f>
        <v>0</v>
      </c>
      <c r="BD96" s="127">
        <f>'2023-06-01-2 - Divadlo je...'!F37</f>
        <v>0</v>
      </c>
      <c r="BE96" s="7"/>
      <c r="BT96" s="128" t="s">
        <v>84</v>
      </c>
      <c r="BV96" s="128" t="s">
        <v>78</v>
      </c>
      <c r="BW96" s="128" t="s">
        <v>89</v>
      </c>
      <c r="BX96" s="128" t="s">
        <v>5</v>
      </c>
      <c r="CL96" s="128" t="s">
        <v>1</v>
      </c>
      <c r="CM96" s="128" t="s">
        <v>86</v>
      </c>
    </row>
    <row r="97" s="7" customFormat="1" ht="24.75" customHeight="1">
      <c r="A97" s="116" t="s">
        <v>80</v>
      </c>
      <c r="B97" s="117"/>
      <c r="C97" s="118"/>
      <c r="D97" s="119" t="s">
        <v>90</v>
      </c>
      <c r="E97" s="119"/>
      <c r="F97" s="119"/>
      <c r="G97" s="119"/>
      <c r="H97" s="119"/>
      <c r="I97" s="120"/>
      <c r="J97" s="119" t="s">
        <v>91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'2023-06-01-3 - MŠ Březhrad'!J30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83</v>
      </c>
      <c r="AR97" s="123"/>
      <c r="AS97" s="124">
        <v>0</v>
      </c>
      <c r="AT97" s="125">
        <f>ROUND(SUM(AV97:AW97),2)</f>
        <v>0</v>
      </c>
      <c r="AU97" s="126">
        <f>'2023-06-01-3 - MŠ Březhrad'!P120</f>
        <v>0</v>
      </c>
      <c r="AV97" s="125">
        <f>'2023-06-01-3 - MŠ Březhrad'!J33</f>
        <v>0</v>
      </c>
      <c r="AW97" s="125">
        <f>'2023-06-01-3 - MŠ Březhrad'!J34</f>
        <v>0</v>
      </c>
      <c r="AX97" s="125">
        <f>'2023-06-01-3 - MŠ Březhrad'!J35</f>
        <v>0</v>
      </c>
      <c r="AY97" s="125">
        <f>'2023-06-01-3 - MŠ Březhrad'!J36</f>
        <v>0</v>
      </c>
      <c r="AZ97" s="125">
        <f>'2023-06-01-3 - MŠ Březhrad'!F33</f>
        <v>0</v>
      </c>
      <c r="BA97" s="125">
        <f>'2023-06-01-3 - MŠ Březhrad'!F34</f>
        <v>0</v>
      </c>
      <c r="BB97" s="125">
        <f>'2023-06-01-3 - MŠ Březhrad'!F35</f>
        <v>0</v>
      </c>
      <c r="BC97" s="125">
        <f>'2023-06-01-3 - MŠ Březhrad'!F36</f>
        <v>0</v>
      </c>
      <c r="BD97" s="127">
        <f>'2023-06-01-3 - MŠ Březhrad'!F37</f>
        <v>0</v>
      </c>
      <c r="BE97" s="7"/>
      <c r="BT97" s="128" t="s">
        <v>84</v>
      </c>
      <c r="BV97" s="128" t="s">
        <v>78</v>
      </c>
      <c r="BW97" s="128" t="s">
        <v>92</v>
      </c>
      <c r="BX97" s="128" t="s">
        <v>5</v>
      </c>
      <c r="CL97" s="128" t="s">
        <v>1</v>
      </c>
      <c r="CM97" s="128" t="s">
        <v>86</v>
      </c>
    </row>
    <row r="98" s="7" customFormat="1" ht="24.75" customHeight="1">
      <c r="A98" s="116" t="s">
        <v>80</v>
      </c>
      <c r="B98" s="117"/>
      <c r="C98" s="118"/>
      <c r="D98" s="119" t="s">
        <v>93</v>
      </c>
      <c r="E98" s="119"/>
      <c r="F98" s="119"/>
      <c r="G98" s="119"/>
      <c r="H98" s="119"/>
      <c r="I98" s="120"/>
      <c r="J98" s="119" t="s">
        <v>94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'2023-06-01-4 - MŠ Čajkovs...'!J30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83</v>
      </c>
      <c r="AR98" s="123"/>
      <c r="AS98" s="124">
        <v>0</v>
      </c>
      <c r="AT98" s="125">
        <f>ROUND(SUM(AV98:AW98),2)</f>
        <v>0</v>
      </c>
      <c r="AU98" s="126">
        <f>'2023-06-01-4 - MŠ Čajkovs...'!P122</f>
        <v>0</v>
      </c>
      <c r="AV98" s="125">
        <f>'2023-06-01-4 - MŠ Čajkovs...'!J33</f>
        <v>0</v>
      </c>
      <c r="AW98" s="125">
        <f>'2023-06-01-4 - MŠ Čajkovs...'!J34</f>
        <v>0</v>
      </c>
      <c r="AX98" s="125">
        <f>'2023-06-01-4 - MŠ Čajkovs...'!J35</f>
        <v>0</v>
      </c>
      <c r="AY98" s="125">
        <f>'2023-06-01-4 - MŠ Čajkovs...'!J36</f>
        <v>0</v>
      </c>
      <c r="AZ98" s="125">
        <f>'2023-06-01-4 - MŠ Čajkovs...'!F33</f>
        <v>0</v>
      </c>
      <c r="BA98" s="125">
        <f>'2023-06-01-4 - MŠ Čajkovs...'!F34</f>
        <v>0</v>
      </c>
      <c r="BB98" s="125">
        <f>'2023-06-01-4 - MŠ Čajkovs...'!F35</f>
        <v>0</v>
      </c>
      <c r="BC98" s="125">
        <f>'2023-06-01-4 - MŠ Čajkovs...'!F36</f>
        <v>0</v>
      </c>
      <c r="BD98" s="127">
        <f>'2023-06-01-4 - MŠ Čajkovs...'!F37</f>
        <v>0</v>
      </c>
      <c r="BE98" s="7"/>
      <c r="BT98" s="128" t="s">
        <v>84</v>
      </c>
      <c r="BV98" s="128" t="s">
        <v>78</v>
      </c>
      <c r="BW98" s="128" t="s">
        <v>95</v>
      </c>
      <c r="BX98" s="128" t="s">
        <v>5</v>
      </c>
      <c r="CL98" s="128" t="s">
        <v>1</v>
      </c>
      <c r="CM98" s="128" t="s">
        <v>86</v>
      </c>
    </row>
    <row r="99" s="7" customFormat="1" ht="24.75" customHeight="1">
      <c r="A99" s="116" t="s">
        <v>80</v>
      </c>
      <c r="B99" s="117"/>
      <c r="C99" s="118"/>
      <c r="D99" s="119" t="s">
        <v>96</v>
      </c>
      <c r="E99" s="119"/>
      <c r="F99" s="119"/>
      <c r="G99" s="119"/>
      <c r="H99" s="119"/>
      <c r="I99" s="120"/>
      <c r="J99" s="119" t="s">
        <v>97</v>
      </c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1">
        <f>'2023-06-01-5 - MŠ Markova'!J30</f>
        <v>0</v>
      </c>
      <c r="AH99" s="120"/>
      <c r="AI99" s="120"/>
      <c r="AJ99" s="120"/>
      <c r="AK99" s="120"/>
      <c r="AL99" s="120"/>
      <c r="AM99" s="120"/>
      <c r="AN99" s="121">
        <f>SUM(AG99,AT99)</f>
        <v>0</v>
      </c>
      <c r="AO99" s="120"/>
      <c r="AP99" s="120"/>
      <c r="AQ99" s="122" t="s">
        <v>83</v>
      </c>
      <c r="AR99" s="123"/>
      <c r="AS99" s="124">
        <v>0</v>
      </c>
      <c r="AT99" s="125">
        <f>ROUND(SUM(AV99:AW99),2)</f>
        <v>0</v>
      </c>
      <c r="AU99" s="126">
        <f>'2023-06-01-5 - MŠ Markova'!P123</f>
        <v>0</v>
      </c>
      <c r="AV99" s="125">
        <f>'2023-06-01-5 - MŠ Markova'!J33</f>
        <v>0</v>
      </c>
      <c r="AW99" s="125">
        <f>'2023-06-01-5 - MŠ Markova'!J34</f>
        <v>0</v>
      </c>
      <c r="AX99" s="125">
        <f>'2023-06-01-5 - MŠ Markova'!J35</f>
        <v>0</v>
      </c>
      <c r="AY99" s="125">
        <f>'2023-06-01-5 - MŠ Markova'!J36</f>
        <v>0</v>
      </c>
      <c r="AZ99" s="125">
        <f>'2023-06-01-5 - MŠ Markova'!F33</f>
        <v>0</v>
      </c>
      <c r="BA99" s="125">
        <f>'2023-06-01-5 - MŠ Markova'!F34</f>
        <v>0</v>
      </c>
      <c r="BB99" s="125">
        <f>'2023-06-01-5 - MŠ Markova'!F35</f>
        <v>0</v>
      </c>
      <c r="BC99" s="125">
        <f>'2023-06-01-5 - MŠ Markova'!F36</f>
        <v>0</v>
      </c>
      <c r="BD99" s="127">
        <f>'2023-06-01-5 - MŠ Markova'!F37</f>
        <v>0</v>
      </c>
      <c r="BE99" s="7"/>
      <c r="BT99" s="128" t="s">
        <v>84</v>
      </c>
      <c r="BV99" s="128" t="s">
        <v>78</v>
      </c>
      <c r="BW99" s="128" t="s">
        <v>98</v>
      </c>
      <c r="BX99" s="128" t="s">
        <v>5</v>
      </c>
      <c r="CL99" s="128" t="s">
        <v>1</v>
      </c>
      <c r="CM99" s="128" t="s">
        <v>86</v>
      </c>
    </row>
    <row r="100" s="7" customFormat="1" ht="24.75" customHeight="1">
      <c r="A100" s="116" t="s">
        <v>80</v>
      </c>
      <c r="B100" s="117"/>
      <c r="C100" s="118"/>
      <c r="D100" s="119" t="s">
        <v>99</v>
      </c>
      <c r="E100" s="119"/>
      <c r="F100" s="119"/>
      <c r="G100" s="119"/>
      <c r="H100" s="119"/>
      <c r="I100" s="120"/>
      <c r="J100" s="119" t="s">
        <v>100</v>
      </c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21">
        <f>'2023-06-01-6 - MŠ Škroupova '!J30</f>
        <v>0</v>
      </c>
      <c r="AH100" s="120"/>
      <c r="AI100" s="120"/>
      <c r="AJ100" s="120"/>
      <c r="AK100" s="120"/>
      <c r="AL100" s="120"/>
      <c r="AM100" s="120"/>
      <c r="AN100" s="121">
        <f>SUM(AG100,AT100)</f>
        <v>0</v>
      </c>
      <c r="AO100" s="120"/>
      <c r="AP100" s="120"/>
      <c r="AQ100" s="122" t="s">
        <v>83</v>
      </c>
      <c r="AR100" s="123"/>
      <c r="AS100" s="124">
        <v>0</v>
      </c>
      <c r="AT100" s="125">
        <f>ROUND(SUM(AV100:AW100),2)</f>
        <v>0</v>
      </c>
      <c r="AU100" s="126">
        <f>'2023-06-01-6 - MŠ Škroupova '!P122</f>
        <v>0</v>
      </c>
      <c r="AV100" s="125">
        <f>'2023-06-01-6 - MŠ Škroupova '!J33</f>
        <v>0</v>
      </c>
      <c r="AW100" s="125">
        <f>'2023-06-01-6 - MŠ Škroupova '!J34</f>
        <v>0</v>
      </c>
      <c r="AX100" s="125">
        <f>'2023-06-01-6 - MŠ Škroupova '!J35</f>
        <v>0</v>
      </c>
      <c r="AY100" s="125">
        <f>'2023-06-01-6 - MŠ Škroupova '!J36</f>
        <v>0</v>
      </c>
      <c r="AZ100" s="125">
        <f>'2023-06-01-6 - MŠ Škroupova '!F33</f>
        <v>0</v>
      </c>
      <c r="BA100" s="125">
        <f>'2023-06-01-6 - MŠ Škroupova '!F34</f>
        <v>0</v>
      </c>
      <c r="BB100" s="125">
        <f>'2023-06-01-6 - MŠ Škroupova '!F35</f>
        <v>0</v>
      </c>
      <c r="BC100" s="125">
        <f>'2023-06-01-6 - MŠ Škroupova '!F36</f>
        <v>0</v>
      </c>
      <c r="BD100" s="127">
        <f>'2023-06-01-6 - MŠ Škroupova '!F37</f>
        <v>0</v>
      </c>
      <c r="BE100" s="7"/>
      <c r="BT100" s="128" t="s">
        <v>84</v>
      </c>
      <c r="BV100" s="128" t="s">
        <v>78</v>
      </c>
      <c r="BW100" s="128" t="s">
        <v>101</v>
      </c>
      <c r="BX100" s="128" t="s">
        <v>5</v>
      </c>
      <c r="CL100" s="128" t="s">
        <v>1</v>
      </c>
      <c r="CM100" s="128" t="s">
        <v>86</v>
      </c>
    </row>
    <row r="101" s="7" customFormat="1" ht="24.75" customHeight="1">
      <c r="A101" s="116" t="s">
        <v>80</v>
      </c>
      <c r="B101" s="117"/>
      <c r="C101" s="118"/>
      <c r="D101" s="119" t="s">
        <v>102</v>
      </c>
      <c r="E101" s="119"/>
      <c r="F101" s="119"/>
      <c r="G101" s="119"/>
      <c r="H101" s="119"/>
      <c r="I101" s="120"/>
      <c r="J101" s="119" t="s">
        <v>103</v>
      </c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21">
        <f>'2023-06-01-7 - MŠ Svobodn...'!J30</f>
        <v>0</v>
      </c>
      <c r="AH101" s="120"/>
      <c r="AI101" s="120"/>
      <c r="AJ101" s="120"/>
      <c r="AK101" s="120"/>
      <c r="AL101" s="120"/>
      <c r="AM101" s="120"/>
      <c r="AN101" s="121">
        <f>SUM(AG101,AT101)</f>
        <v>0</v>
      </c>
      <c r="AO101" s="120"/>
      <c r="AP101" s="120"/>
      <c r="AQ101" s="122" t="s">
        <v>83</v>
      </c>
      <c r="AR101" s="123"/>
      <c r="AS101" s="124">
        <v>0</v>
      </c>
      <c r="AT101" s="125">
        <f>ROUND(SUM(AV101:AW101),2)</f>
        <v>0</v>
      </c>
      <c r="AU101" s="126">
        <f>'2023-06-01-7 - MŠ Svobodn...'!P120</f>
        <v>0</v>
      </c>
      <c r="AV101" s="125">
        <f>'2023-06-01-7 - MŠ Svobodn...'!J33</f>
        <v>0</v>
      </c>
      <c r="AW101" s="125">
        <f>'2023-06-01-7 - MŠ Svobodn...'!J34</f>
        <v>0</v>
      </c>
      <c r="AX101" s="125">
        <f>'2023-06-01-7 - MŠ Svobodn...'!J35</f>
        <v>0</v>
      </c>
      <c r="AY101" s="125">
        <f>'2023-06-01-7 - MŠ Svobodn...'!J36</f>
        <v>0</v>
      </c>
      <c r="AZ101" s="125">
        <f>'2023-06-01-7 - MŠ Svobodn...'!F33</f>
        <v>0</v>
      </c>
      <c r="BA101" s="125">
        <f>'2023-06-01-7 - MŠ Svobodn...'!F34</f>
        <v>0</v>
      </c>
      <c r="BB101" s="125">
        <f>'2023-06-01-7 - MŠ Svobodn...'!F35</f>
        <v>0</v>
      </c>
      <c r="BC101" s="125">
        <f>'2023-06-01-7 - MŠ Svobodn...'!F36</f>
        <v>0</v>
      </c>
      <c r="BD101" s="127">
        <f>'2023-06-01-7 - MŠ Svobodn...'!F37</f>
        <v>0</v>
      </c>
      <c r="BE101" s="7"/>
      <c r="BT101" s="128" t="s">
        <v>84</v>
      </c>
      <c r="BV101" s="128" t="s">
        <v>78</v>
      </c>
      <c r="BW101" s="128" t="s">
        <v>104</v>
      </c>
      <c r="BX101" s="128" t="s">
        <v>5</v>
      </c>
      <c r="CL101" s="128" t="s">
        <v>1</v>
      </c>
      <c r="CM101" s="128" t="s">
        <v>86</v>
      </c>
    </row>
    <row r="102" s="7" customFormat="1" ht="24.75" customHeight="1">
      <c r="A102" s="116" t="s">
        <v>80</v>
      </c>
      <c r="B102" s="117"/>
      <c r="C102" s="118"/>
      <c r="D102" s="119" t="s">
        <v>105</v>
      </c>
      <c r="E102" s="119"/>
      <c r="F102" s="119"/>
      <c r="G102" s="119"/>
      <c r="H102" s="119"/>
      <c r="I102" s="120"/>
      <c r="J102" s="119" t="s">
        <v>106</v>
      </c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21">
        <f>'2023-06-01-8 - MŠ Štefcova'!J30</f>
        <v>0</v>
      </c>
      <c r="AH102" s="120"/>
      <c r="AI102" s="120"/>
      <c r="AJ102" s="120"/>
      <c r="AK102" s="120"/>
      <c r="AL102" s="120"/>
      <c r="AM102" s="120"/>
      <c r="AN102" s="121">
        <f>SUM(AG102,AT102)</f>
        <v>0</v>
      </c>
      <c r="AO102" s="120"/>
      <c r="AP102" s="120"/>
      <c r="AQ102" s="122" t="s">
        <v>83</v>
      </c>
      <c r="AR102" s="123"/>
      <c r="AS102" s="124">
        <v>0</v>
      </c>
      <c r="AT102" s="125">
        <f>ROUND(SUM(AV102:AW102),2)</f>
        <v>0</v>
      </c>
      <c r="AU102" s="126">
        <f>'2023-06-01-8 - MŠ Štefcova'!P122</f>
        <v>0</v>
      </c>
      <c r="AV102" s="125">
        <f>'2023-06-01-8 - MŠ Štefcova'!J33</f>
        <v>0</v>
      </c>
      <c r="AW102" s="125">
        <f>'2023-06-01-8 - MŠ Štefcova'!J34</f>
        <v>0</v>
      </c>
      <c r="AX102" s="125">
        <f>'2023-06-01-8 - MŠ Štefcova'!J35</f>
        <v>0</v>
      </c>
      <c r="AY102" s="125">
        <f>'2023-06-01-8 - MŠ Štefcova'!J36</f>
        <v>0</v>
      </c>
      <c r="AZ102" s="125">
        <f>'2023-06-01-8 - MŠ Štefcova'!F33</f>
        <v>0</v>
      </c>
      <c r="BA102" s="125">
        <f>'2023-06-01-8 - MŠ Štefcova'!F34</f>
        <v>0</v>
      </c>
      <c r="BB102" s="125">
        <f>'2023-06-01-8 - MŠ Štefcova'!F35</f>
        <v>0</v>
      </c>
      <c r="BC102" s="125">
        <f>'2023-06-01-8 - MŠ Štefcova'!F36</f>
        <v>0</v>
      </c>
      <c r="BD102" s="127">
        <f>'2023-06-01-8 - MŠ Štefcova'!F37</f>
        <v>0</v>
      </c>
      <c r="BE102" s="7"/>
      <c r="BT102" s="128" t="s">
        <v>84</v>
      </c>
      <c r="BV102" s="128" t="s">
        <v>78</v>
      </c>
      <c r="BW102" s="128" t="s">
        <v>107</v>
      </c>
      <c r="BX102" s="128" t="s">
        <v>5</v>
      </c>
      <c r="CL102" s="128" t="s">
        <v>1</v>
      </c>
      <c r="CM102" s="128" t="s">
        <v>86</v>
      </c>
    </row>
    <row r="103" s="7" customFormat="1" ht="24.75" customHeight="1">
      <c r="A103" s="116" t="s">
        <v>80</v>
      </c>
      <c r="B103" s="117"/>
      <c r="C103" s="118"/>
      <c r="D103" s="119" t="s">
        <v>108</v>
      </c>
      <c r="E103" s="119"/>
      <c r="F103" s="119"/>
      <c r="G103" s="119"/>
      <c r="H103" s="119"/>
      <c r="I103" s="120"/>
      <c r="J103" s="119" t="s">
        <v>109</v>
      </c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21">
        <f>'2023-06-01-9 - MŠ Montessori'!J30</f>
        <v>0</v>
      </c>
      <c r="AH103" s="120"/>
      <c r="AI103" s="120"/>
      <c r="AJ103" s="120"/>
      <c r="AK103" s="120"/>
      <c r="AL103" s="120"/>
      <c r="AM103" s="120"/>
      <c r="AN103" s="121">
        <f>SUM(AG103,AT103)</f>
        <v>0</v>
      </c>
      <c r="AO103" s="120"/>
      <c r="AP103" s="120"/>
      <c r="AQ103" s="122" t="s">
        <v>83</v>
      </c>
      <c r="AR103" s="123"/>
      <c r="AS103" s="124">
        <v>0</v>
      </c>
      <c r="AT103" s="125">
        <f>ROUND(SUM(AV103:AW103),2)</f>
        <v>0</v>
      </c>
      <c r="AU103" s="126">
        <f>'2023-06-01-9 - MŠ Montessori'!P120</f>
        <v>0</v>
      </c>
      <c r="AV103" s="125">
        <f>'2023-06-01-9 - MŠ Montessori'!J33</f>
        <v>0</v>
      </c>
      <c r="AW103" s="125">
        <f>'2023-06-01-9 - MŠ Montessori'!J34</f>
        <v>0</v>
      </c>
      <c r="AX103" s="125">
        <f>'2023-06-01-9 - MŠ Montessori'!J35</f>
        <v>0</v>
      </c>
      <c r="AY103" s="125">
        <f>'2023-06-01-9 - MŠ Montessori'!J36</f>
        <v>0</v>
      </c>
      <c r="AZ103" s="125">
        <f>'2023-06-01-9 - MŠ Montessori'!F33</f>
        <v>0</v>
      </c>
      <c r="BA103" s="125">
        <f>'2023-06-01-9 - MŠ Montessori'!F34</f>
        <v>0</v>
      </c>
      <c r="BB103" s="125">
        <f>'2023-06-01-9 - MŠ Montessori'!F35</f>
        <v>0</v>
      </c>
      <c r="BC103" s="125">
        <f>'2023-06-01-9 - MŠ Montessori'!F36</f>
        <v>0</v>
      </c>
      <c r="BD103" s="127">
        <f>'2023-06-01-9 - MŠ Montessori'!F37</f>
        <v>0</v>
      </c>
      <c r="BE103" s="7"/>
      <c r="BT103" s="128" t="s">
        <v>84</v>
      </c>
      <c r="BV103" s="128" t="s">
        <v>78</v>
      </c>
      <c r="BW103" s="128" t="s">
        <v>110</v>
      </c>
      <c r="BX103" s="128" t="s">
        <v>5</v>
      </c>
      <c r="CL103" s="128" t="s">
        <v>1</v>
      </c>
      <c r="CM103" s="128" t="s">
        <v>86</v>
      </c>
    </row>
    <row r="104" s="7" customFormat="1" ht="24.75" customHeight="1">
      <c r="A104" s="116" t="s">
        <v>80</v>
      </c>
      <c r="B104" s="117"/>
      <c r="C104" s="118"/>
      <c r="D104" s="119" t="s">
        <v>111</v>
      </c>
      <c r="E104" s="119"/>
      <c r="F104" s="119"/>
      <c r="G104" s="119"/>
      <c r="H104" s="119"/>
      <c r="I104" s="120"/>
      <c r="J104" s="119" t="s">
        <v>112</v>
      </c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21">
        <f>'2023-06-01-10 - MŠ Veverk...'!J30</f>
        <v>0</v>
      </c>
      <c r="AH104" s="120"/>
      <c r="AI104" s="120"/>
      <c r="AJ104" s="120"/>
      <c r="AK104" s="120"/>
      <c r="AL104" s="120"/>
      <c r="AM104" s="120"/>
      <c r="AN104" s="121">
        <f>SUM(AG104,AT104)</f>
        <v>0</v>
      </c>
      <c r="AO104" s="120"/>
      <c r="AP104" s="120"/>
      <c r="AQ104" s="122" t="s">
        <v>83</v>
      </c>
      <c r="AR104" s="123"/>
      <c r="AS104" s="129">
        <v>0</v>
      </c>
      <c r="AT104" s="130">
        <f>ROUND(SUM(AV104:AW104),2)</f>
        <v>0</v>
      </c>
      <c r="AU104" s="131">
        <f>'2023-06-01-10 - MŠ Veverk...'!P122</f>
        <v>0</v>
      </c>
      <c r="AV104" s="130">
        <f>'2023-06-01-10 - MŠ Veverk...'!J33</f>
        <v>0</v>
      </c>
      <c r="AW104" s="130">
        <f>'2023-06-01-10 - MŠ Veverk...'!J34</f>
        <v>0</v>
      </c>
      <c r="AX104" s="130">
        <f>'2023-06-01-10 - MŠ Veverk...'!J35</f>
        <v>0</v>
      </c>
      <c r="AY104" s="130">
        <f>'2023-06-01-10 - MŠ Veverk...'!J36</f>
        <v>0</v>
      </c>
      <c r="AZ104" s="130">
        <f>'2023-06-01-10 - MŠ Veverk...'!F33</f>
        <v>0</v>
      </c>
      <c r="BA104" s="130">
        <f>'2023-06-01-10 - MŠ Veverk...'!F34</f>
        <v>0</v>
      </c>
      <c r="BB104" s="130">
        <f>'2023-06-01-10 - MŠ Veverk...'!F35</f>
        <v>0</v>
      </c>
      <c r="BC104" s="130">
        <f>'2023-06-01-10 - MŠ Veverk...'!F36</f>
        <v>0</v>
      </c>
      <c r="BD104" s="132">
        <f>'2023-06-01-10 - MŠ Veverk...'!F37</f>
        <v>0</v>
      </c>
      <c r="BE104" s="7"/>
      <c r="BT104" s="128" t="s">
        <v>84</v>
      </c>
      <c r="BV104" s="128" t="s">
        <v>78</v>
      </c>
      <c r="BW104" s="128" t="s">
        <v>113</v>
      </c>
      <c r="BX104" s="128" t="s">
        <v>5</v>
      </c>
      <c r="CL104" s="128" t="s">
        <v>1</v>
      </c>
      <c r="CM104" s="128" t="s">
        <v>86</v>
      </c>
    </row>
    <row r="105" s="2" customFormat="1" ht="30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41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41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</sheetData>
  <sheetProtection sheet="1" formatColumns="0" formatRows="0" objects="1" scenarios="1" spinCount="100000" saltValue="MPDaC9s3I5oug4uSyxXk8vNO5w7m3U7Kmz3vlWpOkYhQSYrrF9e4DmNBwQUKHge2par0VioE5I2xt4VnfYyvDA==" hashValue="H9OEvsV5+Hcdr1q8xYa+nyqbe3kO1wlKgGLEVlIZOvIdoac+wYJloDFFFrNOMEiFhRfg41weufSOKgZkoEO6NA==" algorithmName="SHA-512" password="C71F"/>
  <mergeCells count="7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G94:AM94"/>
    <mergeCell ref="AN94:AP94"/>
  </mergeCells>
  <hyperlinks>
    <hyperlink ref="A95" location="'2023-06-01-1 - DDM Rauten...'!C2" display="/"/>
    <hyperlink ref="A96" location="'2023-06-01-2 - Divadlo je...'!C2" display="/"/>
    <hyperlink ref="A97" location="'2023-06-01-3 - MŠ Březhrad'!C2" display="/"/>
    <hyperlink ref="A98" location="'2023-06-01-4 - MŠ Čajkovs...'!C2" display="/"/>
    <hyperlink ref="A99" location="'2023-06-01-5 - MŠ Markova'!C2" display="/"/>
    <hyperlink ref="A100" location="'2023-06-01-6 - MŠ Škroupova '!C2" display="/"/>
    <hyperlink ref="A101" location="'2023-06-01-7 - MŠ Svobodn...'!C2" display="/"/>
    <hyperlink ref="A102" location="'2023-06-01-8 - MŠ Štefcova'!C2" display="/"/>
    <hyperlink ref="A103" location="'2023-06-01-9 - MŠ Montessori'!C2" display="/"/>
    <hyperlink ref="A104" location="'2023-06-01-10 - MŠ Vever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zakázky'!K6</f>
        <v>Odstranění závad z el. revizí 2023 - 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700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zakázky'!AN8</f>
        <v>12. 7. 2023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30</v>
      </c>
      <c r="E17" s="35"/>
      <c r="F17" s="35"/>
      <c r="G17" s="35"/>
      <c r="H17" s="35"/>
      <c r="I17" s="137" t="s">
        <v>25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28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32</v>
      </c>
      <c r="E20" s="35"/>
      <c r="F20" s="35"/>
      <c r="G20" s="35"/>
      <c r="H20" s="35"/>
      <c r="I20" s="137" t="s">
        <v>25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28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34</v>
      </c>
      <c r="E23" s="35"/>
      <c r="F23" s="35"/>
      <c r="G23" s="35"/>
      <c r="H23" s="35"/>
      <c r="I23" s="137" t="s">
        <v>25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28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ROUND((SUM(BE120:BE136)),  2)</f>
        <v>0</v>
      </c>
      <c r="G33" s="35"/>
      <c r="H33" s="35"/>
      <c r="I33" s="152">
        <v>0.20999999999999999</v>
      </c>
      <c r="J33" s="151">
        <f>ROUND(((SUM(BE120:BE136))*I33),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ROUND((SUM(BF120:BF136)),  2)</f>
        <v>0</v>
      </c>
      <c r="G34" s="35"/>
      <c r="H34" s="35"/>
      <c r="I34" s="152">
        <v>0.14999999999999999</v>
      </c>
      <c r="J34" s="151">
        <f>ROUND(((SUM(BF120:BF136))*I34),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ROUND((SUM(BG120:BG136)),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ROUND((SUM(BH120:BH136)),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ROUND((SUM(BI120:BI136)),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el. revizí 2023 - 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2023/06/01-9 - MŠ Montessori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12. 7. 2023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TECHNICKÉ SLUŽBY HRADEC KRÁLOVÉ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34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6"/>
      <c r="C97" s="177"/>
      <c r="D97" s="178" t="s">
        <v>124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125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337</v>
      </c>
      <c r="E99" s="179"/>
      <c r="F99" s="179"/>
      <c r="G99" s="179"/>
      <c r="H99" s="179"/>
      <c r="I99" s="179"/>
      <c r="J99" s="180">
        <f>J132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338</v>
      </c>
      <c r="E100" s="185"/>
      <c r="F100" s="185"/>
      <c r="G100" s="185"/>
      <c r="H100" s="185"/>
      <c r="I100" s="185"/>
      <c r="J100" s="186">
        <f>J133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Odstranění závad z el. revizí 2023 - II. etapa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115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2023/06/01-9 - MŠ Montessori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20</v>
      </c>
      <c r="D114" s="37"/>
      <c r="E114" s="37"/>
      <c r="F114" s="24" t="str">
        <f>F12</f>
        <v xml:space="preserve"> </v>
      </c>
      <c r="G114" s="37"/>
      <c r="H114" s="37"/>
      <c r="I114" s="29" t="s">
        <v>22</v>
      </c>
      <c r="J114" s="76" t="str">
        <f>IF(J12="","",J12)</f>
        <v>12. 7. 2023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24</v>
      </c>
      <c r="D116" s="37"/>
      <c r="E116" s="37"/>
      <c r="F116" s="24" t="str">
        <f>E15</f>
        <v>TECHNICKÉ SLUŽBY HRADEC KRÁLOVÉ</v>
      </c>
      <c r="G116" s="37"/>
      <c r="H116" s="37"/>
      <c r="I116" s="29" t="s">
        <v>32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30</v>
      </c>
      <c r="D117" s="37"/>
      <c r="E117" s="37"/>
      <c r="F117" s="24" t="str">
        <f>IF(E18="","",E18)</f>
        <v>Vyplň údaj</v>
      </c>
      <c r="G117" s="37"/>
      <c r="H117" s="37"/>
      <c r="I117" s="29" t="s">
        <v>34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127</v>
      </c>
      <c r="D119" s="191" t="s">
        <v>61</v>
      </c>
      <c r="E119" s="191" t="s">
        <v>57</v>
      </c>
      <c r="F119" s="191" t="s">
        <v>58</v>
      </c>
      <c r="G119" s="191" t="s">
        <v>128</v>
      </c>
      <c r="H119" s="191" t="s">
        <v>129</v>
      </c>
      <c r="I119" s="191" t="s">
        <v>130</v>
      </c>
      <c r="J119" s="192" t="s">
        <v>119</v>
      </c>
      <c r="K119" s="193" t="s">
        <v>131</v>
      </c>
      <c r="L119" s="194"/>
      <c r="M119" s="97" t="s">
        <v>1</v>
      </c>
      <c r="N119" s="98" t="s">
        <v>40</v>
      </c>
      <c r="O119" s="98" t="s">
        <v>132</v>
      </c>
      <c r="P119" s="98" t="s">
        <v>133</v>
      </c>
      <c r="Q119" s="98" t="s">
        <v>134</v>
      </c>
      <c r="R119" s="98" t="s">
        <v>135</v>
      </c>
      <c r="S119" s="98" t="s">
        <v>136</v>
      </c>
      <c r="T119" s="99" t="s">
        <v>137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138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P121+P132</f>
        <v>0</v>
      </c>
      <c r="Q120" s="101"/>
      <c r="R120" s="197">
        <f>R121+R132</f>
        <v>8.0000000000000007E-05</v>
      </c>
      <c r="S120" s="101"/>
      <c r="T120" s="198">
        <f>T121+T132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75</v>
      </c>
      <c r="AU120" s="14" t="s">
        <v>121</v>
      </c>
      <c r="BK120" s="199">
        <f>BK121+BK132</f>
        <v>0</v>
      </c>
    </row>
    <row r="121" s="12" customFormat="1" ht="25.92" customHeight="1">
      <c r="A121" s="12"/>
      <c r="B121" s="200"/>
      <c r="C121" s="201"/>
      <c r="D121" s="202" t="s">
        <v>75</v>
      </c>
      <c r="E121" s="203" t="s">
        <v>154</v>
      </c>
      <c r="F121" s="203" t="s">
        <v>278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</f>
        <v>0</v>
      </c>
      <c r="Q121" s="208"/>
      <c r="R121" s="209">
        <f>R122</f>
        <v>8.0000000000000007E-05</v>
      </c>
      <c r="S121" s="208"/>
      <c r="T121" s="210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160</v>
      </c>
      <c r="AT121" s="212" t="s">
        <v>75</v>
      </c>
      <c r="AU121" s="212" t="s">
        <v>76</v>
      </c>
      <c r="AY121" s="211" t="s">
        <v>141</v>
      </c>
      <c r="BK121" s="213">
        <f>BK122</f>
        <v>0</v>
      </c>
    </row>
    <row r="122" s="12" customFormat="1" ht="22.8" customHeight="1">
      <c r="A122" s="12"/>
      <c r="B122" s="200"/>
      <c r="C122" s="201"/>
      <c r="D122" s="202" t="s">
        <v>75</v>
      </c>
      <c r="E122" s="214" t="s">
        <v>279</v>
      </c>
      <c r="F122" s="214" t="s">
        <v>280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SUM(P123:P131)</f>
        <v>0</v>
      </c>
      <c r="Q122" s="208"/>
      <c r="R122" s="209">
        <f>SUM(R123:R131)</f>
        <v>8.0000000000000007E-05</v>
      </c>
      <c r="S122" s="208"/>
      <c r="T122" s="210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160</v>
      </c>
      <c r="AT122" s="212" t="s">
        <v>75</v>
      </c>
      <c r="AU122" s="212" t="s">
        <v>84</v>
      </c>
      <c r="AY122" s="211" t="s">
        <v>141</v>
      </c>
      <c r="BK122" s="213">
        <f>SUM(BK123:BK131)</f>
        <v>0</v>
      </c>
    </row>
    <row r="123" s="2" customFormat="1" ht="24.15" customHeight="1">
      <c r="A123" s="35"/>
      <c r="B123" s="36"/>
      <c r="C123" s="216" t="s">
        <v>84</v>
      </c>
      <c r="D123" s="216" t="s">
        <v>144</v>
      </c>
      <c r="E123" s="217" t="s">
        <v>317</v>
      </c>
      <c r="F123" s="218" t="s">
        <v>701</v>
      </c>
      <c r="G123" s="219" t="s">
        <v>312</v>
      </c>
      <c r="H123" s="220">
        <v>1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41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262</v>
      </c>
      <c r="AT123" s="228" t="s">
        <v>144</v>
      </c>
      <c r="AU123" s="228" t="s">
        <v>86</v>
      </c>
      <c r="AY123" s="14" t="s">
        <v>141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84</v>
      </c>
      <c r="BK123" s="229">
        <f>ROUND(I123*H123,2)</f>
        <v>0</v>
      </c>
      <c r="BL123" s="14" t="s">
        <v>262</v>
      </c>
      <c r="BM123" s="228" t="s">
        <v>702</v>
      </c>
    </row>
    <row r="124" s="2" customFormat="1">
      <c r="A124" s="35"/>
      <c r="B124" s="36"/>
      <c r="C124" s="37"/>
      <c r="D124" s="230" t="s">
        <v>150</v>
      </c>
      <c r="E124" s="37"/>
      <c r="F124" s="231" t="s">
        <v>703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150</v>
      </c>
      <c r="AU124" s="14" t="s">
        <v>86</v>
      </c>
    </row>
    <row r="125" s="2" customFormat="1">
      <c r="A125" s="35"/>
      <c r="B125" s="36"/>
      <c r="C125" s="37"/>
      <c r="D125" s="230" t="s">
        <v>152</v>
      </c>
      <c r="E125" s="37"/>
      <c r="F125" s="235" t="s">
        <v>704</v>
      </c>
      <c r="G125" s="37"/>
      <c r="H125" s="37"/>
      <c r="I125" s="232"/>
      <c r="J125" s="37"/>
      <c r="K125" s="37"/>
      <c r="L125" s="41"/>
      <c r="M125" s="233"/>
      <c r="N125" s="23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152</v>
      </c>
      <c r="AU125" s="14" t="s">
        <v>86</v>
      </c>
    </row>
    <row r="126" s="2" customFormat="1" ht="16.5" customHeight="1">
      <c r="A126" s="35"/>
      <c r="B126" s="36"/>
      <c r="C126" s="236" t="s">
        <v>86</v>
      </c>
      <c r="D126" s="236" t="s">
        <v>154</v>
      </c>
      <c r="E126" s="237" t="s">
        <v>705</v>
      </c>
      <c r="F126" s="238" t="s">
        <v>706</v>
      </c>
      <c r="G126" s="239" t="s">
        <v>147</v>
      </c>
      <c r="H126" s="240">
        <v>1</v>
      </c>
      <c r="I126" s="241"/>
      <c r="J126" s="242">
        <f>ROUND(I126*H126,2)</f>
        <v>0</v>
      </c>
      <c r="K126" s="243"/>
      <c r="L126" s="244"/>
      <c r="M126" s="245" t="s">
        <v>1</v>
      </c>
      <c r="N126" s="246" t="s">
        <v>41</v>
      </c>
      <c r="O126" s="88"/>
      <c r="P126" s="226">
        <f>O126*H126</f>
        <v>0</v>
      </c>
      <c r="Q126" s="226">
        <v>4.0000000000000003E-05</v>
      </c>
      <c r="R126" s="226">
        <f>Q126*H126</f>
        <v>4.0000000000000003E-05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269</v>
      </c>
      <c r="AT126" s="228" t="s">
        <v>154</v>
      </c>
      <c r="AU126" s="228" t="s">
        <v>86</v>
      </c>
      <c r="AY126" s="14" t="s">
        <v>141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262</v>
      </c>
      <c r="BM126" s="228" t="s">
        <v>707</v>
      </c>
    </row>
    <row r="127" s="2" customFormat="1">
      <c r="A127" s="35"/>
      <c r="B127" s="36"/>
      <c r="C127" s="37"/>
      <c r="D127" s="230" t="s">
        <v>150</v>
      </c>
      <c r="E127" s="37"/>
      <c r="F127" s="231" t="s">
        <v>706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150</v>
      </c>
      <c r="AU127" s="14" t="s">
        <v>86</v>
      </c>
    </row>
    <row r="128" s="2" customFormat="1">
      <c r="A128" s="35"/>
      <c r="B128" s="36"/>
      <c r="C128" s="37"/>
      <c r="D128" s="230" t="s">
        <v>152</v>
      </c>
      <c r="E128" s="37"/>
      <c r="F128" s="235" t="s">
        <v>446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152</v>
      </c>
      <c r="AU128" s="14" t="s">
        <v>86</v>
      </c>
    </row>
    <row r="129" s="2" customFormat="1" ht="21.75" customHeight="1">
      <c r="A129" s="35"/>
      <c r="B129" s="36"/>
      <c r="C129" s="236" t="s">
        <v>160</v>
      </c>
      <c r="D129" s="236" t="s">
        <v>154</v>
      </c>
      <c r="E129" s="237" t="s">
        <v>708</v>
      </c>
      <c r="F129" s="238" t="s">
        <v>709</v>
      </c>
      <c r="G129" s="239" t="s">
        <v>147</v>
      </c>
      <c r="H129" s="240">
        <v>1</v>
      </c>
      <c r="I129" s="241"/>
      <c r="J129" s="242">
        <f>ROUND(I129*H129,2)</f>
        <v>0</v>
      </c>
      <c r="K129" s="243"/>
      <c r="L129" s="244"/>
      <c r="M129" s="245" t="s">
        <v>1</v>
      </c>
      <c r="N129" s="246" t="s">
        <v>41</v>
      </c>
      <c r="O129" s="88"/>
      <c r="P129" s="226">
        <f>O129*H129</f>
        <v>0</v>
      </c>
      <c r="Q129" s="226">
        <v>4.0000000000000003E-05</v>
      </c>
      <c r="R129" s="226">
        <f>Q129*H129</f>
        <v>4.0000000000000003E-05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269</v>
      </c>
      <c r="AT129" s="228" t="s">
        <v>154</v>
      </c>
      <c r="AU129" s="228" t="s">
        <v>86</v>
      </c>
      <c r="AY129" s="14" t="s">
        <v>141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84</v>
      </c>
      <c r="BK129" s="229">
        <f>ROUND(I129*H129,2)</f>
        <v>0</v>
      </c>
      <c r="BL129" s="14" t="s">
        <v>262</v>
      </c>
      <c r="BM129" s="228" t="s">
        <v>710</v>
      </c>
    </row>
    <row r="130" s="2" customFormat="1">
      <c r="A130" s="35"/>
      <c r="B130" s="36"/>
      <c r="C130" s="37"/>
      <c r="D130" s="230" t="s">
        <v>150</v>
      </c>
      <c r="E130" s="37"/>
      <c r="F130" s="231" t="s">
        <v>709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150</v>
      </c>
      <c r="AU130" s="14" t="s">
        <v>86</v>
      </c>
    </row>
    <row r="131" s="2" customFormat="1">
      <c r="A131" s="35"/>
      <c r="B131" s="36"/>
      <c r="C131" s="37"/>
      <c r="D131" s="230" t="s">
        <v>152</v>
      </c>
      <c r="E131" s="37"/>
      <c r="F131" s="235" t="s">
        <v>446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152</v>
      </c>
      <c r="AU131" s="14" t="s">
        <v>86</v>
      </c>
    </row>
    <row r="132" s="12" customFormat="1" ht="25.92" customHeight="1">
      <c r="A132" s="12"/>
      <c r="B132" s="200"/>
      <c r="C132" s="201"/>
      <c r="D132" s="202" t="s">
        <v>75</v>
      </c>
      <c r="E132" s="203" t="s">
        <v>456</v>
      </c>
      <c r="F132" s="203" t="s">
        <v>457</v>
      </c>
      <c r="G132" s="201"/>
      <c r="H132" s="201"/>
      <c r="I132" s="204"/>
      <c r="J132" s="205">
        <f>BK132</f>
        <v>0</v>
      </c>
      <c r="K132" s="201"/>
      <c r="L132" s="206"/>
      <c r="M132" s="207"/>
      <c r="N132" s="208"/>
      <c r="O132" s="208"/>
      <c r="P132" s="209">
        <f>P133</f>
        <v>0</v>
      </c>
      <c r="Q132" s="208"/>
      <c r="R132" s="209">
        <f>R133</f>
        <v>0</v>
      </c>
      <c r="S132" s="208"/>
      <c r="T132" s="210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1" t="s">
        <v>170</v>
      </c>
      <c r="AT132" s="212" t="s">
        <v>75</v>
      </c>
      <c r="AU132" s="212" t="s">
        <v>76</v>
      </c>
      <c r="AY132" s="211" t="s">
        <v>141</v>
      </c>
      <c r="BK132" s="213">
        <f>BK133</f>
        <v>0</v>
      </c>
    </row>
    <row r="133" s="12" customFormat="1" ht="22.8" customHeight="1">
      <c r="A133" s="12"/>
      <c r="B133" s="200"/>
      <c r="C133" s="201"/>
      <c r="D133" s="202" t="s">
        <v>75</v>
      </c>
      <c r="E133" s="214" t="s">
        <v>458</v>
      </c>
      <c r="F133" s="214" t="s">
        <v>459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SUM(P134:P136)</f>
        <v>0</v>
      </c>
      <c r="Q133" s="208"/>
      <c r="R133" s="209">
        <f>SUM(R134:R136)</f>
        <v>0</v>
      </c>
      <c r="S133" s="208"/>
      <c r="T133" s="210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170</v>
      </c>
      <c r="AT133" s="212" t="s">
        <v>75</v>
      </c>
      <c r="AU133" s="212" t="s">
        <v>84</v>
      </c>
      <c r="AY133" s="211" t="s">
        <v>141</v>
      </c>
      <c r="BK133" s="213">
        <f>SUM(BK134:BK136)</f>
        <v>0</v>
      </c>
    </row>
    <row r="134" s="2" customFormat="1" ht="16.5" customHeight="1">
      <c r="A134" s="35"/>
      <c r="B134" s="36"/>
      <c r="C134" s="216" t="s">
        <v>164</v>
      </c>
      <c r="D134" s="216" t="s">
        <v>144</v>
      </c>
      <c r="E134" s="217" t="s">
        <v>461</v>
      </c>
      <c r="F134" s="218" t="s">
        <v>462</v>
      </c>
      <c r="G134" s="219" t="s">
        <v>312</v>
      </c>
      <c r="H134" s="220">
        <v>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41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463</v>
      </c>
      <c r="AT134" s="228" t="s">
        <v>144</v>
      </c>
      <c r="AU134" s="228" t="s">
        <v>86</v>
      </c>
      <c r="AY134" s="14" t="s">
        <v>141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463</v>
      </c>
      <c r="BM134" s="228" t="s">
        <v>711</v>
      </c>
    </row>
    <row r="135" s="2" customFormat="1">
      <c r="A135" s="35"/>
      <c r="B135" s="36"/>
      <c r="C135" s="37"/>
      <c r="D135" s="230" t="s">
        <v>150</v>
      </c>
      <c r="E135" s="37"/>
      <c r="F135" s="231" t="s">
        <v>462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150</v>
      </c>
      <c r="AU135" s="14" t="s">
        <v>86</v>
      </c>
    </row>
    <row r="136" s="2" customFormat="1">
      <c r="A136" s="35"/>
      <c r="B136" s="36"/>
      <c r="C136" s="37"/>
      <c r="D136" s="230" t="s">
        <v>152</v>
      </c>
      <c r="E136" s="37"/>
      <c r="F136" s="235" t="s">
        <v>465</v>
      </c>
      <c r="G136" s="37"/>
      <c r="H136" s="37"/>
      <c r="I136" s="232"/>
      <c r="J136" s="37"/>
      <c r="K136" s="37"/>
      <c r="L136" s="41"/>
      <c r="M136" s="247"/>
      <c r="N136" s="248"/>
      <c r="O136" s="249"/>
      <c r="P136" s="249"/>
      <c r="Q136" s="249"/>
      <c r="R136" s="249"/>
      <c r="S136" s="249"/>
      <c r="T136" s="250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152</v>
      </c>
      <c r="AU136" s="14" t="s">
        <v>86</v>
      </c>
    </row>
    <row r="137" s="2" customFormat="1" ht="6.96" customHeight="1">
      <c r="A137" s="35"/>
      <c r="B137" s="63"/>
      <c r="C137" s="64"/>
      <c r="D137" s="64"/>
      <c r="E137" s="64"/>
      <c r="F137" s="64"/>
      <c r="G137" s="64"/>
      <c r="H137" s="64"/>
      <c r="I137" s="64"/>
      <c r="J137" s="64"/>
      <c r="K137" s="64"/>
      <c r="L137" s="41"/>
      <c r="M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</sheetData>
  <sheetProtection sheet="1" autoFilter="0" formatColumns="0" formatRows="0" objects="1" scenarios="1" spinCount="100000" saltValue="EbIJu1YNx4/2V2Aa+w1meAv9SLO4te8Sy8/iaZSvWK9Z1PiqCud+IbATv7cl10DhBWxJl33IVZv0lMPowyIkQg==" hashValue="dfbH1FfQ7y4Y811FRWzGyeCpecxT91SIbR6JLDLgLrE180299FK5MrkeSTdMjYJcad7o+BkM7wEJRR1t/10byw==" algorithmName="SHA-512" password="C71F"/>
  <autoFilter ref="C119:K13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zakázky'!K6</f>
        <v>Odstranění závad z el. revizí 2023 - 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712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zakázky'!AN8</f>
        <v>12. 7. 2023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30</v>
      </c>
      <c r="E17" s="35"/>
      <c r="F17" s="35"/>
      <c r="G17" s="35"/>
      <c r="H17" s="35"/>
      <c r="I17" s="137" t="s">
        <v>25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28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32</v>
      </c>
      <c r="E20" s="35"/>
      <c r="F20" s="35"/>
      <c r="G20" s="35"/>
      <c r="H20" s="35"/>
      <c r="I20" s="137" t="s">
        <v>25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28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34</v>
      </c>
      <c r="E23" s="35"/>
      <c r="F23" s="35"/>
      <c r="G23" s="35"/>
      <c r="H23" s="35"/>
      <c r="I23" s="137" t="s">
        <v>25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28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ROUND((SUM(BE122:BE186)),  2)</f>
        <v>0</v>
      </c>
      <c r="G33" s="35"/>
      <c r="H33" s="35"/>
      <c r="I33" s="152">
        <v>0.20999999999999999</v>
      </c>
      <c r="J33" s="151">
        <f>ROUND(((SUM(BE122:BE186))*I33),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ROUND((SUM(BF122:BF186)),  2)</f>
        <v>0</v>
      </c>
      <c r="G34" s="35"/>
      <c r="H34" s="35"/>
      <c r="I34" s="152">
        <v>0.14999999999999999</v>
      </c>
      <c r="J34" s="151">
        <f>ROUND(((SUM(BF122:BF186))*I34),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ROUND((SUM(BG122:BG186)),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ROUND((SUM(BH122:BH186)),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ROUND((SUM(BI122:BI186)),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el. revizí 2023 - 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 xml:space="preserve">2023/06/01-10 - MŠ Veverkova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12. 7. 2023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TECHNICKÉ SLUŽBY HRADEC KRÁLOVÉ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34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123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J166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125</v>
      </c>
      <c r="E100" s="185"/>
      <c r="F100" s="185"/>
      <c r="G100" s="185"/>
      <c r="H100" s="185"/>
      <c r="I100" s="185"/>
      <c r="J100" s="186">
        <f>J167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6"/>
      <c r="C101" s="177"/>
      <c r="D101" s="178" t="s">
        <v>337</v>
      </c>
      <c r="E101" s="179"/>
      <c r="F101" s="179"/>
      <c r="G101" s="179"/>
      <c r="H101" s="179"/>
      <c r="I101" s="179"/>
      <c r="J101" s="180">
        <f>J182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2"/>
      <c r="C102" s="183"/>
      <c r="D102" s="184" t="s">
        <v>338</v>
      </c>
      <c r="E102" s="185"/>
      <c r="F102" s="185"/>
      <c r="G102" s="185"/>
      <c r="H102" s="185"/>
      <c r="I102" s="185"/>
      <c r="J102" s="186">
        <f>J183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el. revizí 2023 - II. 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115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 xml:space="preserve">2023/06/01-10 - MŠ Veverkova 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 xml:space="preserve"> </v>
      </c>
      <c r="G116" s="37"/>
      <c r="H116" s="37"/>
      <c r="I116" s="29" t="s">
        <v>22</v>
      </c>
      <c r="J116" s="76" t="str">
        <f>IF(J12="","",J12)</f>
        <v>12. 7. 2023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>TECHNICKÉ SLUŽBY HRADEC KRÁLOVÉ</v>
      </c>
      <c r="G118" s="37"/>
      <c r="H118" s="37"/>
      <c r="I118" s="29" t="s">
        <v>32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30</v>
      </c>
      <c r="D119" s="37"/>
      <c r="E119" s="37"/>
      <c r="F119" s="24" t="str">
        <f>IF(E18="","",E18)</f>
        <v>Vyplň údaj</v>
      </c>
      <c r="G119" s="37"/>
      <c r="H119" s="37"/>
      <c r="I119" s="29" t="s">
        <v>34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127</v>
      </c>
      <c r="D121" s="191" t="s">
        <v>61</v>
      </c>
      <c r="E121" s="191" t="s">
        <v>57</v>
      </c>
      <c r="F121" s="191" t="s">
        <v>58</v>
      </c>
      <c r="G121" s="191" t="s">
        <v>128</v>
      </c>
      <c r="H121" s="191" t="s">
        <v>129</v>
      </c>
      <c r="I121" s="191" t="s">
        <v>130</v>
      </c>
      <c r="J121" s="192" t="s">
        <v>119</v>
      </c>
      <c r="K121" s="193" t="s">
        <v>131</v>
      </c>
      <c r="L121" s="194"/>
      <c r="M121" s="97" t="s">
        <v>1</v>
      </c>
      <c r="N121" s="98" t="s">
        <v>40</v>
      </c>
      <c r="O121" s="98" t="s">
        <v>132</v>
      </c>
      <c r="P121" s="98" t="s">
        <v>133</v>
      </c>
      <c r="Q121" s="98" t="s">
        <v>134</v>
      </c>
      <c r="R121" s="98" t="s">
        <v>135</v>
      </c>
      <c r="S121" s="98" t="s">
        <v>136</v>
      </c>
      <c r="T121" s="99" t="s">
        <v>137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138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P123+P166+P182</f>
        <v>0</v>
      </c>
      <c r="Q122" s="101"/>
      <c r="R122" s="197">
        <f>R123+R166+R182</f>
        <v>0.040710000000000003</v>
      </c>
      <c r="S122" s="101"/>
      <c r="T122" s="198">
        <f>T123+T166+T182</f>
        <v>0.00085000000000000006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75</v>
      </c>
      <c r="AU122" s="14" t="s">
        <v>121</v>
      </c>
      <c r="BK122" s="199">
        <f>BK123+BK166+BK182</f>
        <v>0</v>
      </c>
    </row>
    <row r="123" s="12" customFormat="1" ht="25.92" customHeight="1">
      <c r="A123" s="12"/>
      <c r="B123" s="200"/>
      <c r="C123" s="201"/>
      <c r="D123" s="202" t="s">
        <v>75</v>
      </c>
      <c r="E123" s="203" t="s">
        <v>139</v>
      </c>
      <c r="F123" s="203" t="s">
        <v>140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0.00071000000000000002</v>
      </c>
      <c r="S123" s="208"/>
      <c r="T123" s="210">
        <f>T124</f>
        <v>0.00085000000000000006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86</v>
      </c>
      <c r="AT123" s="212" t="s">
        <v>75</v>
      </c>
      <c r="AU123" s="212" t="s">
        <v>76</v>
      </c>
      <c r="AY123" s="211" t="s">
        <v>141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75</v>
      </c>
      <c r="E124" s="214" t="s">
        <v>142</v>
      </c>
      <c r="F124" s="214" t="s">
        <v>143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SUM(P125:P165)</f>
        <v>0</v>
      </c>
      <c r="Q124" s="208"/>
      <c r="R124" s="209">
        <f>SUM(R125:R165)</f>
        <v>0.00071000000000000002</v>
      </c>
      <c r="S124" s="208"/>
      <c r="T124" s="210">
        <f>SUM(T125:T165)</f>
        <v>0.00085000000000000006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75</v>
      </c>
      <c r="AU124" s="212" t="s">
        <v>84</v>
      </c>
      <c r="AY124" s="211" t="s">
        <v>141</v>
      </c>
      <c r="BK124" s="213">
        <f>SUM(BK125:BK165)</f>
        <v>0</v>
      </c>
    </row>
    <row r="125" s="2" customFormat="1" ht="24.15" customHeight="1">
      <c r="A125" s="35"/>
      <c r="B125" s="36"/>
      <c r="C125" s="216" t="s">
        <v>84</v>
      </c>
      <c r="D125" s="216" t="s">
        <v>144</v>
      </c>
      <c r="E125" s="217" t="s">
        <v>713</v>
      </c>
      <c r="F125" s="218" t="s">
        <v>714</v>
      </c>
      <c r="G125" s="219" t="s">
        <v>157</v>
      </c>
      <c r="H125" s="220">
        <v>1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41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0.00080000000000000004</v>
      </c>
      <c r="T125" s="227">
        <f>S125*H125</f>
        <v>0.00080000000000000004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148</v>
      </c>
      <c r="AT125" s="228" t="s">
        <v>144</v>
      </c>
      <c r="AU125" s="228" t="s">
        <v>86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84</v>
      </c>
      <c r="BK125" s="229">
        <f>ROUND(I125*H125,2)</f>
        <v>0</v>
      </c>
      <c r="BL125" s="14" t="s">
        <v>148</v>
      </c>
      <c r="BM125" s="228" t="s">
        <v>715</v>
      </c>
    </row>
    <row r="126" s="2" customFormat="1">
      <c r="A126" s="35"/>
      <c r="B126" s="36"/>
      <c r="C126" s="37"/>
      <c r="D126" s="230" t="s">
        <v>150</v>
      </c>
      <c r="E126" s="37"/>
      <c r="F126" s="231" t="s">
        <v>716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150</v>
      </c>
      <c r="AU126" s="14" t="s">
        <v>86</v>
      </c>
    </row>
    <row r="127" s="2" customFormat="1">
      <c r="A127" s="35"/>
      <c r="B127" s="36"/>
      <c r="C127" s="37"/>
      <c r="D127" s="230" t="s">
        <v>152</v>
      </c>
      <c r="E127" s="37"/>
      <c r="F127" s="235" t="s">
        <v>717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152</v>
      </c>
      <c r="AU127" s="14" t="s">
        <v>86</v>
      </c>
    </row>
    <row r="128" s="2" customFormat="1" ht="33" customHeight="1">
      <c r="A128" s="35"/>
      <c r="B128" s="36"/>
      <c r="C128" s="216" t="s">
        <v>86</v>
      </c>
      <c r="D128" s="216" t="s">
        <v>144</v>
      </c>
      <c r="E128" s="217" t="s">
        <v>528</v>
      </c>
      <c r="F128" s="218" t="s">
        <v>529</v>
      </c>
      <c r="G128" s="219" t="s">
        <v>147</v>
      </c>
      <c r="H128" s="220">
        <v>1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41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148</v>
      </c>
      <c r="AT128" s="228" t="s">
        <v>144</v>
      </c>
      <c r="AU128" s="228" t="s">
        <v>86</v>
      </c>
      <c r="AY128" s="14" t="s">
        <v>141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148</v>
      </c>
      <c r="BM128" s="228" t="s">
        <v>718</v>
      </c>
    </row>
    <row r="129" s="2" customFormat="1">
      <c r="A129" s="35"/>
      <c r="B129" s="36"/>
      <c r="C129" s="37"/>
      <c r="D129" s="230" t="s">
        <v>150</v>
      </c>
      <c r="E129" s="37"/>
      <c r="F129" s="231" t="s">
        <v>531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150</v>
      </c>
      <c r="AU129" s="14" t="s">
        <v>86</v>
      </c>
    </row>
    <row r="130" s="2" customFormat="1">
      <c r="A130" s="35"/>
      <c r="B130" s="36"/>
      <c r="C130" s="37"/>
      <c r="D130" s="230" t="s">
        <v>152</v>
      </c>
      <c r="E130" s="37"/>
      <c r="F130" s="235" t="s">
        <v>719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152</v>
      </c>
      <c r="AU130" s="14" t="s">
        <v>86</v>
      </c>
    </row>
    <row r="131" s="2" customFormat="1" ht="33" customHeight="1">
      <c r="A131" s="35"/>
      <c r="B131" s="36"/>
      <c r="C131" s="216" t="s">
        <v>160</v>
      </c>
      <c r="D131" s="216" t="s">
        <v>144</v>
      </c>
      <c r="E131" s="217" t="s">
        <v>533</v>
      </c>
      <c r="F131" s="218" t="s">
        <v>534</v>
      </c>
      <c r="G131" s="219" t="s">
        <v>147</v>
      </c>
      <c r="H131" s="220">
        <v>1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41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5.0000000000000002E-05</v>
      </c>
      <c r="T131" s="227">
        <f>S131*H131</f>
        <v>5.0000000000000002E-05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148</v>
      </c>
      <c r="AT131" s="228" t="s">
        <v>144</v>
      </c>
      <c r="AU131" s="228" t="s">
        <v>86</v>
      </c>
      <c r="AY131" s="14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148</v>
      </c>
      <c r="BM131" s="228" t="s">
        <v>720</v>
      </c>
    </row>
    <row r="132" s="2" customFormat="1">
      <c r="A132" s="35"/>
      <c r="B132" s="36"/>
      <c r="C132" s="37"/>
      <c r="D132" s="230" t="s">
        <v>150</v>
      </c>
      <c r="E132" s="37"/>
      <c r="F132" s="231" t="s">
        <v>536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150</v>
      </c>
      <c r="AU132" s="14" t="s">
        <v>86</v>
      </c>
    </row>
    <row r="133" s="2" customFormat="1">
      <c r="A133" s="35"/>
      <c r="B133" s="36"/>
      <c r="C133" s="37"/>
      <c r="D133" s="230" t="s">
        <v>152</v>
      </c>
      <c r="E133" s="37"/>
      <c r="F133" s="235" t="s">
        <v>721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152</v>
      </c>
      <c r="AU133" s="14" t="s">
        <v>86</v>
      </c>
    </row>
    <row r="134" s="2" customFormat="1" ht="24.15" customHeight="1">
      <c r="A134" s="35"/>
      <c r="B134" s="36"/>
      <c r="C134" s="216" t="s">
        <v>164</v>
      </c>
      <c r="D134" s="216" t="s">
        <v>144</v>
      </c>
      <c r="E134" s="217" t="s">
        <v>165</v>
      </c>
      <c r="F134" s="218" t="s">
        <v>166</v>
      </c>
      <c r="G134" s="219" t="s">
        <v>147</v>
      </c>
      <c r="H134" s="220">
        <v>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41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148</v>
      </c>
      <c r="AT134" s="228" t="s">
        <v>144</v>
      </c>
      <c r="AU134" s="228" t="s">
        <v>86</v>
      </c>
      <c r="AY134" s="14" t="s">
        <v>141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148</v>
      </c>
      <c r="BM134" s="228" t="s">
        <v>722</v>
      </c>
    </row>
    <row r="135" s="2" customFormat="1">
      <c r="A135" s="35"/>
      <c r="B135" s="36"/>
      <c r="C135" s="37"/>
      <c r="D135" s="230" t="s">
        <v>150</v>
      </c>
      <c r="E135" s="37"/>
      <c r="F135" s="231" t="s">
        <v>168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150</v>
      </c>
      <c r="AU135" s="14" t="s">
        <v>86</v>
      </c>
    </row>
    <row r="136" s="2" customFormat="1">
      <c r="A136" s="35"/>
      <c r="B136" s="36"/>
      <c r="C136" s="37"/>
      <c r="D136" s="230" t="s">
        <v>152</v>
      </c>
      <c r="E136" s="37"/>
      <c r="F136" s="235" t="s">
        <v>723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152</v>
      </c>
      <c r="AU136" s="14" t="s">
        <v>86</v>
      </c>
    </row>
    <row r="137" s="2" customFormat="1" ht="37.8" customHeight="1">
      <c r="A137" s="35"/>
      <c r="B137" s="36"/>
      <c r="C137" s="216" t="s">
        <v>170</v>
      </c>
      <c r="D137" s="216" t="s">
        <v>144</v>
      </c>
      <c r="E137" s="217" t="s">
        <v>188</v>
      </c>
      <c r="F137" s="218" t="s">
        <v>189</v>
      </c>
      <c r="G137" s="219" t="s">
        <v>147</v>
      </c>
      <c r="H137" s="220">
        <v>1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41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148</v>
      </c>
      <c r="AT137" s="228" t="s">
        <v>144</v>
      </c>
      <c r="AU137" s="228" t="s">
        <v>86</v>
      </c>
      <c r="AY137" s="14" t="s">
        <v>141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148</v>
      </c>
      <c r="BM137" s="228" t="s">
        <v>724</v>
      </c>
    </row>
    <row r="138" s="2" customFormat="1">
      <c r="A138" s="35"/>
      <c r="B138" s="36"/>
      <c r="C138" s="37"/>
      <c r="D138" s="230" t="s">
        <v>150</v>
      </c>
      <c r="E138" s="37"/>
      <c r="F138" s="231" t="s">
        <v>191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150</v>
      </c>
      <c r="AU138" s="14" t="s">
        <v>86</v>
      </c>
    </row>
    <row r="139" s="2" customFormat="1">
      <c r="A139" s="35"/>
      <c r="B139" s="36"/>
      <c r="C139" s="37"/>
      <c r="D139" s="230" t="s">
        <v>152</v>
      </c>
      <c r="E139" s="37"/>
      <c r="F139" s="235" t="s">
        <v>723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152</v>
      </c>
      <c r="AU139" s="14" t="s">
        <v>86</v>
      </c>
    </row>
    <row r="140" s="2" customFormat="1" ht="16.5" customHeight="1">
      <c r="A140" s="35"/>
      <c r="B140" s="36"/>
      <c r="C140" s="216" t="s">
        <v>176</v>
      </c>
      <c r="D140" s="216" t="s">
        <v>144</v>
      </c>
      <c r="E140" s="217" t="s">
        <v>378</v>
      </c>
      <c r="F140" s="218" t="s">
        <v>379</v>
      </c>
      <c r="G140" s="219" t="s">
        <v>147</v>
      </c>
      <c r="H140" s="220">
        <v>1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41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148</v>
      </c>
      <c r="AT140" s="228" t="s">
        <v>144</v>
      </c>
      <c r="AU140" s="228" t="s">
        <v>86</v>
      </c>
      <c r="AY140" s="14" t="s">
        <v>141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148</v>
      </c>
      <c r="BM140" s="228" t="s">
        <v>725</v>
      </c>
    </row>
    <row r="141" s="2" customFormat="1">
      <c r="A141" s="35"/>
      <c r="B141" s="36"/>
      <c r="C141" s="37"/>
      <c r="D141" s="230" t="s">
        <v>150</v>
      </c>
      <c r="E141" s="37"/>
      <c r="F141" s="231" t="s">
        <v>381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150</v>
      </c>
      <c r="AU141" s="14" t="s">
        <v>86</v>
      </c>
    </row>
    <row r="142" s="2" customFormat="1">
      <c r="A142" s="35"/>
      <c r="B142" s="36"/>
      <c r="C142" s="37"/>
      <c r="D142" s="230" t="s">
        <v>152</v>
      </c>
      <c r="E142" s="37"/>
      <c r="F142" s="235" t="s">
        <v>397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152</v>
      </c>
      <c r="AU142" s="14" t="s">
        <v>86</v>
      </c>
    </row>
    <row r="143" s="2" customFormat="1" ht="16.5" customHeight="1">
      <c r="A143" s="35"/>
      <c r="B143" s="36"/>
      <c r="C143" s="236" t="s">
        <v>181</v>
      </c>
      <c r="D143" s="236" t="s">
        <v>154</v>
      </c>
      <c r="E143" s="237" t="s">
        <v>391</v>
      </c>
      <c r="F143" s="238" t="s">
        <v>392</v>
      </c>
      <c r="G143" s="239" t="s">
        <v>147</v>
      </c>
      <c r="H143" s="240">
        <v>1</v>
      </c>
      <c r="I143" s="241"/>
      <c r="J143" s="242">
        <f>ROUND(I143*H143,2)</f>
        <v>0</v>
      </c>
      <c r="K143" s="243"/>
      <c r="L143" s="244"/>
      <c r="M143" s="245" t="s">
        <v>1</v>
      </c>
      <c r="N143" s="246" t="s">
        <v>41</v>
      </c>
      <c r="O143" s="88"/>
      <c r="P143" s="226">
        <f>O143*H143</f>
        <v>0</v>
      </c>
      <c r="Q143" s="226">
        <v>3.0000000000000001E-05</v>
      </c>
      <c r="R143" s="226">
        <f>Q143*H143</f>
        <v>3.0000000000000001E-05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158</v>
      </c>
      <c r="AT143" s="228" t="s">
        <v>154</v>
      </c>
      <c r="AU143" s="228" t="s">
        <v>86</v>
      </c>
      <c r="AY143" s="14" t="s">
        <v>141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148</v>
      </c>
      <c r="BM143" s="228" t="s">
        <v>726</v>
      </c>
    </row>
    <row r="144" s="2" customFormat="1">
      <c r="A144" s="35"/>
      <c r="B144" s="36"/>
      <c r="C144" s="37"/>
      <c r="D144" s="230" t="s">
        <v>150</v>
      </c>
      <c r="E144" s="37"/>
      <c r="F144" s="231" t="s">
        <v>392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150</v>
      </c>
      <c r="AU144" s="14" t="s">
        <v>86</v>
      </c>
    </row>
    <row r="145" s="2" customFormat="1">
      <c r="A145" s="35"/>
      <c r="B145" s="36"/>
      <c r="C145" s="37"/>
      <c r="D145" s="230" t="s">
        <v>152</v>
      </c>
      <c r="E145" s="37"/>
      <c r="F145" s="235" t="s">
        <v>397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152</v>
      </c>
      <c r="AU145" s="14" t="s">
        <v>86</v>
      </c>
    </row>
    <row r="146" s="2" customFormat="1" ht="37.8" customHeight="1">
      <c r="A146" s="35"/>
      <c r="B146" s="36"/>
      <c r="C146" s="216" t="s">
        <v>187</v>
      </c>
      <c r="D146" s="216" t="s">
        <v>144</v>
      </c>
      <c r="E146" s="217" t="s">
        <v>409</v>
      </c>
      <c r="F146" s="218" t="s">
        <v>410</v>
      </c>
      <c r="G146" s="219" t="s">
        <v>147</v>
      </c>
      <c r="H146" s="220">
        <v>2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41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148</v>
      </c>
      <c r="AT146" s="228" t="s">
        <v>144</v>
      </c>
      <c r="AU146" s="228" t="s">
        <v>86</v>
      </c>
      <c r="AY146" s="14" t="s">
        <v>141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148</v>
      </c>
      <c r="BM146" s="228" t="s">
        <v>727</v>
      </c>
    </row>
    <row r="147" s="2" customFormat="1">
      <c r="A147" s="35"/>
      <c r="B147" s="36"/>
      <c r="C147" s="37"/>
      <c r="D147" s="230" t="s">
        <v>150</v>
      </c>
      <c r="E147" s="37"/>
      <c r="F147" s="231" t="s">
        <v>412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150</v>
      </c>
      <c r="AU147" s="14" t="s">
        <v>86</v>
      </c>
    </row>
    <row r="148" s="2" customFormat="1">
      <c r="A148" s="35"/>
      <c r="B148" s="36"/>
      <c r="C148" s="37"/>
      <c r="D148" s="230" t="s">
        <v>152</v>
      </c>
      <c r="E148" s="37"/>
      <c r="F148" s="235" t="s">
        <v>728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152</v>
      </c>
      <c r="AU148" s="14" t="s">
        <v>86</v>
      </c>
    </row>
    <row r="149" s="2" customFormat="1" ht="33" customHeight="1">
      <c r="A149" s="35"/>
      <c r="B149" s="36"/>
      <c r="C149" s="216" t="s">
        <v>193</v>
      </c>
      <c r="D149" s="216" t="s">
        <v>144</v>
      </c>
      <c r="E149" s="217" t="s">
        <v>685</v>
      </c>
      <c r="F149" s="218" t="s">
        <v>686</v>
      </c>
      <c r="G149" s="219" t="s">
        <v>157</v>
      </c>
      <c r="H149" s="220">
        <v>2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41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148</v>
      </c>
      <c r="AT149" s="228" t="s">
        <v>144</v>
      </c>
      <c r="AU149" s="228" t="s">
        <v>86</v>
      </c>
      <c r="AY149" s="14" t="s">
        <v>141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84</v>
      </c>
      <c r="BK149" s="229">
        <f>ROUND(I149*H149,2)</f>
        <v>0</v>
      </c>
      <c r="BL149" s="14" t="s">
        <v>148</v>
      </c>
      <c r="BM149" s="228" t="s">
        <v>729</v>
      </c>
    </row>
    <row r="150" s="2" customFormat="1">
      <c r="A150" s="35"/>
      <c r="B150" s="36"/>
      <c r="C150" s="37"/>
      <c r="D150" s="230" t="s">
        <v>150</v>
      </c>
      <c r="E150" s="37"/>
      <c r="F150" s="231" t="s">
        <v>688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150</v>
      </c>
      <c r="AU150" s="14" t="s">
        <v>86</v>
      </c>
    </row>
    <row r="151" s="2" customFormat="1">
      <c r="A151" s="35"/>
      <c r="B151" s="36"/>
      <c r="C151" s="37"/>
      <c r="D151" s="230" t="s">
        <v>152</v>
      </c>
      <c r="E151" s="37"/>
      <c r="F151" s="235" t="s">
        <v>730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152</v>
      </c>
      <c r="AU151" s="14" t="s">
        <v>86</v>
      </c>
    </row>
    <row r="152" s="2" customFormat="1" ht="16.5" customHeight="1">
      <c r="A152" s="35"/>
      <c r="B152" s="36"/>
      <c r="C152" s="236" t="s">
        <v>198</v>
      </c>
      <c r="D152" s="236" t="s">
        <v>154</v>
      </c>
      <c r="E152" s="237" t="s">
        <v>348</v>
      </c>
      <c r="F152" s="238" t="s">
        <v>349</v>
      </c>
      <c r="G152" s="239" t="s">
        <v>147</v>
      </c>
      <c r="H152" s="240">
        <v>2</v>
      </c>
      <c r="I152" s="241"/>
      <c r="J152" s="242">
        <f>ROUND(I152*H152,2)</f>
        <v>0</v>
      </c>
      <c r="K152" s="243"/>
      <c r="L152" s="244"/>
      <c r="M152" s="245" t="s">
        <v>1</v>
      </c>
      <c r="N152" s="246" t="s">
        <v>41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158</v>
      </c>
      <c r="AT152" s="228" t="s">
        <v>154</v>
      </c>
      <c r="AU152" s="228" t="s">
        <v>86</v>
      </c>
      <c r="AY152" s="14" t="s">
        <v>141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84</v>
      </c>
      <c r="BK152" s="229">
        <f>ROUND(I152*H152,2)</f>
        <v>0</v>
      </c>
      <c r="BL152" s="14" t="s">
        <v>148</v>
      </c>
      <c r="BM152" s="228" t="s">
        <v>731</v>
      </c>
    </row>
    <row r="153" s="2" customFormat="1">
      <c r="A153" s="35"/>
      <c r="B153" s="36"/>
      <c r="C153" s="37"/>
      <c r="D153" s="230" t="s">
        <v>150</v>
      </c>
      <c r="E153" s="37"/>
      <c r="F153" s="231" t="s">
        <v>349</v>
      </c>
      <c r="G153" s="37"/>
      <c r="H153" s="37"/>
      <c r="I153" s="232"/>
      <c r="J153" s="37"/>
      <c r="K153" s="37"/>
      <c r="L153" s="41"/>
      <c r="M153" s="233"/>
      <c r="N153" s="23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150</v>
      </c>
      <c r="AU153" s="14" t="s">
        <v>86</v>
      </c>
    </row>
    <row r="154" s="2" customFormat="1">
      <c r="A154" s="35"/>
      <c r="B154" s="36"/>
      <c r="C154" s="37"/>
      <c r="D154" s="230" t="s">
        <v>152</v>
      </c>
      <c r="E154" s="37"/>
      <c r="F154" s="235" t="s">
        <v>298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152</v>
      </c>
      <c r="AU154" s="14" t="s">
        <v>86</v>
      </c>
    </row>
    <row r="155" s="2" customFormat="1" ht="16.5" customHeight="1">
      <c r="A155" s="35"/>
      <c r="B155" s="36"/>
      <c r="C155" s="236" t="s">
        <v>204</v>
      </c>
      <c r="D155" s="236" t="s">
        <v>154</v>
      </c>
      <c r="E155" s="237" t="s">
        <v>732</v>
      </c>
      <c r="F155" s="238" t="s">
        <v>733</v>
      </c>
      <c r="G155" s="239" t="s">
        <v>157</v>
      </c>
      <c r="H155" s="240">
        <v>1</v>
      </c>
      <c r="I155" s="241"/>
      <c r="J155" s="242">
        <f>ROUND(I155*H155,2)</f>
        <v>0</v>
      </c>
      <c r="K155" s="243"/>
      <c r="L155" s="244"/>
      <c r="M155" s="245" t="s">
        <v>1</v>
      </c>
      <c r="N155" s="246" t="s">
        <v>41</v>
      </c>
      <c r="O155" s="88"/>
      <c r="P155" s="226">
        <f>O155*H155</f>
        <v>0</v>
      </c>
      <c r="Q155" s="226">
        <v>8.0000000000000007E-05</v>
      </c>
      <c r="R155" s="226">
        <f>Q155*H155</f>
        <v>8.0000000000000007E-05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158</v>
      </c>
      <c r="AT155" s="228" t="s">
        <v>154</v>
      </c>
      <c r="AU155" s="228" t="s">
        <v>86</v>
      </c>
      <c r="AY155" s="14" t="s">
        <v>141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84</v>
      </c>
      <c r="BK155" s="229">
        <f>ROUND(I155*H155,2)</f>
        <v>0</v>
      </c>
      <c r="BL155" s="14" t="s">
        <v>148</v>
      </c>
      <c r="BM155" s="228" t="s">
        <v>734</v>
      </c>
    </row>
    <row r="156" s="2" customFormat="1">
      <c r="A156" s="35"/>
      <c r="B156" s="36"/>
      <c r="C156" s="37"/>
      <c r="D156" s="230" t="s">
        <v>150</v>
      </c>
      <c r="E156" s="37"/>
      <c r="F156" s="231" t="s">
        <v>733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150</v>
      </c>
      <c r="AU156" s="14" t="s">
        <v>86</v>
      </c>
    </row>
    <row r="157" s="2" customFormat="1">
      <c r="A157" s="35"/>
      <c r="B157" s="36"/>
      <c r="C157" s="37"/>
      <c r="D157" s="230" t="s">
        <v>152</v>
      </c>
      <c r="E157" s="37"/>
      <c r="F157" s="235" t="s">
        <v>298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152</v>
      </c>
      <c r="AU157" s="14" t="s">
        <v>86</v>
      </c>
    </row>
    <row r="158" s="2" customFormat="1" ht="16.5" customHeight="1">
      <c r="A158" s="35"/>
      <c r="B158" s="36"/>
      <c r="C158" s="216" t="s">
        <v>209</v>
      </c>
      <c r="D158" s="216" t="s">
        <v>144</v>
      </c>
      <c r="E158" s="217" t="s">
        <v>436</v>
      </c>
      <c r="F158" s="218" t="s">
        <v>437</v>
      </c>
      <c r="G158" s="219" t="s">
        <v>147</v>
      </c>
      <c r="H158" s="220">
        <v>3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41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148</v>
      </c>
      <c r="AT158" s="228" t="s">
        <v>144</v>
      </c>
      <c r="AU158" s="228" t="s">
        <v>86</v>
      </c>
      <c r="AY158" s="14" t="s">
        <v>141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84</v>
      </c>
      <c r="BK158" s="229">
        <f>ROUND(I158*H158,2)</f>
        <v>0</v>
      </c>
      <c r="BL158" s="14" t="s">
        <v>148</v>
      </c>
      <c r="BM158" s="228" t="s">
        <v>735</v>
      </c>
    </row>
    <row r="159" s="2" customFormat="1">
      <c r="A159" s="35"/>
      <c r="B159" s="36"/>
      <c r="C159" s="37"/>
      <c r="D159" s="230" t="s">
        <v>150</v>
      </c>
      <c r="E159" s="37"/>
      <c r="F159" s="231" t="s">
        <v>439</v>
      </c>
      <c r="G159" s="37"/>
      <c r="H159" s="37"/>
      <c r="I159" s="232"/>
      <c r="J159" s="37"/>
      <c r="K159" s="37"/>
      <c r="L159" s="41"/>
      <c r="M159" s="233"/>
      <c r="N159" s="23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150</v>
      </c>
      <c r="AU159" s="14" t="s">
        <v>86</v>
      </c>
    </row>
    <row r="160" s="2" customFormat="1">
      <c r="A160" s="35"/>
      <c r="B160" s="36"/>
      <c r="C160" s="37"/>
      <c r="D160" s="230" t="s">
        <v>152</v>
      </c>
      <c r="E160" s="37"/>
      <c r="F160" s="235" t="s">
        <v>736</v>
      </c>
      <c r="G160" s="37"/>
      <c r="H160" s="37"/>
      <c r="I160" s="232"/>
      <c r="J160" s="37"/>
      <c r="K160" s="37"/>
      <c r="L160" s="41"/>
      <c r="M160" s="233"/>
      <c r="N160" s="23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152</v>
      </c>
      <c r="AU160" s="14" t="s">
        <v>86</v>
      </c>
    </row>
    <row r="161" s="2" customFormat="1" ht="16.5" customHeight="1">
      <c r="A161" s="35"/>
      <c r="B161" s="36"/>
      <c r="C161" s="236" t="s">
        <v>214</v>
      </c>
      <c r="D161" s="236" t="s">
        <v>154</v>
      </c>
      <c r="E161" s="237" t="s">
        <v>441</v>
      </c>
      <c r="F161" s="238" t="s">
        <v>442</v>
      </c>
      <c r="G161" s="239" t="s">
        <v>147</v>
      </c>
      <c r="H161" s="240">
        <v>3</v>
      </c>
      <c r="I161" s="241"/>
      <c r="J161" s="242">
        <f>ROUND(I161*H161,2)</f>
        <v>0</v>
      </c>
      <c r="K161" s="243"/>
      <c r="L161" s="244"/>
      <c r="M161" s="245" t="s">
        <v>1</v>
      </c>
      <c r="N161" s="246" t="s">
        <v>41</v>
      </c>
      <c r="O161" s="88"/>
      <c r="P161" s="226">
        <f>O161*H161</f>
        <v>0</v>
      </c>
      <c r="Q161" s="226">
        <v>0.00020000000000000001</v>
      </c>
      <c r="R161" s="226">
        <f>Q161*H161</f>
        <v>0.00060000000000000006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158</v>
      </c>
      <c r="AT161" s="228" t="s">
        <v>154</v>
      </c>
      <c r="AU161" s="228" t="s">
        <v>86</v>
      </c>
      <c r="AY161" s="14" t="s">
        <v>141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84</v>
      </c>
      <c r="BK161" s="229">
        <f>ROUND(I161*H161,2)</f>
        <v>0</v>
      </c>
      <c r="BL161" s="14" t="s">
        <v>148</v>
      </c>
      <c r="BM161" s="228" t="s">
        <v>737</v>
      </c>
    </row>
    <row r="162" s="2" customFormat="1">
      <c r="A162" s="35"/>
      <c r="B162" s="36"/>
      <c r="C162" s="37"/>
      <c r="D162" s="230" t="s">
        <v>150</v>
      </c>
      <c r="E162" s="37"/>
      <c r="F162" s="231" t="s">
        <v>442</v>
      </c>
      <c r="G162" s="37"/>
      <c r="H162" s="37"/>
      <c r="I162" s="232"/>
      <c r="J162" s="37"/>
      <c r="K162" s="37"/>
      <c r="L162" s="41"/>
      <c r="M162" s="233"/>
      <c r="N162" s="23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150</v>
      </c>
      <c r="AU162" s="14" t="s">
        <v>86</v>
      </c>
    </row>
    <row r="163" s="2" customFormat="1">
      <c r="A163" s="35"/>
      <c r="B163" s="36"/>
      <c r="C163" s="37"/>
      <c r="D163" s="230" t="s">
        <v>152</v>
      </c>
      <c r="E163" s="37"/>
      <c r="F163" s="235" t="s">
        <v>736</v>
      </c>
      <c r="G163" s="37"/>
      <c r="H163" s="37"/>
      <c r="I163" s="232"/>
      <c r="J163" s="37"/>
      <c r="K163" s="37"/>
      <c r="L163" s="41"/>
      <c r="M163" s="233"/>
      <c r="N163" s="23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152</v>
      </c>
      <c r="AU163" s="14" t="s">
        <v>86</v>
      </c>
    </row>
    <row r="164" s="2" customFormat="1" ht="24.15" customHeight="1">
      <c r="A164" s="35"/>
      <c r="B164" s="36"/>
      <c r="C164" s="216" t="s">
        <v>220</v>
      </c>
      <c r="D164" s="216" t="s">
        <v>144</v>
      </c>
      <c r="E164" s="217" t="s">
        <v>273</v>
      </c>
      <c r="F164" s="218" t="s">
        <v>274</v>
      </c>
      <c r="G164" s="219" t="s">
        <v>275</v>
      </c>
      <c r="H164" s="220">
        <v>0.01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41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148</v>
      </c>
      <c r="AT164" s="228" t="s">
        <v>144</v>
      </c>
      <c r="AU164" s="228" t="s">
        <v>86</v>
      </c>
      <c r="AY164" s="14" t="s">
        <v>141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84</v>
      </c>
      <c r="BK164" s="229">
        <f>ROUND(I164*H164,2)</f>
        <v>0</v>
      </c>
      <c r="BL164" s="14" t="s">
        <v>148</v>
      </c>
      <c r="BM164" s="228" t="s">
        <v>738</v>
      </c>
    </row>
    <row r="165" s="2" customFormat="1">
      <c r="A165" s="35"/>
      <c r="B165" s="36"/>
      <c r="C165" s="37"/>
      <c r="D165" s="230" t="s">
        <v>150</v>
      </c>
      <c r="E165" s="37"/>
      <c r="F165" s="231" t="s">
        <v>277</v>
      </c>
      <c r="G165" s="37"/>
      <c r="H165" s="37"/>
      <c r="I165" s="232"/>
      <c r="J165" s="37"/>
      <c r="K165" s="37"/>
      <c r="L165" s="41"/>
      <c r="M165" s="233"/>
      <c r="N165" s="23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150</v>
      </c>
      <c r="AU165" s="14" t="s">
        <v>86</v>
      </c>
    </row>
    <row r="166" s="12" customFormat="1" ht="25.92" customHeight="1">
      <c r="A166" s="12"/>
      <c r="B166" s="200"/>
      <c r="C166" s="201"/>
      <c r="D166" s="202" t="s">
        <v>75</v>
      </c>
      <c r="E166" s="203" t="s">
        <v>154</v>
      </c>
      <c r="F166" s="203" t="s">
        <v>278</v>
      </c>
      <c r="G166" s="201"/>
      <c r="H166" s="201"/>
      <c r="I166" s="204"/>
      <c r="J166" s="205">
        <f>BK166</f>
        <v>0</v>
      </c>
      <c r="K166" s="201"/>
      <c r="L166" s="206"/>
      <c r="M166" s="207"/>
      <c r="N166" s="208"/>
      <c r="O166" s="208"/>
      <c r="P166" s="209">
        <f>P167</f>
        <v>0</v>
      </c>
      <c r="Q166" s="208"/>
      <c r="R166" s="209">
        <f>R167</f>
        <v>0.040000000000000001</v>
      </c>
      <c r="S166" s="208"/>
      <c r="T166" s="210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160</v>
      </c>
      <c r="AT166" s="212" t="s">
        <v>75</v>
      </c>
      <c r="AU166" s="212" t="s">
        <v>76</v>
      </c>
      <c r="AY166" s="211" t="s">
        <v>141</v>
      </c>
      <c r="BK166" s="213">
        <f>BK167</f>
        <v>0</v>
      </c>
    </row>
    <row r="167" s="12" customFormat="1" ht="22.8" customHeight="1">
      <c r="A167" s="12"/>
      <c r="B167" s="200"/>
      <c r="C167" s="201"/>
      <c r="D167" s="202" t="s">
        <v>75</v>
      </c>
      <c r="E167" s="214" t="s">
        <v>279</v>
      </c>
      <c r="F167" s="214" t="s">
        <v>280</v>
      </c>
      <c r="G167" s="201"/>
      <c r="H167" s="201"/>
      <c r="I167" s="204"/>
      <c r="J167" s="215">
        <f>BK167</f>
        <v>0</v>
      </c>
      <c r="K167" s="201"/>
      <c r="L167" s="206"/>
      <c r="M167" s="207"/>
      <c r="N167" s="208"/>
      <c r="O167" s="208"/>
      <c r="P167" s="209">
        <f>SUM(P168:P181)</f>
        <v>0</v>
      </c>
      <c r="Q167" s="208"/>
      <c r="R167" s="209">
        <f>SUM(R168:R181)</f>
        <v>0.040000000000000001</v>
      </c>
      <c r="S167" s="208"/>
      <c r="T167" s="210">
        <f>SUM(T168:T181)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1" t="s">
        <v>160</v>
      </c>
      <c r="AT167" s="212" t="s">
        <v>75</v>
      </c>
      <c r="AU167" s="212" t="s">
        <v>84</v>
      </c>
      <c r="AY167" s="211" t="s">
        <v>141</v>
      </c>
      <c r="BK167" s="213">
        <f>SUM(BK168:BK181)</f>
        <v>0</v>
      </c>
    </row>
    <row r="168" s="2" customFormat="1" ht="37.8" customHeight="1">
      <c r="A168" s="35"/>
      <c r="B168" s="36"/>
      <c r="C168" s="216" t="s">
        <v>8</v>
      </c>
      <c r="D168" s="216" t="s">
        <v>144</v>
      </c>
      <c r="E168" s="217" t="s">
        <v>300</v>
      </c>
      <c r="F168" s="218" t="s">
        <v>301</v>
      </c>
      <c r="G168" s="219" t="s">
        <v>157</v>
      </c>
      <c r="H168" s="220">
        <v>2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41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262</v>
      </c>
      <c r="AT168" s="228" t="s">
        <v>144</v>
      </c>
      <c r="AU168" s="228" t="s">
        <v>86</v>
      </c>
      <c r="AY168" s="14" t="s">
        <v>141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84</v>
      </c>
      <c r="BK168" s="229">
        <f>ROUND(I168*H168,2)</f>
        <v>0</v>
      </c>
      <c r="BL168" s="14" t="s">
        <v>262</v>
      </c>
      <c r="BM168" s="228" t="s">
        <v>739</v>
      </c>
    </row>
    <row r="169" s="2" customFormat="1">
      <c r="A169" s="35"/>
      <c r="B169" s="36"/>
      <c r="C169" s="37"/>
      <c r="D169" s="230" t="s">
        <v>150</v>
      </c>
      <c r="E169" s="37"/>
      <c r="F169" s="231" t="s">
        <v>303</v>
      </c>
      <c r="G169" s="37"/>
      <c r="H169" s="37"/>
      <c r="I169" s="232"/>
      <c r="J169" s="37"/>
      <c r="K169" s="37"/>
      <c r="L169" s="41"/>
      <c r="M169" s="233"/>
      <c r="N169" s="23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150</v>
      </c>
      <c r="AU169" s="14" t="s">
        <v>86</v>
      </c>
    </row>
    <row r="170" s="2" customFormat="1">
      <c r="A170" s="35"/>
      <c r="B170" s="36"/>
      <c r="C170" s="37"/>
      <c r="D170" s="230" t="s">
        <v>152</v>
      </c>
      <c r="E170" s="37"/>
      <c r="F170" s="235" t="s">
        <v>740</v>
      </c>
      <c r="G170" s="37"/>
      <c r="H170" s="37"/>
      <c r="I170" s="232"/>
      <c r="J170" s="37"/>
      <c r="K170" s="37"/>
      <c r="L170" s="41"/>
      <c r="M170" s="233"/>
      <c r="N170" s="23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152</v>
      </c>
      <c r="AU170" s="14" t="s">
        <v>86</v>
      </c>
    </row>
    <row r="171" s="2" customFormat="1" ht="16.5" customHeight="1">
      <c r="A171" s="35"/>
      <c r="B171" s="36"/>
      <c r="C171" s="236" t="s">
        <v>148</v>
      </c>
      <c r="D171" s="236" t="s">
        <v>154</v>
      </c>
      <c r="E171" s="237" t="s">
        <v>741</v>
      </c>
      <c r="F171" s="238" t="s">
        <v>742</v>
      </c>
      <c r="G171" s="239" t="s">
        <v>157</v>
      </c>
      <c r="H171" s="240">
        <v>2</v>
      </c>
      <c r="I171" s="241"/>
      <c r="J171" s="242">
        <f>ROUND(I171*H171,2)</f>
        <v>0</v>
      </c>
      <c r="K171" s="243"/>
      <c r="L171" s="244"/>
      <c r="M171" s="245" t="s">
        <v>1</v>
      </c>
      <c r="N171" s="246" t="s">
        <v>41</v>
      </c>
      <c r="O171" s="88"/>
      <c r="P171" s="226">
        <f>O171*H171</f>
        <v>0</v>
      </c>
      <c r="Q171" s="226">
        <v>0.02</v>
      </c>
      <c r="R171" s="226">
        <f>Q171*H171</f>
        <v>0.040000000000000001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295</v>
      </c>
      <c r="AT171" s="228" t="s">
        <v>154</v>
      </c>
      <c r="AU171" s="228" t="s">
        <v>86</v>
      </c>
      <c r="AY171" s="14" t="s">
        <v>141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84</v>
      </c>
      <c r="BK171" s="229">
        <f>ROUND(I171*H171,2)</f>
        <v>0</v>
      </c>
      <c r="BL171" s="14" t="s">
        <v>295</v>
      </c>
      <c r="BM171" s="228" t="s">
        <v>743</v>
      </c>
    </row>
    <row r="172" s="2" customFormat="1">
      <c r="A172" s="35"/>
      <c r="B172" s="36"/>
      <c r="C172" s="37"/>
      <c r="D172" s="230" t="s">
        <v>150</v>
      </c>
      <c r="E172" s="37"/>
      <c r="F172" s="231" t="s">
        <v>742</v>
      </c>
      <c r="G172" s="37"/>
      <c r="H172" s="37"/>
      <c r="I172" s="232"/>
      <c r="J172" s="37"/>
      <c r="K172" s="37"/>
      <c r="L172" s="41"/>
      <c r="M172" s="233"/>
      <c r="N172" s="23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150</v>
      </c>
      <c r="AU172" s="14" t="s">
        <v>86</v>
      </c>
    </row>
    <row r="173" s="2" customFormat="1">
      <c r="A173" s="35"/>
      <c r="B173" s="36"/>
      <c r="C173" s="37"/>
      <c r="D173" s="230" t="s">
        <v>152</v>
      </c>
      <c r="E173" s="37"/>
      <c r="F173" s="235" t="s">
        <v>740</v>
      </c>
      <c r="G173" s="37"/>
      <c r="H173" s="37"/>
      <c r="I173" s="232"/>
      <c r="J173" s="37"/>
      <c r="K173" s="37"/>
      <c r="L173" s="41"/>
      <c r="M173" s="233"/>
      <c r="N173" s="234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152</v>
      </c>
      <c r="AU173" s="14" t="s">
        <v>86</v>
      </c>
    </row>
    <row r="174" s="2" customFormat="1" ht="16.5" customHeight="1">
      <c r="A174" s="35"/>
      <c r="B174" s="36"/>
      <c r="C174" s="216" t="s">
        <v>234</v>
      </c>
      <c r="D174" s="216" t="s">
        <v>144</v>
      </c>
      <c r="E174" s="217" t="s">
        <v>310</v>
      </c>
      <c r="F174" s="218" t="s">
        <v>311</v>
      </c>
      <c r="G174" s="219" t="s">
        <v>312</v>
      </c>
      <c r="H174" s="220">
        <v>5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41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262</v>
      </c>
      <c r="AT174" s="228" t="s">
        <v>144</v>
      </c>
      <c r="AU174" s="228" t="s">
        <v>86</v>
      </c>
      <c r="AY174" s="14" t="s">
        <v>141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84</v>
      </c>
      <c r="BK174" s="229">
        <f>ROUND(I174*H174,2)</f>
        <v>0</v>
      </c>
      <c r="BL174" s="14" t="s">
        <v>262</v>
      </c>
      <c r="BM174" s="228" t="s">
        <v>744</v>
      </c>
    </row>
    <row r="175" s="2" customFormat="1">
      <c r="A175" s="35"/>
      <c r="B175" s="36"/>
      <c r="C175" s="37"/>
      <c r="D175" s="230" t="s">
        <v>150</v>
      </c>
      <c r="E175" s="37"/>
      <c r="F175" s="231" t="s">
        <v>314</v>
      </c>
      <c r="G175" s="37"/>
      <c r="H175" s="37"/>
      <c r="I175" s="232"/>
      <c r="J175" s="37"/>
      <c r="K175" s="37"/>
      <c r="L175" s="41"/>
      <c r="M175" s="233"/>
      <c r="N175" s="23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150</v>
      </c>
      <c r="AU175" s="14" t="s">
        <v>86</v>
      </c>
    </row>
    <row r="176" s="2" customFormat="1">
      <c r="A176" s="35"/>
      <c r="B176" s="36"/>
      <c r="C176" s="37"/>
      <c r="D176" s="230" t="s">
        <v>152</v>
      </c>
      <c r="E176" s="37"/>
      <c r="F176" s="235" t="s">
        <v>745</v>
      </c>
      <c r="G176" s="37"/>
      <c r="H176" s="37"/>
      <c r="I176" s="232"/>
      <c r="J176" s="37"/>
      <c r="K176" s="37"/>
      <c r="L176" s="41"/>
      <c r="M176" s="233"/>
      <c r="N176" s="234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152</v>
      </c>
      <c r="AU176" s="14" t="s">
        <v>86</v>
      </c>
    </row>
    <row r="177" s="2" customFormat="1" ht="21.75" customHeight="1">
      <c r="A177" s="35"/>
      <c r="B177" s="36"/>
      <c r="C177" s="216" t="s">
        <v>238</v>
      </c>
      <c r="D177" s="216" t="s">
        <v>144</v>
      </c>
      <c r="E177" s="217" t="s">
        <v>317</v>
      </c>
      <c r="F177" s="218" t="s">
        <v>318</v>
      </c>
      <c r="G177" s="219" t="s">
        <v>147</v>
      </c>
      <c r="H177" s="220">
        <v>2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41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262</v>
      </c>
      <c r="AT177" s="228" t="s">
        <v>144</v>
      </c>
      <c r="AU177" s="228" t="s">
        <v>86</v>
      </c>
      <c r="AY177" s="14" t="s">
        <v>141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84</v>
      </c>
      <c r="BK177" s="229">
        <f>ROUND(I177*H177,2)</f>
        <v>0</v>
      </c>
      <c r="BL177" s="14" t="s">
        <v>262</v>
      </c>
      <c r="BM177" s="228" t="s">
        <v>746</v>
      </c>
    </row>
    <row r="178" s="2" customFormat="1">
      <c r="A178" s="35"/>
      <c r="B178" s="36"/>
      <c r="C178" s="37"/>
      <c r="D178" s="230" t="s">
        <v>152</v>
      </c>
      <c r="E178" s="37"/>
      <c r="F178" s="235" t="s">
        <v>747</v>
      </c>
      <c r="G178" s="37"/>
      <c r="H178" s="37"/>
      <c r="I178" s="232"/>
      <c r="J178" s="37"/>
      <c r="K178" s="37"/>
      <c r="L178" s="41"/>
      <c r="M178" s="233"/>
      <c r="N178" s="23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152</v>
      </c>
      <c r="AU178" s="14" t="s">
        <v>86</v>
      </c>
    </row>
    <row r="179" s="2" customFormat="1" ht="21.75" customHeight="1">
      <c r="A179" s="35"/>
      <c r="B179" s="36"/>
      <c r="C179" s="216" t="s">
        <v>244</v>
      </c>
      <c r="D179" s="216" t="s">
        <v>144</v>
      </c>
      <c r="E179" s="217" t="s">
        <v>748</v>
      </c>
      <c r="F179" s="218" t="s">
        <v>749</v>
      </c>
      <c r="G179" s="219" t="s">
        <v>312</v>
      </c>
      <c r="H179" s="220">
        <v>1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41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262</v>
      </c>
      <c r="AT179" s="228" t="s">
        <v>144</v>
      </c>
      <c r="AU179" s="228" t="s">
        <v>86</v>
      </c>
      <c r="AY179" s="14" t="s">
        <v>141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84</v>
      </c>
      <c r="BK179" s="229">
        <f>ROUND(I179*H179,2)</f>
        <v>0</v>
      </c>
      <c r="BL179" s="14" t="s">
        <v>262</v>
      </c>
      <c r="BM179" s="228" t="s">
        <v>750</v>
      </c>
    </row>
    <row r="180" s="2" customFormat="1">
      <c r="A180" s="35"/>
      <c r="B180" s="36"/>
      <c r="C180" s="37"/>
      <c r="D180" s="230" t="s">
        <v>150</v>
      </c>
      <c r="E180" s="37"/>
      <c r="F180" s="231" t="s">
        <v>703</v>
      </c>
      <c r="G180" s="37"/>
      <c r="H180" s="37"/>
      <c r="I180" s="232"/>
      <c r="J180" s="37"/>
      <c r="K180" s="37"/>
      <c r="L180" s="41"/>
      <c r="M180" s="233"/>
      <c r="N180" s="234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150</v>
      </c>
      <c r="AU180" s="14" t="s">
        <v>86</v>
      </c>
    </row>
    <row r="181" s="2" customFormat="1">
      <c r="A181" s="35"/>
      <c r="B181" s="36"/>
      <c r="C181" s="37"/>
      <c r="D181" s="230" t="s">
        <v>152</v>
      </c>
      <c r="E181" s="37"/>
      <c r="F181" s="235" t="s">
        <v>213</v>
      </c>
      <c r="G181" s="37"/>
      <c r="H181" s="37"/>
      <c r="I181" s="232"/>
      <c r="J181" s="37"/>
      <c r="K181" s="37"/>
      <c r="L181" s="41"/>
      <c r="M181" s="233"/>
      <c r="N181" s="234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152</v>
      </c>
      <c r="AU181" s="14" t="s">
        <v>86</v>
      </c>
    </row>
    <row r="182" s="12" customFormat="1" ht="25.92" customHeight="1">
      <c r="A182" s="12"/>
      <c r="B182" s="200"/>
      <c r="C182" s="201"/>
      <c r="D182" s="202" t="s">
        <v>75</v>
      </c>
      <c r="E182" s="203" t="s">
        <v>456</v>
      </c>
      <c r="F182" s="203" t="s">
        <v>457</v>
      </c>
      <c r="G182" s="201"/>
      <c r="H182" s="201"/>
      <c r="I182" s="204"/>
      <c r="J182" s="205">
        <f>BK182</f>
        <v>0</v>
      </c>
      <c r="K182" s="201"/>
      <c r="L182" s="206"/>
      <c r="M182" s="207"/>
      <c r="N182" s="208"/>
      <c r="O182" s="208"/>
      <c r="P182" s="209">
        <f>P183</f>
        <v>0</v>
      </c>
      <c r="Q182" s="208"/>
      <c r="R182" s="209">
        <f>R183</f>
        <v>0</v>
      </c>
      <c r="S182" s="208"/>
      <c r="T182" s="210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1" t="s">
        <v>170</v>
      </c>
      <c r="AT182" s="212" t="s">
        <v>75</v>
      </c>
      <c r="AU182" s="212" t="s">
        <v>76</v>
      </c>
      <c r="AY182" s="211" t="s">
        <v>141</v>
      </c>
      <c r="BK182" s="213">
        <f>BK183</f>
        <v>0</v>
      </c>
    </row>
    <row r="183" s="12" customFormat="1" ht="22.8" customHeight="1">
      <c r="A183" s="12"/>
      <c r="B183" s="200"/>
      <c r="C183" s="201"/>
      <c r="D183" s="202" t="s">
        <v>75</v>
      </c>
      <c r="E183" s="214" t="s">
        <v>458</v>
      </c>
      <c r="F183" s="214" t="s">
        <v>459</v>
      </c>
      <c r="G183" s="201"/>
      <c r="H183" s="201"/>
      <c r="I183" s="204"/>
      <c r="J183" s="215">
        <f>BK183</f>
        <v>0</v>
      </c>
      <c r="K183" s="201"/>
      <c r="L183" s="206"/>
      <c r="M183" s="207"/>
      <c r="N183" s="208"/>
      <c r="O183" s="208"/>
      <c r="P183" s="209">
        <f>SUM(P184:P186)</f>
        <v>0</v>
      </c>
      <c r="Q183" s="208"/>
      <c r="R183" s="209">
        <f>SUM(R184:R186)</f>
        <v>0</v>
      </c>
      <c r="S183" s="208"/>
      <c r="T183" s="210">
        <f>SUM(T184:T186)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1" t="s">
        <v>170</v>
      </c>
      <c r="AT183" s="212" t="s">
        <v>75</v>
      </c>
      <c r="AU183" s="212" t="s">
        <v>84</v>
      </c>
      <c r="AY183" s="211" t="s">
        <v>141</v>
      </c>
      <c r="BK183" s="213">
        <f>SUM(BK184:BK186)</f>
        <v>0</v>
      </c>
    </row>
    <row r="184" s="2" customFormat="1" ht="16.5" customHeight="1">
      <c r="A184" s="35"/>
      <c r="B184" s="36"/>
      <c r="C184" s="216" t="s">
        <v>249</v>
      </c>
      <c r="D184" s="216" t="s">
        <v>144</v>
      </c>
      <c r="E184" s="217" t="s">
        <v>461</v>
      </c>
      <c r="F184" s="218" t="s">
        <v>462</v>
      </c>
      <c r="G184" s="219" t="s">
        <v>312</v>
      </c>
      <c r="H184" s="220">
        <v>1</v>
      </c>
      <c r="I184" s="221"/>
      <c r="J184" s="222">
        <f>ROUND(I184*H184,2)</f>
        <v>0</v>
      </c>
      <c r="K184" s="223"/>
      <c r="L184" s="41"/>
      <c r="M184" s="224" t="s">
        <v>1</v>
      </c>
      <c r="N184" s="225" t="s">
        <v>41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463</v>
      </c>
      <c r="AT184" s="228" t="s">
        <v>144</v>
      </c>
      <c r="AU184" s="228" t="s">
        <v>86</v>
      </c>
      <c r="AY184" s="14" t="s">
        <v>141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84</v>
      </c>
      <c r="BK184" s="229">
        <f>ROUND(I184*H184,2)</f>
        <v>0</v>
      </c>
      <c r="BL184" s="14" t="s">
        <v>463</v>
      </c>
      <c r="BM184" s="228" t="s">
        <v>751</v>
      </c>
    </row>
    <row r="185" s="2" customFormat="1">
      <c r="A185" s="35"/>
      <c r="B185" s="36"/>
      <c r="C185" s="37"/>
      <c r="D185" s="230" t="s">
        <v>150</v>
      </c>
      <c r="E185" s="37"/>
      <c r="F185" s="231" t="s">
        <v>462</v>
      </c>
      <c r="G185" s="37"/>
      <c r="H185" s="37"/>
      <c r="I185" s="232"/>
      <c r="J185" s="37"/>
      <c r="K185" s="37"/>
      <c r="L185" s="41"/>
      <c r="M185" s="233"/>
      <c r="N185" s="234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150</v>
      </c>
      <c r="AU185" s="14" t="s">
        <v>86</v>
      </c>
    </row>
    <row r="186" s="2" customFormat="1">
      <c r="A186" s="35"/>
      <c r="B186" s="36"/>
      <c r="C186" s="37"/>
      <c r="D186" s="230" t="s">
        <v>152</v>
      </c>
      <c r="E186" s="37"/>
      <c r="F186" s="235" t="s">
        <v>465</v>
      </c>
      <c r="G186" s="37"/>
      <c r="H186" s="37"/>
      <c r="I186" s="232"/>
      <c r="J186" s="37"/>
      <c r="K186" s="37"/>
      <c r="L186" s="41"/>
      <c r="M186" s="247"/>
      <c r="N186" s="248"/>
      <c r="O186" s="249"/>
      <c r="P186" s="249"/>
      <c r="Q186" s="249"/>
      <c r="R186" s="249"/>
      <c r="S186" s="249"/>
      <c r="T186" s="250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152</v>
      </c>
      <c r="AU186" s="14" t="s">
        <v>86</v>
      </c>
    </row>
    <row r="187" s="2" customFormat="1" ht="6.96" customHeight="1">
      <c r="A187" s="35"/>
      <c r="B187" s="63"/>
      <c r="C187" s="64"/>
      <c r="D187" s="64"/>
      <c r="E187" s="64"/>
      <c r="F187" s="64"/>
      <c r="G187" s="64"/>
      <c r="H187" s="64"/>
      <c r="I187" s="64"/>
      <c r="J187" s="64"/>
      <c r="K187" s="64"/>
      <c r="L187" s="41"/>
      <c r="M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</row>
  </sheetData>
  <sheetProtection sheet="1" autoFilter="0" formatColumns="0" formatRows="0" objects="1" scenarios="1" spinCount="100000" saltValue="nc4GgSOLh89w77Ja1qFeInnFCk1FrVhk5XQY5/u2TuyACqWiCif4kktF/3/EkDUK86CUFrKplOPVJelFwsJiWA==" hashValue="RiVsduoF9VSQ5JKg7susVUE5xdk78RKUaCESpDqT3QTowwBvZQD+4QkABt/jGlEYNCSNZxtVgKXEVE5zmgrZwg==" algorithmName="SHA-512" password="C71F"/>
  <autoFilter ref="C121:K18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zakázky'!K6</f>
        <v>Odstranění závad z el. revizí 2023 - 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116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zakázky'!AN8</f>
        <v>12. 7. 2023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30</v>
      </c>
      <c r="E17" s="35"/>
      <c r="F17" s="35"/>
      <c r="G17" s="35"/>
      <c r="H17" s="35"/>
      <c r="I17" s="137" t="s">
        <v>25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28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32</v>
      </c>
      <c r="E20" s="35"/>
      <c r="F20" s="35"/>
      <c r="G20" s="35"/>
      <c r="H20" s="35"/>
      <c r="I20" s="137" t="s">
        <v>25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28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34</v>
      </c>
      <c r="E23" s="35"/>
      <c r="F23" s="35"/>
      <c r="G23" s="35"/>
      <c r="H23" s="35"/>
      <c r="I23" s="137" t="s">
        <v>25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28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ROUND((SUM(BE120:BE220)),  2)</f>
        <v>0</v>
      </c>
      <c r="G33" s="35"/>
      <c r="H33" s="35"/>
      <c r="I33" s="152">
        <v>0.20999999999999999</v>
      </c>
      <c r="J33" s="151">
        <f>ROUND(((SUM(BE120:BE220))*I33),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ROUND((SUM(BF120:BF220)),  2)</f>
        <v>0</v>
      </c>
      <c r="G34" s="35"/>
      <c r="H34" s="35"/>
      <c r="I34" s="152">
        <v>0.14999999999999999</v>
      </c>
      <c r="J34" s="151">
        <f>ROUND(((SUM(BF120:BF220))*I34),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ROUND((SUM(BG120:BG220)),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ROUND((SUM(BH120:BH220)),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ROUND((SUM(BI120:BI220)),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el. revizí 2023 - 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2023/06/01-1 - DDM Rautenkrancova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12. 7. 2023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TECHNICKÉ SLUŽBY HRADEC KRÁLOVÉ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34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123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J193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125</v>
      </c>
      <c r="E100" s="185"/>
      <c r="F100" s="185"/>
      <c r="G100" s="185"/>
      <c r="H100" s="185"/>
      <c r="I100" s="185"/>
      <c r="J100" s="186">
        <f>J194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Odstranění závad z el. revizí 2023 - II. etapa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115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2023/06/01-1 - DDM Rautenkrancova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20</v>
      </c>
      <c r="D114" s="37"/>
      <c r="E114" s="37"/>
      <c r="F114" s="24" t="str">
        <f>F12</f>
        <v xml:space="preserve"> </v>
      </c>
      <c r="G114" s="37"/>
      <c r="H114" s="37"/>
      <c r="I114" s="29" t="s">
        <v>22</v>
      </c>
      <c r="J114" s="76" t="str">
        <f>IF(J12="","",J12)</f>
        <v>12. 7. 2023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24</v>
      </c>
      <c r="D116" s="37"/>
      <c r="E116" s="37"/>
      <c r="F116" s="24" t="str">
        <f>E15</f>
        <v>TECHNICKÉ SLUŽBY HRADEC KRÁLOVÉ</v>
      </c>
      <c r="G116" s="37"/>
      <c r="H116" s="37"/>
      <c r="I116" s="29" t="s">
        <v>32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30</v>
      </c>
      <c r="D117" s="37"/>
      <c r="E117" s="37"/>
      <c r="F117" s="24" t="str">
        <f>IF(E18="","",E18)</f>
        <v>Vyplň údaj</v>
      </c>
      <c r="G117" s="37"/>
      <c r="H117" s="37"/>
      <c r="I117" s="29" t="s">
        <v>34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127</v>
      </c>
      <c r="D119" s="191" t="s">
        <v>61</v>
      </c>
      <c r="E119" s="191" t="s">
        <v>57</v>
      </c>
      <c r="F119" s="191" t="s">
        <v>58</v>
      </c>
      <c r="G119" s="191" t="s">
        <v>128</v>
      </c>
      <c r="H119" s="191" t="s">
        <v>129</v>
      </c>
      <c r="I119" s="191" t="s">
        <v>130</v>
      </c>
      <c r="J119" s="192" t="s">
        <v>119</v>
      </c>
      <c r="K119" s="193" t="s">
        <v>131</v>
      </c>
      <c r="L119" s="194"/>
      <c r="M119" s="97" t="s">
        <v>1</v>
      </c>
      <c r="N119" s="98" t="s">
        <v>40</v>
      </c>
      <c r="O119" s="98" t="s">
        <v>132</v>
      </c>
      <c r="P119" s="98" t="s">
        <v>133</v>
      </c>
      <c r="Q119" s="98" t="s">
        <v>134</v>
      </c>
      <c r="R119" s="98" t="s">
        <v>135</v>
      </c>
      <c r="S119" s="98" t="s">
        <v>136</v>
      </c>
      <c r="T119" s="99" t="s">
        <v>137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138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P121+P193</f>
        <v>0</v>
      </c>
      <c r="Q120" s="101"/>
      <c r="R120" s="197">
        <f>R121+R193</f>
        <v>0.058640000000000005</v>
      </c>
      <c r="S120" s="101"/>
      <c r="T120" s="198">
        <f>T121+T193</f>
        <v>0.0072499999999999995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75</v>
      </c>
      <c r="AU120" s="14" t="s">
        <v>121</v>
      </c>
      <c r="BK120" s="199">
        <f>BK121+BK193</f>
        <v>0</v>
      </c>
    </row>
    <row r="121" s="12" customFormat="1" ht="25.92" customHeight="1">
      <c r="A121" s="12"/>
      <c r="B121" s="200"/>
      <c r="C121" s="201"/>
      <c r="D121" s="202" t="s">
        <v>75</v>
      </c>
      <c r="E121" s="203" t="s">
        <v>139</v>
      </c>
      <c r="F121" s="203" t="s">
        <v>140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</f>
        <v>0</v>
      </c>
      <c r="Q121" s="208"/>
      <c r="R121" s="209">
        <f>R122</f>
        <v>0.0086400000000000001</v>
      </c>
      <c r="S121" s="208"/>
      <c r="T121" s="210">
        <f>T122</f>
        <v>0.0072499999999999995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86</v>
      </c>
      <c r="AT121" s="212" t="s">
        <v>75</v>
      </c>
      <c r="AU121" s="212" t="s">
        <v>76</v>
      </c>
      <c r="AY121" s="211" t="s">
        <v>141</v>
      </c>
      <c r="BK121" s="213">
        <f>BK122</f>
        <v>0</v>
      </c>
    </row>
    <row r="122" s="12" customFormat="1" ht="22.8" customHeight="1">
      <c r="A122" s="12"/>
      <c r="B122" s="200"/>
      <c r="C122" s="201"/>
      <c r="D122" s="202" t="s">
        <v>75</v>
      </c>
      <c r="E122" s="214" t="s">
        <v>142</v>
      </c>
      <c r="F122" s="214" t="s">
        <v>143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SUM(P123:P192)</f>
        <v>0</v>
      </c>
      <c r="Q122" s="208"/>
      <c r="R122" s="209">
        <f>SUM(R123:R192)</f>
        <v>0.0086400000000000001</v>
      </c>
      <c r="S122" s="208"/>
      <c r="T122" s="210">
        <f>SUM(T123:T192)</f>
        <v>0.0072499999999999995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86</v>
      </c>
      <c r="AT122" s="212" t="s">
        <v>75</v>
      </c>
      <c r="AU122" s="212" t="s">
        <v>84</v>
      </c>
      <c r="AY122" s="211" t="s">
        <v>141</v>
      </c>
      <c r="BK122" s="213">
        <f>SUM(BK123:BK192)</f>
        <v>0</v>
      </c>
    </row>
    <row r="123" s="2" customFormat="1" ht="24.15" customHeight="1">
      <c r="A123" s="35"/>
      <c r="B123" s="36"/>
      <c r="C123" s="216" t="s">
        <v>84</v>
      </c>
      <c r="D123" s="216" t="s">
        <v>144</v>
      </c>
      <c r="E123" s="217" t="s">
        <v>145</v>
      </c>
      <c r="F123" s="218" t="s">
        <v>146</v>
      </c>
      <c r="G123" s="219" t="s">
        <v>147</v>
      </c>
      <c r="H123" s="220">
        <v>15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41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148</v>
      </c>
      <c r="AT123" s="228" t="s">
        <v>144</v>
      </c>
      <c r="AU123" s="228" t="s">
        <v>86</v>
      </c>
      <c r="AY123" s="14" t="s">
        <v>141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84</v>
      </c>
      <c r="BK123" s="229">
        <f>ROUND(I123*H123,2)</f>
        <v>0</v>
      </c>
      <c r="BL123" s="14" t="s">
        <v>148</v>
      </c>
      <c r="BM123" s="228" t="s">
        <v>149</v>
      </c>
    </row>
    <row r="124" s="2" customFormat="1">
      <c r="A124" s="35"/>
      <c r="B124" s="36"/>
      <c r="C124" s="37"/>
      <c r="D124" s="230" t="s">
        <v>150</v>
      </c>
      <c r="E124" s="37"/>
      <c r="F124" s="231" t="s">
        <v>151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150</v>
      </c>
      <c r="AU124" s="14" t="s">
        <v>86</v>
      </c>
    </row>
    <row r="125" s="2" customFormat="1">
      <c r="A125" s="35"/>
      <c r="B125" s="36"/>
      <c r="C125" s="37"/>
      <c r="D125" s="230" t="s">
        <v>152</v>
      </c>
      <c r="E125" s="37"/>
      <c r="F125" s="235" t="s">
        <v>153</v>
      </c>
      <c r="G125" s="37"/>
      <c r="H125" s="37"/>
      <c r="I125" s="232"/>
      <c r="J125" s="37"/>
      <c r="K125" s="37"/>
      <c r="L125" s="41"/>
      <c r="M125" s="233"/>
      <c r="N125" s="23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152</v>
      </c>
      <c r="AU125" s="14" t="s">
        <v>86</v>
      </c>
    </row>
    <row r="126" s="2" customFormat="1" ht="16.5" customHeight="1">
      <c r="A126" s="35"/>
      <c r="B126" s="36"/>
      <c r="C126" s="236" t="s">
        <v>86</v>
      </c>
      <c r="D126" s="236" t="s">
        <v>154</v>
      </c>
      <c r="E126" s="237" t="s">
        <v>155</v>
      </c>
      <c r="F126" s="238" t="s">
        <v>156</v>
      </c>
      <c r="G126" s="239" t="s">
        <v>157</v>
      </c>
      <c r="H126" s="240">
        <v>1</v>
      </c>
      <c r="I126" s="241"/>
      <c r="J126" s="242">
        <f>ROUND(I126*H126,2)</f>
        <v>0</v>
      </c>
      <c r="K126" s="243"/>
      <c r="L126" s="244"/>
      <c r="M126" s="245" t="s">
        <v>1</v>
      </c>
      <c r="N126" s="246" t="s">
        <v>41</v>
      </c>
      <c r="O126" s="88"/>
      <c r="P126" s="226">
        <f>O126*H126</f>
        <v>0</v>
      </c>
      <c r="Q126" s="226">
        <v>0.00033</v>
      </c>
      <c r="R126" s="226">
        <f>Q126*H126</f>
        <v>0.00033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158</v>
      </c>
      <c r="AT126" s="228" t="s">
        <v>154</v>
      </c>
      <c r="AU126" s="228" t="s">
        <v>86</v>
      </c>
      <c r="AY126" s="14" t="s">
        <v>141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148</v>
      </c>
      <c r="BM126" s="228" t="s">
        <v>159</v>
      </c>
    </row>
    <row r="127" s="2" customFormat="1">
      <c r="A127" s="35"/>
      <c r="B127" s="36"/>
      <c r="C127" s="37"/>
      <c r="D127" s="230" t="s">
        <v>150</v>
      </c>
      <c r="E127" s="37"/>
      <c r="F127" s="231" t="s">
        <v>156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150</v>
      </c>
      <c r="AU127" s="14" t="s">
        <v>86</v>
      </c>
    </row>
    <row r="128" s="2" customFormat="1" ht="21.75" customHeight="1">
      <c r="A128" s="35"/>
      <c r="B128" s="36"/>
      <c r="C128" s="236" t="s">
        <v>160</v>
      </c>
      <c r="D128" s="236" t="s">
        <v>154</v>
      </c>
      <c r="E128" s="237" t="s">
        <v>161</v>
      </c>
      <c r="F128" s="238" t="s">
        <v>162</v>
      </c>
      <c r="G128" s="239" t="s">
        <v>147</v>
      </c>
      <c r="H128" s="240">
        <v>15</v>
      </c>
      <c r="I128" s="241"/>
      <c r="J128" s="242">
        <f>ROUND(I128*H128,2)</f>
        <v>0</v>
      </c>
      <c r="K128" s="243"/>
      <c r="L128" s="244"/>
      <c r="M128" s="245" t="s">
        <v>1</v>
      </c>
      <c r="N128" s="246" t="s">
        <v>41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158</v>
      </c>
      <c r="AT128" s="228" t="s">
        <v>154</v>
      </c>
      <c r="AU128" s="228" t="s">
        <v>86</v>
      </c>
      <c r="AY128" s="14" t="s">
        <v>141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148</v>
      </c>
      <c r="BM128" s="228" t="s">
        <v>163</v>
      </c>
    </row>
    <row r="129" s="2" customFormat="1">
      <c r="A129" s="35"/>
      <c r="B129" s="36"/>
      <c r="C129" s="37"/>
      <c r="D129" s="230" t="s">
        <v>150</v>
      </c>
      <c r="E129" s="37"/>
      <c r="F129" s="231" t="s">
        <v>162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150</v>
      </c>
      <c r="AU129" s="14" t="s">
        <v>86</v>
      </c>
    </row>
    <row r="130" s="2" customFormat="1">
      <c r="A130" s="35"/>
      <c r="B130" s="36"/>
      <c r="C130" s="37"/>
      <c r="D130" s="230" t="s">
        <v>152</v>
      </c>
      <c r="E130" s="37"/>
      <c r="F130" s="235" t="s">
        <v>153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152</v>
      </c>
      <c r="AU130" s="14" t="s">
        <v>86</v>
      </c>
    </row>
    <row r="131" s="2" customFormat="1" ht="24.15" customHeight="1">
      <c r="A131" s="35"/>
      <c r="B131" s="36"/>
      <c r="C131" s="216" t="s">
        <v>164</v>
      </c>
      <c r="D131" s="216" t="s">
        <v>144</v>
      </c>
      <c r="E131" s="217" t="s">
        <v>165</v>
      </c>
      <c r="F131" s="218" t="s">
        <v>166</v>
      </c>
      <c r="G131" s="219" t="s">
        <v>147</v>
      </c>
      <c r="H131" s="220">
        <v>7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41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148</v>
      </c>
      <c r="AT131" s="228" t="s">
        <v>144</v>
      </c>
      <c r="AU131" s="228" t="s">
        <v>86</v>
      </c>
      <c r="AY131" s="14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148</v>
      </c>
      <c r="BM131" s="228" t="s">
        <v>167</v>
      </c>
    </row>
    <row r="132" s="2" customFormat="1">
      <c r="A132" s="35"/>
      <c r="B132" s="36"/>
      <c r="C132" s="37"/>
      <c r="D132" s="230" t="s">
        <v>150</v>
      </c>
      <c r="E132" s="37"/>
      <c r="F132" s="231" t="s">
        <v>168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150</v>
      </c>
      <c r="AU132" s="14" t="s">
        <v>86</v>
      </c>
    </row>
    <row r="133" s="2" customFormat="1">
      <c r="A133" s="35"/>
      <c r="B133" s="36"/>
      <c r="C133" s="37"/>
      <c r="D133" s="230" t="s">
        <v>152</v>
      </c>
      <c r="E133" s="37"/>
      <c r="F133" s="235" t="s">
        <v>169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152</v>
      </c>
      <c r="AU133" s="14" t="s">
        <v>86</v>
      </c>
    </row>
    <row r="134" s="2" customFormat="1" ht="33" customHeight="1">
      <c r="A134" s="35"/>
      <c r="B134" s="36"/>
      <c r="C134" s="216" t="s">
        <v>170</v>
      </c>
      <c r="D134" s="216" t="s">
        <v>144</v>
      </c>
      <c r="E134" s="217" t="s">
        <v>171</v>
      </c>
      <c r="F134" s="218" t="s">
        <v>172</v>
      </c>
      <c r="G134" s="219" t="s">
        <v>147</v>
      </c>
      <c r="H134" s="220">
        <v>3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41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148</v>
      </c>
      <c r="AT134" s="228" t="s">
        <v>144</v>
      </c>
      <c r="AU134" s="228" t="s">
        <v>86</v>
      </c>
      <c r="AY134" s="14" t="s">
        <v>141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148</v>
      </c>
      <c r="BM134" s="228" t="s">
        <v>173</v>
      </c>
    </row>
    <row r="135" s="2" customFormat="1">
      <c r="A135" s="35"/>
      <c r="B135" s="36"/>
      <c r="C135" s="37"/>
      <c r="D135" s="230" t="s">
        <v>150</v>
      </c>
      <c r="E135" s="37"/>
      <c r="F135" s="231" t="s">
        <v>174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150</v>
      </c>
      <c r="AU135" s="14" t="s">
        <v>86</v>
      </c>
    </row>
    <row r="136" s="2" customFormat="1">
      <c r="A136" s="35"/>
      <c r="B136" s="36"/>
      <c r="C136" s="37"/>
      <c r="D136" s="230" t="s">
        <v>152</v>
      </c>
      <c r="E136" s="37"/>
      <c r="F136" s="235" t="s">
        <v>175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152</v>
      </c>
      <c r="AU136" s="14" t="s">
        <v>86</v>
      </c>
    </row>
    <row r="137" s="2" customFormat="1" ht="24.15" customHeight="1">
      <c r="A137" s="35"/>
      <c r="B137" s="36"/>
      <c r="C137" s="236" t="s">
        <v>176</v>
      </c>
      <c r="D137" s="236" t="s">
        <v>154</v>
      </c>
      <c r="E137" s="237" t="s">
        <v>177</v>
      </c>
      <c r="F137" s="238" t="s">
        <v>178</v>
      </c>
      <c r="G137" s="239" t="s">
        <v>147</v>
      </c>
      <c r="H137" s="240">
        <v>1</v>
      </c>
      <c r="I137" s="241"/>
      <c r="J137" s="242">
        <f>ROUND(I137*H137,2)</f>
        <v>0</v>
      </c>
      <c r="K137" s="243"/>
      <c r="L137" s="244"/>
      <c r="M137" s="245" t="s">
        <v>1</v>
      </c>
      <c r="N137" s="246" t="s">
        <v>41</v>
      </c>
      <c r="O137" s="88"/>
      <c r="P137" s="226">
        <f>O137*H137</f>
        <v>0</v>
      </c>
      <c r="Q137" s="226">
        <v>0.00038000000000000002</v>
      </c>
      <c r="R137" s="226">
        <f>Q137*H137</f>
        <v>0.00038000000000000002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158</v>
      </c>
      <c r="AT137" s="228" t="s">
        <v>154</v>
      </c>
      <c r="AU137" s="228" t="s">
        <v>86</v>
      </c>
      <c r="AY137" s="14" t="s">
        <v>141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148</v>
      </c>
      <c r="BM137" s="228" t="s">
        <v>179</v>
      </c>
    </row>
    <row r="138" s="2" customFormat="1">
      <c r="A138" s="35"/>
      <c r="B138" s="36"/>
      <c r="C138" s="37"/>
      <c r="D138" s="230" t="s">
        <v>150</v>
      </c>
      <c r="E138" s="37"/>
      <c r="F138" s="231" t="s">
        <v>178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150</v>
      </c>
      <c r="AU138" s="14" t="s">
        <v>86</v>
      </c>
    </row>
    <row r="139" s="2" customFormat="1">
      <c r="A139" s="35"/>
      <c r="B139" s="36"/>
      <c r="C139" s="37"/>
      <c r="D139" s="230" t="s">
        <v>152</v>
      </c>
      <c r="E139" s="37"/>
      <c r="F139" s="235" t="s">
        <v>180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152</v>
      </c>
      <c r="AU139" s="14" t="s">
        <v>86</v>
      </c>
    </row>
    <row r="140" s="2" customFormat="1" ht="33" customHeight="1">
      <c r="A140" s="35"/>
      <c r="B140" s="36"/>
      <c r="C140" s="216" t="s">
        <v>181</v>
      </c>
      <c r="D140" s="216" t="s">
        <v>144</v>
      </c>
      <c r="E140" s="217" t="s">
        <v>182</v>
      </c>
      <c r="F140" s="218" t="s">
        <v>183</v>
      </c>
      <c r="G140" s="219" t="s">
        <v>147</v>
      </c>
      <c r="H140" s="220">
        <v>1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41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148</v>
      </c>
      <c r="AT140" s="228" t="s">
        <v>144</v>
      </c>
      <c r="AU140" s="228" t="s">
        <v>86</v>
      </c>
      <c r="AY140" s="14" t="s">
        <v>141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148</v>
      </c>
      <c r="BM140" s="228" t="s">
        <v>184</v>
      </c>
    </row>
    <row r="141" s="2" customFormat="1">
      <c r="A141" s="35"/>
      <c r="B141" s="36"/>
      <c r="C141" s="37"/>
      <c r="D141" s="230" t="s">
        <v>150</v>
      </c>
      <c r="E141" s="37"/>
      <c r="F141" s="231" t="s">
        <v>185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150</v>
      </c>
      <c r="AU141" s="14" t="s">
        <v>86</v>
      </c>
    </row>
    <row r="142" s="2" customFormat="1">
      <c r="A142" s="35"/>
      <c r="B142" s="36"/>
      <c r="C142" s="37"/>
      <c r="D142" s="230" t="s">
        <v>152</v>
      </c>
      <c r="E142" s="37"/>
      <c r="F142" s="235" t="s">
        <v>186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152</v>
      </c>
      <c r="AU142" s="14" t="s">
        <v>86</v>
      </c>
    </row>
    <row r="143" s="2" customFormat="1" ht="37.8" customHeight="1">
      <c r="A143" s="35"/>
      <c r="B143" s="36"/>
      <c r="C143" s="216" t="s">
        <v>187</v>
      </c>
      <c r="D143" s="216" t="s">
        <v>144</v>
      </c>
      <c r="E143" s="217" t="s">
        <v>188</v>
      </c>
      <c r="F143" s="218" t="s">
        <v>189</v>
      </c>
      <c r="G143" s="219" t="s">
        <v>147</v>
      </c>
      <c r="H143" s="220">
        <v>7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41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148</v>
      </c>
      <c r="AT143" s="228" t="s">
        <v>144</v>
      </c>
      <c r="AU143" s="228" t="s">
        <v>86</v>
      </c>
      <c r="AY143" s="14" t="s">
        <v>141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148</v>
      </c>
      <c r="BM143" s="228" t="s">
        <v>190</v>
      </c>
    </row>
    <row r="144" s="2" customFormat="1">
      <c r="A144" s="35"/>
      <c r="B144" s="36"/>
      <c r="C144" s="37"/>
      <c r="D144" s="230" t="s">
        <v>150</v>
      </c>
      <c r="E144" s="37"/>
      <c r="F144" s="231" t="s">
        <v>191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150</v>
      </c>
      <c r="AU144" s="14" t="s">
        <v>86</v>
      </c>
    </row>
    <row r="145" s="2" customFormat="1">
      <c r="A145" s="35"/>
      <c r="B145" s="36"/>
      <c r="C145" s="37"/>
      <c r="D145" s="230" t="s">
        <v>152</v>
      </c>
      <c r="E145" s="37"/>
      <c r="F145" s="235" t="s">
        <v>192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152</v>
      </c>
      <c r="AU145" s="14" t="s">
        <v>86</v>
      </c>
    </row>
    <row r="146" s="2" customFormat="1" ht="37.8" customHeight="1">
      <c r="A146" s="35"/>
      <c r="B146" s="36"/>
      <c r="C146" s="216" t="s">
        <v>193</v>
      </c>
      <c r="D146" s="216" t="s">
        <v>144</v>
      </c>
      <c r="E146" s="217" t="s">
        <v>194</v>
      </c>
      <c r="F146" s="218" t="s">
        <v>195</v>
      </c>
      <c r="G146" s="219" t="s">
        <v>147</v>
      </c>
      <c r="H146" s="220">
        <v>1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41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148</v>
      </c>
      <c r="AT146" s="228" t="s">
        <v>144</v>
      </c>
      <c r="AU146" s="228" t="s">
        <v>86</v>
      </c>
      <c r="AY146" s="14" t="s">
        <v>141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148</v>
      </c>
      <c r="BM146" s="228" t="s">
        <v>196</v>
      </c>
    </row>
    <row r="147" s="2" customFormat="1">
      <c r="A147" s="35"/>
      <c r="B147" s="36"/>
      <c r="C147" s="37"/>
      <c r="D147" s="230" t="s">
        <v>150</v>
      </c>
      <c r="E147" s="37"/>
      <c r="F147" s="231" t="s">
        <v>197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150</v>
      </c>
      <c r="AU147" s="14" t="s">
        <v>86</v>
      </c>
    </row>
    <row r="148" s="2" customFormat="1">
      <c r="A148" s="35"/>
      <c r="B148" s="36"/>
      <c r="C148" s="37"/>
      <c r="D148" s="230" t="s">
        <v>152</v>
      </c>
      <c r="E148" s="37"/>
      <c r="F148" s="235" t="s">
        <v>180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152</v>
      </c>
      <c r="AU148" s="14" t="s">
        <v>86</v>
      </c>
    </row>
    <row r="149" s="2" customFormat="1" ht="24.15" customHeight="1">
      <c r="A149" s="35"/>
      <c r="B149" s="36"/>
      <c r="C149" s="216" t="s">
        <v>198</v>
      </c>
      <c r="D149" s="216" t="s">
        <v>144</v>
      </c>
      <c r="E149" s="217" t="s">
        <v>199</v>
      </c>
      <c r="F149" s="218" t="s">
        <v>200</v>
      </c>
      <c r="G149" s="219" t="s">
        <v>147</v>
      </c>
      <c r="H149" s="220">
        <v>4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41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148</v>
      </c>
      <c r="AT149" s="228" t="s">
        <v>144</v>
      </c>
      <c r="AU149" s="228" t="s">
        <v>86</v>
      </c>
      <c r="AY149" s="14" t="s">
        <v>141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84</v>
      </c>
      <c r="BK149" s="229">
        <f>ROUND(I149*H149,2)</f>
        <v>0</v>
      </c>
      <c r="BL149" s="14" t="s">
        <v>148</v>
      </c>
      <c r="BM149" s="228" t="s">
        <v>201</v>
      </c>
    </row>
    <row r="150" s="2" customFormat="1">
      <c r="A150" s="35"/>
      <c r="B150" s="36"/>
      <c r="C150" s="37"/>
      <c r="D150" s="230" t="s">
        <v>150</v>
      </c>
      <c r="E150" s="37"/>
      <c r="F150" s="231" t="s">
        <v>202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150</v>
      </c>
      <c r="AU150" s="14" t="s">
        <v>86</v>
      </c>
    </row>
    <row r="151" s="2" customFormat="1">
      <c r="A151" s="35"/>
      <c r="B151" s="36"/>
      <c r="C151" s="37"/>
      <c r="D151" s="230" t="s">
        <v>152</v>
      </c>
      <c r="E151" s="37"/>
      <c r="F151" s="235" t="s">
        <v>203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152</v>
      </c>
      <c r="AU151" s="14" t="s">
        <v>86</v>
      </c>
    </row>
    <row r="152" s="2" customFormat="1" ht="24.15" customHeight="1">
      <c r="A152" s="35"/>
      <c r="B152" s="36"/>
      <c r="C152" s="236" t="s">
        <v>204</v>
      </c>
      <c r="D152" s="236" t="s">
        <v>154</v>
      </c>
      <c r="E152" s="237" t="s">
        <v>205</v>
      </c>
      <c r="F152" s="238" t="s">
        <v>206</v>
      </c>
      <c r="G152" s="239" t="s">
        <v>147</v>
      </c>
      <c r="H152" s="240">
        <v>3</v>
      </c>
      <c r="I152" s="241"/>
      <c r="J152" s="242">
        <f>ROUND(I152*H152,2)</f>
        <v>0</v>
      </c>
      <c r="K152" s="243"/>
      <c r="L152" s="244"/>
      <c r="M152" s="245" t="s">
        <v>1</v>
      </c>
      <c r="N152" s="246" t="s">
        <v>41</v>
      </c>
      <c r="O152" s="88"/>
      <c r="P152" s="226">
        <f>O152*H152</f>
        <v>0</v>
      </c>
      <c r="Q152" s="226">
        <v>0.00040000000000000002</v>
      </c>
      <c r="R152" s="226">
        <f>Q152*H152</f>
        <v>0.0012000000000000001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158</v>
      </c>
      <c r="AT152" s="228" t="s">
        <v>154</v>
      </c>
      <c r="AU152" s="228" t="s">
        <v>86</v>
      </c>
      <c r="AY152" s="14" t="s">
        <v>141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84</v>
      </c>
      <c r="BK152" s="229">
        <f>ROUND(I152*H152,2)</f>
        <v>0</v>
      </c>
      <c r="BL152" s="14" t="s">
        <v>148</v>
      </c>
      <c r="BM152" s="228" t="s">
        <v>207</v>
      </c>
    </row>
    <row r="153" s="2" customFormat="1">
      <c r="A153" s="35"/>
      <c r="B153" s="36"/>
      <c r="C153" s="37"/>
      <c r="D153" s="230" t="s">
        <v>150</v>
      </c>
      <c r="E153" s="37"/>
      <c r="F153" s="231" t="s">
        <v>206</v>
      </c>
      <c r="G153" s="37"/>
      <c r="H153" s="37"/>
      <c r="I153" s="232"/>
      <c r="J153" s="37"/>
      <c r="K153" s="37"/>
      <c r="L153" s="41"/>
      <c r="M153" s="233"/>
      <c r="N153" s="23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150</v>
      </c>
      <c r="AU153" s="14" t="s">
        <v>86</v>
      </c>
    </row>
    <row r="154" s="2" customFormat="1">
      <c r="A154" s="35"/>
      <c r="B154" s="36"/>
      <c r="C154" s="37"/>
      <c r="D154" s="230" t="s">
        <v>152</v>
      </c>
      <c r="E154" s="37"/>
      <c r="F154" s="235" t="s">
        <v>208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152</v>
      </c>
      <c r="AU154" s="14" t="s">
        <v>86</v>
      </c>
    </row>
    <row r="155" s="2" customFormat="1" ht="24.15" customHeight="1">
      <c r="A155" s="35"/>
      <c r="B155" s="36"/>
      <c r="C155" s="236" t="s">
        <v>209</v>
      </c>
      <c r="D155" s="236" t="s">
        <v>154</v>
      </c>
      <c r="E155" s="237" t="s">
        <v>210</v>
      </c>
      <c r="F155" s="238" t="s">
        <v>211</v>
      </c>
      <c r="G155" s="239" t="s">
        <v>147</v>
      </c>
      <c r="H155" s="240">
        <v>1</v>
      </c>
      <c r="I155" s="241"/>
      <c r="J155" s="242">
        <f>ROUND(I155*H155,2)</f>
        <v>0</v>
      </c>
      <c r="K155" s="243"/>
      <c r="L155" s="244"/>
      <c r="M155" s="245" t="s">
        <v>1</v>
      </c>
      <c r="N155" s="246" t="s">
        <v>41</v>
      </c>
      <c r="O155" s="88"/>
      <c r="P155" s="226">
        <f>O155*H155</f>
        <v>0</v>
      </c>
      <c r="Q155" s="226">
        <v>0.00040000000000000002</v>
      </c>
      <c r="R155" s="226">
        <f>Q155*H155</f>
        <v>0.00040000000000000002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158</v>
      </c>
      <c r="AT155" s="228" t="s">
        <v>154</v>
      </c>
      <c r="AU155" s="228" t="s">
        <v>86</v>
      </c>
      <c r="AY155" s="14" t="s">
        <v>141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84</v>
      </c>
      <c r="BK155" s="229">
        <f>ROUND(I155*H155,2)</f>
        <v>0</v>
      </c>
      <c r="BL155" s="14" t="s">
        <v>148</v>
      </c>
      <c r="BM155" s="228" t="s">
        <v>212</v>
      </c>
    </row>
    <row r="156" s="2" customFormat="1">
      <c r="A156" s="35"/>
      <c r="B156" s="36"/>
      <c r="C156" s="37"/>
      <c r="D156" s="230" t="s">
        <v>150</v>
      </c>
      <c r="E156" s="37"/>
      <c r="F156" s="231" t="s">
        <v>211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150</v>
      </c>
      <c r="AU156" s="14" t="s">
        <v>86</v>
      </c>
    </row>
    <row r="157" s="2" customFormat="1">
      <c r="A157" s="35"/>
      <c r="B157" s="36"/>
      <c r="C157" s="37"/>
      <c r="D157" s="230" t="s">
        <v>152</v>
      </c>
      <c r="E157" s="37"/>
      <c r="F157" s="235" t="s">
        <v>213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152</v>
      </c>
      <c r="AU157" s="14" t="s">
        <v>86</v>
      </c>
    </row>
    <row r="158" s="2" customFormat="1" ht="24.15" customHeight="1">
      <c r="A158" s="35"/>
      <c r="B158" s="36"/>
      <c r="C158" s="216" t="s">
        <v>214</v>
      </c>
      <c r="D158" s="216" t="s">
        <v>144</v>
      </c>
      <c r="E158" s="217" t="s">
        <v>215</v>
      </c>
      <c r="F158" s="218" t="s">
        <v>216</v>
      </c>
      <c r="G158" s="219" t="s">
        <v>147</v>
      </c>
      <c r="H158" s="220">
        <v>5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41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148</v>
      </c>
      <c r="AT158" s="228" t="s">
        <v>144</v>
      </c>
      <c r="AU158" s="228" t="s">
        <v>86</v>
      </c>
      <c r="AY158" s="14" t="s">
        <v>141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84</v>
      </c>
      <c r="BK158" s="229">
        <f>ROUND(I158*H158,2)</f>
        <v>0</v>
      </c>
      <c r="BL158" s="14" t="s">
        <v>148</v>
      </c>
      <c r="BM158" s="228" t="s">
        <v>217</v>
      </c>
    </row>
    <row r="159" s="2" customFormat="1">
      <c r="A159" s="35"/>
      <c r="B159" s="36"/>
      <c r="C159" s="37"/>
      <c r="D159" s="230" t="s">
        <v>150</v>
      </c>
      <c r="E159" s="37"/>
      <c r="F159" s="231" t="s">
        <v>218</v>
      </c>
      <c r="G159" s="37"/>
      <c r="H159" s="37"/>
      <c r="I159" s="232"/>
      <c r="J159" s="37"/>
      <c r="K159" s="37"/>
      <c r="L159" s="41"/>
      <c r="M159" s="233"/>
      <c r="N159" s="23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150</v>
      </c>
      <c r="AU159" s="14" t="s">
        <v>86</v>
      </c>
    </row>
    <row r="160" s="2" customFormat="1">
      <c r="A160" s="35"/>
      <c r="B160" s="36"/>
      <c r="C160" s="37"/>
      <c r="D160" s="230" t="s">
        <v>152</v>
      </c>
      <c r="E160" s="37"/>
      <c r="F160" s="235" t="s">
        <v>219</v>
      </c>
      <c r="G160" s="37"/>
      <c r="H160" s="37"/>
      <c r="I160" s="232"/>
      <c r="J160" s="37"/>
      <c r="K160" s="37"/>
      <c r="L160" s="41"/>
      <c r="M160" s="233"/>
      <c r="N160" s="23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152</v>
      </c>
      <c r="AU160" s="14" t="s">
        <v>86</v>
      </c>
    </row>
    <row r="161" s="2" customFormat="1" ht="24.15" customHeight="1">
      <c r="A161" s="35"/>
      <c r="B161" s="36"/>
      <c r="C161" s="236" t="s">
        <v>220</v>
      </c>
      <c r="D161" s="236" t="s">
        <v>154</v>
      </c>
      <c r="E161" s="237" t="s">
        <v>221</v>
      </c>
      <c r="F161" s="238" t="s">
        <v>222</v>
      </c>
      <c r="G161" s="239" t="s">
        <v>147</v>
      </c>
      <c r="H161" s="240">
        <v>3</v>
      </c>
      <c r="I161" s="241"/>
      <c r="J161" s="242">
        <f>ROUND(I161*H161,2)</f>
        <v>0</v>
      </c>
      <c r="K161" s="243"/>
      <c r="L161" s="244"/>
      <c r="M161" s="245" t="s">
        <v>1</v>
      </c>
      <c r="N161" s="246" t="s">
        <v>41</v>
      </c>
      <c r="O161" s="88"/>
      <c r="P161" s="226">
        <f>O161*H161</f>
        <v>0</v>
      </c>
      <c r="Q161" s="226">
        <v>0.0010499999999999999</v>
      </c>
      <c r="R161" s="226">
        <f>Q161*H161</f>
        <v>0.00315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158</v>
      </c>
      <c r="AT161" s="228" t="s">
        <v>154</v>
      </c>
      <c r="AU161" s="228" t="s">
        <v>86</v>
      </c>
      <c r="AY161" s="14" t="s">
        <v>141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84</v>
      </c>
      <c r="BK161" s="229">
        <f>ROUND(I161*H161,2)</f>
        <v>0</v>
      </c>
      <c r="BL161" s="14" t="s">
        <v>148</v>
      </c>
      <c r="BM161" s="228" t="s">
        <v>223</v>
      </c>
    </row>
    <row r="162" s="2" customFormat="1">
      <c r="A162" s="35"/>
      <c r="B162" s="36"/>
      <c r="C162" s="37"/>
      <c r="D162" s="230" t="s">
        <v>150</v>
      </c>
      <c r="E162" s="37"/>
      <c r="F162" s="231" t="s">
        <v>222</v>
      </c>
      <c r="G162" s="37"/>
      <c r="H162" s="37"/>
      <c r="I162" s="232"/>
      <c r="J162" s="37"/>
      <c r="K162" s="37"/>
      <c r="L162" s="41"/>
      <c r="M162" s="233"/>
      <c r="N162" s="23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150</v>
      </c>
      <c r="AU162" s="14" t="s">
        <v>86</v>
      </c>
    </row>
    <row r="163" s="2" customFormat="1">
      <c r="A163" s="35"/>
      <c r="B163" s="36"/>
      <c r="C163" s="37"/>
      <c r="D163" s="230" t="s">
        <v>152</v>
      </c>
      <c r="E163" s="37"/>
      <c r="F163" s="235" t="s">
        <v>224</v>
      </c>
      <c r="G163" s="37"/>
      <c r="H163" s="37"/>
      <c r="I163" s="232"/>
      <c r="J163" s="37"/>
      <c r="K163" s="37"/>
      <c r="L163" s="41"/>
      <c r="M163" s="233"/>
      <c r="N163" s="23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152</v>
      </c>
      <c r="AU163" s="14" t="s">
        <v>86</v>
      </c>
    </row>
    <row r="164" s="2" customFormat="1" ht="24.15" customHeight="1">
      <c r="A164" s="35"/>
      <c r="B164" s="36"/>
      <c r="C164" s="236" t="s">
        <v>8</v>
      </c>
      <c r="D164" s="236" t="s">
        <v>154</v>
      </c>
      <c r="E164" s="237" t="s">
        <v>225</v>
      </c>
      <c r="F164" s="238" t="s">
        <v>226</v>
      </c>
      <c r="G164" s="239" t="s">
        <v>147</v>
      </c>
      <c r="H164" s="240">
        <v>2</v>
      </c>
      <c r="I164" s="241"/>
      <c r="J164" s="242">
        <f>ROUND(I164*H164,2)</f>
        <v>0</v>
      </c>
      <c r="K164" s="243"/>
      <c r="L164" s="244"/>
      <c r="M164" s="245" t="s">
        <v>1</v>
      </c>
      <c r="N164" s="246" t="s">
        <v>41</v>
      </c>
      <c r="O164" s="88"/>
      <c r="P164" s="226">
        <f>O164*H164</f>
        <v>0</v>
      </c>
      <c r="Q164" s="226">
        <v>0.0010499999999999999</v>
      </c>
      <c r="R164" s="226">
        <f>Q164*H164</f>
        <v>0.0020999999999999999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158</v>
      </c>
      <c r="AT164" s="228" t="s">
        <v>154</v>
      </c>
      <c r="AU164" s="228" t="s">
        <v>86</v>
      </c>
      <c r="AY164" s="14" t="s">
        <v>141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84</v>
      </c>
      <c r="BK164" s="229">
        <f>ROUND(I164*H164,2)</f>
        <v>0</v>
      </c>
      <c r="BL164" s="14" t="s">
        <v>148</v>
      </c>
      <c r="BM164" s="228" t="s">
        <v>227</v>
      </c>
    </row>
    <row r="165" s="2" customFormat="1">
      <c r="A165" s="35"/>
      <c r="B165" s="36"/>
      <c r="C165" s="37"/>
      <c r="D165" s="230" t="s">
        <v>150</v>
      </c>
      <c r="E165" s="37"/>
      <c r="F165" s="231" t="s">
        <v>226</v>
      </c>
      <c r="G165" s="37"/>
      <c r="H165" s="37"/>
      <c r="I165" s="232"/>
      <c r="J165" s="37"/>
      <c r="K165" s="37"/>
      <c r="L165" s="41"/>
      <c r="M165" s="233"/>
      <c r="N165" s="23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150</v>
      </c>
      <c r="AU165" s="14" t="s">
        <v>86</v>
      </c>
    </row>
    <row r="166" s="2" customFormat="1">
      <c r="A166" s="35"/>
      <c r="B166" s="36"/>
      <c r="C166" s="37"/>
      <c r="D166" s="230" t="s">
        <v>152</v>
      </c>
      <c r="E166" s="37"/>
      <c r="F166" s="235" t="s">
        <v>228</v>
      </c>
      <c r="G166" s="37"/>
      <c r="H166" s="37"/>
      <c r="I166" s="232"/>
      <c r="J166" s="37"/>
      <c r="K166" s="37"/>
      <c r="L166" s="41"/>
      <c r="M166" s="233"/>
      <c r="N166" s="23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152</v>
      </c>
      <c r="AU166" s="14" t="s">
        <v>86</v>
      </c>
    </row>
    <row r="167" s="2" customFormat="1" ht="33" customHeight="1">
      <c r="A167" s="35"/>
      <c r="B167" s="36"/>
      <c r="C167" s="216" t="s">
        <v>148</v>
      </c>
      <c r="D167" s="216" t="s">
        <v>144</v>
      </c>
      <c r="E167" s="217" t="s">
        <v>229</v>
      </c>
      <c r="F167" s="218" t="s">
        <v>230</v>
      </c>
      <c r="G167" s="219" t="s">
        <v>147</v>
      </c>
      <c r="H167" s="220">
        <v>1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41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148</v>
      </c>
      <c r="AT167" s="228" t="s">
        <v>144</v>
      </c>
      <c r="AU167" s="228" t="s">
        <v>86</v>
      </c>
      <c r="AY167" s="14" t="s">
        <v>141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84</v>
      </c>
      <c r="BK167" s="229">
        <f>ROUND(I167*H167,2)</f>
        <v>0</v>
      </c>
      <c r="BL167" s="14" t="s">
        <v>148</v>
      </c>
      <c r="BM167" s="228" t="s">
        <v>231</v>
      </c>
    </row>
    <row r="168" s="2" customFormat="1">
      <c r="A168" s="35"/>
      <c r="B168" s="36"/>
      <c r="C168" s="37"/>
      <c r="D168" s="230" t="s">
        <v>150</v>
      </c>
      <c r="E168" s="37"/>
      <c r="F168" s="231" t="s">
        <v>232</v>
      </c>
      <c r="G168" s="37"/>
      <c r="H168" s="37"/>
      <c r="I168" s="232"/>
      <c r="J168" s="37"/>
      <c r="K168" s="37"/>
      <c r="L168" s="41"/>
      <c r="M168" s="233"/>
      <c r="N168" s="23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150</v>
      </c>
      <c r="AU168" s="14" t="s">
        <v>86</v>
      </c>
    </row>
    <row r="169" s="2" customFormat="1">
      <c r="A169" s="35"/>
      <c r="B169" s="36"/>
      <c r="C169" s="37"/>
      <c r="D169" s="230" t="s">
        <v>152</v>
      </c>
      <c r="E169" s="37"/>
      <c r="F169" s="235" t="s">
        <v>233</v>
      </c>
      <c r="G169" s="37"/>
      <c r="H169" s="37"/>
      <c r="I169" s="232"/>
      <c r="J169" s="37"/>
      <c r="K169" s="37"/>
      <c r="L169" s="41"/>
      <c r="M169" s="233"/>
      <c r="N169" s="23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152</v>
      </c>
      <c r="AU169" s="14" t="s">
        <v>86</v>
      </c>
    </row>
    <row r="170" s="2" customFormat="1" ht="24.15" customHeight="1">
      <c r="A170" s="35"/>
      <c r="B170" s="36"/>
      <c r="C170" s="236" t="s">
        <v>234</v>
      </c>
      <c r="D170" s="236" t="s">
        <v>154</v>
      </c>
      <c r="E170" s="237" t="s">
        <v>235</v>
      </c>
      <c r="F170" s="238" t="s">
        <v>236</v>
      </c>
      <c r="G170" s="239" t="s">
        <v>147</v>
      </c>
      <c r="H170" s="240">
        <v>1</v>
      </c>
      <c r="I170" s="241"/>
      <c r="J170" s="242">
        <f>ROUND(I170*H170,2)</f>
        <v>0</v>
      </c>
      <c r="K170" s="243"/>
      <c r="L170" s="244"/>
      <c r="M170" s="245" t="s">
        <v>1</v>
      </c>
      <c r="N170" s="246" t="s">
        <v>41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158</v>
      </c>
      <c r="AT170" s="228" t="s">
        <v>154</v>
      </c>
      <c r="AU170" s="228" t="s">
        <v>86</v>
      </c>
      <c r="AY170" s="14" t="s">
        <v>141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84</v>
      </c>
      <c r="BK170" s="229">
        <f>ROUND(I170*H170,2)</f>
        <v>0</v>
      </c>
      <c r="BL170" s="14" t="s">
        <v>148</v>
      </c>
      <c r="BM170" s="228" t="s">
        <v>237</v>
      </c>
    </row>
    <row r="171" s="2" customFormat="1">
      <c r="A171" s="35"/>
      <c r="B171" s="36"/>
      <c r="C171" s="37"/>
      <c r="D171" s="230" t="s">
        <v>150</v>
      </c>
      <c r="E171" s="37"/>
      <c r="F171" s="231" t="s">
        <v>236</v>
      </c>
      <c r="G171" s="37"/>
      <c r="H171" s="37"/>
      <c r="I171" s="232"/>
      <c r="J171" s="37"/>
      <c r="K171" s="37"/>
      <c r="L171" s="41"/>
      <c r="M171" s="233"/>
      <c r="N171" s="234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150</v>
      </c>
      <c r="AU171" s="14" t="s">
        <v>86</v>
      </c>
    </row>
    <row r="172" s="2" customFormat="1">
      <c r="A172" s="35"/>
      <c r="B172" s="36"/>
      <c r="C172" s="37"/>
      <c r="D172" s="230" t="s">
        <v>152</v>
      </c>
      <c r="E172" s="37"/>
      <c r="F172" s="235" t="s">
        <v>233</v>
      </c>
      <c r="G172" s="37"/>
      <c r="H172" s="37"/>
      <c r="I172" s="232"/>
      <c r="J172" s="37"/>
      <c r="K172" s="37"/>
      <c r="L172" s="41"/>
      <c r="M172" s="233"/>
      <c r="N172" s="23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152</v>
      </c>
      <c r="AU172" s="14" t="s">
        <v>86</v>
      </c>
    </row>
    <row r="173" s="2" customFormat="1" ht="21.75" customHeight="1">
      <c r="A173" s="35"/>
      <c r="B173" s="36"/>
      <c r="C173" s="216" t="s">
        <v>238</v>
      </c>
      <c r="D173" s="216" t="s">
        <v>144</v>
      </c>
      <c r="E173" s="217" t="s">
        <v>239</v>
      </c>
      <c r="F173" s="218" t="s">
        <v>240</v>
      </c>
      <c r="G173" s="219" t="s">
        <v>147</v>
      </c>
      <c r="H173" s="220">
        <v>4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41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0.00040000000000000002</v>
      </c>
      <c r="T173" s="227">
        <f>S173*H173</f>
        <v>0.0016000000000000001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148</v>
      </c>
      <c r="AT173" s="228" t="s">
        <v>144</v>
      </c>
      <c r="AU173" s="228" t="s">
        <v>86</v>
      </c>
      <c r="AY173" s="14" t="s">
        <v>141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84</v>
      </c>
      <c r="BK173" s="229">
        <f>ROUND(I173*H173,2)</f>
        <v>0</v>
      </c>
      <c r="BL173" s="14" t="s">
        <v>148</v>
      </c>
      <c r="BM173" s="228" t="s">
        <v>241</v>
      </c>
    </row>
    <row r="174" s="2" customFormat="1">
      <c r="A174" s="35"/>
      <c r="B174" s="36"/>
      <c r="C174" s="37"/>
      <c r="D174" s="230" t="s">
        <v>150</v>
      </c>
      <c r="E174" s="37"/>
      <c r="F174" s="231" t="s">
        <v>242</v>
      </c>
      <c r="G174" s="37"/>
      <c r="H174" s="37"/>
      <c r="I174" s="232"/>
      <c r="J174" s="37"/>
      <c r="K174" s="37"/>
      <c r="L174" s="41"/>
      <c r="M174" s="233"/>
      <c r="N174" s="23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150</v>
      </c>
      <c r="AU174" s="14" t="s">
        <v>86</v>
      </c>
    </row>
    <row r="175" s="2" customFormat="1">
      <c r="A175" s="35"/>
      <c r="B175" s="36"/>
      <c r="C175" s="37"/>
      <c r="D175" s="230" t="s">
        <v>152</v>
      </c>
      <c r="E175" s="37"/>
      <c r="F175" s="235" t="s">
        <v>243</v>
      </c>
      <c r="G175" s="37"/>
      <c r="H175" s="37"/>
      <c r="I175" s="232"/>
      <c r="J175" s="37"/>
      <c r="K175" s="37"/>
      <c r="L175" s="41"/>
      <c r="M175" s="233"/>
      <c r="N175" s="23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152</v>
      </c>
      <c r="AU175" s="14" t="s">
        <v>86</v>
      </c>
    </row>
    <row r="176" s="2" customFormat="1" ht="16.5" customHeight="1">
      <c r="A176" s="35"/>
      <c r="B176" s="36"/>
      <c r="C176" s="216" t="s">
        <v>244</v>
      </c>
      <c r="D176" s="216" t="s">
        <v>144</v>
      </c>
      <c r="E176" s="217" t="s">
        <v>245</v>
      </c>
      <c r="F176" s="218" t="s">
        <v>246</v>
      </c>
      <c r="G176" s="219" t="s">
        <v>147</v>
      </c>
      <c r="H176" s="220">
        <v>5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41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0.0010499999999999999</v>
      </c>
      <c r="T176" s="227">
        <f>S176*H176</f>
        <v>0.0052499999999999995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148</v>
      </c>
      <c r="AT176" s="228" t="s">
        <v>144</v>
      </c>
      <c r="AU176" s="228" t="s">
        <v>86</v>
      </c>
      <c r="AY176" s="14" t="s">
        <v>141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84</v>
      </c>
      <c r="BK176" s="229">
        <f>ROUND(I176*H176,2)</f>
        <v>0</v>
      </c>
      <c r="BL176" s="14" t="s">
        <v>148</v>
      </c>
      <c r="BM176" s="228" t="s">
        <v>247</v>
      </c>
    </row>
    <row r="177" s="2" customFormat="1">
      <c r="A177" s="35"/>
      <c r="B177" s="36"/>
      <c r="C177" s="37"/>
      <c r="D177" s="230" t="s">
        <v>150</v>
      </c>
      <c r="E177" s="37"/>
      <c r="F177" s="231" t="s">
        <v>248</v>
      </c>
      <c r="G177" s="37"/>
      <c r="H177" s="37"/>
      <c r="I177" s="232"/>
      <c r="J177" s="37"/>
      <c r="K177" s="37"/>
      <c r="L177" s="41"/>
      <c r="M177" s="233"/>
      <c r="N177" s="234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150</v>
      </c>
      <c r="AU177" s="14" t="s">
        <v>86</v>
      </c>
    </row>
    <row r="178" s="2" customFormat="1">
      <c r="A178" s="35"/>
      <c r="B178" s="36"/>
      <c r="C178" s="37"/>
      <c r="D178" s="230" t="s">
        <v>152</v>
      </c>
      <c r="E178" s="37"/>
      <c r="F178" s="235" t="s">
        <v>219</v>
      </c>
      <c r="G178" s="37"/>
      <c r="H178" s="37"/>
      <c r="I178" s="232"/>
      <c r="J178" s="37"/>
      <c r="K178" s="37"/>
      <c r="L178" s="41"/>
      <c r="M178" s="233"/>
      <c r="N178" s="23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152</v>
      </c>
      <c r="AU178" s="14" t="s">
        <v>86</v>
      </c>
    </row>
    <row r="179" s="2" customFormat="1" ht="24.15" customHeight="1">
      <c r="A179" s="35"/>
      <c r="B179" s="36"/>
      <c r="C179" s="216" t="s">
        <v>249</v>
      </c>
      <c r="D179" s="216" t="s">
        <v>144</v>
      </c>
      <c r="E179" s="217" t="s">
        <v>250</v>
      </c>
      <c r="F179" s="218" t="s">
        <v>251</v>
      </c>
      <c r="G179" s="219" t="s">
        <v>147</v>
      </c>
      <c r="H179" s="220">
        <v>1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41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0.00040000000000000002</v>
      </c>
      <c r="T179" s="227">
        <f>S179*H179</f>
        <v>0.00040000000000000002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148</v>
      </c>
      <c r="AT179" s="228" t="s">
        <v>144</v>
      </c>
      <c r="AU179" s="228" t="s">
        <v>86</v>
      </c>
      <c r="AY179" s="14" t="s">
        <v>141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84</v>
      </c>
      <c r="BK179" s="229">
        <f>ROUND(I179*H179,2)</f>
        <v>0</v>
      </c>
      <c r="BL179" s="14" t="s">
        <v>148</v>
      </c>
      <c r="BM179" s="228" t="s">
        <v>252</v>
      </c>
    </row>
    <row r="180" s="2" customFormat="1">
      <c r="A180" s="35"/>
      <c r="B180" s="36"/>
      <c r="C180" s="37"/>
      <c r="D180" s="230" t="s">
        <v>150</v>
      </c>
      <c r="E180" s="37"/>
      <c r="F180" s="231" t="s">
        <v>253</v>
      </c>
      <c r="G180" s="37"/>
      <c r="H180" s="37"/>
      <c r="I180" s="232"/>
      <c r="J180" s="37"/>
      <c r="K180" s="37"/>
      <c r="L180" s="41"/>
      <c r="M180" s="233"/>
      <c r="N180" s="234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150</v>
      </c>
      <c r="AU180" s="14" t="s">
        <v>86</v>
      </c>
    </row>
    <row r="181" s="2" customFormat="1">
      <c r="A181" s="35"/>
      <c r="B181" s="36"/>
      <c r="C181" s="37"/>
      <c r="D181" s="230" t="s">
        <v>152</v>
      </c>
      <c r="E181" s="37"/>
      <c r="F181" s="235" t="s">
        <v>233</v>
      </c>
      <c r="G181" s="37"/>
      <c r="H181" s="37"/>
      <c r="I181" s="232"/>
      <c r="J181" s="37"/>
      <c r="K181" s="37"/>
      <c r="L181" s="41"/>
      <c r="M181" s="233"/>
      <c r="N181" s="234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152</v>
      </c>
      <c r="AU181" s="14" t="s">
        <v>86</v>
      </c>
    </row>
    <row r="182" s="2" customFormat="1" ht="24.15" customHeight="1">
      <c r="A182" s="35"/>
      <c r="B182" s="36"/>
      <c r="C182" s="216" t="s">
        <v>7</v>
      </c>
      <c r="D182" s="216" t="s">
        <v>144</v>
      </c>
      <c r="E182" s="217" t="s">
        <v>254</v>
      </c>
      <c r="F182" s="218" t="s">
        <v>255</v>
      </c>
      <c r="G182" s="219" t="s">
        <v>147</v>
      </c>
      <c r="H182" s="220">
        <v>1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41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148</v>
      </c>
      <c r="AT182" s="228" t="s">
        <v>144</v>
      </c>
      <c r="AU182" s="228" t="s">
        <v>86</v>
      </c>
      <c r="AY182" s="14" t="s">
        <v>141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84</v>
      </c>
      <c r="BK182" s="229">
        <f>ROUND(I182*H182,2)</f>
        <v>0</v>
      </c>
      <c r="BL182" s="14" t="s">
        <v>148</v>
      </c>
      <c r="BM182" s="228" t="s">
        <v>256</v>
      </c>
    </row>
    <row r="183" s="2" customFormat="1">
      <c r="A183" s="35"/>
      <c r="B183" s="36"/>
      <c r="C183" s="37"/>
      <c r="D183" s="230" t="s">
        <v>150</v>
      </c>
      <c r="E183" s="37"/>
      <c r="F183" s="231" t="s">
        <v>257</v>
      </c>
      <c r="G183" s="37"/>
      <c r="H183" s="37"/>
      <c r="I183" s="232"/>
      <c r="J183" s="37"/>
      <c r="K183" s="37"/>
      <c r="L183" s="41"/>
      <c r="M183" s="233"/>
      <c r="N183" s="234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150</v>
      </c>
      <c r="AU183" s="14" t="s">
        <v>86</v>
      </c>
    </row>
    <row r="184" s="2" customFormat="1">
      <c r="A184" s="35"/>
      <c r="B184" s="36"/>
      <c r="C184" s="37"/>
      <c r="D184" s="230" t="s">
        <v>152</v>
      </c>
      <c r="E184" s="37"/>
      <c r="F184" s="235" t="s">
        <v>258</v>
      </c>
      <c r="G184" s="37"/>
      <c r="H184" s="37"/>
      <c r="I184" s="232"/>
      <c r="J184" s="37"/>
      <c r="K184" s="37"/>
      <c r="L184" s="41"/>
      <c r="M184" s="233"/>
      <c r="N184" s="234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152</v>
      </c>
      <c r="AU184" s="14" t="s">
        <v>86</v>
      </c>
    </row>
    <row r="185" s="2" customFormat="1" ht="24.15" customHeight="1">
      <c r="A185" s="35"/>
      <c r="B185" s="36"/>
      <c r="C185" s="216" t="s">
        <v>259</v>
      </c>
      <c r="D185" s="216" t="s">
        <v>144</v>
      </c>
      <c r="E185" s="217" t="s">
        <v>260</v>
      </c>
      <c r="F185" s="218" t="s">
        <v>261</v>
      </c>
      <c r="G185" s="219" t="s">
        <v>147</v>
      </c>
      <c r="H185" s="220">
        <v>5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41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262</v>
      </c>
      <c r="AT185" s="228" t="s">
        <v>144</v>
      </c>
      <c r="AU185" s="228" t="s">
        <v>86</v>
      </c>
      <c r="AY185" s="14" t="s">
        <v>141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84</v>
      </c>
      <c r="BK185" s="229">
        <f>ROUND(I185*H185,2)</f>
        <v>0</v>
      </c>
      <c r="BL185" s="14" t="s">
        <v>262</v>
      </c>
      <c r="BM185" s="228" t="s">
        <v>263</v>
      </c>
    </row>
    <row r="186" s="2" customFormat="1">
      <c r="A186" s="35"/>
      <c r="B186" s="36"/>
      <c r="C186" s="37"/>
      <c r="D186" s="230" t="s">
        <v>150</v>
      </c>
      <c r="E186" s="37"/>
      <c r="F186" s="231" t="s">
        <v>264</v>
      </c>
      <c r="G186" s="37"/>
      <c r="H186" s="37"/>
      <c r="I186" s="232"/>
      <c r="J186" s="37"/>
      <c r="K186" s="37"/>
      <c r="L186" s="41"/>
      <c r="M186" s="233"/>
      <c r="N186" s="234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150</v>
      </c>
      <c r="AU186" s="14" t="s">
        <v>86</v>
      </c>
    </row>
    <row r="187" s="2" customFormat="1">
      <c r="A187" s="35"/>
      <c r="B187" s="36"/>
      <c r="C187" s="37"/>
      <c r="D187" s="230" t="s">
        <v>152</v>
      </c>
      <c r="E187" s="37"/>
      <c r="F187" s="235" t="s">
        <v>265</v>
      </c>
      <c r="G187" s="37"/>
      <c r="H187" s="37"/>
      <c r="I187" s="232"/>
      <c r="J187" s="37"/>
      <c r="K187" s="37"/>
      <c r="L187" s="41"/>
      <c r="M187" s="233"/>
      <c r="N187" s="234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152</v>
      </c>
      <c r="AU187" s="14" t="s">
        <v>86</v>
      </c>
    </row>
    <row r="188" s="2" customFormat="1" ht="16.5" customHeight="1">
      <c r="A188" s="35"/>
      <c r="B188" s="36"/>
      <c r="C188" s="236" t="s">
        <v>266</v>
      </c>
      <c r="D188" s="236" t="s">
        <v>154</v>
      </c>
      <c r="E188" s="237" t="s">
        <v>267</v>
      </c>
      <c r="F188" s="238" t="s">
        <v>268</v>
      </c>
      <c r="G188" s="239" t="s">
        <v>147</v>
      </c>
      <c r="H188" s="240">
        <v>6</v>
      </c>
      <c r="I188" s="241"/>
      <c r="J188" s="242">
        <f>ROUND(I188*H188,2)</f>
        <v>0</v>
      </c>
      <c r="K188" s="243"/>
      <c r="L188" s="244"/>
      <c r="M188" s="245" t="s">
        <v>1</v>
      </c>
      <c r="N188" s="246" t="s">
        <v>41</v>
      </c>
      <c r="O188" s="88"/>
      <c r="P188" s="226">
        <f>O188*H188</f>
        <v>0</v>
      </c>
      <c r="Q188" s="226">
        <v>0.00018000000000000001</v>
      </c>
      <c r="R188" s="226">
        <f>Q188*H188</f>
        <v>0.00108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269</v>
      </c>
      <c r="AT188" s="228" t="s">
        <v>154</v>
      </c>
      <c r="AU188" s="228" t="s">
        <v>86</v>
      </c>
      <c r="AY188" s="14" t="s">
        <v>141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84</v>
      </c>
      <c r="BK188" s="229">
        <f>ROUND(I188*H188,2)</f>
        <v>0</v>
      </c>
      <c r="BL188" s="14" t="s">
        <v>262</v>
      </c>
      <c r="BM188" s="228" t="s">
        <v>270</v>
      </c>
    </row>
    <row r="189" s="2" customFormat="1">
      <c r="A189" s="35"/>
      <c r="B189" s="36"/>
      <c r="C189" s="37"/>
      <c r="D189" s="230" t="s">
        <v>150</v>
      </c>
      <c r="E189" s="37"/>
      <c r="F189" s="231" t="s">
        <v>268</v>
      </c>
      <c r="G189" s="37"/>
      <c r="H189" s="37"/>
      <c r="I189" s="232"/>
      <c r="J189" s="37"/>
      <c r="K189" s="37"/>
      <c r="L189" s="41"/>
      <c r="M189" s="233"/>
      <c r="N189" s="234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150</v>
      </c>
      <c r="AU189" s="14" t="s">
        <v>86</v>
      </c>
    </row>
    <row r="190" s="2" customFormat="1">
      <c r="A190" s="35"/>
      <c r="B190" s="36"/>
      <c r="C190" s="37"/>
      <c r="D190" s="230" t="s">
        <v>152</v>
      </c>
      <c r="E190" s="37"/>
      <c r="F190" s="235" t="s">
        <v>271</v>
      </c>
      <c r="G190" s="37"/>
      <c r="H190" s="37"/>
      <c r="I190" s="232"/>
      <c r="J190" s="37"/>
      <c r="K190" s="37"/>
      <c r="L190" s="41"/>
      <c r="M190" s="233"/>
      <c r="N190" s="234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152</v>
      </c>
      <c r="AU190" s="14" t="s">
        <v>86</v>
      </c>
    </row>
    <row r="191" s="2" customFormat="1" ht="24.15" customHeight="1">
      <c r="A191" s="35"/>
      <c r="B191" s="36"/>
      <c r="C191" s="216" t="s">
        <v>272</v>
      </c>
      <c r="D191" s="216" t="s">
        <v>144</v>
      </c>
      <c r="E191" s="217" t="s">
        <v>273</v>
      </c>
      <c r="F191" s="218" t="s">
        <v>274</v>
      </c>
      <c r="G191" s="219" t="s">
        <v>275</v>
      </c>
      <c r="H191" s="220">
        <v>0.0080000000000000002</v>
      </c>
      <c r="I191" s="221"/>
      <c r="J191" s="222">
        <f>ROUND(I191*H191,2)</f>
        <v>0</v>
      </c>
      <c r="K191" s="223"/>
      <c r="L191" s="41"/>
      <c r="M191" s="224" t="s">
        <v>1</v>
      </c>
      <c r="N191" s="225" t="s">
        <v>41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148</v>
      </c>
      <c r="AT191" s="228" t="s">
        <v>144</v>
      </c>
      <c r="AU191" s="228" t="s">
        <v>86</v>
      </c>
      <c r="AY191" s="14" t="s">
        <v>141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84</v>
      </c>
      <c r="BK191" s="229">
        <f>ROUND(I191*H191,2)</f>
        <v>0</v>
      </c>
      <c r="BL191" s="14" t="s">
        <v>148</v>
      </c>
      <c r="BM191" s="228" t="s">
        <v>276</v>
      </c>
    </row>
    <row r="192" s="2" customFormat="1">
      <c r="A192" s="35"/>
      <c r="B192" s="36"/>
      <c r="C192" s="37"/>
      <c r="D192" s="230" t="s">
        <v>150</v>
      </c>
      <c r="E192" s="37"/>
      <c r="F192" s="231" t="s">
        <v>277</v>
      </c>
      <c r="G192" s="37"/>
      <c r="H192" s="37"/>
      <c r="I192" s="232"/>
      <c r="J192" s="37"/>
      <c r="K192" s="37"/>
      <c r="L192" s="41"/>
      <c r="M192" s="233"/>
      <c r="N192" s="234"/>
      <c r="O192" s="88"/>
      <c r="P192" s="88"/>
      <c r="Q192" s="88"/>
      <c r="R192" s="88"/>
      <c r="S192" s="88"/>
      <c r="T192" s="8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150</v>
      </c>
      <c r="AU192" s="14" t="s">
        <v>86</v>
      </c>
    </row>
    <row r="193" s="12" customFormat="1" ht="25.92" customHeight="1">
      <c r="A193" s="12"/>
      <c r="B193" s="200"/>
      <c r="C193" s="201"/>
      <c r="D193" s="202" t="s">
        <v>75</v>
      </c>
      <c r="E193" s="203" t="s">
        <v>154</v>
      </c>
      <c r="F193" s="203" t="s">
        <v>278</v>
      </c>
      <c r="G193" s="201"/>
      <c r="H193" s="201"/>
      <c r="I193" s="204"/>
      <c r="J193" s="205">
        <f>BK193</f>
        <v>0</v>
      </c>
      <c r="K193" s="201"/>
      <c r="L193" s="206"/>
      <c r="M193" s="207"/>
      <c r="N193" s="208"/>
      <c r="O193" s="208"/>
      <c r="P193" s="209">
        <f>P194</f>
        <v>0</v>
      </c>
      <c r="Q193" s="208"/>
      <c r="R193" s="209">
        <f>R194</f>
        <v>0.050000000000000003</v>
      </c>
      <c r="S193" s="208"/>
      <c r="T193" s="210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1" t="s">
        <v>160</v>
      </c>
      <c r="AT193" s="212" t="s">
        <v>75</v>
      </c>
      <c r="AU193" s="212" t="s">
        <v>76</v>
      </c>
      <c r="AY193" s="211" t="s">
        <v>141</v>
      </c>
      <c r="BK193" s="213">
        <f>BK194</f>
        <v>0</v>
      </c>
    </row>
    <row r="194" s="12" customFormat="1" ht="22.8" customHeight="1">
      <c r="A194" s="12"/>
      <c r="B194" s="200"/>
      <c r="C194" s="201"/>
      <c r="D194" s="202" t="s">
        <v>75</v>
      </c>
      <c r="E194" s="214" t="s">
        <v>279</v>
      </c>
      <c r="F194" s="214" t="s">
        <v>280</v>
      </c>
      <c r="G194" s="201"/>
      <c r="H194" s="201"/>
      <c r="I194" s="204"/>
      <c r="J194" s="215">
        <f>BK194</f>
        <v>0</v>
      </c>
      <c r="K194" s="201"/>
      <c r="L194" s="206"/>
      <c r="M194" s="207"/>
      <c r="N194" s="208"/>
      <c r="O194" s="208"/>
      <c r="P194" s="209">
        <f>SUM(P195:P220)</f>
        <v>0</v>
      </c>
      <c r="Q194" s="208"/>
      <c r="R194" s="209">
        <f>SUM(R195:R220)</f>
        <v>0.050000000000000003</v>
      </c>
      <c r="S194" s="208"/>
      <c r="T194" s="210">
        <f>SUM(T195:T220)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1" t="s">
        <v>160</v>
      </c>
      <c r="AT194" s="212" t="s">
        <v>75</v>
      </c>
      <c r="AU194" s="212" t="s">
        <v>84</v>
      </c>
      <c r="AY194" s="211" t="s">
        <v>141</v>
      </c>
      <c r="BK194" s="213">
        <f>SUM(BK195:BK220)</f>
        <v>0</v>
      </c>
    </row>
    <row r="195" s="2" customFormat="1" ht="24.15" customHeight="1">
      <c r="A195" s="35"/>
      <c r="B195" s="36"/>
      <c r="C195" s="216" t="s">
        <v>281</v>
      </c>
      <c r="D195" s="216" t="s">
        <v>144</v>
      </c>
      <c r="E195" s="217" t="s">
        <v>282</v>
      </c>
      <c r="F195" s="218" t="s">
        <v>283</v>
      </c>
      <c r="G195" s="219" t="s">
        <v>147</v>
      </c>
      <c r="H195" s="220">
        <v>1</v>
      </c>
      <c r="I195" s="221"/>
      <c r="J195" s="222">
        <f>ROUND(I195*H195,2)</f>
        <v>0</v>
      </c>
      <c r="K195" s="223"/>
      <c r="L195" s="41"/>
      <c r="M195" s="224" t="s">
        <v>1</v>
      </c>
      <c r="N195" s="225" t="s">
        <v>41</v>
      </c>
      <c r="O195" s="88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262</v>
      </c>
      <c r="AT195" s="228" t="s">
        <v>144</v>
      </c>
      <c r="AU195" s="228" t="s">
        <v>86</v>
      </c>
      <c r="AY195" s="14" t="s">
        <v>141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84</v>
      </c>
      <c r="BK195" s="229">
        <f>ROUND(I195*H195,2)</f>
        <v>0</v>
      </c>
      <c r="BL195" s="14" t="s">
        <v>262</v>
      </c>
      <c r="BM195" s="228" t="s">
        <v>284</v>
      </c>
    </row>
    <row r="196" s="2" customFormat="1">
      <c r="A196" s="35"/>
      <c r="B196" s="36"/>
      <c r="C196" s="37"/>
      <c r="D196" s="230" t="s">
        <v>150</v>
      </c>
      <c r="E196" s="37"/>
      <c r="F196" s="231" t="s">
        <v>285</v>
      </c>
      <c r="G196" s="37"/>
      <c r="H196" s="37"/>
      <c r="I196" s="232"/>
      <c r="J196" s="37"/>
      <c r="K196" s="37"/>
      <c r="L196" s="41"/>
      <c r="M196" s="233"/>
      <c r="N196" s="234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150</v>
      </c>
      <c r="AU196" s="14" t="s">
        <v>86</v>
      </c>
    </row>
    <row r="197" s="2" customFormat="1">
      <c r="A197" s="35"/>
      <c r="B197" s="36"/>
      <c r="C197" s="37"/>
      <c r="D197" s="230" t="s">
        <v>152</v>
      </c>
      <c r="E197" s="37"/>
      <c r="F197" s="235" t="s">
        <v>233</v>
      </c>
      <c r="G197" s="37"/>
      <c r="H197" s="37"/>
      <c r="I197" s="232"/>
      <c r="J197" s="37"/>
      <c r="K197" s="37"/>
      <c r="L197" s="41"/>
      <c r="M197" s="233"/>
      <c r="N197" s="234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152</v>
      </c>
      <c r="AU197" s="14" t="s">
        <v>86</v>
      </c>
    </row>
    <row r="198" s="2" customFormat="1" ht="16.5" customHeight="1">
      <c r="A198" s="35"/>
      <c r="B198" s="36"/>
      <c r="C198" s="216" t="s">
        <v>286</v>
      </c>
      <c r="D198" s="216" t="s">
        <v>144</v>
      </c>
      <c r="E198" s="217" t="s">
        <v>287</v>
      </c>
      <c r="F198" s="218" t="s">
        <v>288</v>
      </c>
      <c r="G198" s="219" t="s">
        <v>147</v>
      </c>
      <c r="H198" s="220">
        <v>3</v>
      </c>
      <c r="I198" s="221"/>
      <c r="J198" s="222">
        <f>ROUND(I198*H198,2)</f>
        <v>0</v>
      </c>
      <c r="K198" s="223"/>
      <c r="L198" s="41"/>
      <c r="M198" s="224" t="s">
        <v>1</v>
      </c>
      <c r="N198" s="225" t="s">
        <v>41</v>
      </c>
      <c r="O198" s="88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262</v>
      </c>
      <c r="AT198" s="228" t="s">
        <v>144</v>
      </c>
      <c r="AU198" s="228" t="s">
        <v>86</v>
      </c>
      <c r="AY198" s="14" t="s">
        <v>141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84</v>
      </c>
      <c r="BK198" s="229">
        <f>ROUND(I198*H198,2)</f>
        <v>0</v>
      </c>
      <c r="BL198" s="14" t="s">
        <v>262</v>
      </c>
      <c r="BM198" s="228" t="s">
        <v>289</v>
      </c>
    </row>
    <row r="199" s="2" customFormat="1">
      <c r="A199" s="35"/>
      <c r="B199" s="36"/>
      <c r="C199" s="37"/>
      <c r="D199" s="230" t="s">
        <v>150</v>
      </c>
      <c r="E199" s="37"/>
      <c r="F199" s="231" t="s">
        <v>290</v>
      </c>
      <c r="G199" s="37"/>
      <c r="H199" s="37"/>
      <c r="I199" s="232"/>
      <c r="J199" s="37"/>
      <c r="K199" s="37"/>
      <c r="L199" s="41"/>
      <c r="M199" s="233"/>
      <c r="N199" s="234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150</v>
      </c>
      <c r="AU199" s="14" t="s">
        <v>86</v>
      </c>
    </row>
    <row r="200" s="2" customFormat="1">
      <c r="A200" s="35"/>
      <c r="B200" s="36"/>
      <c r="C200" s="37"/>
      <c r="D200" s="230" t="s">
        <v>152</v>
      </c>
      <c r="E200" s="37"/>
      <c r="F200" s="235" t="s">
        <v>291</v>
      </c>
      <c r="G200" s="37"/>
      <c r="H200" s="37"/>
      <c r="I200" s="232"/>
      <c r="J200" s="37"/>
      <c r="K200" s="37"/>
      <c r="L200" s="41"/>
      <c r="M200" s="233"/>
      <c r="N200" s="234"/>
      <c r="O200" s="88"/>
      <c r="P200" s="88"/>
      <c r="Q200" s="88"/>
      <c r="R200" s="88"/>
      <c r="S200" s="88"/>
      <c r="T200" s="89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4" t="s">
        <v>152</v>
      </c>
      <c r="AU200" s="14" t="s">
        <v>86</v>
      </c>
    </row>
    <row r="201" s="2" customFormat="1" ht="16.5" customHeight="1">
      <c r="A201" s="35"/>
      <c r="B201" s="36"/>
      <c r="C201" s="236" t="s">
        <v>292</v>
      </c>
      <c r="D201" s="236" t="s">
        <v>154</v>
      </c>
      <c r="E201" s="237" t="s">
        <v>293</v>
      </c>
      <c r="F201" s="238" t="s">
        <v>294</v>
      </c>
      <c r="G201" s="239" t="s">
        <v>147</v>
      </c>
      <c r="H201" s="240">
        <v>2</v>
      </c>
      <c r="I201" s="241"/>
      <c r="J201" s="242">
        <f>ROUND(I201*H201,2)</f>
        <v>0</v>
      </c>
      <c r="K201" s="243"/>
      <c r="L201" s="244"/>
      <c r="M201" s="245" t="s">
        <v>1</v>
      </c>
      <c r="N201" s="246" t="s">
        <v>41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295</v>
      </c>
      <c r="AT201" s="228" t="s">
        <v>154</v>
      </c>
      <c r="AU201" s="228" t="s">
        <v>86</v>
      </c>
      <c r="AY201" s="14" t="s">
        <v>141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84</v>
      </c>
      <c r="BK201" s="229">
        <f>ROUND(I201*H201,2)</f>
        <v>0</v>
      </c>
      <c r="BL201" s="14" t="s">
        <v>295</v>
      </c>
      <c r="BM201" s="228" t="s">
        <v>296</v>
      </c>
    </row>
    <row r="202" s="2" customFormat="1">
      <c r="A202" s="35"/>
      <c r="B202" s="36"/>
      <c r="C202" s="37"/>
      <c r="D202" s="230" t="s">
        <v>150</v>
      </c>
      <c r="E202" s="37"/>
      <c r="F202" s="231" t="s">
        <v>297</v>
      </c>
      <c r="G202" s="37"/>
      <c r="H202" s="37"/>
      <c r="I202" s="232"/>
      <c r="J202" s="37"/>
      <c r="K202" s="37"/>
      <c r="L202" s="41"/>
      <c r="M202" s="233"/>
      <c r="N202" s="234"/>
      <c r="O202" s="88"/>
      <c r="P202" s="88"/>
      <c r="Q202" s="88"/>
      <c r="R202" s="88"/>
      <c r="S202" s="88"/>
      <c r="T202" s="89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150</v>
      </c>
      <c r="AU202" s="14" t="s">
        <v>86</v>
      </c>
    </row>
    <row r="203" s="2" customFormat="1">
      <c r="A203" s="35"/>
      <c r="B203" s="36"/>
      <c r="C203" s="37"/>
      <c r="D203" s="230" t="s">
        <v>152</v>
      </c>
      <c r="E203" s="37"/>
      <c r="F203" s="235" t="s">
        <v>298</v>
      </c>
      <c r="G203" s="37"/>
      <c r="H203" s="37"/>
      <c r="I203" s="232"/>
      <c r="J203" s="37"/>
      <c r="K203" s="37"/>
      <c r="L203" s="41"/>
      <c r="M203" s="233"/>
      <c r="N203" s="234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152</v>
      </c>
      <c r="AU203" s="14" t="s">
        <v>86</v>
      </c>
    </row>
    <row r="204" s="2" customFormat="1" ht="37.8" customHeight="1">
      <c r="A204" s="35"/>
      <c r="B204" s="36"/>
      <c r="C204" s="216" t="s">
        <v>299</v>
      </c>
      <c r="D204" s="216" t="s">
        <v>144</v>
      </c>
      <c r="E204" s="217" t="s">
        <v>300</v>
      </c>
      <c r="F204" s="218" t="s">
        <v>301</v>
      </c>
      <c r="G204" s="219" t="s">
        <v>157</v>
      </c>
      <c r="H204" s="220">
        <v>1</v>
      </c>
      <c r="I204" s="221"/>
      <c r="J204" s="222">
        <f>ROUND(I204*H204,2)</f>
        <v>0</v>
      </c>
      <c r="K204" s="223"/>
      <c r="L204" s="41"/>
      <c r="M204" s="224" t="s">
        <v>1</v>
      </c>
      <c r="N204" s="225" t="s">
        <v>41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262</v>
      </c>
      <c r="AT204" s="228" t="s">
        <v>144</v>
      </c>
      <c r="AU204" s="228" t="s">
        <v>86</v>
      </c>
      <c r="AY204" s="14" t="s">
        <v>141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84</v>
      </c>
      <c r="BK204" s="229">
        <f>ROUND(I204*H204,2)</f>
        <v>0</v>
      </c>
      <c r="BL204" s="14" t="s">
        <v>262</v>
      </c>
      <c r="BM204" s="228" t="s">
        <v>302</v>
      </c>
    </row>
    <row r="205" s="2" customFormat="1">
      <c r="A205" s="35"/>
      <c r="B205" s="36"/>
      <c r="C205" s="37"/>
      <c r="D205" s="230" t="s">
        <v>150</v>
      </c>
      <c r="E205" s="37"/>
      <c r="F205" s="231" t="s">
        <v>303</v>
      </c>
      <c r="G205" s="37"/>
      <c r="H205" s="37"/>
      <c r="I205" s="232"/>
      <c r="J205" s="37"/>
      <c r="K205" s="37"/>
      <c r="L205" s="41"/>
      <c r="M205" s="233"/>
      <c r="N205" s="234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150</v>
      </c>
      <c r="AU205" s="14" t="s">
        <v>86</v>
      </c>
    </row>
    <row r="206" s="2" customFormat="1">
      <c r="A206" s="35"/>
      <c r="B206" s="36"/>
      <c r="C206" s="37"/>
      <c r="D206" s="230" t="s">
        <v>152</v>
      </c>
      <c r="E206" s="37"/>
      <c r="F206" s="235" t="s">
        <v>304</v>
      </c>
      <c r="G206" s="37"/>
      <c r="H206" s="37"/>
      <c r="I206" s="232"/>
      <c r="J206" s="37"/>
      <c r="K206" s="37"/>
      <c r="L206" s="41"/>
      <c r="M206" s="233"/>
      <c r="N206" s="234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152</v>
      </c>
      <c r="AU206" s="14" t="s">
        <v>86</v>
      </c>
    </row>
    <row r="207" s="2" customFormat="1" ht="16.5" customHeight="1">
      <c r="A207" s="35"/>
      <c r="B207" s="36"/>
      <c r="C207" s="236" t="s">
        <v>305</v>
      </c>
      <c r="D207" s="236" t="s">
        <v>154</v>
      </c>
      <c r="E207" s="237" t="s">
        <v>306</v>
      </c>
      <c r="F207" s="238" t="s">
        <v>307</v>
      </c>
      <c r="G207" s="239" t="s">
        <v>157</v>
      </c>
      <c r="H207" s="240">
        <v>1</v>
      </c>
      <c r="I207" s="241"/>
      <c r="J207" s="242">
        <f>ROUND(I207*H207,2)</f>
        <v>0</v>
      </c>
      <c r="K207" s="243"/>
      <c r="L207" s="244"/>
      <c r="M207" s="245" t="s">
        <v>1</v>
      </c>
      <c r="N207" s="246" t="s">
        <v>41</v>
      </c>
      <c r="O207" s="88"/>
      <c r="P207" s="226">
        <f>O207*H207</f>
        <v>0</v>
      </c>
      <c r="Q207" s="226">
        <v>0.050000000000000003</v>
      </c>
      <c r="R207" s="226">
        <f>Q207*H207</f>
        <v>0.050000000000000003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295</v>
      </c>
      <c r="AT207" s="228" t="s">
        <v>154</v>
      </c>
      <c r="AU207" s="228" t="s">
        <v>86</v>
      </c>
      <c r="AY207" s="14" t="s">
        <v>141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84</v>
      </c>
      <c r="BK207" s="229">
        <f>ROUND(I207*H207,2)</f>
        <v>0</v>
      </c>
      <c r="BL207" s="14" t="s">
        <v>295</v>
      </c>
      <c r="BM207" s="228" t="s">
        <v>308</v>
      </c>
    </row>
    <row r="208" s="2" customFormat="1">
      <c r="A208" s="35"/>
      <c r="B208" s="36"/>
      <c r="C208" s="37"/>
      <c r="D208" s="230" t="s">
        <v>150</v>
      </c>
      <c r="E208" s="37"/>
      <c r="F208" s="231" t="s">
        <v>307</v>
      </c>
      <c r="G208" s="37"/>
      <c r="H208" s="37"/>
      <c r="I208" s="232"/>
      <c r="J208" s="37"/>
      <c r="K208" s="37"/>
      <c r="L208" s="41"/>
      <c r="M208" s="233"/>
      <c r="N208" s="234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150</v>
      </c>
      <c r="AU208" s="14" t="s">
        <v>86</v>
      </c>
    </row>
    <row r="209" s="2" customFormat="1">
      <c r="A209" s="35"/>
      <c r="B209" s="36"/>
      <c r="C209" s="37"/>
      <c r="D209" s="230" t="s">
        <v>152</v>
      </c>
      <c r="E209" s="37"/>
      <c r="F209" s="235" t="s">
        <v>304</v>
      </c>
      <c r="G209" s="37"/>
      <c r="H209" s="37"/>
      <c r="I209" s="232"/>
      <c r="J209" s="37"/>
      <c r="K209" s="37"/>
      <c r="L209" s="41"/>
      <c r="M209" s="233"/>
      <c r="N209" s="234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152</v>
      </c>
      <c r="AU209" s="14" t="s">
        <v>86</v>
      </c>
    </row>
    <row r="210" s="2" customFormat="1" ht="16.5" customHeight="1">
      <c r="A210" s="35"/>
      <c r="B210" s="36"/>
      <c r="C210" s="216" t="s">
        <v>309</v>
      </c>
      <c r="D210" s="216" t="s">
        <v>144</v>
      </c>
      <c r="E210" s="217" t="s">
        <v>310</v>
      </c>
      <c r="F210" s="218" t="s">
        <v>311</v>
      </c>
      <c r="G210" s="219" t="s">
        <v>312</v>
      </c>
      <c r="H210" s="220">
        <v>2</v>
      </c>
      <c r="I210" s="221"/>
      <c r="J210" s="222">
        <f>ROUND(I210*H210,2)</f>
        <v>0</v>
      </c>
      <c r="K210" s="223"/>
      <c r="L210" s="41"/>
      <c r="M210" s="224" t="s">
        <v>1</v>
      </c>
      <c r="N210" s="225" t="s">
        <v>41</v>
      </c>
      <c r="O210" s="88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262</v>
      </c>
      <c r="AT210" s="228" t="s">
        <v>144</v>
      </c>
      <c r="AU210" s="228" t="s">
        <v>86</v>
      </c>
      <c r="AY210" s="14" t="s">
        <v>141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84</v>
      </c>
      <c r="BK210" s="229">
        <f>ROUND(I210*H210,2)</f>
        <v>0</v>
      </c>
      <c r="BL210" s="14" t="s">
        <v>262</v>
      </c>
      <c r="BM210" s="228" t="s">
        <v>313</v>
      </c>
    </row>
    <row r="211" s="2" customFormat="1">
      <c r="A211" s="35"/>
      <c r="B211" s="36"/>
      <c r="C211" s="37"/>
      <c r="D211" s="230" t="s">
        <v>150</v>
      </c>
      <c r="E211" s="37"/>
      <c r="F211" s="231" t="s">
        <v>314</v>
      </c>
      <c r="G211" s="37"/>
      <c r="H211" s="37"/>
      <c r="I211" s="232"/>
      <c r="J211" s="37"/>
      <c r="K211" s="37"/>
      <c r="L211" s="41"/>
      <c r="M211" s="233"/>
      <c r="N211" s="234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150</v>
      </c>
      <c r="AU211" s="14" t="s">
        <v>86</v>
      </c>
    </row>
    <row r="212" s="2" customFormat="1">
      <c r="A212" s="35"/>
      <c r="B212" s="36"/>
      <c r="C212" s="37"/>
      <c r="D212" s="230" t="s">
        <v>152</v>
      </c>
      <c r="E212" s="37"/>
      <c r="F212" s="235" t="s">
        <v>315</v>
      </c>
      <c r="G212" s="37"/>
      <c r="H212" s="37"/>
      <c r="I212" s="232"/>
      <c r="J212" s="37"/>
      <c r="K212" s="37"/>
      <c r="L212" s="41"/>
      <c r="M212" s="233"/>
      <c r="N212" s="234"/>
      <c r="O212" s="88"/>
      <c r="P212" s="88"/>
      <c r="Q212" s="88"/>
      <c r="R212" s="88"/>
      <c r="S212" s="88"/>
      <c r="T212" s="89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4" t="s">
        <v>152</v>
      </c>
      <c r="AU212" s="14" t="s">
        <v>86</v>
      </c>
    </row>
    <row r="213" s="2" customFormat="1" ht="21.75" customHeight="1">
      <c r="A213" s="35"/>
      <c r="B213" s="36"/>
      <c r="C213" s="216" t="s">
        <v>316</v>
      </c>
      <c r="D213" s="216" t="s">
        <v>144</v>
      </c>
      <c r="E213" s="217" t="s">
        <v>317</v>
      </c>
      <c r="F213" s="218" t="s">
        <v>318</v>
      </c>
      <c r="G213" s="219" t="s">
        <v>147</v>
      </c>
      <c r="H213" s="220">
        <v>1</v>
      </c>
      <c r="I213" s="221"/>
      <c r="J213" s="222">
        <f>ROUND(I213*H213,2)</f>
        <v>0</v>
      </c>
      <c r="K213" s="223"/>
      <c r="L213" s="41"/>
      <c r="M213" s="224" t="s">
        <v>1</v>
      </c>
      <c r="N213" s="225" t="s">
        <v>41</v>
      </c>
      <c r="O213" s="88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262</v>
      </c>
      <c r="AT213" s="228" t="s">
        <v>144</v>
      </c>
      <c r="AU213" s="228" t="s">
        <v>86</v>
      </c>
      <c r="AY213" s="14" t="s">
        <v>141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84</v>
      </c>
      <c r="BK213" s="229">
        <f>ROUND(I213*H213,2)</f>
        <v>0</v>
      </c>
      <c r="BL213" s="14" t="s">
        <v>262</v>
      </c>
      <c r="BM213" s="228" t="s">
        <v>319</v>
      </c>
    </row>
    <row r="214" s="2" customFormat="1">
      <c r="A214" s="35"/>
      <c r="B214" s="36"/>
      <c r="C214" s="37"/>
      <c r="D214" s="230" t="s">
        <v>152</v>
      </c>
      <c r="E214" s="37"/>
      <c r="F214" s="235" t="s">
        <v>320</v>
      </c>
      <c r="G214" s="37"/>
      <c r="H214" s="37"/>
      <c r="I214" s="232"/>
      <c r="J214" s="37"/>
      <c r="K214" s="37"/>
      <c r="L214" s="41"/>
      <c r="M214" s="233"/>
      <c r="N214" s="234"/>
      <c r="O214" s="88"/>
      <c r="P214" s="88"/>
      <c r="Q214" s="88"/>
      <c r="R214" s="88"/>
      <c r="S214" s="88"/>
      <c r="T214" s="89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4" t="s">
        <v>152</v>
      </c>
      <c r="AU214" s="14" t="s">
        <v>86</v>
      </c>
    </row>
    <row r="215" s="2" customFormat="1" ht="21.75" customHeight="1">
      <c r="A215" s="35"/>
      <c r="B215" s="36"/>
      <c r="C215" s="216" t="s">
        <v>158</v>
      </c>
      <c r="D215" s="216" t="s">
        <v>144</v>
      </c>
      <c r="E215" s="217" t="s">
        <v>321</v>
      </c>
      <c r="F215" s="218" t="s">
        <v>322</v>
      </c>
      <c r="G215" s="219" t="s">
        <v>147</v>
      </c>
      <c r="H215" s="220">
        <v>1</v>
      </c>
      <c r="I215" s="221"/>
      <c r="J215" s="222">
        <f>ROUND(I215*H215,2)</f>
        <v>0</v>
      </c>
      <c r="K215" s="223"/>
      <c r="L215" s="41"/>
      <c r="M215" s="224" t="s">
        <v>1</v>
      </c>
      <c r="N215" s="225" t="s">
        <v>41</v>
      </c>
      <c r="O215" s="88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8" t="s">
        <v>262</v>
      </c>
      <c r="AT215" s="228" t="s">
        <v>144</v>
      </c>
      <c r="AU215" s="228" t="s">
        <v>86</v>
      </c>
      <c r="AY215" s="14" t="s">
        <v>141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4" t="s">
        <v>84</v>
      </c>
      <c r="BK215" s="229">
        <f>ROUND(I215*H215,2)</f>
        <v>0</v>
      </c>
      <c r="BL215" s="14" t="s">
        <v>262</v>
      </c>
      <c r="BM215" s="228" t="s">
        <v>323</v>
      </c>
    </row>
    <row r="216" s="2" customFormat="1">
      <c r="A216" s="35"/>
      <c r="B216" s="36"/>
      <c r="C216" s="37"/>
      <c r="D216" s="230" t="s">
        <v>152</v>
      </c>
      <c r="E216" s="37"/>
      <c r="F216" s="235" t="s">
        <v>324</v>
      </c>
      <c r="G216" s="37"/>
      <c r="H216" s="37"/>
      <c r="I216" s="232"/>
      <c r="J216" s="37"/>
      <c r="K216" s="37"/>
      <c r="L216" s="41"/>
      <c r="M216" s="233"/>
      <c r="N216" s="234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152</v>
      </c>
      <c r="AU216" s="14" t="s">
        <v>86</v>
      </c>
    </row>
    <row r="217" s="2" customFormat="1" ht="16.5" customHeight="1">
      <c r="A217" s="35"/>
      <c r="B217" s="36"/>
      <c r="C217" s="216" t="s">
        <v>325</v>
      </c>
      <c r="D217" s="216" t="s">
        <v>144</v>
      </c>
      <c r="E217" s="217" t="s">
        <v>326</v>
      </c>
      <c r="F217" s="218" t="s">
        <v>327</v>
      </c>
      <c r="G217" s="219" t="s">
        <v>147</v>
      </c>
      <c r="H217" s="220">
        <v>2</v>
      </c>
      <c r="I217" s="221"/>
      <c r="J217" s="222">
        <f>ROUND(I217*H217,2)</f>
        <v>0</v>
      </c>
      <c r="K217" s="223"/>
      <c r="L217" s="41"/>
      <c r="M217" s="224" t="s">
        <v>1</v>
      </c>
      <c r="N217" s="225" t="s">
        <v>41</v>
      </c>
      <c r="O217" s="88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8" t="s">
        <v>262</v>
      </c>
      <c r="AT217" s="228" t="s">
        <v>144</v>
      </c>
      <c r="AU217" s="228" t="s">
        <v>86</v>
      </c>
      <c r="AY217" s="14" t="s">
        <v>141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4" t="s">
        <v>84</v>
      </c>
      <c r="BK217" s="229">
        <f>ROUND(I217*H217,2)</f>
        <v>0</v>
      </c>
      <c r="BL217" s="14" t="s">
        <v>262</v>
      </c>
      <c r="BM217" s="228" t="s">
        <v>328</v>
      </c>
    </row>
    <row r="218" s="2" customFormat="1">
      <c r="A218" s="35"/>
      <c r="B218" s="36"/>
      <c r="C218" s="37"/>
      <c r="D218" s="230" t="s">
        <v>152</v>
      </c>
      <c r="E218" s="37"/>
      <c r="F218" s="235" t="s">
        <v>329</v>
      </c>
      <c r="G218" s="37"/>
      <c r="H218" s="37"/>
      <c r="I218" s="232"/>
      <c r="J218" s="37"/>
      <c r="K218" s="37"/>
      <c r="L218" s="41"/>
      <c r="M218" s="233"/>
      <c r="N218" s="234"/>
      <c r="O218" s="88"/>
      <c r="P218" s="88"/>
      <c r="Q218" s="88"/>
      <c r="R218" s="88"/>
      <c r="S218" s="88"/>
      <c r="T218" s="89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4" t="s">
        <v>152</v>
      </c>
      <c r="AU218" s="14" t="s">
        <v>86</v>
      </c>
    </row>
    <row r="219" s="2" customFormat="1" ht="24.15" customHeight="1">
      <c r="A219" s="35"/>
      <c r="B219" s="36"/>
      <c r="C219" s="216" t="s">
        <v>330</v>
      </c>
      <c r="D219" s="216" t="s">
        <v>144</v>
      </c>
      <c r="E219" s="217" t="s">
        <v>331</v>
      </c>
      <c r="F219" s="218" t="s">
        <v>332</v>
      </c>
      <c r="G219" s="219" t="s">
        <v>147</v>
      </c>
      <c r="H219" s="220">
        <v>2</v>
      </c>
      <c r="I219" s="221"/>
      <c r="J219" s="222">
        <f>ROUND(I219*H219,2)</f>
        <v>0</v>
      </c>
      <c r="K219" s="223"/>
      <c r="L219" s="41"/>
      <c r="M219" s="224" t="s">
        <v>1</v>
      </c>
      <c r="N219" s="225" t="s">
        <v>41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262</v>
      </c>
      <c r="AT219" s="228" t="s">
        <v>144</v>
      </c>
      <c r="AU219" s="228" t="s">
        <v>86</v>
      </c>
      <c r="AY219" s="14" t="s">
        <v>141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84</v>
      </c>
      <c r="BK219" s="229">
        <f>ROUND(I219*H219,2)</f>
        <v>0</v>
      </c>
      <c r="BL219" s="14" t="s">
        <v>262</v>
      </c>
      <c r="BM219" s="228" t="s">
        <v>333</v>
      </c>
    </row>
    <row r="220" s="2" customFormat="1">
      <c r="A220" s="35"/>
      <c r="B220" s="36"/>
      <c r="C220" s="37"/>
      <c r="D220" s="230" t="s">
        <v>152</v>
      </c>
      <c r="E220" s="37"/>
      <c r="F220" s="235" t="s">
        <v>334</v>
      </c>
      <c r="G220" s="37"/>
      <c r="H220" s="37"/>
      <c r="I220" s="232"/>
      <c r="J220" s="37"/>
      <c r="K220" s="37"/>
      <c r="L220" s="41"/>
      <c r="M220" s="247"/>
      <c r="N220" s="248"/>
      <c r="O220" s="249"/>
      <c r="P220" s="249"/>
      <c r="Q220" s="249"/>
      <c r="R220" s="249"/>
      <c r="S220" s="249"/>
      <c r="T220" s="250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4" t="s">
        <v>152</v>
      </c>
      <c r="AU220" s="14" t="s">
        <v>86</v>
      </c>
    </row>
    <row r="221" s="2" customFormat="1" ht="6.96" customHeight="1">
      <c r="A221" s="35"/>
      <c r="B221" s="63"/>
      <c r="C221" s="64"/>
      <c r="D221" s="64"/>
      <c r="E221" s="64"/>
      <c r="F221" s="64"/>
      <c r="G221" s="64"/>
      <c r="H221" s="64"/>
      <c r="I221" s="64"/>
      <c r="J221" s="64"/>
      <c r="K221" s="64"/>
      <c r="L221" s="41"/>
      <c r="M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</row>
  </sheetData>
  <sheetProtection sheet="1" autoFilter="0" formatColumns="0" formatRows="0" objects="1" scenarios="1" spinCount="100000" saltValue="YSABhiZgMwqiJL+Hq64FQ10Xh6005WHWV3xwEVPmfF0kMvKQL3buB8Oyg6UxJh3+2zP6cC7Od4RzoRmIMPxT9g==" hashValue="IHgitWnojx+1V6TvjKF9VZ9NcMMb1QGZzbI5x++LR7BvjxMBVgWVyOPgFP5+2OeLc3x/MYJbJPcF53MciQ2tBw==" algorithmName="SHA-512" password="C71F"/>
  <autoFilter ref="C119:K22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zakázky'!K6</f>
        <v>Odstranění závad z el. revizí 2023 - 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335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zakázky'!AN8</f>
        <v>12. 7. 2023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30</v>
      </c>
      <c r="E17" s="35"/>
      <c r="F17" s="35"/>
      <c r="G17" s="35"/>
      <c r="H17" s="35"/>
      <c r="I17" s="137" t="s">
        <v>25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28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32</v>
      </c>
      <c r="E20" s="35"/>
      <c r="F20" s="35"/>
      <c r="G20" s="35"/>
      <c r="H20" s="35"/>
      <c r="I20" s="137" t="s">
        <v>25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28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34</v>
      </c>
      <c r="E23" s="35"/>
      <c r="F23" s="35"/>
      <c r="G23" s="35"/>
      <c r="H23" s="35"/>
      <c r="I23" s="137" t="s">
        <v>25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28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ROUND((SUM(BE123:BE236)),  2)</f>
        <v>0</v>
      </c>
      <c r="G33" s="35"/>
      <c r="H33" s="35"/>
      <c r="I33" s="152">
        <v>0.20999999999999999</v>
      </c>
      <c r="J33" s="151">
        <f>ROUND(((SUM(BE123:BE236))*I33),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ROUND((SUM(BF123:BF236)),  2)</f>
        <v>0</v>
      </c>
      <c r="G34" s="35"/>
      <c r="H34" s="35"/>
      <c r="I34" s="152">
        <v>0.14999999999999999</v>
      </c>
      <c r="J34" s="151">
        <f>ROUND(((SUM(BF123:BF236))*I34),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ROUND((SUM(BG123:BG236)),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ROUND((SUM(BH123:BH236)),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ROUND((SUM(BI123:BI236)),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el. revizí 2023 - 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 xml:space="preserve">2023/06/01-2 - Divadlo jesličky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12. 7. 2023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TECHNICKÉ SLUŽBY HRADEC KRÁLOVÉ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34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123</v>
      </c>
      <c r="E98" s="185"/>
      <c r="F98" s="185"/>
      <c r="G98" s="185"/>
      <c r="H98" s="185"/>
      <c r="I98" s="185"/>
      <c r="J98" s="186">
        <f>J125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J221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125</v>
      </c>
      <c r="E100" s="185"/>
      <c r="F100" s="185"/>
      <c r="G100" s="185"/>
      <c r="H100" s="185"/>
      <c r="I100" s="185"/>
      <c r="J100" s="186">
        <f>J222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336</v>
      </c>
      <c r="E101" s="185"/>
      <c r="F101" s="185"/>
      <c r="G101" s="185"/>
      <c r="H101" s="185"/>
      <c r="I101" s="185"/>
      <c r="J101" s="186">
        <f>J228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6"/>
      <c r="C102" s="177"/>
      <c r="D102" s="178" t="s">
        <v>337</v>
      </c>
      <c r="E102" s="179"/>
      <c r="F102" s="179"/>
      <c r="G102" s="179"/>
      <c r="H102" s="179"/>
      <c r="I102" s="179"/>
      <c r="J102" s="180">
        <f>J232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2"/>
      <c r="C103" s="183"/>
      <c r="D103" s="184" t="s">
        <v>338</v>
      </c>
      <c r="E103" s="185"/>
      <c r="F103" s="185"/>
      <c r="G103" s="185"/>
      <c r="H103" s="185"/>
      <c r="I103" s="185"/>
      <c r="J103" s="186">
        <f>J233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126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71" t="str">
        <f>E7</f>
        <v>Odstranění závad z el. revizí 2023 - II. etapa</v>
      </c>
      <c r="F113" s="29"/>
      <c r="G113" s="29"/>
      <c r="H113" s="29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115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E9</f>
        <v xml:space="preserve">2023/06/01-2 - Divadlo jesličky 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7"/>
      <c r="E117" s="37"/>
      <c r="F117" s="24" t="str">
        <f>F12</f>
        <v xml:space="preserve"> </v>
      </c>
      <c r="G117" s="37"/>
      <c r="H117" s="37"/>
      <c r="I117" s="29" t="s">
        <v>22</v>
      </c>
      <c r="J117" s="76" t="str">
        <f>IF(J12="","",J12)</f>
        <v>12. 7. 2023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24</v>
      </c>
      <c r="D119" s="37"/>
      <c r="E119" s="37"/>
      <c r="F119" s="24" t="str">
        <f>E15</f>
        <v>TECHNICKÉ SLUŽBY HRADEC KRÁLOVÉ</v>
      </c>
      <c r="G119" s="37"/>
      <c r="H119" s="37"/>
      <c r="I119" s="29" t="s">
        <v>32</v>
      </c>
      <c r="J119" s="33" t="str">
        <f>E21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30</v>
      </c>
      <c r="D120" s="37"/>
      <c r="E120" s="37"/>
      <c r="F120" s="24" t="str">
        <f>IF(E18="","",E18)</f>
        <v>Vyplň údaj</v>
      </c>
      <c r="G120" s="37"/>
      <c r="H120" s="37"/>
      <c r="I120" s="29" t="s">
        <v>34</v>
      </c>
      <c r="J120" s="33" t="str">
        <f>E24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88"/>
      <c r="B122" s="189"/>
      <c r="C122" s="190" t="s">
        <v>127</v>
      </c>
      <c r="D122" s="191" t="s">
        <v>61</v>
      </c>
      <c r="E122" s="191" t="s">
        <v>57</v>
      </c>
      <c r="F122" s="191" t="s">
        <v>58</v>
      </c>
      <c r="G122" s="191" t="s">
        <v>128</v>
      </c>
      <c r="H122" s="191" t="s">
        <v>129</v>
      </c>
      <c r="I122" s="191" t="s">
        <v>130</v>
      </c>
      <c r="J122" s="192" t="s">
        <v>119</v>
      </c>
      <c r="K122" s="193" t="s">
        <v>131</v>
      </c>
      <c r="L122" s="194"/>
      <c r="M122" s="97" t="s">
        <v>1</v>
      </c>
      <c r="N122" s="98" t="s">
        <v>40</v>
      </c>
      <c r="O122" s="98" t="s">
        <v>132</v>
      </c>
      <c r="P122" s="98" t="s">
        <v>133</v>
      </c>
      <c r="Q122" s="98" t="s">
        <v>134</v>
      </c>
      <c r="R122" s="98" t="s">
        <v>135</v>
      </c>
      <c r="S122" s="98" t="s">
        <v>136</v>
      </c>
      <c r="T122" s="99" t="s">
        <v>137</v>
      </c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</row>
    <row r="123" s="2" customFormat="1" ht="22.8" customHeight="1">
      <c r="A123" s="35"/>
      <c r="B123" s="36"/>
      <c r="C123" s="104" t="s">
        <v>138</v>
      </c>
      <c r="D123" s="37"/>
      <c r="E123" s="37"/>
      <c r="F123" s="37"/>
      <c r="G123" s="37"/>
      <c r="H123" s="37"/>
      <c r="I123" s="37"/>
      <c r="J123" s="195">
        <f>BK123</f>
        <v>0</v>
      </c>
      <c r="K123" s="37"/>
      <c r="L123" s="41"/>
      <c r="M123" s="100"/>
      <c r="N123" s="196"/>
      <c r="O123" s="101"/>
      <c r="P123" s="197">
        <f>P124+P221+P232</f>
        <v>0</v>
      </c>
      <c r="Q123" s="101"/>
      <c r="R123" s="197">
        <f>R124+R221+R232</f>
        <v>0.01031</v>
      </c>
      <c r="S123" s="101"/>
      <c r="T123" s="198">
        <f>T124+T221+T232</f>
        <v>0.0045000000000000005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75</v>
      </c>
      <c r="AU123" s="14" t="s">
        <v>121</v>
      </c>
      <c r="BK123" s="199">
        <f>BK124+BK221+BK232</f>
        <v>0</v>
      </c>
    </row>
    <row r="124" s="12" customFormat="1" ht="25.92" customHeight="1">
      <c r="A124" s="12"/>
      <c r="B124" s="200"/>
      <c r="C124" s="201"/>
      <c r="D124" s="202" t="s">
        <v>75</v>
      </c>
      <c r="E124" s="203" t="s">
        <v>139</v>
      </c>
      <c r="F124" s="203" t="s">
        <v>140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</f>
        <v>0</v>
      </c>
      <c r="Q124" s="208"/>
      <c r="R124" s="209">
        <f>R125</f>
        <v>0.01031</v>
      </c>
      <c r="S124" s="208"/>
      <c r="T124" s="210">
        <f>T125</f>
        <v>0.0045000000000000005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75</v>
      </c>
      <c r="AU124" s="212" t="s">
        <v>76</v>
      </c>
      <c r="AY124" s="211" t="s">
        <v>141</v>
      </c>
      <c r="BK124" s="213">
        <f>BK125</f>
        <v>0</v>
      </c>
    </row>
    <row r="125" s="12" customFormat="1" ht="22.8" customHeight="1">
      <c r="A125" s="12"/>
      <c r="B125" s="200"/>
      <c r="C125" s="201"/>
      <c r="D125" s="202" t="s">
        <v>75</v>
      </c>
      <c r="E125" s="214" t="s">
        <v>142</v>
      </c>
      <c r="F125" s="214" t="s">
        <v>143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SUM(P126:P220)</f>
        <v>0</v>
      </c>
      <c r="Q125" s="208"/>
      <c r="R125" s="209">
        <f>SUM(R126:R220)</f>
        <v>0.01031</v>
      </c>
      <c r="S125" s="208"/>
      <c r="T125" s="210">
        <f>SUM(T126:T220)</f>
        <v>0.0045000000000000005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86</v>
      </c>
      <c r="AT125" s="212" t="s">
        <v>75</v>
      </c>
      <c r="AU125" s="212" t="s">
        <v>84</v>
      </c>
      <c r="AY125" s="211" t="s">
        <v>141</v>
      </c>
      <c r="BK125" s="213">
        <f>SUM(BK126:BK220)</f>
        <v>0</v>
      </c>
    </row>
    <row r="126" s="2" customFormat="1" ht="24.15" customHeight="1">
      <c r="A126" s="35"/>
      <c r="B126" s="36"/>
      <c r="C126" s="216" t="s">
        <v>84</v>
      </c>
      <c r="D126" s="216" t="s">
        <v>144</v>
      </c>
      <c r="E126" s="217" t="s">
        <v>339</v>
      </c>
      <c r="F126" s="218" t="s">
        <v>340</v>
      </c>
      <c r="G126" s="219" t="s">
        <v>147</v>
      </c>
      <c r="H126" s="220">
        <v>1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41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148</v>
      </c>
      <c r="AT126" s="228" t="s">
        <v>144</v>
      </c>
      <c r="AU126" s="228" t="s">
        <v>86</v>
      </c>
      <c r="AY126" s="14" t="s">
        <v>141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148</v>
      </c>
      <c r="BM126" s="228" t="s">
        <v>341</v>
      </c>
    </row>
    <row r="127" s="2" customFormat="1">
      <c r="A127" s="35"/>
      <c r="B127" s="36"/>
      <c r="C127" s="37"/>
      <c r="D127" s="230" t="s">
        <v>150</v>
      </c>
      <c r="E127" s="37"/>
      <c r="F127" s="231" t="s">
        <v>342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150</v>
      </c>
      <c r="AU127" s="14" t="s">
        <v>86</v>
      </c>
    </row>
    <row r="128" s="2" customFormat="1">
      <c r="A128" s="35"/>
      <c r="B128" s="36"/>
      <c r="C128" s="37"/>
      <c r="D128" s="230" t="s">
        <v>152</v>
      </c>
      <c r="E128" s="37"/>
      <c r="F128" s="235" t="s">
        <v>343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152</v>
      </c>
      <c r="AU128" s="14" t="s">
        <v>86</v>
      </c>
    </row>
    <row r="129" s="2" customFormat="1" ht="24.15" customHeight="1">
      <c r="A129" s="35"/>
      <c r="B129" s="36"/>
      <c r="C129" s="236" t="s">
        <v>86</v>
      </c>
      <c r="D129" s="236" t="s">
        <v>154</v>
      </c>
      <c r="E129" s="237" t="s">
        <v>344</v>
      </c>
      <c r="F129" s="238" t="s">
        <v>345</v>
      </c>
      <c r="G129" s="239" t="s">
        <v>157</v>
      </c>
      <c r="H129" s="240">
        <v>1</v>
      </c>
      <c r="I129" s="241"/>
      <c r="J129" s="242">
        <f>ROUND(I129*H129,2)</f>
        <v>0</v>
      </c>
      <c r="K129" s="243"/>
      <c r="L129" s="244"/>
      <c r="M129" s="245" t="s">
        <v>1</v>
      </c>
      <c r="N129" s="246" t="s">
        <v>41</v>
      </c>
      <c r="O129" s="88"/>
      <c r="P129" s="226">
        <f>O129*H129</f>
        <v>0</v>
      </c>
      <c r="Q129" s="226">
        <v>6.9999999999999994E-05</v>
      </c>
      <c r="R129" s="226">
        <f>Q129*H129</f>
        <v>6.9999999999999994E-05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158</v>
      </c>
      <c r="AT129" s="228" t="s">
        <v>154</v>
      </c>
      <c r="AU129" s="228" t="s">
        <v>86</v>
      </c>
      <c r="AY129" s="14" t="s">
        <v>141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84</v>
      </c>
      <c r="BK129" s="229">
        <f>ROUND(I129*H129,2)</f>
        <v>0</v>
      </c>
      <c r="BL129" s="14" t="s">
        <v>148</v>
      </c>
      <c r="BM129" s="228" t="s">
        <v>346</v>
      </c>
    </row>
    <row r="130" s="2" customFormat="1">
      <c r="A130" s="35"/>
      <c r="B130" s="36"/>
      <c r="C130" s="37"/>
      <c r="D130" s="230" t="s">
        <v>150</v>
      </c>
      <c r="E130" s="37"/>
      <c r="F130" s="231" t="s">
        <v>347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150</v>
      </c>
      <c r="AU130" s="14" t="s">
        <v>86</v>
      </c>
    </row>
    <row r="131" s="2" customFormat="1">
      <c r="A131" s="35"/>
      <c r="B131" s="36"/>
      <c r="C131" s="37"/>
      <c r="D131" s="230" t="s">
        <v>152</v>
      </c>
      <c r="E131" s="37"/>
      <c r="F131" s="235" t="s">
        <v>343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152</v>
      </c>
      <c r="AU131" s="14" t="s">
        <v>86</v>
      </c>
    </row>
    <row r="132" s="2" customFormat="1" ht="16.5" customHeight="1">
      <c r="A132" s="35"/>
      <c r="B132" s="36"/>
      <c r="C132" s="236" t="s">
        <v>160</v>
      </c>
      <c r="D132" s="236" t="s">
        <v>154</v>
      </c>
      <c r="E132" s="237" t="s">
        <v>348</v>
      </c>
      <c r="F132" s="238" t="s">
        <v>349</v>
      </c>
      <c r="G132" s="239" t="s">
        <v>147</v>
      </c>
      <c r="H132" s="240">
        <v>2</v>
      </c>
      <c r="I132" s="241"/>
      <c r="J132" s="242">
        <f>ROUND(I132*H132,2)</f>
        <v>0</v>
      </c>
      <c r="K132" s="243"/>
      <c r="L132" s="244"/>
      <c r="M132" s="245" t="s">
        <v>1</v>
      </c>
      <c r="N132" s="246" t="s">
        <v>41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158</v>
      </c>
      <c r="AT132" s="228" t="s">
        <v>154</v>
      </c>
      <c r="AU132" s="228" t="s">
        <v>86</v>
      </c>
      <c r="AY132" s="14" t="s">
        <v>141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84</v>
      </c>
      <c r="BK132" s="229">
        <f>ROUND(I132*H132,2)</f>
        <v>0</v>
      </c>
      <c r="BL132" s="14" t="s">
        <v>148</v>
      </c>
      <c r="BM132" s="228" t="s">
        <v>350</v>
      </c>
    </row>
    <row r="133" s="2" customFormat="1">
      <c r="A133" s="35"/>
      <c r="B133" s="36"/>
      <c r="C133" s="37"/>
      <c r="D133" s="230" t="s">
        <v>150</v>
      </c>
      <c r="E133" s="37"/>
      <c r="F133" s="231" t="s">
        <v>349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150</v>
      </c>
      <c r="AU133" s="14" t="s">
        <v>86</v>
      </c>
    </row>
    <row r="134" s="2" customFormat="1">
      <c r="A134" s="35"/>
      <c r="B134" s="36"/>
      <c r="C134" s="37"/>
      <c r="D134" s="230" t="s">
        <v>152</v>
      </c>
      <c r="E134" s="37"/>
      <c r="F134" s="235" t="s">
        <v>343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152</v>
      </c>
      <c r="AU134" s="14" t="s">
        <v>86</v>
      </c>
    </row>
    <row r="135" s="2" customFormat="1" ht="24.15" customHeight="1">
      <c r="A135" s="35"/>
      <c r="B135" s="36"/>
      <c r="C135" s="216" t="s">
        <v>164</v>
      </c>
      <c r="D135" s="216" t="s">
        <v>144</v>
      </c>
      <c r="E135" s="217" t="s">
        <v>351</v>
      </c>
      <c r="F135" s="218" t="s">
        <v>352</v>
      </c>
      <c r="G135" s="219" t="s">
        <v>147</v>
      </c>
      <c r="H135" s="220">
        <v>1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41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148</v>
      </c>
      <c r="AT135" s="228" t="s">
        <v>144</v>
      </c>
      <c r="AU135" s="228" t="s">
        <v>86</v>
      </c>
      <c r="AY135" s="14" t="s">
        <v>141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84</v>
      </c>
      <c r="BK135" s="229">
        <f>ROUND(I135*H135,2)</f>
        <v>0</v>
      </c>
      <c r="BL135" s="14" t="s">
        <v>148</v>
      </c>
      <c r="BM135" s="228" t="s">
        <v>353</v>
      </c>
    </row>
    <row r="136" s="2" customFormat="1">
      <c r="A136" s="35"/>
      <c r="B136" s="36"/>
      <c r="C136" s="37"/>
      <c r="D136" s="230" t="s">
        <v>150</v>
      </c>
      <c r="E136" s="37"/>
      <c r="F136" s="231" t="s">
        <v>354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150</v>
      </c>
      <c r="AU136" s="14" t="s">
        <v>86</v>
      </c>
    </row>
    <row r="137" s="2" customFormat="1">
      <c r="A137" s="35"/>
      <c r="B137" s="36"/>
      <c r="C137" s="37"/>
      <c r="D137" s="230" t="s">
        <v>152</v>
      </c>
      <c r="E137" s="37"/>
      <c r="F137" s="235" t="s">
        <v>355</v>
      </c>
      <c r="G137" s="37"/>
      <c r="H137" s="37"/>
      <c r="I137" s="232"/>
      <c r="J137" s="37"/>
      <c r="K137" s="37"/>
      <c r="L137" s="41"/>
      <c r="M137" s="233"/>
      <c r="N137" s="23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152</v>
      </c>
      <c r="AU137" s="14" t="s">
        <v>86</v>
      </c>
    </row>
    <row r="138" s="2" customFormat="1" ht="24.15" customHeight="1">
      <c r="A138" s="35"/>
      <c r="B138" s="36"/>
      <c r="C138" s="216" t="s">
        <v>170</v>
      </c>
      <c r="D138" s="216" t="s">
        <v>144</v>
      </c>
      <c r="E138" s="217" t="s">
        <v>145</v>
      </c>
      <c r="F138" s="218" t="s">
        <v>146</v>
      </c>
      <c r="G138" s="219" t="s">
        <v>147</v>
      </c>
      <c r="H138" s="220">
        <v>6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41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148</v>
      </c>
      <c r="AT138" s="228" t="s">
        <v>144</v>
      </c>
      <c r="AU138" s="228" t="s">
        <v>86</v>
      </c>
      <c r="AY138" s="14" t="s">
        <v>141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84</v>
      </c>
      <c r="BK138" s="229">
        <f>ROUND(I138*H138,2)</f>
        <v>0</v>
      </c>
      <c r="BL138" s="14" t="s">
        <v>148</v>
      </c>
      <c r="BM138" s="228" t="s">
        <v>356</v>
      </c>
    </row>
    <row r="139" s="2" customFormat="1">
      <c r="A139" s="35"/>
      <c r="B139" s="36"/>
      <c r="C139" s="37"/>
      <c r="D139" s="230" t="s">
        <v>150</v>
      </c>
      <c r="E139" s="37"/>
      <c r="F139" s="231" t="s">
        <v>151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150</v>
      </c>
      <c r="AU139" s="14" t="s">
        <v>86</v>
      </c>
    </row>
    <row r="140" s="2" customFormat="1">
      <c r="A140" s="35"/>
      <c r="B140" s="36"/>
      <c r="C140" s="37"/>
      <c r="D140" s="230" t="s">
        <v>152</v>
      </c>
      <c r="E140" s="37"/>
      <c r="F140" s="235" t="s">
        <v>357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152</v>
      </c>
      <c r="AU140" s="14" t="s">
        <v>86</v>
      </c>
    </row>
    <row r="141" s="2" customFormat="1" ht="16.5" customHeight="1">
      <c r="A141" s="35"/>
      <c r="B141" s="36"/>
      <c r="C141" s="236" t="s">
        <v>176</v>
      </c>
      <c r="D141" s="236" t="s">
        <v>154</v>
      </c>
      <c r="E141" s="237" t="s">
        <v>155</v>
      </c>
      <c r="F141" s="238" t="s">
        <v>156</v>
      </c>
      <c r="G141" s="239" t="s">
        <v>157</v>
      </c>
      <c r="H141" s="240">
        <v>1</v>
      </c>
      <c r="I141" s="241"/>
      <c r="J141" s="242">
        <f>ROUND(I141*H141,2)</f>
        <v>0</v>
      </c>
      <c r="K141" s="243"/>
      <c r="L141" s="244"/>
      <c r="M141" s="245" t="s">
        <v>1</v>
      </c>
      <c r="N141" s="246" t="s">
        <v>41</v>
      </c>
      <c r="O141" s="88"/>
      <c r="P141" s="226">
        <f>O141*H141</f>
        <v>0</v>
      </c>
      <c r="Q141" s="226">
        <v>0.00033</v>
      </c>
      <c r="R141" s="226">
        <f>Q141*H141</f>
        <v>0.00033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158</v>
      </c>
      <c r="AT141" s="228" t="s">
        <v>154</v>
      </c>
      <c r="AU141" s="228" t="s">
        <v>86</v>
      </c>
      <c r="AY141" s="14" t="s">
        <v>141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84</v>
      </c>
      <c r="BK141" s="229">
        <f>ROUND(I141*H141,2)</f>
        <v>0</v>
      </c>
      <c r="BL141" s="14" t="s">
        <v>148</v>
      </c>
      <c r="BM141" s="228" t="s">
        <v>358</v>
      </c>
    </row>
    <row r="142" s="2" customFormat="1">
      <c r="A142" s="35"/>
      <c r="B142" s="36"/>
      <c r="C142" s="37"/>
      <c r="D142" s="230" t="s">
        <v>150</v>
      </c>
      <c r="E142" s="37"/>
      <c r="F142" s="231" t="s">
        <v>156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150</v>
      </c>
      <c r="AU142" s="14" t="s">
        <v>86</v>
      </c>
    </row>
    <row r="143" s="2" customFormat="1">
      <c r="A143" s="35"/>
      <c r="B143" s="36"/>
      <c r="C143" s="37"/>
      <c r="D143" s="230" t="s">
        <v>152</v>
      </c>
      <c r="E143" s="37"/>
      <c r="F143" s="235" t="s">
        <v>359</v>
      </c>
      <c r="G143" s="37"/>
      <c r="H143" s="37"/>
      <c r="I143" s="232"/>
      <c r="J143" s="37"/>
      <c r="K143" s="37"/>
      <c r="L143" s="41"/>
      <c r="M143" s="233"/>
      <c r="N143" s="23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152</v>
      </c>
      <c r="AU143" s="14" t="s">
        <v>86</v>
      </c>
    </row>
    <row r="144" s="2" customFormat="1" ht="21.75" customHeight="1">
      <c r="A144" s="35"/>
      <c r="B144" s="36"/>
      <c r="C144" s="236" t="s">
        <v>181</v>
      </c>
      <c r="D144" s="236" t="s">
        <v>154</v>
      </c>
      <c r="E144" s="237" t="s">
        <v>161</v>
      </c>
      <c r="F144" s="238" t="s">
        <v>162</v>
      </c>
      <c r="G144" s="239" t="s">
        <v>147</v>
      </c>
      <c r="H144" s="240">
        <v>6</v>
      </c>
      <c r="I144" s="241"/>
      <c r="J144" s="242">
        <f>ROUND(I144*H144,2)</f>
        <v>0</v>
      </c>
      <c r="K144" s="243"/>
      <c r="L144" s="244"/>
      <c r="M144" s="245" t="s">
        <v>1</v>
      </c>
      <c r="N144" s="246" t="s">
        <v>41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158</v>
      </c>
      <c r="AT144" s="228" t="s">
        <v>154</v>
      </c>
      <c r="AU144" s="228" t="s">
        <v>86</v>
      </c>
      <c r="AY144" s="14" t="s">
        <v>141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84</v>
      </c>
      <c r="BK144" s="229">
        <f>ROUND(I144*H144,2)</f>
        <v>0</v>
      </c>
      <c r="BL144" s="14" t="s">
        <v>148</v>
      </c>
      <c r="BM144" s="228" t="s">
        <v>360</v>
      </c>
    </row>
    <row r="145" s="2" customFormat="1">
      <c r="A145" s="35"/>
      <c r="B145" s="36"/>
      <c r="C145" s="37"/>
      <c r="D145" s="230" t="s">
        <v>150</v>
      </c>
      <c r="E145" s="37"/>
      <c r="F145" s="231" t="s">
        <v>162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150</v>
      </c>
      <c r="AU145" s="14" t="s">
        <v>86</v>
      </c>
    </row>
    <row r="146" s="2" customFormat="1">
      <c r="A146" s="35"/>
      <c r="B146" s="36"/>
      <c r="C146" s="37"/>
      <c r="D146" s="230" t="s">
        <v>152</v>
      </c>
      <c r="E146" s="37"/>
      <c r="F146" s="235" t="s">
        <v>359</v>
      </c>
      <c r="G146" s="37"/>
      <c r="H146" s="37"/>
      <c r="I146" s="232"/>
      <c r="J146" s="37"/>
      <c r="K146" s="37"/>
      <c r="L146" s="41"/>
      <c r="M146" s="233"/>
      <c r="N146" s="23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152</v>
      </c>
      <c r="AU146" s="14" t="s">
        <v>86</v>
      </c>
    </row>
    <row r="147" s="2" customFormat="1" ht="24.15" customHeight="1">
      <c r="A147" s="35"/>
      <c r="B147" s="36"/>
      <c r="C147" s="216" t="s">
        <v>187</v>
      </c>
      <c r="D147" s="216" t="s">
        <v>144</v>
      </c>
      <c r="E147" s="217" t="s">
        <v>165</v>
      </c>
      <c r="F147" s="218" t="s">
        <v>166</v>
      </c>
      <c r="G147" s="219" t="s">
        <v>147</v>
      </c>
      <c r="H147" s="220">
        <v>6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41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148</v>
      </c>
      <c r="AT147" s="228" t="s">
        <v>144</v>
      </c>
      <c r="AU147" s="228" t="s">
        <v>86</v>
      </c>
      <c r="AY147" s="14" t="s">
        <v>141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84</v>
      </c>
      <c r="BK147" s="229">
        <f>ROUND(I147*H147,2)</f>
        <v>0</v>
      </c>
      <c r="BL147" s="14" t="s">
        <v>148</v>
      </c>
      <c r="BM147" s="228" t="s">
        <v>361</v>
      </c>
    </row>
    <row r="148" s="2" customFormat="1">
      <c r="A148" s="35"/>
      <c r="B148" s="36"/>
      <c r="C148" s="37"/>
      <c r="D148" s="230" t="s">
        <v>150</v>
      </c>
      <c r="E148" s="37"/>
      <c r="F148" s="231" t="s">
        <v>168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150</v>
      </c>
      <c r="AU148" s="14" t="s">
        <v>86</v>
      </c>
    </row>
    <row r="149" s="2" customFormat="1">
      <c r="A149" s="35"/>
      <c r="B149" s="36"/>
      <c r="C149" s="37"/>
      <c r="D149" s="230" t="s">
        <v>152</v>
      </c>
      <c r="E149" s="37"/>
      <c r="F149" s="235" t="s">
        <v>362</v>
      </c>
      <c r="G149" s="37"/>
      <c r="H149" s="37"/>
      <c r="I149" s="232"/>
      <c r="J149" s="37"/>
      <c r="K149" s="37"/>
      <c r="L149" s="41"/>
      <c r="M149" s="233"/>
      <c r="N149" s="23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152</v>
      </c>
      <c r="AU149" s="14" t="s">
        <v>86</v>
      </c>
    </row>
    <row r="150" s="2" customFormat="1" ht="16.5" customHeight="1">
      <c r="A150" s="35"/>
      <c r="B150" s="36"/>
      <c r="C150" s="236" t="s">
        <v>193</v>
      </c>
      <c r="D150" s="236" t="s">
        <v>154</v>
      </c>
      <c r="E150" s="237" t="s">
        <v>363</v>
      </c>
      <c r="F150" s="238" t="s">
        <v>364</v>
      </c>
      <c r="G150" s="239" t="s">
        <v>147</v>
      </c>
      <c r="H150" s="240">
        <v>1</v>
      </c>
      <c r="I150" s="241"/>
      <c r="J150" s="242">
        <f>ROUND(I150*H150,2)</f>
        <v>0</v>
      </c>
      <c r="K150" s="243"/>
      <c r="L150" s="244"/>
      <c r="M150" s="245" t="s">
        <v>1</v>
      </c>
      <c r="N150" s="246" t="s">
        <v>41</v>
      </c>
      <c r="O150" s="88"/>
      <c r="P150" s="226">
        <f>O150*H150</f>
        <v>0</v>
      </c>
      <c r="Q150" s="226">
        <v>0.00012</v>
      </c>
      <c r="R150" s="226">
        <f>Q150*H150</f>
        <v>0.00012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158</v>
      </c>
      <c r="AT150" s="228" t="s">
        <v>154</v>
      </c>
      <c r="AU150" s="228" t="s">
        <v>86</v>
      </c>
      <c r="AY150" s="14" t="s">
        <v>141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84</v>
      </c>
      <c r="BK150" s="229">
        <f>ROUND(I150*H150,2)</f>
        <v>0</v>
      </c>
      <c r="BL150" s="14" t="s">
        <v>148</v>
      </c>
      <c r="BM150" s="228" t="s">
        <v>365</v>
      </c>
    </row>
    <row r="151" s="2" customFormat="1">
      <c r="A151" s="35"/>
      <c r="B151" s="36"/>
      <c r="C151" s="37"/>
      <c r="D151" s="230" t="s">
        <v>150</v>
      </c>
      <c r="E151" s="37"/>
      <c r="F151" s="231" t="s">
        <v>364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150</v>
      </c>
      <c r="AU151" s="14" t="s">
        <v>86</v>
      </c>
    </row>
    <row r="152" s="2" customFormat="1">
      <c r="A152" s="35"/>
      <c r="B152" s="36"/>
      <c r="C152" s="37"/>
      <c r="D152" s="230" t="s">
        <v>152</v>
      </c>
      <c r="E152" s="37"/>
      <c r="F152" s="235" t="s">
        <v>366</v>
      </c>
      <c r="G152" s="37"/>
      <c r="H152" s="37"/>
      <c r="I152" s="232"/>
      <c r="J152" s="37"/>
      <c r="K152" s="37"/>
      <c r="L152" s="41"/>
      <c r="M152" s="233"/>
      <c r="N152" s="23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152</v>
      </c>
      <c r="AU152" s="14" t="s">
        <v>86</v>
      </c>
    </row>
    <row r="153" s="2" customFormat="1" ht="37.8" customHeight="1">
      <c r="A153" s="35"/>
      <c r="B153" s="36"/>
      <c r="C153" s="216" t="s">
        <v>198</v>
      </c>
      <c r="D153" s="216" t="s">
        <v>144</v>
      </c>
      <c r="E153" s="217" t="s">
        <v>188</v>
      </c>
      <c r="F153" s="218" t="s">
        <v>189</v>
      </c>
      <c r="G153" s="219" t="s">
        <v>147</v>
      </c>
      <c r="H153" s="220">
        <v>6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41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148</v>
      </c>
      <c r="AT153" s="228" t="s">
        <v>144</v>
      </c>
      <c r="AU153" s="228" t="s">
        <v>86</v>
      </c>
      <c r="AY153" s="14" t="s">
        <v>141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84</v>
      </c>
      <c r="BK153" s="229">
        <f>ROUND(I153*H153,2)</f>
        <v>0</v>
      </c>
      <c r="BL153" s="14" t="s">
        <v>148</v>
      </c>
      <c r="BM153" s="228" t="s">
        <v>367</v>
      </c>
    </row>
    <row r="154" s="2" customFormat="1">
      <c r="A154" s="35"/>
      <c r="B154" s="36"/>
      <c r="C154" s="37"/>
      <c r="D154" s="230" t="s">
        <v>150</v>
      </c>
      <c r="E154" s="37"/>
      <c r="F154" s="231" t="s">
        <v>191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150</v>
      </c>
      <c r="AU154" s="14" t="s">
        <v>86</v>
      </c>
    </row>
    <row r="155" s="2" customFormat="1">
      <c r="A155" s="35"/>
      <c r="B155" s="36"/>
      <c r="C155" s="37"/>
      <c r="D155" s="230" t="s">
        <v>152</v>
      </c>
      <c r="E155" s="37"/>
      <c r="F155" s="235" t="s">
        <v>368</v>
      </c>
      <c r="G155" s="37"/>
      <c r="H155" s="37"/>
      <c r="I155" s="232"/>
      <c r="J155" s="37"/>
      <c r="K155" s="37"/>
      <c r="L155" s="41"/>
      <c r="M155" s="233"/>
      <c r="N155" s="23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152</v>
      </c>
      <c r="AU155" s="14" t="s">
        <v>86</v>
      </c>
    </row>
    <row r="156" s="2" customFormat="1" ht="24.15" customHeight="1">
      <c r="A156" s="35"/>
      <c r="B156" s="36"/>
      <c r="C156" s="216" t="s">
        <v>204</v>
      </c>
      <c r="D156" s="216" t="s">
        <v>144</v>
      </c>
      <c r="E156" s="217" t="s">
        <v>199</v>
      </c>
      <c r="F156" s="218" t="s">
        <v>200</v>
      </c>
      <c r="G156" s="219" t="s">
        <v>147</v>
      </c>
      <c r="H156" s="220">
        <v>3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41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148</v>
      </c>
      <c r="AT156" s="228" t="s">
        <v>144</v>
      </c>
      <c r="AU156" s="228" t="s">
        <v>86</v>
      </c>
      <c r="AY156" s="14" t="s">
        <v>141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84</v>
      </c>
      <c r="BK156" s="229">
        <f>ROUND(I156*H156,2)</f>
        <v>0</v>
      </c>
      <c r="BL156" s="14" t="s">
        <v>148</v>
      </c>
      <c r="BM156" s="228" t="s">
        <v>369</v>
      </c>
    </row>
    <row r="157" s="2" customFormat="1">
      <c r="A157" s="35"/>
      <c r="B157" s="36"/>
      <c r="C157" s="37"/>
      <c r="D157" s="230" t="s">
        <v>150</v>
      </c>
      <c r="E157" s="37"/>
      <c r="F157" s="231" t="s">
        <v>202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150</v>
      </c>
      <c r="AU157" s="14" t="s">
        <v>86</v>
      </c>
    </row>
    <row r="158" s="2" customFormat="1">
      <c r="A158" s="35"/>
      <c r="B158" s="36"/>
      <c r="C158" s="37"/>
      <c r="D158" s="230" t="s">
        <v>152</v>
      </c>
      <c r="E158" s="37"/>
      <c r="F158" s="235" t="s">
        <v>370</v>
      </c>
      <c r="G158" s="37"/>
      <c r="H158" s="37"/>
      <c r="I158" s="232"/>
      <c r="J158" s="37"/>
      <c r="K158" s="37"/>
      <c r="L158" s="41"/>
      <c r="M158" s="233"/>
      <c r="N158" s="23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152</v>
      </c>
      <c r="AU158" s="14" t="s">
        <v>86</v>
      </c>
    </row>
    <row r="159" s="2" customFormat="1" ht="24.15" customHeight="1">
      <c r="A159" s="35"/>
      <c r="B159" s="36"/>
      <c r="C159" s="236" t="s">
        <v>209</v>
      </c>
      <c r="D159" s="236" t="s">
        <v>154</v>
      </c>
      <c r="E159" s="237" t="s">
        <v>371</v>
      </c>
      <c r="F159" s="238" t="s">
        <v>372</v>
      </c>
      <c r="G159" s="239" t="s">
        <v>147</v>
      </c>
      <c r="H159" s="240">
        <v>1</v>
      </c>
      <c r="I159" s="241"/>
      <c r="J159" s="242">
        <f>ROUND(I159*H159,2)</f>
        <v>0</v>
      </c>
      <c r="K159" s="243"/>
      <c r="L159" s="244"/>
      <c r="M159" s="245" t="s">
        <v>1</v>
      </c>
      <c r="N159" s="246" t="s">
        <v>41</v>
      </c>
      <c r="O159" s="88"/>
      <c r="P159" s="226">
        <f>O159*H159</f>
        <v>0</v>
      </c>
      <c r="Q159" s="226">
        <v>0.00040000000000000002</v>
      </c>
      <c r="R159" s="226">
        <f>Q159*H159</f>
        <v>0.00040000000000000002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158</v>
      </c>
      <c r="AT159" s="228" t="s">
        <v>154</v>
      </c>
      <c r="AU159" s="228" t="s">
        <v>86</v>
      </c>
      <c r="AY159" s="14" t="s">
        <v>141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84</v>
      </c>
      <c r="BK159" s="229">
        <f>ROUND(I159*H159,2)</f>
        <v>0</v>
      </c>
      <c r="BL159" s="14" t="s">
        <v>148</v>
      </c>
      <c r="BM159" s="228" t="s">
        <v>373</v>
      </c>
    </row>
    <row r="160" s="2" customFormat="1">
      <c r="A160" s="35"/>
      <c r="B160" s="36"/>
      <c r="C160" s="37"/>
      <c r="D160" s="230" t="s">
        <v>150</v>
      </c>
      <c r="E160" s="37"/>
      <c r="F160" s="231" t="s">
        <v>372</v>
      </c>
      <c r="G160" s="37"/>
      <c r="H160" s="37"/>
      <c r="I160" s="232"/>
      <c r="J160" s="37"/>
      <c r="K160" s="37"/>
      <c r="L160" s="41"/>
      <c r="M160" s="233"/>
      <c r="N160" s="23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150</v>
      </c>
      <c r="AU160" s="14" t="s">
        <v>86</v>
      </c>
    </row>
    <row r="161" s="2" customFormat="1">
      <c r="A161" s="35"/>
      <c r="B161" s="36"/>
      <c r="C161" s="37"/>
      <c r="D161" s="230" t="s">
        <v>152</v>
      </c>
      <c r="E161" s="37"/>
      <c r="F161" s="235" t="s">
        <v>374</v>
      </c>
      <c r="G161" s="37"/>
      <c r="H161" s="37"/>
      <c r="I161" s="232"/>
      <c r="J161" s="37"/>
      <c r="K161" s="37"/>
      <c r="L161" s="41"/>
      <c r="M161" s="233"/>
      <c r="N161" s="23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152</v>
      </c>
      <c r="AU161" s="14" t="s">
        <v>86</v>
      </c>
    </row>
    <row r="162" s="2" customFormat="1" ht="24.15" customHeight="1">
      <c r="A162" s="35"/>
      <c r="B162" s="36"/>
      <c r="C162" s="236" t="s">
        <v>214</v>
      </c>
      <c r="D162" s="236" t="s">
        <v>154</v>
      </c>
      <c r="E162" s="237" t="s">
        <v>375</v>
      </c>
      <c r="F162" s="238" t="s">
        <v>376</v>
      </c>
      <c r="G162" s="239" t="s">
        <v>147</v>
      </c>
      <c r="H162" s="240">
        <v>2</v>
      </c>
      <c r="I162" s="241"/>
      <c r="J162" s="242">
        <f>ROUND(I162*H162,2)</f>
        <v>0</v>
      </c>
      <c r="K162" s="243"/>
      <c r="L162" s="244"/>
      <c r="M162" s="245" t="s">
        <v>1</v>
      </c>
      <c r="N162" s="246" t="s">
        <v>41</v>
      </c>
      <c r="O162" s="88"/>
      <c r="P162" s="226">
        <f>O162*H162</f>
        <v>0</v>
      </c>
      <c r="Q162" s="226">
        <v>0.00040000000000000002</v>
      </c>
      <c r="R162" s="226">
        <f>Q162*H162</f>
        <v>0.00080000000000000004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158</v>
      </c>
      <c r="AT162" s="228" t="s">
        <v>154</v>
      </c>
      <c r="AU162" s="228" t="s">
        <v>86</v>
      </c>
      <c r="AY162" s="14" t="s">
        <v>141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84</v>
      </c>
      <c r="BK162" s="229">
        <f>ROUND(I162*H162,2)</f>
        <v>0</v>
      </c>
      <c r="BL162" s="14" t="s">
        <v>148</v>
      </c>
      <c r="BM162" s="228" t="s">
        <v>377</v>
      </c>
    </row>
    <row r="163" s="2" customFormat="1">
      <c r="A163" s="35"/>
      <c r="B163" s="36"/>
      <c r="C163" s="37"/>
      <c r="D163" s="230" t="s">
        <v>150</v>
      </c>
      <c r="E163" s="37"/>
      <c r="F163" s="231" t="s">
        <v>376</v>
      </c>
      <c r="G163" s="37"/>
      <c r="H163" s="37"/>
      <c r="I163" s="232"/>
      <c r="J163" s="37"/>
      <c r="K163" s="37"/>
      <c r="L163" s="41"/>
      <c r="M163" s="233"/>
      <c r="N163" s="23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150</v>
      </c>
      <c r="AU163" s="14" t="s">
        <v>86</v>
      </c>
    </row>
    <row r="164" s="2" customFormat="1">
      <c r="A164" s="35"/>
      <c r="B164" s="36"/>
      <c r="C164" s="37"/>
      <c r="D164" s="230" t="s">
        <v>152</v>
      </c>
      <c r="E164" s="37"/>
      <c r="F164" s="235" t="s">
        <v>374</v>
      </c>
      <c r="G164" s="37"/>
      <c r="H164" s="37"/>
      <c r="I164" s="232"/>
      <c r="J164" s="37"/>
      <c r="K164" s="37"/>
      <c r="L164" s="41"/>
      <c r="M164" s="233"/>
      <c r="N164" s="23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152</v>
      </c>
      <c r="AU164" s="14" t="s">
        <v>86</v>
      </c>
    </row>
    <row r="165" s="2" customFormat="1" ht="16.5" customHeight="1">
      <c r="A165" s="35"/>
      <c r="B165" s="36"/>
      <c r="C165" s="216" t="s">
        <v>220</v>
      </c>
      <c r="D165" s="216" t="s">
        <v>144</v>
      </c>
      <c r="E165" s="217" t="s">
        <v>378</v>
      </c>
      <c r="F165" s="218" t="s">
        <v>379</v>
      </c>
      <c r="G165" s="219" t="s">
        <v>147</v>
      </c>
      <c r="H165" s="220">
        <v>8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41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148</v>
      </c>
      <c r="AT165" s="228" t="s">
        <v>144</v>
      </c>
      <c r="AU165" s="228" t="s">
        <v>86</v>
      </c>
      <c r="AY165" s="14" t="s">
        <v>141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84</v>
      </c>
      <c r="BK165" s="229">
        <f>ROUND(I165*H165,2)</f>
        <v>0</v>
      </c>
      <c r="BL165" s="14" t="s">
        <v>148</v>
      </c>
      <c r="BM165" s="228" t="s">
        <v>380</v>
      </c>
    </row>
    <row r="166" s="2" customFormat="1">
      <c r="A166" s="35"/>
      <c r="B166" s="36"/>
      <c r="C166" s="37"/>
      <c r="D166" s="230" t="s">
        <v>150</v>
      </c>
      <c r="E166" s="37"/>
      <c r="F166" s="231" t="s">
        <v>381</v>
      </c>
      <c r="G166" s="37"/>
      <c r="H166" s="37"/>
      <c r="I166" s="232"/>
      <c r="J166" s="37"/>
      <c r="K166" s="37"/>
      <c r="L166" s="41"/>
      <c r="M166" s="233"/>
      <c r="N166" s="23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150</v>
      </c>
      <c r="AU166" s="14" t="s">
        <v>86</v>
      </c>
    </row>
    <row r="167" s="2" customFormat="1">
      <c r="A167" s="35"/>
      <c r="B167" s="36"/>
      <c r="C167" s="37"/>
      <c r="D167" s="230" t="s">
        <v>152</v>
      </c>
      <c r="E167" s="37"/>
      <c r="F167" s="235" t="s">
        <v>382</v>
      </c>
      <c r="G167" s="37"/>
      <c r="H167" s="37"/>
      <c r="I167" s="232"/>
      <c r="J167" s="37"/>
      <c r="K167" s="37"/>
      <c r="L167" s="41"/>
      <c r="M167" s="233"/>
      <c r="N167" s="234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152</v>
      </c>
      <c r="AU167" s="14" t="s">
        <v>86</v>
      </c>
    </row>
    <row r="168" s="2" customFormat="1" ht="16.5" customHeight="1">
      <c r="A168" s="35"/>
      <c r="B168" s="36"/>
      <c r="C168" s="236" t="s">
        <v>8</v>
      </c>
      <c r="D168" s="236" t="s">
        <v>154</v>
      </c>
      <c r="E168" s="237" t="s">
        <v>383</v>
      </c>
      <c r="F168" s="238" t="s">
        <v>384</v>
      </c>
      <c r="G168" s="239" t="s">
        <v>147</v>
      </c>
      <c r="H168" s="240">
        <v>1</v>
      </c>
      <c r="I168" s="241"/>
      <c r="J168" s="242">
        <f>ROUND(I168*H168,2)</f>
        <v>0</v>
      </c>
      <c r="K168" s="243"/>
      <c r="L168" s="244"/>
      <c r="M168" s="245" t="s">
        <v>1</v>
      </c>
      <c r="N168" s="246" t="s">
        <v>41</v>
      </c>
      <c r="O168" s="88"/>
      <c r="P168" s="226">
        <f>O168*H168</f>
        <v>0</v>
      </c>
      <c r="Q168" s="226">
        <v>3.0000000000000001E-05</v>
      </c>
      <c r="R168" s="226">
        <f>Q168*H168</f>
        <v>3.0000000000000001E-05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158</v>
      </c>
      <c r="AT168" s="228" t="s">
        <v>154</v>
      </c>
      <c r="AU168" s="228" t="s">
        <v>86</v>
      </c>
      <c r="AY168" s="14" t="s">
        <v>141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84</v>
      </c>
      <c r="BK168" s="229">
        <f>ROUND(I168*H168,2)</f>
        <v>0</v>
      </c>
      <c r="BL168" s="14" t="s">
        <v>148</v>
      </c>
      <c r="BM168" s="228" t="s">
        <v>385</v>
      </c>
    </row>
    <row r="169" s="2" customFormat="1">
      <c r="A169" s="35"/>
      <c r="B169" s="36"/>
      <c r="C169" s="37"/>
      <c r="D169" s="230" t="s">
        <v>150</v>
      </c>
      <c r="E169" s="37"/>
      <c r="F169" s="231" t="s">
        <v>384</v>
      </c>
      <c r="G169" s="37"/>
      <c r="H169" s="37"/>
      <c r="I169" s="232"/>
      <c r="J169" s="37"/>
      <c r="K169" s="37"/>
      <c r="L169" s="41"/>
      <c r="M169" s="233"/>
      <c r="N169" s="23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150</v>
      </c>
      <c r="AU169" s="14" t="s">
        <v>86</v>
      </c>
    </row>
    <row r="170" s="2" customFormat="1">
      <c r="A170" s="35"/>
      <c r="B170" s="36"/>
      <c r="C170" s="37"/>
      <c r="D170" s="230" t="s">
        <v>152</v>
      </c>
      <c r="E170" s="37"/>
      <c r="F170" s="235" t="s">
        <v>386</v>
      </c>
      <c r="G170" s="37"/>
      <c r="H170" s="37"/>
      <c r="I170" s="232"/>
      <c r="J170" s="37"/>
      <c r="K170" s="37"/>
      <c r="L170" s="41"/>
      <c r="M170" s="233"/>
      <c r="N170" s="23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152</v>
      </c>
      <c r="AU170" s="14" t="s">
        <v>86</v>
      </c>
    </row>
    <row r="171" s="2" customFormat="1" ht="16.5" customHeight="1">
      <c r="A171" s="35"/>
      <c r="B171" s="36"/>
      <c r="C171" s="236" t="s">
        <v>148</v>
      </c>
      <c r="D171" s="236" t="s">
        <v>154</v>
      </c>
      <c r="E171" s="237" t="s">
        <v>387</v>
      </c>
      <c r="F171" s="238" t="s">
        <v>388</v>
      </c>
      <c r="G171" s="239" t="s">
        <v>147</v>
      </c>
      <c r="H171" s="240">
        <v>5</v>
      </c>
      <c r="I171" s="241"/>
      <c r="J171" s="242">
        <f>ROUND(I171*H171,2)</f>
        <v>0</v>
      </c>
      <c r="K171" s="243"/>
      <c r="L171" s="244"/>
      <c r="M171" s="245" t="s">
        <v>1</v>
      </c>
      <c r="N171" s="246" t="s">
        <v>41</v>
      </c>
      <c r="O171" s="88"/>
      <c r="P171" s="226">
        <f>O171*H171</f>
        <v>0</v>
      </c>
      <c r="Q171" s="226">
        <v>3.0000000000000001E-05</v>
      </c>
      <c r="R171" s="226">
        <f>Q171*H171</f>
        <v>0.00015000000000000001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158</v>
      </c>
      <c r="AT171" s="228" t="s">
        <v>154</v>
      </c>
      <c r="AU171" s="228" t="s">
        <v>86</v>
      </c>
      <c r="AY171" s="14" t="s">
        <v>141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84</v>
      </c>
      <c r="BK171" s="229">
        <f>ROUND(I171*H171,2)</f>
        <v>0</v>
      </c>
      <c r="BL171" s="14" t="s">
        <v>148</v>
      </c>
      <c r="BM171" s="228" t="s">
        <v>389</v>
      </c>
    </row>
    <row r="172" s="2" customFormat="1">
      <c r="A172" s="35"/>
      <c r="B172" s="36"/>
      <c r="C172" s="37"/>
      <c r="D172" s="230" t="s">
        <v>150</v>
      </c>
      <c r="E172" s="37"/>
      <c r="F172" s="231" t="s">
        <v>388</v>
      </c>
      <c r="G172" s="37"/>
      <c r="H172" s="37"/>
      <c r="I172" s="232"/>
      <c r="J172" s="37"/>
      <c r="K172" s="37"/>
      <c r="L172" s="41"/>
      <c r="M172" s="233"/>
      <c r="N172" s="23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150</v>
      </c>
      <c r="AU172" s="14" t="s">
        <v>86</v>
      </c>
    </row>
    <row r="173" s="2" customFormat="1">
      <c r="A173" s="35"/>
      <c r="B173" s="36"/>
      <c r="C173" s="37"/>
      <c r="D173" s="230" t="s">
        <v>152</v>
      </c>
      <c r="E173" s="37"/>
      <c r="F173" s="235" t="s">
        <v>390</v>
      </c>
      <c r="G173" s="37"/>
      <c r="H173" s="37"/>
      <c r="I173" s="232"/>
      <c r="J173" s="37"/>
      <c r="K173" s="37"/>
      <c r="L173" s="41"/>
      <c r="M173" s="233"/>
      <c r="N173" s="234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152</v>
      </c>
      <c r="AU173" s="14" t="s">
        <v>86</v>
      </c>
    </row>
    <row r="174" s="2" customFormat="1" ht="16.5" customHeight="1">
      <c r="A174" s="35"/>
      <c r="B174" s="36"/>
      <c r="C174" s="236" t="s">
        <v>234</v>
      </c>
      <c r="D174" s="236" t="s">
        <v>154</v>
      </c>
      <c r="E174" s="237" t="s">
        <v>391</v>
      </c>
      <c r="F174" s="238" t="s">
        <v>392</v>
      </c>
      <c r="G174" s="239" t="s">
        <v>147</v>
      </c>
      <c r="H174" s="240">
        <v>1</v>
      </c>
      <c r="I174" s="241"/>
      <c r="J174" s="242">
        <f>ROUND(I174*H174,2)</f>
        <v>0</v>
      </c>
      <c r="K174" s="243"/>
      <c r="L174" s="244"/>
      <c r="M174" s="245" t="s">
        <v>1</v>
      </c>
      <c r="N174" s="246" t="s">
        <v>41</v>
      </c>
      <c r="O174" s="88"/>
      <c r="P174" s="226">
        <f>O174*H174</f>
        <v>0</v>
      </c>
      <c r="Q174" s="226">
        <v>3.0000000000000001E-05</v>
      </c>
      <c r="R174" s="226">
        <f>Q174*H174</f>
        <v>3.0000000000000001E-05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158</v>
      </c>
      <c r="AT174" s="228" t="s">
        <v>154</v>
      </c>
      <c r="AU174" s="228" t="s">
        <v>86</v>
      </c>
      <c r="AY174" s="14" t="s">
        <v>141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84</v>
      </c>
      <c r="BK174" s="229">
        <f>ROUND(I174*H174,2)</f>
        <v>0</v>
      </c>
      <c r="BL174" s="14" t="s">
        <v>148</v>
      </c>
      <c r="BM174" s="228" t="s">
        <v>393</v>
      </c>
    </row>
    <row r="175" s="2" customFormat="1">
      <c r="A175" s="35"/>
      <c r="B175" s="36"/>
      <c r="C175" s="37"/>
      <c r="D175" s="230" t="s">
        <v>150</v>
      </c>
      <c r="E175" s="37"/>
      <c r="F175" s="231" t="s">
        <v>392</v>
      </c>
      <c r="G175" s="37"/>
      <c r="H175" s="37"/>
      <c r="I175" s="232"/>
      <c r="J175" s="37"/>
      <c r="K175" s="37"/>
      <c r="L175" s="41"/>
      <c r="M175" s="233"/>
      <c r="N175" s="23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150</v>
      </c>
      <c r="AU175" s="14" t="s">
        <v>86</v>
      </c>
    </row>
    <row r="176" s="2" customFormat="1">
      <c r="A176" s="35"/>
      <c r="B176" s="36"/>
      <c r="C176" s="37"/>
      <c r="D176" s="230" t="s">
        <v>152</v>
      </c>
      <c r="E176" s="37"/>
      <c r="F176" s="235" t="s">
        <v>213</v>
      </c>
      <c r="G176" s="37"/>
      <c r="H176" s="37"/>
      <c r="I176" s="232"/>
      <c r="J176" s="37"/>
      <c r="K176" s="37"/>
      <c r="L176" s="41"/>
      <c r="M176" s="233"/>
      <c r="N176" s="234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152</v>
      </c>
      <c r="AU176" s="14" t="s">
        <v>86</v>
      </c>
    </row>
    <row r="177" s="2" customFormat="1" ht="16.5" customHeight="1">
      <c r="A177" s="35"/>
      <c r="B177" s="36"/>
      <c r="C177" s="236" t="s">
        <v>238</v>
      </c>
      <c r="D177" s="236" t="s">
        <v>154</v>
      </c>
      <c r="E177" s="237" t="s">
        <v>394</v>
      </c>
      <c r="F177" s="238" t="s">
        <v>395</v>
      </c>
      <c r="G177" s="239" t="s">
        <v>147</v>
      </c>
      <c r="H177" s="240">
        <v>1</v>
      </c>
      <c r="I177" s="241"/>
      <c r="J177" s="242">
        <f>ROUND(I177*H177,2)</f>
        <v>0</v>
      </c>
      <c r="K177" s="243"/>
      <c r="L177" s="244"/>
      <c r="M177" s="245" t="s">
        <v>1</v>
      </c>
      <c r="N177" s="246" t="s">
        <v>41</v>
      </c>
      <c r="O177" s="88"/>
      <c r="P177" s="226">
        <f>O177*H177</f>
        <v>0</v>
      </c>
      <c r="Q177" s="226">
        <v>5.0000000000000002E-05</v>
      </c>
      <c r="R177" s="226">
        <f>Q177*H177</f>
        <v>5.0000000000000002E-05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158</v>
      </c>
      <c r="AT177" s="228" t="s">
        <v>154</v>
      </c>
      <c r="AU177" s="228" t="s">
        <v>86</v>
      </c>
      <c r="AY177" s="14" t="s">
        <v>141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84</v>
      </c>
      <c r="BK177" s="229">
        <f>ROUND(I177*H177,2)</f>
        <v>0</v>
      </c>
      <c r="BL177" s="14" t="s">
        <v>148</v>
      </c>
      <c r="BM177" s="228" t="s">
        <v>396</v>
      </c>
    </row>
    <row r="178" s="2" customFormat="1">
      <c r="A178" s="35"/>
      <c r="B178" s="36"/>
      <c r="C178" s="37"/>
      <c r="D178" s="230" t="s">
        <v>150</v>
      </c>
      <c r="E178" s="37"/>
      <c r="F178" s="231" t="s">
        <v>395</v>
      </c>
      <c r="G178" s="37"/>
      <c r="H178" s="37"/>
      <c r="I178" s="232"/>
      <c r="J178" s="37"/>
      <c r="K178" s="37"/>
      <c r="L178" s="41"/>
      <c r="M178" s="233"/>
      <c r="N178" s="23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150</v>
      </c>
      <c r="AU178" s="14" t="s">
        <v>86</v>
      </c>
    </row>
    <row r="179" s="2" customFormat="1">
      <c r="A179" s="35"/>
      <c r="B179" s="36"/>
      <c r="C179" s="37"/>
      <c r="D179" s="230" t="s">
        <v>152</v>
      </c>
      <c r="E179" s="37"/>
      <c r="F179" s="235" t="s">
        <v>397</v>
      </c>
      <c r="G179" s="37"/>
      <c r="H179" s="37"/>
      <c r="I179" s="232"/>
      <c r="J179" s="37"/>
      <c r="K179" s="37"/>
      <c r="L179" s="41"/>
      <c r="M179" s="233"/>
      <c r="N179" s="234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152</v>
      </c>
      <c r="AU179" s="14" t="s">
        <v>86</v>
      </c>
    </row>
    <row r="180" s="2" customFormat="1" ht="21.75" customHeight="1">
      <c r="A180" s="35"/>
      <c r="B180" s="36"/>
      <c r="C180" s="216" t="s">
        <v>244</v>
      </c>
      <c r="D180" s="216" t="s">
        <v>144</v>
      </c>
      <c r="E180" s="217" t="s">
        <v>239</v>
      </c>
      <c r="F180" s="218" t="s">
        <v>240</v>
      </c>
      <c r="G180" s="219" t="s">
        <v>147</v>
      </c>
      <c r="H180" s="220">
        <v>3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41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0.00040000000000000002</v>
      </c>
      <c r="T180" s="227">
        <f>S180*H180</f>
        <v>0.0012000000000000001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148</v>
      </c>
      <c r="AT180" s="228" t="s">
        <v>144</v>
      </c>
      <c r="AU180" s="228" t="s">
        <v>86</v>
      </c>
      <c r="AY180" s="14" t="s">
        <v>141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84</v>
      </c>
      <c r="BK180" s="229">
        <f>ROUND(I180*H180,2)</f>
        <v>0</v>
      </c>
      <c r="BL180" s="14" t="s">
        <v>148</v>
      </c>
      <c r="BM180" s="228" t="s">
        <v>398</v>
      </c>
    </row>
    <row r="181" s="2" customFormat="1">
      <c r="A181" s="35"/>
      <c r="B181" s="36"/>
      <c r="C181" s="37"/>
      <c r="D181" s="230" t="s">
        <v>150</v>
      </c>
      <c r="E181" s="37"/>
      <c r="F181" s="231" t="s">
        <v>242</v>
      </c>
      <c r="G181" s="37"/>
      <c r="H181" s="37"/>
      <c r="I181" s="232"/>
      <c r="J181" s="37"/>
      <c r="K181" s="37"/>
      <c r="L181" s="41"/>
      <c r="M181" s="233"/>
      <c r="N181" s="234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150</v>
      </c>
      <c r="AU181" s="14" t="s">
        <v>86</v>
      </c>
    </row>
    <row r="182" s="2" customFormat="1">
      <c r="A182" s="35"/>
      <c r="B182" s="36"/>
      <c r="C182" s="37"/>
      <c r="D182" s="230" t="s">
        <v>152</v>
      </c>
      <c r="E182" s="37"/>
      <c r="F182" s="235" t="s">
        <v>370</v>
      </c>
      <c r="G182" s="37"/>
      <c r="H182" s="37"/>
      <c r="I182" s="232"/>
      <c r="J182" s="37"/>
      <c r="K182" s="37"/>
      <c r="L182" s="41"/>
      <c r="M182" s="233"/>
      <c r="N182" s="234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152</v>
      </c>
      <c r="AU182" s="14" t="s">
        <v>86</v>
      </c>
    </row>
    <row r="183" s="2" customFormat="1" ht="33" customHeight="1">
      <c r="A183" s="35"/>
      <c r="B183" s="36"/>
      <c r="C183" s="216" t="s">
        <v>249</v>
      </c>
      <c r="D183" s="216" t="s">
        <v>144</v>
      </c>
      <c r="E183" s="217" t="s">
        <v>399</v>
      </c>
      <c r="F183" s="218" t="s">
        <v>400</v>
      </c>
      <c r="G183" s="219" t="s">
        <v>147</v>
      </c>
      <c r="H183" s="220">
        <v>1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41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0.0012999999999999999</v>
      </c>
      <c r="T183" s="227">
        <f>S183*H183</f>
        <v>0.0012999999999999999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148</v>
      </c>
      <c r="AT183" s="228" t="s">
        <v>144</v>
      </c>
      <c r="AU183" s="228" t="s">
        <v>86</v>
      </c>
      <c r="AY183" s="14" t="s">
        <v>141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84</v>
      </c>
      <c r="BK183" s="229">
        <f>ROUND(I183*H183,2)</f>
        <v>0</v>
      </c>
      <c r="BL183" s="14" t="s">
        <v>148</v>
      </c>
      <c r="BM183" s="228" t="s">
        <v>401</v>
      </c>
    </row>
    <row r="184" s="2" customFormat="1">
      <c r="A184" s="35"/>
      <c r="B184" s="36"/>
      <c r="C184" s="37"/>
      <c r="D184" s="230" t="s">
        <v>150</v>
      </c>
      <c r="E184" s="37"/>
      <c r="F184" s="231" t="s">
        <v>402</v>
      </c>
      <c r="G184" s="37"/>
      <c r="H184" s="37"/>
      <c r="I184" s="232"/>
      <c r="J184" s="37"/>
      <c r="K184" s="37"/>
      <c r="L184" s="41"/>
      <c r="M184" s="233"/>
      <c r="N184" s="234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150</v>
      </c>
      <c r="AU184" s="14" t="s">
        <v>86</v>
      </c>
    </row>
    <row r="185" s="2" customFormat="1">
      <c r="A185" s="35"/>
      <c r="B185" s="36"/>
      <c r="C185" s="37"/>
      <c r="D185" s="230" t="s">
        <v>152</v>
      </c>
      <c r="E185" s="37"/>
      <c r="F185" s="235" t="s">
        <v>403</v>
      </c>
      <c r="G185" s="37"/>
      <c r="H185" s="37"/>
      <c r="I185" s="232"/>
      <c r="J185" s="37"/>
      <c r="K185" s="37"/>
      <c r="L185" s="41"/>
      <c r="M185" s="233"/>
      <c r="N185" s="234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152</v>
      </c>
      <c r="AU185" s="14" t="s">
        <v>86</v>
      </c>
    </row>
    <row r="186" s="2" customFormat="1" ht="44.25" customHeight="1">
      <c r="A186" s="35"/>
      <c r="B186" s="36"/>
      <c r="C186" s="216" t="s">
        <v>7</v>
      </c>
      <c r="D186" s="216" t="s">
        <v>144</v>
      </c>
      <c r="E186" s="217" t="s">
        <v>404</v>
      </c>
      <c r="F186" s="218" t="s">
        <v>405</v>
      </c>
      <c r="G186" s="219" t="s">
        <v>147</v>
      </c>
      <c r="H186" s="220">
        <v>2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41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0.001</v>
      </c>
      <c r="T186" s="227">
        <f>S186*H186</f>
        <v>0.002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148</v>
      </c>
      <c r="AT186" s="228" t="s">
        <v>144</v>
      </c>
      <c r="AU186" s="228" t="s">
        <v>86</v>
      </c>
      <c r="AY186" s="14" t="s">
        <v>141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84</v>
      </c>
      <c r="BK186" s="229">
        <f>ROUND(I186*H186,2)</f>
        <v>0</v>
      </c>
      <c r="BL186" s="14" t="s">
        <v>148</v>
      </c>
      <c r="BM186" s="228" t="s">
        <v>406</v>
      </c>
    </row>
    <row r="187" s="2" customFormat="1">
      <c r="A187" s="35"/>
      <c r="B187" s="36"/>
      <c r="C187" s="37"/>
      <c r="D187" s="230" t="s">
        <v>150</v>
      </c>
      <c r="E187" s="37"/>
      <c r="F187" s="231" t="s">
        <v>407</v>
      </c>
      <c r="G187" s="37"/>
      <c r="H187" s="37"/>
      <c r="I187" s="232"/>
      <c r="J187" s="37"/>
      <c r="K187" s="37"/>
      <c r="L187" s="41"/>
      <c r="M187" s="233"/>
      <c r="N187" s="234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150</v>
      </c>
      <c r="AU187" s="14" t="s">
        <v>86</v>
      </c>
    </row>
    <row r="188" s="2" customFormat="1">
      <c r="A188" s="35"/>
      <c r="B188" s="36"/>
      <c r="C188" s="37"/>
      <c r="D188" s="230" t="s">
        <v>152</v>
      </c>
      <c r="E188" s="37"/>
      <c r="F188" s="235" t="s">
        <v>408</v>
      </c>
      <c r="G188" s="37"/>
      <c r="H188" s="37"/>
      <c r="I188" s="232"/>
      <c r="J188" s="37"/>
      <c r="K188" s="37"/>
      <c r="L188" s="41"/>
      <c r="M188" s="233"/>
      <c r="N188" s="234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152</v>
      </c>
      <c r="AU188" s="14" t="s">
        <v>86</v>
      </c>
    </row>
    <row r="189" s="2" customFormat="1" ht="37.8" customHeight="1">
      <c r="A189" s="35"/>
      <c r="B189" s="36"/>
      <c r="C189" s="216" t="s">
        <v>259</v>
      </c>
      <c r="D189" s="216" t="s">
        <v>144</v>
      </c>
      <c r="E189" s="217" t="s">
        <v>409</v>
      </c>
      <c r="F189" s="218" t="s">
        <v>410</v>
      </c>
      <c r="G189" s="219" t="s">
        <v>147</v>
      </c>
      <c r="H189" s="220">
        <v>3</v>
      </c>
      <c r="I189" s="221"/>
      <c r="J189" s="222">
        <f>ROUND(I189*H189,2)</f>
        <v>0</v>
      </c>
      <c r="K189" s="223"/>
      <c r="L189" s="41"/>
      <c r="M189" s="224" t="s">
        <v>1</v>
      </c>
      <c r="N189" s="225" t="s">
        <v>41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148</v>
      </c>
      <c r="AT189" s="228" t="s">
        <v>144</v>
      </c>
      <c r="AU189" s="228" t="s">
        <v>86</v>
      </c>
      <c r="AY189" s="14" t="s">
        <v>141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84</v>
      </c>
      <c r="BK189" s="229">
        <f>ROUND(I189*H189,2)</f>
        <v>0</v>
      </c>
      <c r="BL189" s="14" t="s">
        <v>148</v>
      </c>
      <c r="BM189" s="228" t="s">
        <v>411</v>
      </c>
    </row>
    <row r="190" s="2" customFormat="1">
      <c r="A190" s="35"/>
      <c r="B190" s="36"/>
      <c r="C190" s="37"/>
      <c r="D190" s="230" t="s">
        <v>150</v>
      </c>
      <c r="E190" s="37"/>
      <c r="F190" s="231" t="s">
        <v>412</v>
      </c>
      <c r="G190" s="37"/>
      <c r="H190" s="37"/>
      <c r="I190" s="232"/>
      <c r="J190" s="37"/>
      <c r="K190" s="37"/>
      <c r="L190" s="41"/>
      <c r="M190" s="233"/>
      <c r="N190" s="234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150</v>
      </c>
      <c r="AU190" s="14" t="s">
        <v>86</v>
      </c>
    </row>
    <row r="191" s="2" customFormat="1">
      <c r="A191" s="35"/>
      <c r="B191" s="36"/>
      <c r="C191" s="37"/>
      <c r="D191" s="230" t="s">
        <v>152</v>
      </c>
      <c r="E191" s="37"/>
      <c r="F191" s="235" t="s">
        <v>413</v>
      </c>
      <c r="G191" s="37"/>
      <c r="H191" s="37"/>
      <c r="I191" s="232"/>
      <c r="J191" s="37"/>
      <c r="K191" s="37"/>
      <c r="L191" s="41"/>
      <c r="M191" s="233"/>
      <c r="N191" s="234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152</v>
      </c>
      <c r="AU191" s="14" t="s">
        <v>86</v>
      </c>
    </row>
    <row r="192" s="2" customFormat="1" ht="16.5" customHeight="1">
      <c r="A192" s="35"/>
      <c r="B192" s="36"/>
      <c r="C192" s="236" t="s">
        <v>266</v>
      </c>
      <c r="D192" s="236" t="s">
        <v>154</v>
      </c>
      <c r="E192" s="237" t="s">
        <v>414</v>
      </c>
      <c r="F192" s="238" t="s">
        <v>415</v>
      </c>
      <c r="G192" s="239" t="s">
        <v>147</v>
      </c>
      <c r="H192" s="240">
        <v>1</v>
      </c>
      <c r="I192" s="241"/>
      <c r="J192" s="242">
        <f>ROUND(I192*H192,2)</f>
        <v>0</v>
      </c>
      <c r="K192" s="243"/>
      <c r="L192" s="244"/>
      <c r="M192" s="245" t="s">
        <v>1</v>
      </c>
      <c r="N192" s="246" t="s">
        <v>41</v>
      </c>
      <c r="O192" s="88"/>
      <c r="P192" s="226">
        <f>O192*H192</f>
        <v>0</v>
      </c>
      <c r="Q192" s="226">
        <v>0.0023999999999999998</v>
      </c>
      <c r="R192" s="226">
        <f>Q192*H192</f>
        <v>0.0023999999999999998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158</v>
      </c>
      <c r="AT192" s="228" t="s">
        <v>154</v>
      </c>
      <c r="AU192" s="228" t="s">
        <v>86</v>
      </c>
      <c r="AY192" s="14" t="s">
        <v>141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84</v>
      </c>
      <c r="BK192" s="229">
        <f>ROUND(I192*H192,2)</f>
        <v>0</v>
      </c>
      <c r="BL192" s="14" t="s">
        <v>148</v>
      </c>
      <c r="BM192" s="228" t="s">
        <v>416</v>
      </c>
    </row>
    <row r="193" s="2" customFormat="1">
      <c r="A193" s="35"/>
      <c r="B193" s="36"/>
      <c r="C193" s="37"/>
      <c r="D193" s="230" t="s">
        <v>150</v>
      </c>
      <c r="E193" s="37"/>
      <c r="F193" s="231" t="s">
        <v>415</v>
      </c>
      <c r="G193" s="37"/>
      <c r="H193" s="37"/>
      <c r="I193" s="232"/>
      <c r="J193" s="37"/>
      <c r="K193" s="37"/>
      <c r="L193" s="41"/>
      <c r="M193" s="233"/>
      <c r="N193" s="234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150</v>
      </c>
      <c r="AU193" s="14" t="s">
        <v>86</v>
      </c>
    </row>
    <row r="194" s="2" customFormat="1">
      <c r="A194" s="35"/>
      <c r="B194" s="36"/>
      <c r="C194" s="37"/>
      <c r="D194" s="230" t="s">
        <v>152</v>
      </c>
      <c r="E194" s="37"/>
      <c r="F194" s="235" t="s">
        <v>417</v>
      </c>
      <c r="G194" s="37"/>
      <c r="H194" s="37"/>
      <c r="I194" s="232"/>
      <c r="J194" s="37"/>
      <c r="K194" s="37"/>
      <c r="L194" s="41"/>
      <c r="M194" s="233"/>
      <c r="N194" s="234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152</v>
      </c>
      <c r="AU194" s="14" t="s">
        <v>86</v>
      </c>
    </row>
    <row r="195" s="2" customFormat="1" ht="16.5" customHeight="1">
      <c r="A195" s="35"/>
      <c r="B195" s="36"/>
      <c r="C195" s="236" t="s">
        <v>272</v>
      </c>
      <c r="D195" s="236" t="s">
        <v>154</v>
      </c>
      <c r="E195" s="237" t="s">
        <v>418</v>
      </c>
      <c r="F195" s="238" t="s">
        <v>419</v>
      </c>
      <c r="G195" s="239" t="s">
        <v>147</v>
      </c>
      <c r="H195" s="240">
        <v>1</v>
      </c>
      <c r="I195" s="241"/>
      <c r="J195" s="242">
        <f>ROUND(I195*H195,2)</f>
        <v>0</v>
      </c>
      <c r="K195" s="243"/>
      <c r="L195" s="244"/>
      <c r="M195" s="245" t="s">
        <v>1</v>
      </c>
      <c r="N195" s="246" t="s">
        <v>41</v>
      </c>
      <c r="O195" s="88"/>
      <c r="P195" s="226">
        <f>O195*H195</f>
        <v>0</v>
      </c>
      <c r="Q195" s="226">
        <v>0.00263</v>
      </c>
      <c r="R195" s="226">
        <f>Q195*H195</f>
        <v>0.00263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158</v>
      </c>
      <c r="AT195" s="228" t="s">
        <v>154</v>
      </c>
      <c r="AU195" s="228" t="s">
        <v>86</v>
      </c>
      <c r="AY195" s="14" t="s">
        <v>141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84</v>
      </c>
      <c r="BK195" s="229">
        <f>ROUND(I195*H195,2)</f>
        <v>0</v>
      </c>
      <c r="BL195" s="14" t="s">
        <v>148</v>
      </c>
      <c r="BM195" s="228" t="s">
        <v>420</v>
      </c>
    </row>
    <row r="196" s="2" customFormat="1">
      <c r="A196" s="35"/>
      <c r="B196" s="36"/>
      <c r="C196" s="37"/>
      <c r="D196" s="230" t="s">
        <v>150</v>
      </c>
      <c r="E196" s="37"/>
      <c r="F196" s="231" t="s">
        <v>419</v>
      </c>
      <c r="G196" s="37"/>
      <c r="H196" s="37"/>
      <c r="I196" s="232"/>
      <c r="J196" s="37"/>
      <c r="K196" s="37"/>
      <c r="L196" s="41"/>
      <c r="M196" s="233"/>
      <c r="N196" s="234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150</v>
      </c>
      <c r="AU196" s="14" t="s">
        <v>86</v>
      </c>
    </row>
    <row r="197" s="2" customFormat="1">
      <c r="A197" s="35"/>
      <c r="B197" s="36"/>
      <c r="C197" s="37"/>
      <c r="D197" s="230" t="s">
        <v>152</v>
      </c>
      <c r="E197" s="37"/>
      <c r="F197" s="235" t="s">
        <v>403</v>
      </c>
      <c r="G197" s="37"/>
      <c r="H197" s="37"/>
      <c r="I197" s="232"/>
      <c r="J197" s="37"/>
      <c r="K197" s="37"/>
      <c r="L197" s="41"/>
      <c r="M197" s="233"/>
      <c r="N197" s="234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152</v>
      </c>
      <c r="AU197" s="14" t="s">
        <v>86</v>
      </c>
    </row>
    <row r="198" s="2" customFormat="1" ht="24.15" customHeight="1">
      <c r="A198" s="35"/>
      <c r="B198" s="36"/>
      <c r="C198" s="236" t="s">
        <v>281</v>
      </c>
      <c r="D198" s="236" t="s">
        <v>154</v>
      </c>
      <c r="E198" s="237" t="s">
        <v>421</v>
      </c>
      <c r="F198" s="238" t="s">
        <v>422</v>
      </c>
      <c r="G198" s="239" t="s">
        <v>147</v>
      </c>
      <c r="H198" s="240">
        <v>1</v>
      </c>
      <c r="I198" s="241"/>
      <c r="J198" s="242">
        <f>ROUND(I198*H198,2)</f>
        <v>0</v>
      </c>
      <c r="K198" s="243"/>
      <c r="L198" s="244"/>
      <c r="M198" s="245" t="s">
        <v>1</v>
      </c>
      <c r="N198" s="246" t="s">
        <v>41</v>
      </c>
      <c r="O198" s="88"/>
      <c r="P198" s="226">
        <f>O198*H198</f>
        <v>0</v>
      </c>
      <c r="Q198" s="226">
        <v>0.0012999999999999999</v>
      </c>
      <c r="R198" s="226">
        <f>Q198*H198</f>
        <v>0.0012999999999999999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158</v>
      </c>
      <c r="AT198" s="228" t="s">
        <v>154</v>
      </c>
      <c r="AU198" s="228" t="s">
        <v>86</v>
      </c>
      <c r="AY198" s="14" t="s">
        <v>141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84</v>
      </c>
      <c r="BK198" s="229">
        <f>ROUND(I198*H198,2)</f>
        <v>0</v>
      </c>
      <c r="BL198" s="14" t="s">
        <v>148</v>
      </c>
      <c r="BM198" s="228" t="s">
        <v>423</v>
      </c>
    </row>
    <row r="199" s="2" customFormat="1">
      <c r="A199" s="35"/>
      <c r="B199" s="36"/>
      <c r="C199" s="37"/>
      <c r="D199" s="230" t="s">
        <v>150</v>
      </c>
      <c r="E199" s="37"/>
      <c r="F199" s="231" t="s">
        <v>422</v>
      </c>
      <c r="G199" s="37"/>
      <c r="H199" s="37"/>
      <c r="I199" s="232"/>
      <c r="J199" s="37"/>
      <c r="K199" s="37"/>
      <c r="L199" s="41"/>
      <c r="M199" s="233"/>
      <c r="N199" s="234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150</v>
      </c>
      <c r="AU199" s="14" t="s">
        <v>86</v>
      </c>
    </row>
    <row r="200" s="2" customFormat="1">
      <c r="A200" s="35"/>
      <c r="B200" s="36"/>
      <c r="C200" s="37"/>
      <c r="D200" s="230" t="s">
        <v>152</v>
      </c>
      <c r="E200" s="37"/>
      <c r="F200" s="235" t="s">
        <v>424</v>
      </c>
      <c r="G200" s="37"/>
      <c r="H200" s="37"/>
      <c r="I200" s="232"/>
      <c r="J200" s="37"/>
      <c r="K200" s="37"/>
      <c r="L200" s="41"/>
      <c r="M200" s="233"/>
      <c r="N200" s="234"/>
      <c r="O200" s="88"/>
      <c r="P200" s="88"/>
      <c r="Q200" s="88"/>
      <c r="R200" s="88"/>
      <c r="S200" s="88"/>
      <c r="T200" s="89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4" t="s">
        <v>152</v>
      </c>
      <c r="AU200" s="14" t="s">
        <v>86</v>
      </c>
    </row>
    <row r="201" s="2" customFormat="1" ht="24.15" customHeight="1">
      <c r="A201" s="35"/>
      <c r="B201" s="36"/>
      <c r="C201" s="216" t="s">
        <v>286</v>
      </c>
      <c r="D201" s="216" t="s">
        <v>144</v>
      </c>
      <c r="E201" s="217" t="s">
        <v>254</v>
      </c>
      <c r="F201" s="218" t="s">
        <v>255</v>
      </c>
      <c r="G201" s="219" t="s">
        <v>147</v>
      </c>
      <c r="H201" s="220">
        <v>1</v>
      </c>
      <c r="I201" s="221"/>
      <c r="J201" s="222">
        <f>ROUND(I201*H201,2)</f>
        <v>0</v>
      </c>
      <c r="K201" s="223"/>
      <c r="L201" s="41"/>
      <c r="M201" s="224" t="s">
        <v>1</v>
      </c>
      <c r="N201" s="225" t="s">
        <v>41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148</v>
      </c>
      <c r="AT201" s="228" t="s">
        <v>144</v>
      </c>
      <c r="AU201" s="228" t="s">
        <v>86</v>
      </c>
      <c r="AY201" s="14" t="s">
        <v>141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84</v>
      </c>
      <c r="BK201" s="229">
        <f>ROUND(I201*H201,2)</f>
        <v>0</v>
      </c>
      <c r="BL201" s="14" t="s">
        <v>148</v>
      </c>
      <c r="BM201" s="228" t="s">
        <v>425</v>
      </c>
    </row>
    <row r="202" s="2" customFormat="1">
      <c r="A202" s="35"/>
      <c r="B202" s="36"/>
      <c r="C202" s="37"/>
      <c r="D202" s="230" t="s">
        <v>150</v>
      </c>
      <c r="E202" s="37"/>
      <c r="F202" s="231" t="s">
        <v>257</v>
      </c>
      <c r="G202" s="37"/>
      <c r="H202" s="37"/>
      <c r="I202" s="232"/>
      <c r="J202" s="37"/>
      <c r="K202" s="37"/>
      <c r="L202" s="41"/>
      <c r="M202" s="233"/>
      <c r="N202" s="234"/>
      <c r="O202" s="88"/>
      <c r="P202" s="88"/>
      <c r="Q202" s="88"/>
      <c r="R202" s="88"/>
      <c r="S202" s="88"/>
      <c r="T202" s="89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150</v>
      </c>
      <c r="AU202" s="14" t="s">
        <v>86</v>
      </c>
    </row>
    <row r="203" s="2" customFormat="1">
      <c r="A203" s="35"/>
      <c r="B203" s="36"/>
      <c r="C203" s="37"/>
      <c r="D203" s="230" t="s">
        <v>152</v>
      </c>
      <c r="E203" s="37"/>
      <c r="F203" s="235" t="s">
        <v>426</v>
      </c>
      <c r="G203" s="37"/>
      <c r="H203" s="37"/>
      <c r="I203" s="232"/>
      <c r="J203" s="37"/>
      <c r="K203" s="37"/>
      <c r="L203" s="41"/>
      <c r="M203" s="233"/>
      <c r="N203" s="234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152</v>
      </c>
      <c r="AU203" s="14" t="s">
        <v>86</v>
      </c>
    </row>
    <row r="204" s="2" customFormat="1" ht="24.15" customHeight="1">
      <c r="A204" s="35"/>
      <c r="B204" s="36"/>
      <c r="C204" s="216" t="s">
        <v>292</v>
      </c>
      <c r="D204" s="216" t="s">
        <v>144</v>
      </c>
      <c r="E204" s="217" t="s">
        <v>260</v>
      </c>
      <c r="F204" s="218" t="s">
        <v>261</v>
      </c>
      <c r="G204" s="219" t="s">
        <v>147</v>
      </c>
      <c r="H204" s="220">
        <v>9</v>
      </c>
      <c r="I204" s="221"/>
      <c r="J204" s="222">
        <f>ROUND(I204*H204,2)</f>
        <v>0</v>
      </c>
      <c r="K204" s="223"/>
      <c r="L204" s="41"/>
      <c r="M204" s="224" t="s">
        <v>1</v>
      </c>
      <c r="N204" s="225" t="s">
        <v>41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262</v>
      </c>
      <c r="AT204" s="228" t="s">
        <v>144</v>
      </c>
      <c r="AU204" s="228" t="s">
        <v>86</v>
      </c>
      <c r="AY204" s="14" t="s">
        <v>141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84</v>
      </c>
      <c r="BK204" s="229">
        <f>ROUND(I204*H204,2)</f>
        <v>0</v>
      </c>
      <c r="BL204" s="14" t="s">
        <v>262</v>
      </c>
      <c r="BM204" s="228" t="s">
        <v>427</v>
      </c>
    </row>
    <row r="205" s="2" customFormat="1">
      <c r="A205" s="35"/>
      <c r="B205" s="36"/>
      <c r="C205" s="37"/>
      <c r="D205" s="230" t="s">
        <v>150</v>
      </c>
      <c r="E205" s="37"/>
      <c r="F205" s="231" t="s">
        <v>264</v>
      </c>
      <c r="G205" s="37"/>
      <c r="H205" s="37"/>
      <c r="I205" s="232"/>
      <c r="J205" s="37"/>
      <c r="K205" s="37"/>
      <c r="L205" s="41"/>
      <c r="M205" s="233"/>
      <c r="N205" s="234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150</v>
      </c>
      <c r="AU205" s="14" t="s">
        <v>86</v>
      </c>
    </row>
    <row r="206" s="2" customFormat="1">
      <c r="A206" s="35"/>
      <c r="B206" s="36"/>
      <c r="C206" s="37"/>
      <c r="D206" s="230" t="s">
        <v>152</v>
      </c>
      <c r="E206" s="37"/>
      <c r="F206" s="235" t="s">
        <v>428</v>
      </c>
      <c r="G206" s="37"/>
      <c r="H206" s="37"/>
      <c r="I206" s="232"/>
      <c r="J206" s="37"/>
      <c r="K206" s="37"/>
      <c r="L206" s="41"/>
      <c r="M206" s="233"/>
      <c r="N206" s="234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152</v>
      </c>
      <c r="AU206" s="14" t="s">
        <v>86</v>
      </c>
    </row>
    <row r="207" s="2" customFormat="1" ht="16.5" customHeight="1">
      <c r="A207" s="35"/>
      <c r="B207" s="36"/>
      <c r="C207" s="236" t="s">
        <v>299</v>
      </c>
      <c r="D207" s="236" t="s">
        <v>154</v>
      </c>
      <c r="E207" s="237" t="s">
        <v>267</v>
      </c>
      <c r="F207" s="238" t="s">
        <v>268</v>
      </c>
      <c r="G207" s="239" t="s">
        <v>147</v>
      </c>
      <c r="H207" s="240">
        <v>10</v>
      </c>
      <c r="I207" s="241"/>
      <c r="J207" s="242">
        <f>ROUND(I207*H207,2)</f>
        <v>0</v>
      </c>
      <c r="K207" s="243"/>
      <c r="L207" s="244"/>
      <c r="M207" s="245" t="s">
        <v>1</v>
      </c>
      <c r="N207" s="246" t="s">
        <v>41</v>
      </c>
      <c r="O207" s="88"/>
      <c r="P207" s="226">
        <f>O207*H207</f>
        <v>0</v>
      </c>
      <c r="Q207" s="226">
        <v>0.00018000000000000001</v>
      </c>
      <c r="R207" s="226">
        <f>Q207*H207</f>
        <v>0.0018000000000000002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269</v>
      </c>
      <c r="AT207" s="228" t="s">
        <v>154</v>
      </c>
      <c r="AU207" s="228" t="s">
        <v>86</v>
      </c>
      <c r="AY207" s="14" t="s">
        <v>141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84</v>
      </c>
      <c r="BK207" s="229">
        <f>ROUND(I207*H207,2)</f>
        <v>0</v>
      </c>
      <c r="BL207" s="14" t="s">
        <v>262</v>
      </c>
      <c r="BM207" s="228" t="s">
        <v>429</v>
      </c>
    </row>
    <row r="208" s="2" customFormat="1">
      <c r="A208" s="35"/>
      <c r="B208" s="36"/>
      <c r="C208" s="37"/>
      <c r="D208" s="230" t="s">
        <v>150</v>
      </c>
      <c r="E208" s="37"/>
      <c r="F208" s="231" t="s">
        <v>268</v>
      </c>
      <c r="G208" s="37"/>
      <c r="H208" s="37"/>
      <c r="I208" s="232"/>
      <c r="J208" s="37"/>
      <c r="K208" s="37"/>
      <c r="L208" s="41"/>
      <c r="M208" s="233"/>
      <c r="N208" s="234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150</v>
      </c>
      <c r="AU208" s="14" t="s">
        <v>86</v>
      </c>
    </row>
    <row r="209" s="2" customFormat="1">
      <c r="A209" s="35"/>
      <c r="B209" s="36"/>
      <c r="C209" s="37"/>
      <c r="D209" s="230" t="s">
        <v>152</v>
      </c>
      <c r="E209" s="37"/>
      <c r="F209" s="235" t="s">
        <v>430</v>
      </c>
      <c r="G209" s="37"/>
      <c r="H209" s="37"/>
      <c r="I209" s="232"/>
      <c r="J209" s="37"/>
      <c r="K209" s="37"/>
      <c r="L209" s="41"/>
      <c r="M209" s="233"/>
      <c r="N209" s="234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152</v>
      </c>
      <c r="AU209" s="14" t="s">
        <v>86</v>
      </c>
    </row>
    <row r="210" s="2" customFormat="1" ht="24.15" customHeight="1">
      <c r="A210" s="35"/>
      <c r="B210" s="36"/>
      <c r="C210" s="216" t="s">
        <v>305</v>
      </c>
      <c r="D210" s="216" t="s">
        <v>144</v>
      </c>
      <c r="E210" s="217" t="s">
        <v>431</v>
      </c>
      <c r="F210" s="218" t="s">
        <v>432</v>
      </c>
      <c r="G210" s="219" t="s">
        <v>147</v>
      </c>
      <c r="H210" s="220">
        <v>2</v>
      </c>
      <c r="I210" s="221"/>
      <c r="J210" s="222">
        <f>ROUND(I210*H210,2)</f>
        <v>0</v>
      </c>
      <c r="K210" s="223"/>
      <c r="L210" s="41"/>
      <c r="M210" s="224" t="s">
        <v>1</v>
      </c>
      <c r="N210" s="225" t="s">
        <v>41</v>
      </c>
      <c r="O210" s="88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148</v>
      </c>
      <c r="AT210" s="228" t="s">
        <v>144</v>
      </c>
      <c r="AU210" s="228" t="s">
        <v>86</v>
      </c>
      <c r="AY210" s="14" t="s">
        <v>141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84</v>
      </c>
      <c r="BK210" s="229">
        <f>ROUND(I210*H210,2)</f>
        <v>0</v>
      </c>
      <c r="BL210" s="14" t="s">
        <v>148</v>
      </c>
      <c r="BM210" s="228" t="s">
        <v>433</v>
      </c>
    </row>
    <row r="211" s="2" customFormat="1">
      <c r="A211" s="35"/>
      <c r="B211" s="36"/>
      <c r="C211" s="37"/>
      <c r="D211" s="230" t="s">
        <v>150</v>
      </c>
      <c r="E211" s="37"/>
      <c r="F211" s="231" t="s">
        <v>434</v>
      </c>
      <c r="G211" s="37"/>
      <c r="H211" s="37"/>
      <c r="I211" s="232"/>
      <c r="J211" s="37"/>
      <c r="K211" s="37"/>
      <c r="L211" s="41"/>
      <c r="M211" s="233"/>
      <c r="N211" s="234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150</v>
      </c>
      <c r="AU211" s="14" t="s">
        <v>86</v>
      </c>
    </row>
    <row r="212" s="2" customFormat="1">
      <c r="A212" s="35"/>
      <c r="B212" s="36"/>
      <c r="C212" s="37"/>
      <c r="D212" s="230" t="s">
        <v>152</v>
      </c>
      <c r="E212" s="37"/>
      <c r="F212" s="235" t="s">
        <v>435</v>
      </c>
      <c r="G212" s="37"/>
      <c r="H212" s="37"/>
      <c r="I212" s="232"/>
      <c r="J212" s="37"/>
      <c r="K212" s="37"/>
      <c r="L212" s="41"/>
      <c r="M212" s="233"/>
      <c r="N212" s="234"/>
      <c r="O212" s="88"/>
      <c r="P212" s="88"/>
      <c r="Q212" s="88"/>
      <c r="R212" s="88"/>
      <c r="S212" s="88"/>
      <c r="T212" s="89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4" t="s">
        <v>152</v>
      </c>
      <c r="AU212" s="14" t="s">
        <v>86</v>
      </c>
    </row>
    <row r="213" s="2" customFormat="1" ht="16.5" customHeight="1">
      <c r="A213" s="35"/>
      <c r="B213" s="36"/>
      <c r="C213" s="216" t="s">
        <v>309</v>
      </c>
      <c r="D213" s="216" t="s">
        <v>144</v>
      </c>
      <c r="E213" s="217" t="s">
        <v>436</v>
      </c>
      <c r="F213" s="218" t="s">
        <v>437</v>
      </c>
      <c r="G213" s="219" t="s">
        <v>147</v>
      </c>
      <c r="H213" s="220">
        <v>1</v>
      </c>
      <c r="I213" s="221"/>
      <c r="J213" s="222">
        <f>ROUND(I213*H213,2)</f>
        <v>0</v>
      </c>
      <c r="K213" s="223"/>
      <c r="L213" s="41"/>
      <c r="M213" s="224" t="s">
        <v>1</v>
      </c>
      <c r="N213" s="225" t="s">
        <v>41</v>
      </c>
      <c r="O213" s="88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148</v>
      </c>
      <c r="AT213" s="228" t="s">
        <v>144</v>
      </c>
      <c r="AU213" s="228" t="s">
        <v>86</v>
      </c>
      <c r="AY213" s="14" t="s">
        <v>141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84</v>
      </c>
      <c r="BK213" s="229">
        <f>ROUND(I213*H213,2)</f>
        <v>0</v>
      </c>
      <c r="BL213" s="14" t="s">
        <v>148</v>
      </c>
      <c r="BM213" s="228" t="s">
        <v>438</v>
      </c>
    </row>
    <row r="214" s="2" customFormat="1">
      <c r="A214" s="35"/>
      <c r="B214" s="36"/>
      <c r="C214" s="37"/>
      <c r="D214" s="230" t="s">
        <v>150</v>
      </c>
      <c r="E214" s="37"/>
      <c r="F214" s="231" t="s">
        <v>439</v>
      </c>
      <c r="G214" s="37"/>
      <c r="H214" s="37"/>
      <c r="I214" s="232"/>
      <c r="J214" s="37"/>
      <c r="K214" s="37"/>
      <c r="L214" s="41"/>
      <c r="M214" s="233"/>
      <c r="N214" s="234"/>
      <c r="O214" s="88"/>
      <c r="P214" s="88"/>
      <c r="Q214" s="88"/>
      <c r="R214" s="88"/>
      <c r="S214" s="88"/>
      <c r="T214" s="89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4" t="s">
        <v>150</v>
      </c>
      <c r="AU214" s="14" t="s">
        <v>86</v>
      </c>
    </row>
    <row r="215" s="2" customFormat="1">
      <c r="A215" s="35"/>
      <c r="B215" s="36"/>
      <c r="C215" s="37"/>
      <c r="D215" s="230" t="s">
        <v>152</v>
      </c>
      <c r="E215" s="37"/>
      <c r="F215" s="235" t="s">
        <v>440</v>
      </c>
      <c r="G215" s="37"/>
      <c r="H215" s="37"/>
      <c r="I215" s="232"/>
      <c r="J215" s="37"/>
      <c r="K215" s="37"/>
      <c r="L215" s="41"/>
      <c r="M215" s="233"/>
      <c r="N215" s="234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152</v>
      </c>
      <c r="AU215" s="14" t="s">
        <v>86</v>
      </c>
    </row>
    <row r="216" s="2" customFormat="1" ht="16.5" customHeight="1">
      <c r="A216" s="35"/>
      <c r="B216" s="36"/>
      <c r="C216" s="236" t="s">
        <v>316</v>
      </c>
      <c r="D216" s="236" t="s">
        <v>154</v>
      </c>
      <c r="E216" s="237" t="s">
        <v>441</v>
      </c>
      <c r="F216" s="238" t="s">
        <v>442</v>
      </c>
      <c r="G216" s="239" t="s">
        <v>147</v>
      </c>
      <c r="H216" s="240">
        <v>1</v>
      </c>
      <c r="I216" s="241"/>
      <c r="J216" s="242">
        <f>ROUND(I216*H216,2)</f>
        <v>0</v>
      </c>
      <c r="K216" s="243"/>
      <c r="L216" s="244"/>
      <c r="M216" s="245" t="s">
        <v>1</v>
      </c>
      <c r="N216" s="246" t="s">
        <v>41</v>
      </c>
      <c r="O216" s="88"/>
      <c r="P216" s="226">
        <f>O216*H216</f>
        <v>0</v>
      </c>
      <c r="Q216" s="226">
        <v>0.00020000000000000001</v>
      </c>
      <c r="R216" s="226">
        <f>Q216*H216</f>
        <v>0.00020000000000000001</v>
      </c>
      <c r="S216" s="226">
        <v>0</v>
      </c>
      <c r="T216" s="22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8" t="s">
        <v>158</v>
      </c>
      <c r="AT216" s="228" t="s">
        <v>154</v>
      </c>
      <c r="AU216" s="228" t="s">
        <v>86</v>
      </c>
      <c r="AY216" s="14" t="s">
        <v>141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4" t="s">
        <v>84</v>
      </c>
      <c r="BK216" s="229">
        <f>ROUND(I216*H216,2)</f>
        <v>0</v>
      </c>
      <c r="BL216" s="14" t="s">
        <v>148</v>
      </c>
      <c r="BM216" s="228" t="s">
        <v>443</v>
      </c>
    </row>
    <row r="217" s="2" customFormat="1">
      <c r="A217" s="35"/>
      <c r="B217" s="36"/>
      <c r="C217" s="37"/>
      <c r="D217" s="230" t="s">
        <v>150</v>
      </c>
      <c r="E217" s="37"/>
      <c r="F217" s="231" t="s">
        <v>442</v>
      </c>
      <c r="G217" s="37"/>
      <c r="H217" s="37"/>
      <c r="I217" s="232"/>
      <c r="J217" s="37"/>
      <c r="K217" s="37"/>
      <c r="L217" s="41"/>
      <c r="M217" s="233"/>
      <c r="N217" s="234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150</v>
      </c>
      <c r="AU217" s="14" t="s">
        <v>86</v>
      </c>
    </row>
    <row r="218" s="2" customFormat="1">
      <c r="A218" s="35"/>
      <c r="B218" s="36"/>
      <c r="C218" s="37"/>
      <c r="D218" s="230" t="s">
        <v>152</v>
      </c>
      <c r="E218" s="37"/>
      <c r="F218" s="235" t="s">
        <v>440</v>
      </c>
      <c r="G218" s="37"/>
      <c r="H218" s="37"/>
      <c r="I218" s="232"/>
      <c r="J218" s="37"/>
      <c r="K218" s="37"/>
      <c r="L218" s="41"/>
      <c r="M218" s="233"/>
      <c r="N218" s="234"/>
      <c r="O218" s="88"/>
      <c r="P218" s="88"/>
      <c r="Q218" s="88"/>
      <c r="R218" s="88"/>
      <c r="S218" s="88"/>
      <c r="T218" s="89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4" t="s">
        <v>152</v>
      </c>
      <c r="AU218" s="14" t="s">
        <v>86</v>
      </c>
    </row>
    <row r="219" s="2" customFormat="1" ht="24.15" customHeight="1">
      <c r="A219" s="35"/>
      <c r="B219" s="36"/>
      <c r="C219" s="216" t="s">
        <v>158</v>
      </c>
      <c r="D219" s="216" t="s">
        <v>144</v>
      </c>
      <c r="E219" s="217" t="s">
        <v>273</v>
      </c>
      <c r="F219" s="218" t="s">
        <v>274</v>
      </c>
      <c r="G219" s="219" t="s">
        <v>275</v>
      </c>
      <c r="H219" s="220">
        <v>0.0089999999999999993</v>
      </c>
      <c r="I219" s="221"/>
      <c r="J219" s="222">
        <f>ROUND(I219*H219,2)</f>
        <v>0</v>
      </c>
      <c r="K219" s="223"/>
      <c r="L219" s="41"/>
      <c r="M219" s="224" t="s">
        <v>1</v>
      </c>
      <c r="N219" s="225" t="s">
        <v>41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148</v>
      </c>
      <c r="AT219" s="228" t="s">
        <v>144</v>
      </c>
      <c r="AU219" s="228" t="s">
        <v>86</v>
      </c>
      <c r="AY219" s="14" t="s">
        <v>141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84</v>
      </c>
      <c r="BK219" s="229">
        <f>ROUND(I219*H219,2)</f>
        <v>0</v>
      </c>
      <c r="BL219" s="14" t="s">
        <v>148</v>
      </c>
      <c r="BM219" s="228" t="s">
        <v>444</v>
      </c>
    </row>
    <row r="220" s="2" customFormat="1">
      <c r="A220" s="35"/>
      <c r="B220" s="36"/>
      <c r="C220" s="37"/>
      <c r="D220" s="230" t="s">
        <v>150</v>
      </c>
      <c r="E220" s="37"/>
      <c r="F220" s="231" t="s">
        <v>277</v>
      </c>
      <c r="G220" s="37"/>
      <c r="H220" s="37"/>
      <c r="I220" s="232"/>
      <c r="J220" s="37"/>
      <c r="K220" s="37"/>
      <c r="L220" s="41"/>
      <c r="M220" s="233"/>
      <c r="N220" s="234"/>
      <c r="O220" s="88"/>
      <c r="P220" s="88"/>
      <c r="Q220" s="88"/>
      <c r="R220" s="88"/>
      <c r="S220" s="88"/>
      <c r="T220" s="89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4" t="s">
        <v>150</v>
      </c>
      <c r="AU220" s="14" t="s">
        <v>86</v>
      </c>
    </row>
    <row r="221" s="12" customFormat="1" ht="25.92" customHeight="1">
      <c r="A221" s="12"/>
      <c r="B221" s="200"/>
      <c r="C221" s="201"/>
      <c r="D221" s="202" t="s">
        <v>75</v>
      </c>
      <c r="E221" s="203" t="s">
        <v>154</v>
      </c>
      <c r="F221" s="203" t="s">
        <v>278</v>
      </c>
      <c r="G221" s="201"/>
      <c r="H221" s="201"/>
      <c r="I221" s="204"/>
      <c r="J221" s="205">
        <f>BK221</f>
        <v>0</v>
      </c>
      <c r="K221" s="201"/>
      <c r="L221" s="206"/>
      <c r="M221" s="207"/>
      <c r="N221" s="208"/>
      <c r="O221" s="208"/>
      <c r="P221" s="209">
        <f>P222+P228</f>
        <v>0</v>
      </c>
      <c r="Q221" s="208"/>
      <c r="R221" s="209">
        <f>R222+R228</f>
        <v>0</v>
      </c>
      <c r="S221" s="208"/>
      <c r="T221" s="210">
        <f>T222+T228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1" t="s">
        <v>160</v>
      </c>
      <c r="AT221" s="212" t="s">
        <v>75</v>
      </c>
      <c r="AU221" s="212" t="s">
        <v>76</v>
      </c>
      <c r="AY221" s="211" t="s">
        <v>141</v>
      </c>
      <c r="BK221" s="213">
        <f>BK222+BK228</f>
        <v>0</v>
      </c>
    </row>
    <row r="222" s="12" customFormat="1" ht="22.8" customHeight="1">
      <c r="A222" s="12"/>
      <c r="B222" s="200"/>
      <c r="C222" s="201"/>
      <c r="D222" s="202" t="s">
        <v>75</v>
      </c>
      <c r="E222" s="214" t="s">
        <v>279</v>
      </c>
      <c r="F222" s="214" t="s">
        <v>280</v>
      </c>
      <c r="G222" s="201"/>
      <c r="H222" s="201"/>
      <c r="I222" s="204"/>
      <c r="J222" s="215">
        <f>BK222</f>
        <v>0</v>
      </c>
      <c r="K222" s="201"/>
      <c r="L222" s="206"/>
      <c r="M222" s="207"/>
      <c r="N222" s="208"/>
      <c r="O222" s="208"/>
      <c r="P222" s="209">
        <f>SUM(P223:P227)</f>
        <v>0</v>
      </c>
      <c r="Q222" s="208"/>
      <c r="R222" s="209">
        <f>SUM(R223:R227)</f>
        <v>0</v>
      </c>
      <c r="S222" s="208"/>
      <c r="T222" s="210">
        <f>SUM(T223:T227)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1" t="s">
        <v>160</v>
      </c>
      <c r="AT222" s="212" t="s">
        <v>75</v>
      </c>
      <c r="AU222" s="212" t="s">
        <v>84</v>
      </c>
      <c r="AY222" s="211" t="s">
        <v>141</v>
      </c>
      <c r="BK222" s="213">
        <f>SUM(BK223:BK227)</f>
        <v>0</v>
      </c>
    </row>
    <row r="223" s="2" customFormat="1" ht="16.5" customHeight="1">
      <c r="A223" s="35"/>
      <c r="B223" s="36"/>
      <c r="C223" s="216" t="s">
        <v>325</v>
      </c>
      <c r="D223" s="216" t="s">
        <v>144</v>
      </c>
      <c r="E223" s="217" t="s">
        <v>310</v>
      </c>
      <c r="F223" s="218" t="s">
        <v>311</v>
      </c>
      <c r="G223" s="219" t="s">
        <v>312</v>
      </c>
      <c r="H223" s="220">
        <v>1</v>
      </c>
      <c r="I223" s="221"/>
      <c r="J223" s="222">
        <f>ROUND(I223*H223,2)</f>
        <v>0</v>
      </c>
      <c r="K223" s="223"/>
      <c r="L223" s="41"/>
      <c r="M223" s="224" t="s">
        <v>1</v>
      </c>
      <c r="N223" s="225" t="s">
        <v>41</v>
      </c>
      <c r="O223" s="88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8" t="s">
        <v>262</v>
      </c>
      <c r="AT223" s="228" t="s">
        <v>144</v>
      </c>
      <c r="AU223" s="228" t="s">
        <v>86</v>
      </c>
      <c r="AY223" s="14" t="s">
        <v>141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4" t="s">
        <v>84</v>
      </c>
      <c r="BK223" s="229">
        <f>ROUND(I223*H223,2)</f>
        <v>0</v>
      </c>
      <c r="BL223" s="14" t="s">
        <v>262</v>
      </c>
      <c r="BM223" s="228" t="s">
        <v>445</v>
      </c>
    </row>
    <row r="224" s="2" customFormat="1">
      <c r="A224" s="35"/>
      <c r="B224" s="36"/>
      <c r="C224" s="37"/>
      <c r="D224" s="230" t="s">
        <v>150</v>
      </c>
      <c r="E224" s="37"/>
      <c r="F224" s="231" t="s">
        <v>314</v>
      </c>
      <c r="G224" s="37"/>
      <c r="H224" s="37"/>
      <c r="I224" s="232"/>
      <c r="J224" s="37"/>
      <c r="K224" s="37"/>
      <c r="L224" s="41"/>
      <c r="M224" s="233"/>
      <c r="N224" s="234"/>
      <c r="O224" s="88"/>
      <c r="P224" s="88"/>
      <c r="Q224" s="88"/>
      <c r="R224" s="88"/>
      <c r="S224" s="88"/>
      <c r="T224" s="89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4" t="s">
        <v>150</v>
      </c>
      <c r="AU224" s="14" t="s">
        <v>86</v>
      </c>
    </row>
    <row r="225" s="2" customFormat="1">
      <c r="A225" s="35"/>
      <c r="B225" s="36"/>
      <c r="C225" s="37"/>
      <c r="D225" s="230" t="s">
        <v>152</v>
      </c>
      <c r="E225" s="37"/>
      <c r="F225" s="235" t="s">
        <v>446</v>
      </c>
      <c r="G225" s="37"/>
      <c r="H225" s="37"/>
      <c r="I225" s="232"/>
      <c r="J225" s="37"/>
      <c r="K225" s="37"/>
      <c r="L225" s="41"/>
      <c r="M225" s="233"/>
      <c r="N225" s="234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152</v>
      </c>
      <c r="AU225" s="14" t="s">
        <v>86</v>
      </c>
    </row>
    <row r="226" s="2" customFormat="1" ht="21.75" customHeight="1">
      <c r="A226" s="35"/>
      <c r="B226" s="36"/>
      <c r="C226" s="216" t="s">
        <v>330</v>
      </c>
      <c r="D226" s="216" t="s">
        <v>144</v>
      </c>
      <c r="E226" s="217" t="s">
        <v>321</v>
      </c>
      <c r="F226" s="218" t="s">
        <v>322</v>
      </c>
      <c r="G226" s="219" t="s">
        <v>147</v>
      </c>
      <c r="H226" s="220">
        <v>1</v>
      </c>
      <c r="I226" s="221"/>
      <c r="J226" s="222">
        <f>ROUND(I226*H226,2)</f>
        <v>0</v>
      </c>
      <c r="K226" s="223"/>
      <c r="L226" s="41"/>
      <c r="M226" s="224" t="s">
        <v>1</v>
      </c>
      <c r="N226" s="225" t="s">
        <v>41</v>
      </c>
      <c r="O226" s="88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8" t="s">
        <v>262</v>
      </c>
      <c r="AT226" s="228" t="s">
        <v>144</v>
      </c>
      <c r="AU226" s="228" t="s">
        <v>86</v>
      </c>
      <c r="AY226" s="14" t="s">
        <v>141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4" t="s">
        <v>84</v>
      </c>
      <c r="BK226" s="229">
        <f>ROUND(I226*H226,2)</f>
        <v>0</v>
      </c>
      <c r="BL226" s="14" t="s">
        <v>262</v>
      </c>
      <c r="BM226" s="228" t="s">
        <v>447</v>
      </c>
    </row>
    <row r="227" s="2" customFormat="1">
      <c r="A227" s="35"/>
      <c r="B227" s="36"/>
      <c r="C227" s="37"/>
      <c r="D227" s="230" t="s">
        <v>152</v>
      </c>
      <c r="E227" s="37"/>
      <c r="F227" s="235" t="s">
        <v>298</v>
      </c>
      <c r="G227" s="37"/>
      <c r="H227" s="37"/>
      <c r="I227" s="232"/>
      <c r="J227" s="37"/>
      <c r="K227" s="37"/>
      <c r="L227" s="41"/>
      <c r="M227" s="233"/>
      <c r="N227" s="234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152</v>
      </c>
      <c r="AU227" s="14" t="s">
        <v>86</v>
      </c>
    </row>
    <row r="228" s="12" customFormat="1" ht="22.8" customHeight="1">
      <c r="A228" s="12"/>
      <c r="B228" s="200"/>
      <c r="C228" s="201"/>
      <c r="D228" s="202" t="s">
        <v>75</v>
      </c>
      <c r="E228" s="214" t="s">
        <v>448</v>
      </c>
      <c r="F228" s="214" t="s">
        <v>449</v>
      </c>
      <c r="G228" s="201"/>
      <c r="H228" s="201"/>
      <c r="I228" s="204"/>
      <c r="J228" s="215">
        <f>BK228</f>
        <v>0</v>
      </c>
      <c r="K228" s="201"/>
      <c r="L228" s="206"/>
      <c r="M228" s="207"/>
      <c r="N228" s="208"/>
      <c r="O228" s="208"/>
      <c r="P228" s="209">
        <f>SUM(P229:P231)</f>
        <v>0</v>
      </c>
      <c r="Q228" s="208"/>
      <c r="R228" s="209">
        <f>SUM(R229:R231)</f>
        <v>0</v>
      </c>
      <c r="S228" s="208"/>
      <c r="T228" s="210">
        <f>SUM(T229:T231)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1" t="s">
        <v>160</v>
      </c>
      <c r="AT228" s="212" t="s">
        <v>75</v>
      </c>
      <c r="AU228" s="212" t="s">
        <v>84</v>
      </c>
      <c r="AY228" s="211" t="s">
        <v>141</v>
      </c>
      <c r="BK228" s="213">
        <f>SUM(BK229:BK231)</f>
        <v>0</v>
      </c>
    </row>
    <row r="229" s="2" customFormat="1" ht="24.15" customHeight="1">
      <c r="A229" s="35"/>
      <c r="B229" s="36"/>
      <c r="C229" s="216" t="s">
        <v>450</v>
      </c>
      <c r="D229" s="216" t="s">
        <v>144</v>
      </c>
      <c r="E229" s="217" t="s">
        <v>451</v>
      </c>
      <c r="F229" s="218" t="s">
        <v>452</v>
      </c>
      <c r="G229" s="219" t="s">
        <v>147</v>
      </c>
      <c r="H229" s="220">
        <v>1</v>
      </c>
      <c r="I229" s="221"/>
      <c r="J229" s="222">
        <f>ROUND(I229*H229,2)</f>
        <v>0</v>
      </c>
      <c r="K229" s="223"/>
      <c r="L229" s="41"/>
      <c r="M229" s="224" t="s">
        <v>1</v>
      </c>
      <c r="N229" s="225" t="s">
        <v>41</v>
      </c>
      <c r="O229" s="88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262</v>
      </c>
      <c r="AT229" s="228" t="s">
        <v>144</v>
      </c>
      <c r="AU229" s="228" t="s">
        <v>86</v>
      </c>
      <c r="AY229" s="14" t="s">
        <v>141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84</v>
      </c>
      <c r="BK229" s="229">
        <f>ROUND(I229*H229,2)</f>
        <v>0</v>
      </c>
      <c r="BL229" s="14" t="s">
        <v>262</v>
      </c>
      <c r="BM229" s="228" t="s">
        <v>453</v>
      </c>
    </row>
    <row r="230" s="2" customFormat="1">
      <c r="A230" s="35"/>
      <c r="B230" s="36"/>
      <c r="C230" s="37"/>
      <c r="D230" s="230" t="s">
        <v>150</v>
      </c>
      <c r="E230" s="37"/>
      <c r="F230" s="231" t="s">
        <v>454</v>
      </c>
      <c r="G230" s="37"/>
      <c r="H230" s="37"/>
      <c r="I230" s="232"/>
      <c r="J230" s="37"/>
      <c r="K230" s="37"/>
      <c r="L230" s="41"/>
      <c r="M230" s="233"/>
      <c r="N230" s="234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150</v>
      </c>
      <c r="AU230" s="14" t="s">
        <v>86</v>
      </c>
    </row>
    <row r="231" s="2" customFormat="1">
      <c r="A231" s="35"/>
      <c r="B231" s="36"/>
      <c r="C231" s="37"/>
      <c r="D231" s="230" t="s">
        <v>152</v>
      </c>
      <c r="E231" s="37"/>
      <c r="F231" s="235" t="s">
        <v>455</v>
      </c>
      <c r="G231" s="37"/>
      <c r="H231" s="37"/>
      <c r="I231" s="232"/>
      <c r="J231" s="37"/>
      <c r="K231" s="37"/>
      <c r="L231" s="41"/>
      <c r="M231" s="233"/>
      <c r="N231" s="234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152</v>
      </c>
      <c r="AU231" s="14" t="s">
        <v>86</v>
      </c>
    </row>
    <row r="232" s="12" customFormat="1" ht="25.92" customHeight="1">
      <c r="A232" s="12"/>
      <c r="B232" s="200"/>
      <c r="C232" s="201"/>
      <c r="D232" s="202" t="s">
        <v>75</v>
      </c>
      <c r="E232" s="203" t="s">
        <v>456</v>
      </c>
      <c r="F232" s="203" t="s">
        <v>457</v>
      </c>
      <c r="G232" s="201"/>
      <c r="H232" s="201"/>
      <c r="I232" s="204"/>
      <c r="J232" s="205">
        <f>BK232</f>
        <v>0</v>
      </c>
      <c r="K232" s="201"/>
      <c r="L232" s="206"/>
      <c r="M232" s="207"/>
      <c r="N232" s="208"/>
      <c r="O232" s="208"/>
      <c r="P232" s="209">
        <f>P233</f>
        <v>0</v>
      </c>
      <c r="Q232" s="208"/>
      <c r="R232" s="209">
        <f>R233</f>
        <v>0</v>
      </c>
      <c r="S232" s="208"/>
      <c r="T232" s="210">
        <f>T233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1" t="s">
        <v>170</v>
      </c>
      <c r="AT232" s="212" t="s">
        <v>75</v>
      </c>
      <c r="AU232" s="212" t="s">
        <v>76</v>
      </c>
      <c r="AY232" s="211" t="s">
        <v>141</v>
      </c>
      <c r="BK232" s="213">
        <f>BK233</f>
        <v>0</v>
      </c>
    </row>
    <row r="233" s="12" customFormat="1" ht="22.8" customHeight="1">
      <c r="A233" s="12"/>
      <c r="B233" s="200"/>
      <c r="C233" s="201"/>
      <c r="D233" s="202" t="s">
        <v>75</v>
      </c>
      <c r="E233" s="214" t="s">
        <v>458</v>
      </c>
      <c r="F233" s="214" t="s">
        <v>459</v>
      </c>
      <c r="G233" s="201"/>
      <c r="H233" s="201"/>
      <c r="I233" s="204"/>
      <c r="J233" s="215">
        <f>BK233</f>
        <v>0</v>
      </c>
      <c r="K233" s="201"/>
      <c r="L233" s="206"/>
      <c r="M233" s="207"/>
      <c r="N233" s="208"/>
      <c r="O233" s="208"/>
      <c r="P233" s="209">
        <f>SUM(P234:P236)</f>
        <v>0</v>
      </c>
      <c r="Q233" s="208"/>
      <c r="R233" s="209">
        <f>SUM(R234:R236)</f>
        <v>0</v>
      </c>
      <c r="S233" s="208"/>
      <c r="T233" s="210">
        <f>SUM(T234:T236)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1" t="s">
        <v>170</v>
      </c>
      <c r="AT233" s="212" t="s">
        <v>75</v>
      </c>
      <c r="AU233" s="212" t="s">
        <v>84</v>
      </c>
      <c r="AY233" s="211" t="s">
        <v>141</v>
      </c>
      <c r="BK233" s="213">
        <f>SUM(BK234:BK236)</f>
        <v>0</v>
      </c>
    </row>
    <row r="234" s="2" customFormat="1" ht="16.5" customHeight="1">
      <c r="A234" s="35"/>
      <c r="B234" s="36"/>
      <c r="C234" s="216" t="s">
        <v>460</v>
      </c>
      <c r="D234" s="216" t="s">
        <v>144</v>
      </c>
      <c r="E234" s="217" t="s">
        <v>461</v>
      </c>
      <c r="F234" s="218" t="s">
        <v>462</v>
      </c>
      <c r="G234" s="219" t="s">
        <v>312</v>
      </c>
      <c r="H234" s="220">
        <v>1</v>
      </c>
      <c r="I234" s="221"/>
      <c r="J234" s="222">
        <f>ROUND(I234*H234,2)</f>
        <v>0</v>
      </c>
      <c r="K234" s="223"/>
      <c r="L234" s="41"/>
      <c r="M234" s="224" t="s">
        <v>1</v>
      </c>
      <c r="N234" s="225" t="s">
        <v>41</v>
      </c>
      <c r="O234" s="88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8" t="s">
        <v>463</v>
      </c>
      <c r="AT234" s="228" t="s">
        <v>144</v>
      </c>
      <c r="AU234" s="228" t="s">
        <v>86</v>
      </c>
      <c r="AY234" s="14" t="s">
        <v>141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4" t="s">
        <v>84</v>
      </c>
      <c r="BK234" s="229">
        <f>ROUND(I234*H234,2)</f>
        <v>0</v>
      </c>
      <c r="BL234" s="14" t="s">
        <v>463</v>
      </c>
      <c r="BM234" s="228" t="s">
        <v>464</v>
      </c>
    </row>
    <row r="235" s="2" customFormat="1">
      <c r="A235" s="35"/>
      <c r="B235" s="36"/>
      <c r="C235" s="37"/>
      <c r="D235" s="230" t="s">
        <v>150</v>
      </c>
      <c r="E235" s="37"/>
      <c r="F235" s="231" t="s">
        <v>462</v>
      </c>
      <c r="G235" s="37"/>
      <c r="H235" s="37"/>
      <c r="I235" s="232"/>
      <c r="J235" s="37"/>
      <c r="K235" s="37"/>
      <c r="L235" s="41"/>
      <c r="M235" s="233"/>
      <c r="N235" s="234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150</v>
      </c>
      <c r="AU235" s="14" t="s">
        <v>86</v>
      </c>
    </row>
    <row r="236" s="2" customFormat="1">
      <c r="A236" s="35"/>
      <c r="B236" s="36"/>
      <c r="C236" s="37"/>
      <c r="D236" s="230" t="s">
        <v>152</v>
      </c>
      <c r="E236" s="37"/>
      <c r="F236" s="235" t="s">
        <v>465</v>
      </c>
      <c r="G236" s="37"/>
      <c r="H236" s="37"/>
      <c r="I236" s="232"/>
      <c r="J236" s="37"/>
      <c r="K236" s="37"/>
      <c r="L236" s="41"/>
      <c r="M236" s="247"/>
      <c r="N236" s="248"/>
      <c r="O236" s="249"/>
      <c r="P236" s="249"/>
      <c r="Q236" s="249"/>
      <c r="R236" s="249"/>
      <c r="S236" s="249"/>
      <c r="T236" s="250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4" t="s">
        <v>152</v>
      </c>
      <c r="AU236" s="14" t="s">
        <v>86</v>
      </c>
    </row>
    <row r="237" s="2" customFormat="1" ht="6.96" customHeight="1">
      <c r="A237" s="35"/>
      <c r="B237" s="63"/>
      <c r="C237" s="64"/>
      <c r="D237" s="64"/>
      <c r="E237" s="64"/>
      <c r="F237" s="64"/>
      <c r="G237" s="64"/>
      <c r="H237" s="64"/>
      <c r="I237" s="64"/>
      <c r="J237" s="64"/>
      <c r="K237" s="64"/>
      <c r="L237" s="41"/>
      <c r="M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</row>
  </sheetData>
  <sheetProtection sheet="1" autoFilter="0" formatColumns="0" formatRows="0" objects="1" scenarios="1" spinCount="100000" saltValue="jpR7NixBvzLFX2kaXNlcHPlx9d1sBtBZ/TerHcsk1sPjRTli+x6S59a6Rv34ISkqApaBuwdHoXgJgw+g+u4E8A==" hashValue="pfmqYnfMf6W2jvw0DJqBkzhXYIcm1JUdAmzSq+xkTndAuT9CviirxbspfKIPkIimw+EKQ9wlh1WccXCGQxkn6g==" algorithmName="SHA-512" password="C71F"/>
  <autoFilter ref="C122:K23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zakázky'!K6</f>
        <v>Odstranění závad z el. revizí 2023 - 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466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zakázky'!AN8</f>
        <v>12. 7. 2023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30</v>
      </c>
      <c r="E17" s="35"/>
      <c r="F17" s="35"/>
      <c r="G17" s="35"/>
      <c r="H17" s="35"/>
      <c r="I17" s="137" t="s">
        <v>25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28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32</v>
      </c>
      <c r="E20" s="35"/>
      <c r="F20" s="35"/>
      <c r="G20" s="35"/>
      <c r="H20" s="35"/>
      <c r="I20" s="137" t="s">
        <v>25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28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34</v>
      </c>
      <c r="E23" s="35"/>
      <c r="F23" s="35"/>
      <c r="G23" s="35"/>
      <c r="H23" s="35"/>
      <c r="I23" s="137" t="s">
        <v>25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28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ROUND((SUM(BE120:BE164)),  2)</f>
        <v>0</v>
      </c>
      <c r="G33" s="35"/>
      <c r="H33" s="35"/>
      <c r="I33" s="152">
        <v>0.20999999999999999</v>
      </c>
      <c r="J33" s="151">
        <f>ROUND(((SUM(BE120:BE164))*I33),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ROUND((SUM(BF120:BF164)),  2)</f>
        <v>0</v>
      </c>
      <c r="G34" s="35"/>
      <c r="H34" s="35"/>
      <c r="I34" s="152">
        <v>0.14999999999999999</v>
      </c>
      <c r="J34" s="151">
        <f>ROUND(((SUM(BF120:BF164))*I34),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ROUND((SUM(BG120:BG164)),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ROUND((SUM(BH120:BH164)),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ROUND((SUM(BI120:BI164)),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el. revizí 2023 - 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2023/06/01-3 - MŠ Březhrad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12. 7. 2023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TECHNICKÉ SLUŽBY HRADEC KRÁLOVÉ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34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123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337</v>
      </c>
      <c r="E99" s="179"/>
      <c r="F99" s="179"/>
      <c r="G99" s="179"/>
      <c r="H99" s="179"/>
      <c r="I99" s="179"/>
      <c r="J99" s="180">
        <f>J160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338</v>
      </c>
      <c r="E100" s="185"/>
      <c r="F100" s="185"/>
      <c r="G100" s="185"/>
      <c r="H100" s="185"/>
      <c r="I100" s="185"/>
      <c r="J100" s="186">
        <f>J161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Odstranění závad z el. revizí 2023 - II. etapa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115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2023/06/01-3 - MŠ Březhrad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20</v>
      </c>
      <c r="D114" s="37"/>
      <c r="E114" s="37"/>
      <c r="F114" s="24" t="str">
        <f>F12</f>
        <v xml:space="preserve"> </v>
      </c>
      <c r="G114" s="37"/>
      <c r="H114" s="37"/>
      <c r="I114" s="29" t="s">
        <v>22</v>
      </c>
      <c r="J114" s="76" t="str">
        <f>IF(J12="","",J12)</f>
        <v>12. 7. 2023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24</v>
      </c>
      <c r="D116" s="37"/>
      <c r="E116" s="37"/>
      <c r="F116" s="24" t="str">
        <f>E15</f>
        <v>TECHNICKÉ SLUŽBY HRADEC KRÁLOVÉ</v>
      </c>
      <c r="G116" s="37"/>
      <c r="H116" s="37"/>
      <c r="I116" s="29" t="s">
        <v>32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30</v>
      </c>
      <c r="D117" s="37"/>
      <c r="E117" s="37"/>
      <c r="F117" s="24" t="str">
        <f>IF(E18="","",E18)</f>
        <v>Vyplň údaj</v>
      </c>
      <c r="G117" s="37"/>
      <c r="H117" s="37"/>
      <c r="I117" s="29" t="s">
        <v>34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127</v>
      </c>
      <c r="D119" s="191" t="s">
        <v>61</v>
      </c>
      <c r="E119" s="191" t="s">
        <v>57</v>
      </c>
      <c r="F119" s="191" t="s">
        <v>58</v>
      </c>
      <c r="G119" s="191" t="s">
        <v>128</v>
      </c>
      <c r="H119" s="191" t="s">
        <v>129</v>
      </c>
      <c r="I119" s="191" t="s">
        <v>130</v>
      </c>
      <c r="J119" s="192" t="s">
        <v>119</v>
      </c>
      <c r="K119" s="193" t="s">
        <v>131</v>
      </c>
      <c r="L119" s="194"/>
      <c r="M119" s="97" t="s">
        <v>1</v>
      </c>
      <c r="N119" s="98" t="s">
        <v>40</v>
      </c>
      <c r="O119" s="98" t="s">
        <v>132</v>
      </c>
      <c r="P119" s="98" t="s">
        <v>133</v>
      </c>
      <c r="Q119" s="98" t="s">
        <v>134</v>
      </c>
      <c r="R119" s="98" t="s">
        <v>135</v>
      </c>
      <c r="S119" s="98" t="s">
        <v>136</v>
      </c>
      <c r="T119" s="99" t="s">
        <v>137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138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P121+P160</f>
        <v>0</v>
      </c>
      <c r="Q120" s="101"/>
      <c r="R120" s="197">
        <f>R121+R160</f>
        <v>0.0038900000000000002</v>
      </c>
      <c r="S120" s="101"/>
      <c r="T120" s="198">
        <f>T121+T160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75</v>
      </c>
      <c r="AU120" s="14" t="s">
        <v>121</v>
      </c>
      <c r="BK120" s="199">
        <f>BK121+BK160</f>
        <v>0</v>
      </c>
    </row>
    <row r="121" s="12" customFormat="1" ht="25.92" customHeight="1">
      <c r="A121" s="12"/>
      <c r="B121" s="200"/>
      <c r="C121" s="201"/>
      <c r="D121" s="202" t="s">
        <v>75</v>
      </c>
      <c r="E121" s="203" t="s">
        <v>139</v>
      </c>
      <c r="F121" s="203" t="s">
        <v>140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</f>
        <v>0</v>
      </c>
      <c r="Q121" s="208"/>
      <c r="R121" s="209">
        <f>R122</f>
        <v>0.0038900000000000002</v>
      </c>
      <c r="S121" s="208"/>
      <c r="T121" s="210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86</v>
      </c>
      <c r="AT121" s="212" t="s">
        <v>75</v>
      </c>
      <c r="AU121" s="212" t="s">
        <v>76</v>
      </c>
      <c r="AY121" s="211" t="s">
        <v>141</v>
      </c>
      <c r="BK121" s="213">
        <f>BK122</f>
        <v>0</v>
      </c>
    </row>
    <row r="122" s="12" customFormat="1" ht="22.8" customHeight="1">
      <c r="A122" s="12"/>
      <c r="B122" s="200"/>
      <c r="C122" s="201"/>
      <c r="D122" s="202" t="s">
        <v>75</v>
      </c>
      <c r="E122" s="214" t="s">
        <v>142</v>
      </c>
      <c r="F122" s="214" t="s">
        <v>143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SUM(P123:P159)</f>
        <v>0</v>
      </c>
      <c r="Q122" s="208"/>
      <c r="R122" s="209">
        <f>SUM(R123:R159)</f>
        <v>0.0038900000000000002</v>
      </c>
      <c r="S122" s="208"/>
      <c r="T122" s="210">
        <f>SUM(T123:T159)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86</v>
      </c>
      <c r="AT122" s="212" t="s">
        <v>75</v>
      </c>
      <c r="AU122" s="212" t="s">
        <v>84</v>
      </c>
      <c r="AY122" s="211" t="s">
        <v>141</v>
      </c>
      <c r="BK122" s="213">
        <f>SUM(BK123:BK159)</f>
        <v>0</v>
      </c>
    </row>
    <row r="123" s="2" customFormat="1" ht="24.15" customHeight="1">
      <c r="A123" s="35"/>
      <c r="B123" s="36"/>
      <c r="C123" s="216" t="s">
        <v>84</v>
      </c>
      <c r="D123" s="216" t="s">
        <v>144</v>
      </c>
      <c r="E123" s="217" t="s">
        <v>467</v>
      </c>
      <c r="F123" s="218" t="s">
        <v>468</v>
      </c>
      <c r="G123" s="219" t="s">
        <v>157</v>
      </c>
      <c r="H123" s="220">
        <v>10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41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148</v>
      </c>
      <c r="AT123" s="228" t="s">
        <v>144</v>
      </c>
      <c r="AU123" s="228" t="s">
        <v>86</v>
      </c>
      <c r="AY123" s="14" t="s">
        <v>141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84</v>
      </c>
      <c r="BK123" s="229">
        <f>ROUND(I123*H123,2)</f>
        <v>0</v>
      </c>
      <c r="BL123" s="14" t="s">
        <v>148</v>
      </c>
      <c r="BM123" s="228" t="s">
        <v>469</v>
      </c>
    </row>
    <row r="124" s="2" customFormat="1">
      <c r="A124" s="35"/>
      <c r="B124" s="36"/>
      <c r="C124" s="37"/>
      <c r="D124" s="230" t="s">
        <v>150</v>
      </c>
      <c r="E124" s="37"/>
      <c r="F124" s="231" t="s">
        <v>470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150</v>
      </c>
      <c r="AU124" s="14" t="s">
        <v>86</v>
      </c>
    </row>
    <row r="125" s="2" customFormat="1">
      <c r="A125" s="35"/>
      <c r="B125" s="36"/>
      <c r="C125" s="37"/>
      <c r="D125" s="230" t="s">
        <v>152</v>
      </c>
      <c r="E125" s="37"/>
      <c r="F125" s="235" t="s">
        <v>397</v>
      </c>
      <c r="G125" s="37"/>
      <c r="H125" s="37"/>
      <c r="I125" s="232"/>
      <c r="J125" s="37"/>
      <c r="K125" s="37"/>
      <c r="L125" s="41"/>
      <c r="M125" s="233"/>
      <c r="N125" s="23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152</v>
      </c>
      <c r="AU125" s="14" t="s">
        <v>86</v>
      </c>
    </row>
    <row r="126" s="2" customFormat="1" ht="16.5" customHeight="1">
      <c r="A126" s="35"/>
      <c r="B126" s="36"/>
      <c r="C126" s="236" t="s">
        <v>86</v>
      </c>
      <c r="D126" s="236" t="s">
        <v>154</v>
      </c>
      <c r="E126" s="237" t="s">
        <v>471</v>
      </c>
      <c r="F126" s="238" t="s">
        <v>472</v>
      </c>
      <c r="G126" s="239" t="s">
        <v>157</v>
      </c>
      <c r="H126" s="240">
        <v>10</v>
      </c>
      <c r="I126" s="241"/>
      <c r="J126" s="242">
        <f>ROUND(I126*H126,2)</f>
        <v>0</v>
      </c>
      <c r="K126" s="243"/>
      <c r="L126" s="244"/>
      <c r="M126" s="245" t="s">
        <v>1</v>
      </c>
      <c r="N126" s="246" t="s">
        <v>41</v>
      </c>
      <c r="O126" s="88"/>
      <c r="P126" s="226">
        <f>O126*H126</f>
        <v>0</v>
      </c>
      <c r="Q126" s="226">
        <v>0.00012999999999999999</v>
      </c>
      <c r="R126" s="226">
        <f>Q126*H126</f>
        <v>0.0012999999999999999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158</v>
      </c>
      <c r="AT126" s="228" t="s">
        <v>154</v>
      </c>
      <c r="AU126" s="228" t="s">
        <v>86</v>
      </c>
      <c r="AY126" s="14" t="s">
        <v>141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148</v>
      </c>
      <c r="BM126" s="228" t="s">
        <v>473</v>
      </c>
    </row>
    <row r="127" s="2" customFormat="1">
      <c r="A127" s="35"/>
      <c r="B127" s="36"/>
      <c r="C127" s="37"/>
      <c r="D127" s="230" t="s">
        <v>150</v>
      </c>
      <c r="E127" s="37"/>
      <c r="F127" s="231" t="s">
        <v>472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150</v>
      </c>
      <c r="AU127" s="14" t="s">
        <v>86</v>
      </c>
    </row>
    <row r="128" s="2" customFormat="1" ht="21.75" customHeight="1">
      <c r="A128" s="35"/>
      <c r="B128" s="36"/>
      <c r="C128" s="216" t="s">
        <v>160</v>
      </c>
      <c r="D128" s="216" t="s">
        <v>144</v>
      </c>
      <c r="E128" s="217" t="s">
        <v>474</v>
      </c>
      <c r="F128" s="218" t="s">
        <v>475</v>
      </c>
      <c r="G128" s="219" t="s">
        <v>147</v>
      </c>
      <c r="H128" s="220">
        <v>2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41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148</v>
      </c>
      <c r="AT128" s="228" t="s">
        <v>144</v>
      </c>
      <c r="AU128" s="228" t="s">
        <v>86</v>
      </c>
      <c r="AY128" s="14" t="s">
        <v>141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148</v>
      </c>
      <c r="BM128" s="228" t="s">
        <v>476</v>
      </c>
    </row>
    <row r="129" s="2" customFormat="1">
      <c r="A129" s="35"/>
      <c r="B129" s="36"/>
      <c r="C129" s="37"/>
      <c r="D129" s="230" t="s">
        <v>150</v>
      </c>
      <c r="E129" s="37"/>
      <c r="F129" s="231" t="s">
        <v>477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150</v>
      </c>
      <c r="AU129" s="14" t="s">
        <v>86</v>
      </c>
    </row>
    <row r="130" s="2" customFormat="1">
      <c r="A130" s="35"/>
      <c r="B130" s="36"/>
      <c r="C130" s="37"/>
      <c r="D130" s="230" t="s">
        <v>152</v>
      </c>
      <c r="E130" s="37"/>
      <c r="F130" s="235" t="s">
        <v>397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152</v>
      </c>
      <c r="AU130" s="14" t="s">
        <v>86</v>
      </c>
    </row>
    <row r="131" s="2" customFormat="1" ht="24.15" customHeight="1">
      <c r="A131" s="35"/>
      <c r="B131" s="36"/>
      <c r="C131" s="236" t="s">
        <v>164</v>
      </c>
      <c r="D131" s="236" t="s">
        <v>154</v>
      </c>
      <c r="E131" s="237" t="s">
        <v>478</v>
      </c>
      <c r="F131" s="238" t="s">
        <v>479</v>
      </c>
      <c r="G131" s="239" t="s">
        <v>147</v>
      </c>
      <c r="H131" s="240">
        <v>1</v>
      </c>
      <c r="I131" s="241"/>
      <c r="J131" s="242">
        <f>ROUND(I131*H131,2)</f>
        <v>0</v>
      </c>
      <c r="K131" s="243"/>
      <c r="L131" s="244"/>
      <c r="M131" s="245" t="s">
        <v>1</v>
      </c>
      <c r="N131" s="246" t="s">
        <v>41</v>
      </c>
      <c r="O131" s="88"/>
      <c r="P131" s="226">
        <f>O131*H131</f>
        <v>0</v>
      </c>
      <c r="Q131" s="226">
        <v>5.0000000000000002E-05</v>
      </c>
      <c r="R131" s="226">
        <f>Q131*H131</f>
        <v>5.0000000000000002E-05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158</v>
      </c>
      <c r="AT131" s="228" t="s">
        <v>154</v>
      </c>
      <c r="AU131" s="228" t="s">
        <v>86</v>
      </c>
      <c r="AY131" s="14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148</v>
      </c>
      <c r="BM131" s="228" t="s">
        <v>480</v>
      </c>
    </row>
    <row r="132" s="2" customFormat="1">
      <c r="A132" s="35"/>
      <c r="B132" s="36"/>
      <c r="C132" s="37"/>
      <c r="D132" s="230" t="s">
        <v>150</v>
      </c>
      <c r="E132" s="37"/>
      <c r="F132" s="231" t="s">
        <v>479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150</v>
      </c>
      <c r="AU132" s="14" t="s">
        <v>86</v>
      </c>
    </row>
    <row r="133" s="2" customFormat="1">
      <c r="A133" s="35"/>
      <c r="B133" s="36"/>
      <c r="C133" s="37"/>
      <c r="D133" s="230" t="s">
        <v>152</v>
      </c>
      <c r="E133" s="37"/>
      <c r="F133" s="235" t="s">
        <v>397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152</v>
      </c>
      <c r="AU133" s="14" t="s">
        <v>86</v>
      </c>
    </row>
    <row r="134" s="2" customFormat="1" ht="24.15" customHeight="1">
      <c r="A134" s="35"/>
      <c r="B134" s="36"/>
      <c r="C134" s="216" t="s">
        <v>170</v>
      </c>
      <c r="D134" s="216" t="s">
        <v>144</v>
      </c>
      <c r="E134" s="217" t="s">
        <v>481</v>
      </c>
      <c r="F134" s="218" t="s">
        <v>482</v>
      </c>
      <c r="G134" s="219" t="s">
        <v>157</v>
      </c>
      <c r="H134" s="220">
        <v>12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41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148</v>
      </c>
      <c r="AT134" s="228" t="s">
        <v>144</v>
      </c>
      <c r="AU134" s="228" t="s">
        <v>86</v>
      </c>
      <c r="AY134" s="14" t="s">
        <v>141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148</v>
      </c>
      <c r="BM134" s="228" t="s">
        <v>483</v>
      </c>
    </row>
    <row r="135" s="2" customFormat="1">
      <c r="A135" s="35"/>
      <c r="B135" s="36"/>
      <c r="C135" s="37"/>
      <c r="D135" s="230" t="s">
        <v>150</v>
      </c>
      <c r="E135" s="37"/>
      <c r="F135" s="231" t="s">
        <v>484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150</v>
      </c>
      <c r="AU135" s="14" t="s">
        <v>86</v>
      </c>
    </row>
    <row r="136" s="2" customFormat="1">
      <c r="A136" s="35"/>
      <c r="B136" s="36"/>
      <c r="C136" s="37"/>
      <c r="D136" s="230" t="s">
        <v>152</v>
      </c>
      <c r="E136" s="37"/>
      <c r="F136" s="235" t="s">
        <v>397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152</v>
      </c>
      <c r="AU136" s="14" t="s">
        <v>86</v>
      </c>
    </row>
    <row r="137" s="2" customFormat="1" ht="24.15" customHeight="1">
      <c r="A137" s="35"/>
      <c r="B137" s="36"/>
      <c r="C137" s="236" t="s">
        <v>176</v>
      </c>
      <c r="D137" s="236" t="s">
        <v>154</v>
      </c>
      <c r="E137" s="237" t="s">
        <v>485</v>
      </c>
      <c r="F137" s="238" t="s">
        <v>486</v>
      </c>
      <c r="G137" s="239" t="s">
        <v>157</v>
      </c>
      <c r="H137" s="240">
        <v>12</v>
      </c>
      <c r="I137" s="241"/>
      <c r="J137" s="242">
        <f>ROUND(I137*H137,2)</f>
        <v>0</v>
      </c>
      <c r="K137" s="243"/>
      <c r="L137" s="244"/>
      <c r="M137" s="245" t="s">
        <v>1</v>
      </c>
      <c r="N137" s="246" t="s">
        <v>41</v>
      </c>
      <c r="O137" s="88"/>
      <c r="P137" s="226">
        <f>O137*H137</f>
        <v>0</v>
      </c>
      <c r="Q137" s="226">
        <v>0.00017000000000000001</v>
      </c>
      <c r="R137" s="226">
        <f>Q137*H137</f>
        <v>0.0020400000000000001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158</v>
      </c>
      <c r="AT137" s="228" t="s">
        <v>154</v>
      </c>
      <c r="AU137" s="228" t="s">
        <v>86</v>
      </c>
      <c r="AY137" s="14" t="s">
        <v>141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148</v>
      </c>
      <c r="BM137" s="228" t="s">
        <v>487</v>
      </c>
    </row>
    <row r="138" s="2" customFormat="1">
      <c r="A138" s="35"/>
      <c r="B138" s="36"/>
      <c r="C138" s="37"/>
      <c r="D138" s="230" t="s">
        <v>150</v>
      </c>
      <c r="E138" s="37"/>
      <c r="F138" s="231" t="s">
        <v>488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150</v>
      </c>
      <c r="AU138" s="14" t="s">
        <v>86</v>
      </c>
    </row>
    <row r="139" s="2" customFormat="1">
      <c r="A139" s="35"/>
      <c r="B139" s="36"/>
      <c r="C139" s="37"/>
      <c r="D139" s="230" t="s">
        <v>152</v>
      </c>
      <c r="E139" s="37"/>
      <c r="F139" s="235" t="s">
        <v>397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152</v>
      </c>
      <c r="AU139" s="14" t="s">
        <v>86</v>
      </c>
    </row>
    <row r="140" s="2" customFormat="1" ht="24.15" customHeight="1">
      <c r="A140" s="35"/>
      <c r="B140" s="36"/>
      <c r="C140" s="216" t="s">
        <v>181</v>
      </c>
      <c r="D140" s="216" t="s">
        <v>144</v>
      </c>
      <c r="E140" s="217" t="s">
        <v>165</v>
      </c>
      <c r="F140" s="218" t="s">
        <v>166</v>
      </c>
      <c r="G140" s="219" t="s">
        <v>147</v>
      </c>
      <c r="H140" s="220">
        <v>2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41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148</v>
      </c>
      <c r="AT140" s="228" t="s">
        <v>144</v>
      </c>
      <c r="AU140" s="228" t="s">
        <v>86</v>
      </c>
      <c r="AY140" s="14" t="s">
        <v>141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148</v>
      </c>
      <c r="BM140" s="228" t="s">
        <v>489</v>
      </c>
    </row>
    <row r="141" s="2" customFormat="1">
      <c r="A141" s="35"/>
      <c r="B141" s="36"/>
      <c r="C141" s="37"/>
      <c r="D141" s="230" t="s">
        <v>150</v>
      </c>
      <c r="E141" s="37"/>
      <c r="F141" s="231" t="s">
        <v>168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150</v>
      </c>
      <c r="AU141" s="14" t="s">
        <v>86</v>
      </c>
    </row>
    <row r="142" s="2" customFormat="1">
      <c r="A142" s="35"/>
      <c r="B142" s="36"/>
      <c r="C142" s="37"/>
      <c r="D142" s="230" t="s">
        <v>152</v>
      </c>
      <c r="E142" s="37"/>
      <c r="F142" s="235" t="s">
        <v>490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152</v>
      </c>
      <c r="AU142" s="14" t="s">
        <v>86</v>
      </c>
    </row>
    <row r="143" s="2" customFormat="1" ht="24.15" customHeight="1">
      <c r="A143" s="35"/>
      <c r="B143" s="36"/>
      <c r="C143" s="236" t="s">
        <v>187</v>
      </c>
      <c r="D143" s="236" t="s">
        <v>154</v>
      </c>
      <c r="E143" s="237" t="s">
        <v>491</v>
      </c>
      <c r="F143" s="238" t="s">
        <v>492</v>
      </c>
      <c r="G143" s="239" t="s">
        <v>147</v>
      </c>
      <c r="H143" s="240">
        <v>1</v>
      </c>
      <c r="I143" s="241"/>
      <c r="J143" s="242">
        <f>ROUND(I143*H143,2)</f>
        <v>0</v>
      </c>
      <c r="K143" s="243"/>
      <c r="L143" s="244"/>
      <c r="M143" s="245" t="s">
        <v>1</v>
      </c>
      <c r="N143" s="246" t="s">
        <v>41</v>
      </c>
      <c r="O143" s="88"/>
      <c r="P143" s="226">
        <f>O143*H143</f>
        <v>0</v>
      </c>
      <c r="Q143" s="226">
        <v>0.00010000000000000001</v>
      </c>
      <c r="R143" s="226">
        <f>Q143*H143</f>
        <v>0.00010000000000000001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158</v>
      </c>
      <c r="AT143" s="228" t="s">
        <v>154</v>
      </c>
      <c r="AU143" s="228" t="s">
        <v>86</v>
      </c>
      <c r="AY143" s="14" t="s">
        <v>141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148</v>
      </c>
      <c r="BM143" s="228" t="s">
        <v>493</v>
      </c>
    </row>
    <row r="144" s="2" customFormat="1">
      <c r="A144" s="35"/>
      <c r="B144" s="36"/>
      <c r="C144" s="37"/>
      <c r="D144" s="230" t="s">
        <v>150</v>
      </c>
      <c r="E144" s="37"/>
      <c r="F144" s="231" t="s">
        <v>494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150</v>
      </c>
      <c r="AU144" s="14" t="s">
        <v>86</v>
      </c>
    </row>
    <row r="145" s="2" customFormat="1">
      <c r="A145" s="35"/>
      <c r="B145" s="36"/>
      <c r="C145" s="37"/>
      <c r="D145" s="230" t="s">
        <v>152</v>
      </c>
      <c r="E145" s="37"/>
      <c r="F145" s="235" t="s">
        <v>495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152</v>
      </c>
      <c r="AU145" s="14" t="s">
        <v>86</v>
      </c>
    </row>
    <row r="146" s="2" customFormat="1" ht="37.8" customHeight="1">
      <c r="A146" s="35"/>
      <c r="B146" s="36"/>
      <c r="C146" s="216" t="s">
        <v>193</v>
      </c>
      <c r="D146" s="216" t="s">
        <v>144</v>
      </c>
      <c r="E146" s="217" t="s">
        <v>496</v>
      </c>
      <c r="F146" s="218" t="s">
        <v>497</v>
      </c>
      <c r="G146" s="219" t="s">
        <v>147</v>
      </c>
      <c r="H146" s="220">
        <v>2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41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148</v>
      </c>
      <c r="AT146" s="228" t="s">
        <v>144</v>
      </c>
      <c r="AU146" s="228" t="s">
        <v>86</v>
      </c>
      <c r="AY146" s="14" t="s">
        <v>141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148</v>
      </c>
      <c r="BM146" s="228" t="s">
        <v>498</v>
      </c>
    </row>
    <row r="147" s="2" customFormat="1">
      <c r="A147" s="35"/>
      <c r="B147" s="36"/>
      <c r="C147" s="37"/>
      <c r="D147" s="230" t="s">
        <v>150</v>
      </c>
      <c r="E147" s="37"/>
      <c r="F147" s="231" t="s">
        <v>499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150</v>
      </c>
      <c r="AU147" s="14" t="s">
        <v>86</v>
      </c>
    </row>
    <row r="148" s="2" customFormat="1">
      <c r="A148" s="35"/>
      <c r="B148" s="36"/>
      <c r="C148" s="37"/>
      <c r="D148" s="230" t="s">
        <v>152</v>
      </c>
      <c r="E148" s="37"/>
      <c r="F148" s="235" t="s">
        <v>490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152</v>
      </c>
      <c r="AU148" s="14" t="s">
        <v>86</v>
      </c>
    </row>
    <row r="149" s="2" customFormat="1" ht="37.8" customHeight="1">
      <c r="A149" s="35"/>
      <c r="B149" s="36"/>
      <c r="C149" s="216" t="s">
        <v>198</v>
      </c>
      <c r="D149" s="216" t="s">
        <v>144</v>
      </c>
      <c r="E149" s="217" t="s">
        <v>409</v>
      </c>
      <c r="F149" s="218" t="s">
        <v>410</v>
      </c>
      <c r="G149" s="219" t="s">
        <v>147</v>
      </c>
      <c r="H149" s="220">
        <v>2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41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148</v>
      </c>
      <c r="AT149" s="228" t="s">
        <v>144</v>
      </c>
      <c r="AU149" s="228" t="s">
        <v>86</v>
      </c>
      <c r="AY149" s="14" t="s">
        <v>141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84</v>
      </c>
      <c r="BK149" s="229">
        <f>ROUND(I149*H149,2)</f>
        <v>0</v>
      </c>
      <c r="BL149" s="14" t="s">
        <v>148</v>
      </c>
      <c r="BM149" s="228" t="s">
        <v>500</v>
      </c>
    </row>
    <row r="150" s="2" customFormat="1">
      <c r="A150" s="35"/>
      <c r="B150" s="36"/>
      <c r="C150" s="37"/>
      <c r="D150" s="230" t="s">
        <v>150</v>
      </c>
      <c r="E150" s="37"/>
      <c r="F150" s="231" t="s">
        <v>412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150</v>
      </c>
      <c r="AU150" s="14" t="s">
        <v>86</v>
      </c>
    </row>
    <row r="151" s="2" customFormat="1">
      <c r="A151" s="35"/>
      <c r="B151" s="36"/>
      <c r="C151" s="37"/>
      <c r="D151" s="230" t="s">
        <v>152</v>
      </c>
      <c r="E151" s="37"/>
      <c r="F151" s="235" t="s">
        <v>359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152</v>
      </c>
      <c r="AU151" s="14" t="s">
        <v>86</v>
      </c>
    </row>
    <row r="152" s="2" customFormat="1" ht="16.5" customHeight="1">
      <c r="A152" s="35"/>
      <c r="B152" s="36"/>
      <c r="C152" s="216" t="s">
        <v>204</v>
      </c>
      <c r="D152" s="216" t="s">
        <v>144</v>
      </c>
      <c r="E152" s="217" t="s">
        <v>436</v>
      </c>
      <c r="F152" s="218" t="s">
        <v>437</v>
      </c>
      <c r="G152" s="219" t="s">
        <v>147</v>
      </c>
      <c r="H152" s="220">
        <v>2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41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148</v>
      </c>
      <c r="AT152" s="228" t="s">
        <v>144</v>
      </c>
      <c r="AU152" s="228" t="s">
        <v>86</v>
      </c>
      <c r="AY152" s="14" t="s">
        <v>141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84</v>
      </c>
      <c r="BK152" s="229">
        <f>ROUND(I152*H152,2)</f>
        <v>0</v>
      </c>
      <c r="BL152" s="14" t="s">
        <v>148</v>
      </c>
      <c r="BM152" s="228" t="s">
        <v>501</v>
      </c>
    </row>
    <row r="153" s="2" customFormat="1">
      <c r="A153" s="35"/>
      <c r="B153" s="36"/>
      <c r="C153" s="37"/>
      <c r="D153" s="230" t="s">
        <v>150</v>
      </c>
      <c r="E153" s="37"/>
      <c r="F153" s="231" t="s">
        <v>439</v>
      </c>
      <c r="G153" s="37"/>
      <c r="H153" s="37"/>
      <c r="I153" s="232"/>
      <c r="J153" s="37"/>
      <c r="K153" s="37"/>
      <c r="L153" s="41"/>
      <c r="M153" s="233"/>
      <c r="N153" s="23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150</v>
      </c>
      <c r="AU153" s="14" t="s">
        <v>86</v>
      </c>
    </row>
    <row r="154" s="2" customFormat="1">
      <c r="A154" s="35"/>
      <c r="B154" s="36"/>
      <c r="C154" s="37"/>
      <c r="D154" s="230" t="s">
        <v>152</v>
      </c>
      <c r="E154" s="37"/>
      <c r="F154" s="235" t="s">
        <v>502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152</v>
      </c>
      <c r="AU154" s="14" t="s">
        <v>86</v>
      </c>
    </row>
    <row r="155" s="2" customFormat="1" ht="16.5" customHeight="1">
      <c r="A155" s="35"/>
      <c r="B155" s="36"/>
      <c r="C155" s="236" t="s">
        <v>209</v>
      </c>
      <c r="D155" s="236" t="s">
        <v>154</v>
      </c>
      <c r="E155" s="237" t="s">
        <v>441</v>
      </c>
      <c r="F155" s="238" t="s">
        <v>442</v>
      </c>
      <c r="G155" s="239" t="s">
        <v>147</v>
      </c>
      <c r="H155" s="240">
        <v>2</v>
      </c>
      <c r="I155" s="241"/>
      <c r="J155" s="242">
        <f>ROUND(I155*H155,2)</f>
        <v>0</v>
      </c>
      <c r="K155" s="243"/>
      <c r="L155" s="244"/>
      <c r="M155" s="245" t="s">
        <v>1</v>
      </c>
      <c r="N155" s="246" t="s">
        <v>41</v>
      </c>
      <c r="O155" s="88"/>
      <c r="P155" s="226">
        <f>O155*H155</f>
        <v>0</v>
      </c>
      <c r="Q155" s="226">
        <v>0.00020000000000000001</v>
      </c>
      <c r="R155" s="226">
        <f>Q155*H155</f>
        <v>0.00040000000000000002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158</v>
      </c>
      <c r="AT155" s="228" t="s">
        <v>154</v>
      </c>
      <c r="AU155" s="228" t="s">
        <v>86</v>
      </c>
      <c r="AY155" s="14" t="s">
        <v>141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84</v>
      </c>
      <c r="BK155" s="229">
        <f>ROUND(I155*H155,2)</f>
        <v>0</v>
      </c>
      <c r="BL155" s="14" t="s">
        <v>148</v>
      </c>
      <c r="BM155" s="228" t="s">
        <v>503</v>
      </c>
    </row>
    <row r="156" s="2" customFormat="1">
      <c r="A156" s="35"/>
      <c r="B156" s="36"/>
      <c r="C156" s="37"/>
      <c r="D156" s="230" t="s">
        <v>150</v>
      </c>
      <c r="E156" s="37"/>
      <c r="F156" s="231" t="s">
        <v>442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150</v>
      </c>
      <c r="AU156" s="14" t="s">
        <v>86</v>
      </c>
    </row>
    <row r="157" s="2" customFormat="1">
      <c r="A157" s="35"/>
      <c r="B157" s="36"/>
      <c r="C157" s="37"/>
      <c r="D157" s="230" t="s">
        <v>152</v>
      </c>
      <c r="E157" s="37"/>
      <c r="F157" s="235" t="s">
        <v>502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152</v>
      </c>
      <c r="AU157" s="14" t="s">
        <v>86</v>
      </c>
    </row>
    <row r="158" s="2" customFormat="1" ht="24.15" customHeight="1">
      <c r="A158" s="35"/>
      <c r="B158" s="36"/>
      <c r="C158" s="216" t="s">
        <v>214</v>
      </c>
      <c r="D158" s="216" t="s">
        <v>144</v>
      </c>
      <c r="E158" s="217" t="s">
        <v>273</v>
      </c>
      <c r="F158" s="218" t="s">
        <v>274</v>
      </c>
      <c r="G158" s="219" t="s">
        <v>275</v>
      </c>
      <c r="H158" s="220">
        <v>0.0040000000000000001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41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148</v>
      </c>
      <c r="AT158" s="228" t="s">
        <v>144</v>
      </c>
      <c r="AU158" s="228" t="s">
        <v>86</v>
      </c>
      <c r="AY158" s="14" t="s">
        <v>141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84</v>
      </c>
      <c r="BK158" s="229">
        <f>ROUND(I158*H158,2)</f>
        <v>0</v>
      </c>
      <c r="BL158" s="14" t="s">
        <v>148</v>
      </c>
      <c r="BM158" s="228" t="s">
        <v>504</v>
      </c>
    </row>
    <row r="159" s="2" customFormat="1">
      <c r="A159" s="35"/>
      <c r="B159" s="36"/>
      <c r="C159" s="37"/>
      <c r="D159" s="230" t="s">
        <v>150</v>
      </c>
      <c r="E159" s="37"/>
      <c r="F159" s="231" t="s">
        <v>277</v>
      </c>
      <c r="G159" s="37"/>
      <c r="H159" s="37"/>
      <c r="I159" s="232"/>
      <c r="J159" s="37"/>
      <c r="K159" s="37"/>
      <c r="L159" s="41"/>
      <c r="M159" s="233"/>
      <c r="N159" s="23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150</v>
      </c>
      <c r="AU159" s="14" t="s">
        <v>86</v>
      </c>
    </row>
    <row r="160" s="12" customFormat="1" ht="25.92" customHeight="1">
      <c r="A160" s="12"/>
      <c r="B160" s="200"/>
      <c r="C160" s="201"/>
      <c r="D160" s="202" t="s">
        <v>75</v>
      </c>
      <c r="E160" s="203" t="s">
        <v>456</v>
      </c>
      <c r="F160" s="203" t="s">
        <v>457</v>
      </c>
      <c r="G160" s="201"/>
      <c r="H160" s="201"/>
      <c r="I160" s="204"/>
      <c r="J160" s="205">
        <f>BK160</f>
        <v>0</v>
      </c>
      <c r="K160" s="201"/>
      <c r="L160" s="206"/>
      <c r="M160" s="207"/>
      <c r="N160" s="208"/>
      <c r="O160" s="208"/>
      <c r="P160" s="209">
        <f>P161</f>
        <v>0</v>
      </c>
      <c r="Q160" s="208"/>
      <c r="R160" s="209">
        <f>R161</f>
        <v>0</v>
      </c>
      <c r="S160" s="208"/>
      <c r="T160" s="210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1" t="s">
        <v>170</v>
      </c>
      <c r="AT160" s="212" t="s">
        <v>75</v>
      </c>
      <c r="AU160" s="212" t="s">
        <v>76</v>
      </c>
      <c r="AY160" s="211" t="s">
        <v>141</v>
      </c>
      <c r="BK160" s="213">
        <f>BK161</f>
        <v>0</v>
      </c>
    </row>
    <row r="161" s="12" customFormat="1" ht="22.8" customHeight="1">
      <c r="A161" s="12"/>
      <c r="B161" s="200"/>
      <c r="C161" s="201"/>
      <c r="D161" s="202" t="s">
        <v>75</v>
      </c>
      <c r="E161" s="214" t="s">
        <v>458</v>
      </c>
      <c r="F161" s="214" t="s">
        <v>459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SUM(P162:P164)</f>
        <v>0</v>
      </c>
      <c r="Q161" s="208"/>
      <c r="R161" s="209">
        <f>SUM(R162:R164)</f>
        <v>0</v>
      </c>
      <c r="S161" s="208"/>
      <c r="T161" s="210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170</v>
      </c>
      <c r="AT161" s="212" t="s">
        <v>75</v>
      </c>
      <c r="AU161" s="212" t="s">
        <v>84</v>
      </c>
      <c r="AY161" s="211" t="s">
        <v>141</v>
      </c>
      <c r="BK161" s="213">
        <f>SUM(BK162:BK164)</f>
        <v>0</v>
      </c>
    </row>
    <row r="162" s="2" customFormat="1" ht="16.5" customHeight="1">
      <c r="A162" s="35"/>
      <c r="B162" s="36"/>
      <c r="C162" s="216" t="s">
        <v>220</v>
      </c>
      <c r="D162" s="216" t="s">
        <v>144</v>
      </c>
      <c r="E162" s="217" t="s">
        <v>461</v>
      </c>
      <c r="F162" s="218" t="s">
        <v>462</v>
      </c>
      <c r="G162" s="219" t="s">
        <v>312</v>
      </c>
      <c r="H162" s="220">
        <v>1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41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463</v>
      </c>
      <c r="AT162" s="228" t="s">
        <v>144</v>
      </c>
      <c r="AU162" s="228" t="s">
        <v>86</v>
      </c>
      <c r="AY162" s="14" t="s">
        <v>141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84</v>
      </c>
      <c r="BK162" s="229">
        <f>ROUND(I162*H162,2)</f>
        <v>0</v>
      </c>
      <c r="BL162" s="14" t="s">
        <v>463</v>
      </c>
      <c r="BM162" s="228" t="s">
        <v>505</v>
      </c>
    </row>
    <row r="163" s="2" customFormat="1">
      <c r="A163" s="35"/>
      <c r="B163" s="36"/>
      <c r="C163" s="37"/>
      <c r="D163" s="230" t="s">
        <v>150</v>
      </c>
      <c r="E163" s="37"/>
      <c r="F163" s="231" t="s">
        <v>462</v>
      </c>
      <c r="G163" s="37"/>
      <c r="H163" s="37"/>
      <c r="I163" s="232"/>
      <c r="J163" s="37"/>
      <c r="K163" s="37"/>
      <c r="L163" s="41"/>
      <c r="M163" s="233"/>
      <c r="N163" s="23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150</v>
      </c>
      <c r="AU163" s="14" t="s">
        <v>86</v>
      </c>
    </row>
    <row r="164" s="2" customFormat="1">
      <c r="A164" s="35"/>
      <c r="B164" s="36"/>
      <c r="C164" s="37"/>
      <c r="D164" s="230" t="s">
        <v>152</v>
      </c>
      <c r="E164" s="37"/>
      <c r="F164" s="235" t="s">
        <v>465</v>
      </c>
      <c r="G164" s="37"/>
      <c r="H164" s="37"/>
      <c r="I164" s="232"/>
      <c r="J164" s="37"/>
      <c r="K164" s="37"/>
      <c r="L164" s="41"/>
      <c r="M164" s="247"/>
      <c r="N164" s="248"/>
      <c r="O164" s="249"/>
      <c r="P164" s="249"/>
      <c r="Q164" s="249"/>
      <c r="R164" s="249"/>
      <c r="S164" s="249"/>
      <c r="T164" s="250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152</v>
      </c>
      <c r="AU164" s="14" t="s">
        <v>86</v>
      </c>
    </row>
    <row r="165" s="2" customFormat="1" ht="6.96" customHeight="1">
      <c r="A165" s="35"/>
      <c r="B165" s="63"/>
      <c r="C165" s="64"/>
      <c r="D165" s="64"/>
      <c r="E165" s="64"/>
      <c r="F165" s="64"/>
      <c r="G165" s="64"/>
      <c r="H165" s="64"/>
      <c r="I165" s="64"/>
      <c r="J165" s="64"/>
      <c r="K165" s="64"/>
      <c r="L165" s="41"/>
      <c r="M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</row>
  </sheetData>
  <sheetProtection sheet="1" autoFilter="0" formatColumns="0" formatRows="0" objects="1" scenarios="1" spinCount="100000" saltValue="r2A9/gOFZXjEztKc2zjtBl+sRMzvtkaWPzFzJMDXEUMUhIft5ZMhmDD0iyNyx+y470XKh7Oqc5/P2/vWTMnPBg==" hashValue="vc+l3zEqTcPjX7UAbxcHWRD14PYwk+JK8zyRAQ0CibeN4U8GBr35oGBSJV3fqWehPz2V4JXaOKfdK0DThds/ug==" algorithmName="SHA-512" password="C71F"/>
  <autoFilter ref="C119:K16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zakázky'!K6</f>
        <v>Odstranění závad z el. revizí 2023 - 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506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zakázky'!AN8</f>
        <v>12. 7. 2023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30</v>
      </c>
      <c r="E17" s="35"/>
      <c r="F17" s="35"/>
      <c r="G17" s="35"/>
      <c r="H17" s="35"/>
      <c r="I17" s="137" t="s">
        <v>25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28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32</v>
      </c>
      <c r="E20" s="35"/>
      <c r="F20" s="35"/>
      <c r="G20" s="35"/>
      <c r="H20" s="35"/>
      <c r="I20" s="137" t="s">
        <v>25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28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34</v>
      </c>
      <c r="E23" s="35"/>
      <c r="F23" s="35"/>
      <c r="G23" s="35"/>
      <c r="H23" s="35"/>
      <c r="I23" s="137" t="s">
        <v>25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28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ROUND((SUM(BE122:BE160)),  2)</f>
        <v>0</v>
      </c>
      <c r="G33" s="35"/>
      <c r="H33" s="35"/>
      <c r="I33" s="152">
        <v>0.20999999999999999</v>
      </c>
      <c r="J33" s="151">
        <f>ROUND(((SUM(BE122:BE160))*I33),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ROUND((SUM(BF122:BF160)),  2)</f>
        <v>0</v>
      </c>
      <c r="G34" s="35"/>
      <c r="H34" s="35"/>
      <c r="I34" s="152">
        <v>0.14999999999999999</v>
      </c>
      <c r="J34" s="151">
        <f>ROUND(((SUM(BF122:BF160))*I34),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ROUND((SUM(BG122:BG160)),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ROUND((SUM(BH122:BH160)),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ROUND((SUM(BI122:BI160)),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el. revizí 2023 - 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2023/06/01-4 - MŠ Čajkovského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12. 7. 2023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TECHNICKÉ SLUŽBY HRADEC KRÁLOVÉ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34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123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J151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336</v>
      </c>
      <c r="E100" s="185"/>
      <c r="F100" s="185"/>
      <c r="G100" s="185"/>
      <c r="H100" s="185"/>
      <c r="I100" s="185"/>
      <c r="J100" s="186">
        <f>J152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6"/>
      <c r="C101" s="177"/>
      <c r="D101" s="178" t="s">
        <v>337</v>
      </c>
      <c r="E101" s="179"/>
      <c r="F101" s="179"/>
      <c r="G101" s="179"/>
      <c r="H101" s="179"/>
      <c r="I101" s="179"/>
      <c r="J101" s="180">
        <f>J156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2"/>
      <c r="C102" s="183"/>
      <c r="D102" s="184" t="s">
        <v>338</v>
      </c>
      <c r="E102" s="185"/>
      <c r="F102" s="185"/>
      <c r="G102" s="185"/>
      <c r="H102" s="185"/>
      <c r="I102" s="185"/>
      <c r="J102" s="186">
        <f>J157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el. revizí 2023 - II. 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115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2023/06/01-4 - MŠ Čajkovského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 xml:space="preserve"> </v>
      </c>
      <c r="G116" s="37"/>
      <c r="H116" s="37"/>
      <c r="I116" s="29" t="s">
        <v>22</v>
      </c>
      <c r="J116" s="76" t="str">
        <f>IF(J12="","",J12)</f>
        <v>12. 7. 2023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>TECHNICKÉ SLUŽBY HRADEC KRÁLOVÉ</v>
      </c>
      <c r="G118" s="37"/>
      <c r="H118" s="37"/>
      <c r="I118" s="29" t="s">
        <v>32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30</v>
      </c>
      <c r="D119" s="37"/>
      <c r="E119" s="37"/>
      <c r="F119" s="24" t="str">
        <f>IF(E18="","",E18)</f>
        <v>Vyplň údaj</v>
      </c>
      <c r="G119" s="37"/>
      <c r="H119" s="37"/>
      <c r="I119" s="29" t="s">
        <v>34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127</v>
      </c>
      <c r="D121" s="191" t="s">
        <v>61</v>
      </c>
      <c r="E121" s="191" t="s">
        <v>57</v>
      </c>
      <c r="F121" s="191" t="s">
        <v>58</v>
      </c>
      <c r="G121" s="191" t="s">
        <v>128</v>
      </c>
      <c r="H121" s="191" t="s">
        <v>129</v>
      </c>
      <c r="I121" s="191" t="s">
        <v>130</v>
      </c>
      <c r="J121" s="192" t="s">
        <v>119</v>
      </c>
      <c r="K121" s="193" t="s">
        <v>131</v>
      </c>
      <c r="L121" s="194"/>
      <c r="M121" s="97" t="s">
        <v>1</v>
      </c>
      <c r="N121" s="98" t="s">
        <v>40</v>
      </c>
      <c r="O121" s="98" t="s">
        <v>132</v>
      </c>
      <c r="P121" s="98" t="s">
        <v>133</v>
      </c>
      <c r="Q121" s="98" t="s">
        <v>134</v>
      </c>
      <c r="R121" s="98" t="s">
        <v>135</v>
      </c>
      <c r="S121" s="98" t="s">
        <v>136</v>
      </c>
      <c r="T121" s="99" t="s">
        <v>137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138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P123+P151+P156</f>
        <v>0</v>
      </c>
      <c r="Q122" s="101"/>
      <c r="R122" s="197">
        <f>R123+R151+R156</f>
        <v>0.00043000000000000004</v>
      </c>
      <c r="S122" s="101"/>
      <c r="T122" s="198">
        <f>T123+T151+T156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75</v>
      </c>
      <c r="AU122" s="14" t="s">
        <v>121</v>
      </c>
      <c r="BK122" s="199">
        <f>BK123+BK151+BK156</f>
        <v>0</v>
      </c>
    </row>
    <row r="123" s="12" customFormat="1" ht="25.92" customHeight="1">
      <c r="A123" s="12"/>
      <c r="B123" s="200"/>
      <c r="C123" s="201"/>
      <c r="D123" s="202" t="s">
        <v>75</v>
      </c>
      <c r="E123" s="203" t="s">
        <v>139</v>
      </c>
      <c r="F123" s="203" t="s">
        <v>140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0.00043000000000000004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86</v>
      </c>
      <c r="AT123" s="212" t="s">
        <v>75</v>
      </c>
      <c r="AU123" s="212" t="s">
        <v>76</v>
      </c>
      <c r="AY123" s="211" t="s">
        <v>141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75</v>
      </c>
      <c r="E124" s="214" t="s">
        <v>142</v>
      </c>
      <c r="F124" s="214" t="s">
        <v>143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SUM(P125:P150)</f>
        <v>0</v>
      </c>
      <c r="Q124" s="208"/>
      <c r="R124" s="209">
        <f>SUM(R125:R150)</f>
        <v>0.00043000000000000004</v>
      </c>
      <c r="S124" s="208"/>
      <c r="T124" s="210">
        <f>SUM(T125:T150)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75</v>
      </c>
      <c r="AU124" s="212" t="s">
        <v>84</v>
      </c>
      <c r="AY124" s="211" t="s">
        <v>141</v>
      </c>
      <c r="BK124" s="213">
        <f>SUM(BK125:BK150)</f>
        <v>0</v>
      </c>
    </row>
    <row r="125" s="2" customFormat="1" ht="21.75" customHeight="1">
      <c r="A125" s="35"/>
      <c r="B125" s="36"/>
      <c r="C125" s="216" t="s">
        <v>84</v>
      </c>
      <c r="D125" s="216" t="s">
        <v>144</v>
      </c>
      <c r="E125" s="217" t="s">
        <v>474</v>
      </c>
      <c r="F125" s="218" t="s">
        <v>475</v>
      </c>
      <c r="G125" s="219" t="s">
        <v>147</v>
      </c>
      <c r="H125" s="220">
        <v>1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41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148</v>
      </c>
      <c r="AT125" s="228" t="s">
        <v>144</v>
      </c>
      <c r="AU125" s="228" t="s">
        <v>86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84</v>
      </c>
      <c r="BK125" s="229">
        <f>ROUND(I125*H125,2)</f>
        <v>0</v>
      </c>
      <c r="BL125" s="14" t="s">
        <v>148</v>
      </c>
      <c r="BM125" s="228" t="s">
        <v>507</v>
      </c>
    </row>
    <row r="126" s="2" customFormat="1">
      <c r="A126" s="35"/>
      <c r="B126" s="36"/>
      <c r="C126" s="37"/>
      <c r="D126" s="230" t="s">
        <v>150</v>
      </c>
      <c r="E126" s="37"/>
      <c r="F126" s="231" t="s">
        <v>477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150</v>
      </c>
      <c r="AU126" s="14" t="s">
        <v>86</v>
      </c>
    </row>
    <row r="127" s="2" customFormat="1">
      <c r="A127" s="35"/>
      <c r="B127" s="36"/>
      <c r="C127" s="37"/>
      <c r="D127" s="230" t="s">
        <v>152</v>
      </c>
      <c r="E127" s="37"/>
      <c r="F127" s="235" t="s">
        <v>508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152</v>
      </c>
      <c r="AU127" s="14" t="s">
        <v>86</v>
      </c>
    </row>
    <row r="128" s="2" customFormat="1" ht="24.15" customHeight="1">
      <c r="A128" s="35"/>
      <c r="B128" s="36"/>
      <c r="C128" s="236" t="s">
        <v>86</v>
      </c>
      <c r="D128" s="236" t="s">
        <v>154</v>
      </c>
      <c r="E128" s="237" t="s">
        <v>478</v>
      </c>
      <c r="F128" s="238" t="s">
        <v>479</v>
      </c>
      <c r="G128" s="239" t="s">
        <v>147</v>
      </c>
      <c r="H128" s="240">
        <v>1</v>
      </c>
      <c r="I128" s="241"/>
      <c r="J128" s="242">
        <f>ROUND(I128*H128,2)</f>
        <v>0</v>
      </c>
      <c r="K128" s="243"/>
      <c r="L128" s="244"/>
      <c r="M128" s="245" t="s">
        <v>1</v>
      </c>
      <c r="N128" s="246" t="s">
        <v>41</v>
      </c>
      <c r="O128" s="88"/>
      <c r="P128" s="226">
        <f>O128*H128</f>
        <v>0</v>
      </c>
      <c r="Q128" s="226">
        <v>5.0000000000000002E-05</v>
      </c>
      <c r="R128" s="226">
        <f>Q128*H128</f>
        <v>5.0000000000000002E-05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158</v>
      </c>
      <c r="AT128" s="228" t="s">
        <v>154</v>
      </c>
      <c r="AU128" s="228" t="s">
        <v>86</v>
      </c>
      <c r="AY128" s="14" t="s">
        <v>141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148</v>
      </c>
      <c r="BM128" s="228" t="s">
        <v>509</v>
      </c>
    </row>
    <row r="129" s="2" customFormat="1">
      <c r="A129" s="35"/>
      <c r="B129" s="36"/>
      <c r="C129" s="37"/>
      <c r="D129" s="230" t="s">
        <v>150</v>
      </c>
      <c r="E129" s="37"/>
      <c r="F129" s="231" t="s">
        <v>479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150</v>
      </c>
      <c r="AU129" s="14" t="s">
        <v>86</v>
      </c>
    </row>
    <row r="130" s="2" customFormat="1">
      <c r="A130" s="35"/>
      <c r="B130" s="36"/>
      <c r="C130" s="37"/>
      <c r="D130" s="230" t="s">
        <v>152</v>
      </c>
      <c r="E130" s="37"/>
      <c r="F130" s="235" t="s">
        <v>508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152</v>
      </c>
      <c r="AU130" s="14" t="s">
        <v>86</v>
      </c>
    </row>
    <row r="131" s="2" customFormat="1" ht="24.15" customHeight="1">
      <c r="A131" s="35"/>
      <c r="B131" s="36"/>
      <c r="C131" s="216" t="s">
        <v>160</v>
      </c>
      <c r="D131" s="216" t="s">
        <v>144</v>
      </c>
      <c r="E131" s="217" t="s">
        <v>165</v>
      </c>
      <c r="F131" s="218" t="s">
        <v>166</v>
      </c>
      <c r="G131" s="219" t="s">
        <v>147</v>
      </c>
      <c r="H131" s="220">
        <v>3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41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148</v>
      </c>
      <c r="AT131" s="228" t="s">
        <v>144</v>
      </c>
      <c r="AU131" s="228" t="s">
        <v>86</v>
      </c>
      <c r="AY131" s="14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148</v>
      </c>
      <c r="BM131" s="228" t="s">
        <v>510</v>
      </c>
    </row>
    <row r="132" s="2" customFormat="1">
      <c r="A132" s="35"/>
      <c r="B132" s="36"/>
      <c r="C132" s="37"/>
      <c r="D132" s="230" t="s">
        <v>150</v>
      </c>
      <c r="E132" s="37"/>
      <c r="F132" s="231" t="s">
        <v>168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150</v>
      </c>
      <c r="AU132" s="14" t="s">
        <v>86</v>
      </c>
    </row>
    <row r="133" s="2" customFormat="1">
      <c r="A133" s="35"/>
      <c r="B133" s="36"/>
      <c r="C133" s="37"/>
      <c r="D133" s="230" t="s">
        <v>152</v>
      </c>
      <c r="E133" s="37"/>
      <c r="F133" s="235" t="s">
        <v>511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152</v>
      </c>
      <c r="AU133" s="14" t="s">
        <v>86</v>
      </c>
    </row>
    <row r="134" s="2" customFormat="1" ht="37.8" customHeight="1">
      <c r="A134" s="35"/>
      <c r="B134" s="36"/>
      <c r="C134" s="216" t="s">
        <v>164</v>
      </c>
      <c r="D134" s="216" t="s">
        <v>144</v>
      </c>
      <c r="E134" s="217" t="s">
        <v>188</v>
      </c>
      <c r="F134" s="218" t="s">
        <v>189</v>
      </c>
      <c r="G134" s="219" t="s">
        <v>147</v>
      </c>
      <c r="H134" s="220">
        <v>3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41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148</v>
      </c>
      <c r="AT134" s="228" t="s">
        <v>144</v>
      </c>
      <c r="AU134" s="228" t="s">
        <v>86</v>
      </c>
      <c r="AY134" s="14" t="s">
        <v>141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148</v>
      </c>
      <c r="BM134" s="228" t="s">
        <v>512</v>
      </c>
    </row>
    <row r="135" s="2" customFormat="1">
      <c r="A135" s="35"/>
      <c r="B135" s="36"/>
      <c r="C135" s="37"/>
      <c r="D135" s="230" t="s">
        <v>150</v>
      </c>
      <c r="E135" s="37"/>
      <c r="F135" s="231" t="s">
        <v>191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150</v>
      </c>
      <c r="AU135" s="14" t="s">
        <v>86</v>
      </c>
    </row>
    <row r="136" s="2" customFormat="1">
      <c r="A136" s="35"/>
      <c r="B136" s="36"/>
      <c r="C136" s="37"/>
      <c r="D136" s="230" t="s">
        <v>152</v>
      </c>
      <c r="E136" s="37"/>
      <c r="F136" s="235" t="s">
        <v>511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152</v>
      </c>
      <c r="AU136" s="14" t="s">
        <v>86</v>
      </c>
    </row>
    <row r="137" s="2" customFormat="1" ht="24.15" customHeight="1">
      <c r="A137" s="35"/>
      <c r="B137" s="36"/>
      <c r="C137" s="216" t="s">
        <v>170</v>
      </c>
      <c r="D137" s="216" t="s">
        <v>144</v>
      </c>
      <c r="E137" s="217" t="s">
        <v>260</v>
      </c>
      <c r="F137" s="218" t="s">
        <v>261</v>
      </c>
      <c r="G137" s="219" t="s">
        <v>147</v>
      </c>
      <c r="H137" s="220">
        <v>1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41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262</v>
      </c>
      <c r="AT137" s="228" t="s">
        <v>144</v>
      </c>
      <c r="AU137" s="228" t="s">
        <v>86</v>
      </c>
      <c r="AY137" s="14" t="s">
        <v>141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262</v>
      </c>
      <c r="BM137" s="228" t="s">
        <v>513</v>
      </c>
    </row>
    <row r="138" s="2" customFormat="1">
      <c r="A138" s="35"/>
      <c r="B138" s="36"/>
      <c r="C138" s="37"/>
      <c r="D138" s="230" t="s">
        <v>150</v>
      </c>
      <c r="E138" s="37"/>
      <c r="F138" s="231" t="s">
        <v>264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150</v>
      </c>
      <c r="AU138" s="14" t="s">
        <v>86</v>
      </c>
    </row>
    <row r="139" s="2" customFormat="1">
      <c r="A139" s="35"/>
      <c r="B139" s="36"/>
      <c r="C139" s="37"/>
      <c r="D139" s="230" t="s">
        <v>152</v>
      </c>
      <c r="E139" s="37"/>
      <c r="F139" s="235" t="s">
        <v>514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152</v>
      </c>
      <c r="AU139" s="14" t="s">
        <v>86</v>
      </c>
    </row>
    <row r="140" s="2" customFormat="1" ht="16.5" customHeight="1">
      <c r="A140" s="35"/>
      <c r="B140" s="36"/>
      <c r="C140" s="236" t="s">
        <v>176</v>
      </c>
      <c r="D140" s="236" t="s">
        <v>154</v>
      </c>
      <c r="E140" s="237" t="s">
        <v>267</v>
      </c>
      <c r="F140" s="238" t="s">
        <v>268</v>
      </c>
      <c r="G140" s="239" t="s">
        <v>147</v>
      </c>
      <c r="H140" s="240">
        <v>1</v>
      </c>
      <c r="I140" s="241"/>
      <c r="J140" s="242">
        <f>ROUND(I140*H140,2)</f>
        <v>0</v>
      </c>
      <c r="K140" s="243"/>
      <c r="L140" s="244"/>
      <c r="M140" s="245" t="s">
        <v>1</v>
      </c>
      <c r="N140" s="246" t="s">
        <v>41</v>
      </c>
      <c r="O140" s="88"/>
      <c r="P140" s="226">
        <f>O140*H140</f>
        <v>0</v>
      </c>
      <c r="Q140" s="226">
        <v>0.00018000000000000001</v>
      </c>
      <c r="R140" s="226">
        <f>Q140*H140</f>
        <v>0.00018000000000000001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269</v>
      </c>
      <c r="AT140" s="228" t="s">
        <v>154</v>
      </c>
      <c r="AU140" s="228" t="s">
        <v>86</v>
      </c>
      <c r="AY140" s="14" t="s">
        <v>141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262</v>
      </c>
      <c r="BM140" s="228" t="s">
        <v>515</v>
      </c>
    </row>
    <row r="141" s="2" customFormat="1">
      <c r="A141" s="35"/>
      <c r="B141" s="36"/>
      <c r="C141" s="37"/>
      <c r="D141" s="230" t="s">
        <v>150</v>
      </c>
      <c r="E141" s="37"/>
      <c r="F141" s="231" t="s">
        <v>268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150</v>
      </c>
      <c r="AU141" s="14" t="s">
        <v>86</v>
      </c>
    </row>
    <row r="142" s="2" customFormat="1">
      <c r="A142" s="35"/>
      <c r="B142" s="36"/>
      <c r="C142" s="37"/>
      <c r="D142" s="230" t="s">
        <v>152</v>
      </c>
      <c r="E142" s="37"/>
      <c r="F142" s="235" t="s">
        <v>516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152</v>
      </c>
      <c r="AU142" s="14" t="s">
        <v>86</v>
      </c>
    </row>
    <row r="143" s="2" customFormat="1" ht="16.5" customHeight="1">
      <c r="A143" s="35"/>
      <c r="B143" s="36"/>
      <c r="C143" s="216" t="s">
        <v>181</v>
      </c>
      <c r="D143" s="216" t="s">
        <v>144</v>
      </c>
      <c r="E143" s="217" t="s">
        <v>436</v>
      </c>
      <c r="F143" s="218" t="s">
        <v>437</v>
      </c>
      <c r="G143" s="219" t="s">
        <v>147</v>
      </c>
      <c r="H143" s="220">
        <v>1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41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148</v>
      </c>
      <c r="AT143" s="228" t="s">
        <v>144</v>
      </c>
      <c r="AU143" s="228" t="s">
        <v>86</v>
      </c>
      <c r="AY143" s="14" t="s">
        <v>141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148</v>
      </c>
      <c r="BM143" s="228" t="s">
        <v>517</v>
      </c>
    </row>
    <row r="144" s="2" customFormat="1">
      <c r="A144" s="35"/>
      <c r="B144" s="36"/>
      <c r="C144" s="37"/>
      <c r="D144" s="230" t="s">
        <v>150</v>
      </c>
      <c r="E144" s="37"/>
      <c r="F144" s="231" t="s">
        <v>439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150</v>
      </c>
      <c r="AU144" s="14" t="s">
        <v>86</v>
      </c>
    </row>
    <row r="145" s="2" customFormat="1">
      <c r="A145" s="35"/>
      <c r="B145" s="36"/>
      <c r="C145" s="37"/>
      <c r="D145" s="230" t="s">
        <v>152</v>
      </c>
      <c r="E145" s="37"/>
      <c r="F145" s="235" t="s">
        <v>518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152</v>
      </c>
      <c r="AU145" s="14" t="s">
        <v>86</v>
      </c>
    </row>
    <row r="146" s="2" customFormat="1" ht="16.5" customHeight="1">
      <c r="A146" s="35"/>
      <c r="B146" s="36"/>
      <c r="C146" s="236" t="s">
        <v>187</v>
      </c>
      <c r="D146" s="236" t="s">
        <v>154</v>
      </c>
      <c r="E146" s="237" t="s">
        <v>441</v>
      </c>
      <c r="F146" s="238" t="s">
        <v>442</v>
      </c>
      <c r="G146" s="239" t="s">
        <v>147</v>
      </c>
      <c r="H146" s="240">
        <v>1</v>
      </c>
      <c r="I146" s="241"/>
      <c r="J146" s="242">
        <f>ROUND(I146*H146,2)</f>
        <v>0</v>
      </c>
      <c r="K146" s="243"/>
      <c r="L146" s="244"/>
      <c r="M146" s="245" t="s">
        <v>1</v>
      </c>
      <c r="N146" s="246" t="s">
        <v>41</v>
      </c>
      <c r="O146" s="88"/>
      <c r="P146" s="226">
        <f>O146*H146</f>
        <v>0</v>
      </c>
      <c r="Q146" s="226">
        <v>0.00020000000000000001</v>
      </c>
      <c r="R146" s="226">
        <f>Q146*H146</f>
        <v>0.00020000000000000001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158</v>
      </c>
      <c r="AT146" s="228" t="s">
        <v>154</v>
      </c>
      <c r="AU146" s="228" t="s">
        <v>86</v>
      </c>
      <c r="AY146" s="14" t="s">
        <v>141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148</v>
      </c>
      <c r="BM146" s="228" t="s">
        <v>519</v>
      </c>
    </row>
    <row r="147" s="2" customFormat="1">
      <c r="A147" s="35"/>
      <c r="B147" s="36"/>
      <c r="C147" s="37"/>
      <c r="D147" s="230" t="s">
        <v>150</v>
      </c>
      <c r="E147" s="37"/>
      <c r="F147" s="231" t="s">
        <v>442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150</v>
      </c>
      <c r="AU147" s="14" t="s">
        <v>86</v>
      </c>
    </row>
    <row r="148" s="2" customFormat="1">
      <c r="A148" s="35"/>
      <c r="B148" s="36"/>
      <c r="C148" s="37"/>
      <c r="D148" s="230" t="s">
        <v>152</v>
      </c>
      <c r="E148" s="37"/>
      <c r="F148" s="235" t="s">
        <v>518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152</v>
      </c>
      <c r="AU148" s="14" t="s">
        <v>86</v>
      </c>
    </row>
    <row r="149" s="2" customFormat="1" ht="24.15" customHeight="1">
      <c r="A149" s="35"/>
      <c r="B149" s="36"/>
      <c r="C149" s="216" t="s">
        <v>193</v>
      </c>
      <c r="D149" s="216" t="s">
        <v>144</v>
      </c>
      <c r="E149" s="217" t="s">
        <v>273</v>
      </c>
      <c r="F149" s="218" t="s">
        <v>274</v>
      </c>
      <c r="G149" s="219" t="s">
        <v>275</v>
      </c>
      <c r="H149" s="220">
        <v>0.01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41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148</v>
      </c>
      <c r="AT149" s="228" t="s">
        <v>144</v>
      </c>
      <c r="AU149" s="228" t="s">
        <v>86</v>
      </c>
      <c r="AY149" s="14" t="s">
        <v>141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84</v>
      </c>
      <c r="BK149" s="229">
        <f>ROUND(I149*H149,2)</f>
        <v>0</v>
      </c>
      <c r="BL149" s="14" t="s">
        <v>148</v>
      </c>
      <c r="BM149" s="228" t="s">
        <v>520</v>
      </c>
    </row>
    <row r="150" s="2" customFormat="1">
      <c r="A150" s="35"/>
      <c r="B150" s="36"/>
      <c r="C150" s="37"/>
      <c r="D150" s="230" t="s">
        <v>150</v>
      </c>
      <c r="E150" s="37"/>
      <c r="F150" s="231" t="s">
        <v>277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150</v>
      </c>
      <c r="AU150" s="14" t="s">
        <v>86</v>
      </c>
    </row>
    <row r="151" s="12" customFormat="1" ht="25.92" customHeight="1">
      <c r="A151" s="12"/>
      <c r="B151" s="200"/>
      <c r="C151" s="201"/>
      <c r="D151" s="202" t="s">
        <v>75</v>
      </c>
      <c r="E151" s="203" t="s">
        <v>154</v>
      </c>
      <c r="F151" s="203" t="s">
        <v>278</v>
      </c>
      <c r="G151" s="201"/>
      <c r="H151" s="201"/>
      <c r="I151" s="204"/>
      <c r="J151" s="205">
        <f>BK151</f>
        <v>0</v>
      </c>
      <c r="K151" s="201"/>
      <c r="L151" s="206"/>
      <c r="M151" s="207"/>
      <c r="N151" s="208"/>
      <c r="O151" s="208"/>
      <c r="P151" s="209">
        <f>P152</f>
        <v>0</v>
      </c>
      <c r="Q151" s="208"/>
      <c r="R151" s="209">
        <f>R152</f>
        <v>0</v>
      </c>
      <c r="S151" s="208"/>
      <c r="T151" s="210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1" t="s">
        <v>160</v>
      </c>
      <c r="AT151" s="212" t="s">
        <v>75</v>
      </c>
      <c r="AU151" s="212" t="s">
        <v>76</v>
      </c>
      <c r="AY151" s="211" t="s">
        <v>141</v>
      </c>
      <c r="BK151" s="213">
        <f>BK152</f>
        <v>0</v>
      </c>
    </row>
    <row r="152" s="12" customFormat="1" ht="22.8" customHeight="1">
      <c r="A152" s="12"/>
      <c r="B152" s="200"/>
      <c r="C152" s="201"/>
      <c r="D152" s="202" t="s">
        <v>75</v>
      </c>
      <c r="E152" s="214" t="s">
        <v>448</v>
      </c>
      <c r="F152" s="214" t="s">
        <v>449</v>
      </c>
      <c r="G152" s="201"/>
      <c r="H152" s="201"/>
      <c r="I152" s="204"/>
      <c r="J152" s="215">
        <f>BK152</f>
        <v>0</v>
      </c>
      <c r="K152" s="201"/>
      <c r="L152" s="206"/>
      <c r="M152" s="207"/>
      <c r="N152" s="208"/>
      <c r="O152" s="208"/>
      <c r="P152" s="209">
        <f>SUM(P153:P155)</f>
        <v>0</v>
      </c>
      <c r="Q152" s="208"/>
      <c r="R152" s="209">
        <f>SUM(R153:R155)</f>
        <v>0</v>
      </c>
      <c r="S152" s="208"/>
      <c r="T152" s="210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1" t="s">
        <v>160</v>
      </c>
      <c r="AT152" s="212" t="s">
        <v>75</v>
      </c>
      <c r="AU152" s="212" t="s">
        <v>84</v>
      </c>
      <c r="AY152" s="211" t="s">
        <v>141</v>
      </c>
      <c r="BK152" s="213">
        <f>SUM(BK153:BK155)</f>
        <v>0</v>
      </c>
    </row>
    <row r="153" s="2" customFormat="1" ht="16.5" customHeight="1">
      <c r="A153" s="35"/>
      <c r="B153" s="36"/>
      <c r="C153" s="216" t="s">
        <v>198</v>
      </c>
      <c r="D153" s="216" t="s">
        <v>144</v>
      </c>
      <c r="E153" s="217" t="s">
        <v>521</v>
      </c>
      <c r="F153" s="218" t="s">
        <v>522</v>
      </c>
      <c r="G153" s="219" t="s">
        <v>147</v>
      </c>
      <c r="H153" s="220">
        <v>1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41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262</v>
      </c>
      <c r="AT153" s="228" t="s">
        <v>144</v>
      </c>
      <c r="AU153" s="228" t="s">
        <v>86</v>
      </c>
      <c r="AY153" s="14" t="s">
        <v>141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84</v>
      </c>
      <c r="BK153" s="229">
        <f>ROUND(I153*H153,2)</f>
        <v>0</v>
      </c>
      <c r="BL153" s="14" t="s">
        <v>262</v>
      </c>
      <c r="BM153" s="228" t="s">
        <v>523</v>
      </c>
    </row>
    <row r="154" s="2" customFormat="1">
      <c r="A154" s="35"/>
      <c r="B154" s="36"/>
      <c r="C154" s="37"/>
      <c r="D154" s="230" t="s">
        <v>150</v>
      </c>
      <c r="E154" s="37"/>
      <c r="F154" s="231" t="s">
        <v>524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150</v>
      </c>
      <c r="AU154" s="14" t="s">
        <v>86</v>
      </c>
    </row>
    <row r="155" s="2" customFormat="1">
      <c r="A155" s="35"/>
      <c r="B155" s="36"/>
      <c r="C155" s="37"/>
      <c r="D155" s="230" t="s">
        <v>152</v>
      </c>
      <c r="E155" s="37"/>
      <c r="F155" s="235" t="s">
        <v>508</v>
      </c>
      <c r="G155" s="37"/>
      <c r="H155" s="37"/>
      <c r="I155" s="232"/>
      <c r="J155" s="37"/>
      <c r="K155" s="37"/>
      <c r="L155" s="41"/>
      <c r="M155" s="233"/>
      <c r="N155" s="23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152</v>
      </c>
      <c r="AU155" s="14" t="s">
        <v>86</v>
      </c>
    </row>
    <row r="156" s="12" customFormat="1" ht="25.92" customHeight="1">
      <c r="A156" s="12"/>
      <c r="B156" s="200"/>
      <c r="C156" s="201"/>
      <c r="D156" s="202" t="s">
        <v>75</v>
      </c>
      <c r="E156" s="203" t="s">
        <v>456</v>
      </c>
      <c r="F156" s="203" t="s">
        <v>457</v>
      </c>
      <c r="G156" s="201"/>
      <c r="H156" s="201"/>
      <c r="I156" s="204"/>
      <c r="J156" s="205">
        <f>BK156</f>
        <v>0</v>
      </c>
      <c r="K156" s="201"/>
      <c r="L156" s="206"/>
      <c r="M156" s="207"/>
      <c r="N156" s="208"/>
      <c r="O156" s="208"/>
      <c r="P156" s="209">
        <f>P157</f>
        <v>0</v>
      </c>
      <c r="Q156" s="208"/>
      <c r="R156" s="209">
        <f>R157</f>
        <v>0</v>
      </c>
      <c r="S156" s="208"/>
      <c r="T156" s="210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1" t="s">
        <v>170</v>
      </c>
      <c r="AT156" s="212" t="s">
        <v>75</v>
      </c>
      <c r="AU156" s="212" t="s">
        <v>76</v>
      </c>
      <c r="AY156" s="211" t="s">
        <v>141</v>
      </c>
      <c r="BK156" s="213">
        <f>BK157</f>
        <v>0</v>
      </c>
    </row>
    <row r="157" s="12" customFormat="1" ht="22.8" customHeight="1">
      <c r="A157" s="12"/>
      <c r="B157" s="200"/>
      <c r="C157" s="201"/>
      <c r="D157" s="202" t="s">
        <v>75</v>
      </c>
      <c r="E157" s="214" t="s">
        <v>458</v>
      </c>
      <c r="F157" s="214" t="s">
        <v>459</v>
      </c>
      <c r="G157" s="201"/>
      <c r="H157" s="201"/>
      <c r="I157" s="204"/>
      <c r="J157" s="215">
        <f>BK157</f>
        <v>0</v>
      </c>
      <c r="K157" s="201"/>
      <c r="L157" s="206"/>
      <c r="M157" s="207"/>
      <c r="N157" s="208"/>
      <c r="O157" s="208"/>
      <c r="P157" s="209">
        <f>SUM(P158:P160)</f>
        <v>0</v>
      </c>
      <c r="Q157" s="208"/>
      <c r="R157" s="209">
        <f>SUM(R158:R160)</f>
        <v>0</v>
      </c>
      <c r="S157" s="208"/>
      <c r="T157" s="210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1" t="s">
        <v>170</v>
      </c>
      <c r="AT157" s="212" t="s">
        <v>75</v>
      </c>
      <c r="AU157" s="212" t="s">
        <v>84</v>
      </c>
      <c r="AY157" s="211" t="s">
        <v>141</v>
      </c>
      <c r="BK157" s="213">
        <f>SUM(BK158:BK160)</f>
        <v>0</v>
      </c>
    </row>
    <row r="158" s="2" customFormat="1" ht="16.5" customHeight="1">
      <c r="A158" s="35"/>
      <c r="B158" s="36"/>
      <c r="C158" s="216" t="s">
        <v>204</v>
      </c>
      <c r="D158" s="216" t="s">
        <v>144</v>
      </c>
      <c r="E158" s="217" t="s">
        <v>461</v>
      </c>
      <c r="F158" s="218" t="s">
        <v>462</v>
      </c>
      <c r="G158" s="219" t="s">
        <v>312</v>
      </c>
      <c r="H158" s="220">
        <v>1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41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463</v>
      </c>
      <c r="AT158" s="228" t="s">
        <v>144</v>
      </c>
      <c r="AU158" s="228" t="s">
        <v>86</v>
      </c>
      <c r="AY158" s="14" t="s">
        <v>141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84</v>
      </c>
      <c r="BK158" s="229">
        <f>ROUND(I158*H158,2)</f>
        <v>0</v>
      </c>
      <c r="BL158" s="14" t="s">
        <v>463</v>
      </c>
      <c r="BM158" s="228" t="s">
        <v>525</v>
      </c>
    </row>
    <row r="159" s="2" customFormat="1">
      <c r="A159" s="35"/>
      <c r="B159" s="36"/>
      <c r="C159" s="37"/>
      <c r="D159" s="230" t="s">
        <v>150</v>
      </c>
      <c r="E159" s="37"/>
      <c r="F159" s="231" t="s">
        <v>462</v>
      </c>
      <c r="G159" s="37"/>
      <c r="H159" s="37"/>
      <c r="I159" s="232"/>
      <c r="J159" s="37"/>
      <c r="K159" s="37"/>
      <c r="L159" s="41"/>
      <c r="M159" s="233"/>
      <c r="N159" s="23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150</v>
      </c>
      <c r="AU159" s="14" t="s">
        <v>86</v>
      </c>
    </row>
    <row r="160" s="2" customFormat="1">
      <c r="A160" s="35"/>
      <c r="B160" s="36"/>
      <c r="C160" s="37"/>
      <c r="D160" s="230" t="s">
        <v>152</v>
      </c>
      <c r="E160" s="37"/>
      <c r="F160" s="235" t="s">
        <v>465</v>
      </c>
      <c r="G160" s="37"/>
      <c r="H160" s="37"/>
      <c r="I160" s="232"/>
      <c r="J160" s="37"/>
      <c r="K160" s="37"/>
      <c r="L160" s="41"/>
      <c r="M160" s="247"/>
      <c r="N160" s="248"/>
      <c r="O160" s="249"/>
      <c r="P160" s="249"/>
      <c r="Q160" s="249"/>
      <c r="R160" s="249"/>
      <c r="S160" s="249"/>
      <c r="T160" s="250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152</v>
      </c>
      <c r="AU160" s="14" t="s">
        <v>86</v>
      </c>
    </row>
    <row r="161" s="2" customFormat="1" ht="6.96" customHeight="1">
      <c r="A161" s="35"/>
      <c r="B161" s="63"/>
      <c r="C161" s="64"/>
      <c r="D161" s="64"/>
      <c r="E161" s="64"/>
      <c r="F161" s="64"/>
      <c r="G161" s="64"/>
      <c r="H161" s="64"/>
      <c r="I161" s="64"/>
      <c r="J161" s="64"/>
      <c r="K161" s="64"/>
      <c r="L161" s="41"/>
      <c r="M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</row>
  </sheetData>
  <sheetProtection sheet="1" autoFilter="0" formatColumns="0" formatRows="0" objects="1" scenarios="1" spinCount="100000" saltValue="xY+yaPPbPPhPQtaGmJbN/ev8F2k5XEb3tep11odZlFQQZ2hCKQTMpeWjNAmGgYTIY4w+p7OAyGc92QmyJJJgUw==" hashValue="sIdf1nMRe8JtoILBgacqrLzZsI1Zz85r3s0eaogIzshLMBjdjc4pMdOhdsv8y2/1lgFWyw5+VVQpGvnx7V6fug==" algorithmName="SHA-512" password="C71F"/>
  <autoFilter ref="C121:K16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zakázky'!K6</f>
        <v>Odstranění závad z el. revizí 2023 - 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526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zakázky'!AN8</f>
        <v>12. 7. 2023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30</v>
      </c>
      <c r="E17" s="35"/>
      <c r="F17" s="35"/>
      <c r="G17" s="35"/>
      <c r="H17" s="35"/>
      <c r="I17" s="137" t="s">
        <v>25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28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32</v>
      </c>
      <c r="E20" s="35"/>
      <c r="F20" s="35"/>
      <c r="G20" s="35"/>
      <c r="H20" s="35"/>
      <c r="I20" s="137" t="s">
        <v>25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28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34</v>
      </c>
      <c r="E23" s="35"/>
      <c r="F23" s="35"/>
      <c r="G23" s="35"/>
      <c r="H23" s="35"/>
      <c r="I23" s="137" t="s">
        <v>25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28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ROUND((SUM(BE123:BE173)),  2)</f>
        <v>0</v>
      </c>
      <c r="G33" s="35"/>
      <c r="H33" s="35"/>
      <c r="I33" s="152">
        <v>0.20999999999999999</v>
      </c>
      <c r="J33" s="151">
        <f>ROUND(((SUM(BE123:BE173))*I33),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ROUND((SUM(BF123:BF173)),  2)</f>
        <v>0</v>
      </c>
      <c r="G34" s="35"/>
      <c r="H34" s="35"/>
      <c r="I34" s="152">
        <v>0.14999999999999999</v>
      </c>
      <c r="J34" s="151">
        <f>ROUND(((SUM(BF123:BF173))*I34),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ROUND((SUM(BG123:BG173)),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ROUND((SUM(BH123:BH173)),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ROUND((SUM(BI123:BI173)),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el. revizí 2023 - 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2023/06/01-5 - MŠ Markova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12. 7. 2023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TECHNICKÉ SLUŽBY HRADEC KRÁLOVÉ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34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123</v>
      </c>
      <c r="E98" s="185"/>
      <c r="F98" s="185"/>
      <c r="G98" s="185"/>
      <c r="H98" s="185"/>
      <c r="I98" s="185"/>
      <c r="J98" s="186">
        <f>J125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J149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125</v>
      </c>
      <c r="E100" s="185"/>
      <c r="F100" s="185"/>
      <c r="G100" s="185"/>
      <c r="H100" s="185"/>
      <c r="I100" s="185"/>
      <c r="J100" s="186">
        <f>J150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6"/>
      <c r="C101" s="177"/>
      <c r="D101" s="178" t="s">
        <v>337</v>
      </c>
      <c r="E101" s="179"/>
      <c r="F101" s="179"/>
      <c r="G101" s="179"/>
      <c r="H101" s="179"/>
      <c r="I101" s="179"/>
      <c r="J101" s="180">
        <f>J165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2"/>
      <c r="C102" s="183"/>
      <c r="D102" s="184" t="s">
        <v>527</v>
      </c>
      <c r="E102" s="185"/>
      <c r="F102" s="185"/>
      <c r="G102" s="185"/>
      <c r="H102" s="185"/>
      <c r="I102" s="185"/>
      <c r="J102" s="186">
        <f>J166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338</v>
      </c>
      <c r="E103" s="185"/>
      <c r="F103" s="185"/>
      <c r="G103" s="185"/>
      <c r="H103" s="185"/>
      <c r="I103" s="185"/>
      <c r="J103" s="186">
        <f>J170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126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71" t="str">
        <f>E7</f>
        <v>Odstranění závad z el. revizí 2023 - II. etapa</v>
      </c>
      <c r="F113" s="29"/>
      <c r="G113" s="29"/>
      <c r="H113" s="29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115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E9</f>
        <v>2023/06/01-5 - MŠ Markova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7"/>
      <c r="E117" s="37"/>
      <c r="F117" s="24" t="str">
        <f>F12</f>
        <v xml:space="preserve"> </v>
      </c>
      <c r="G117" s="37"/>
      <c r="H117" s="37"/>
      <c r="I117" s="29" t="s">
        <v>22</v>
      </c>
      <c r="J117" s="76" t="str">
        <f>IF(J12="","",J12)</f>
        <v>12. 7. 2023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24</v>
      </c>
      <c r="D119" s="37"/>
      <c r="E119" s="37"/>
      <c r="F119" s="24" t="str">
        <f>E15</f>
        <v>TECHNICKÉ SLUŽBY HRADEC KRÁLOVÉ</v>
      </c>
      <c r="G119" s="37"/>
      <c r="H119" s="37"/>
      <c r="I119" s="29" t="s">
        <v>32</v>
      </c>
      <c r="J119" s="33" t="str">
        <f>E21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30</v>
      </c>
      <c r="D120" s="37"/>
      <c r="E120" s="37"/>
      <c r="F120" s="24" t="str">
        <f>IF(E18="","",E18)</f>
        <v>Vyplň údaj</v>
      </c>
      <c r="G120" s="37"/>
      <c r="H120" s="37"/>
      <c r="I120" s="29" t="s">
        <v>34</v>
      </c>
      <c r="J120" s="33" t="str">
        <f>E24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88"/>
      <c r="B122" s="189"/>
      <c r="C122" s="190" t="s">
        <v>127</v>
      </c>
      <c r="D122" s="191" t="s">
        <v>61</v>
      </c>
      <c r="E122" s="191" t="s">
        <v>57</v>
      </c>
      <c r="F122" s="191" t="s">
        <v>58</v>
      </c>
      <c r="G122" s="191" t="s">
        <v>128</v>
      </c>
      <c r="H122" s="191" t="s">
        <v>129</v>
      </c>
      <c r="I122" s="191" t="s">
        <v>130</v>
      </c>
      <c r="J122" s="192" t="s">
        <v>119</v>
      </c>
      <c r="K122" s="193" t="s">
        <v>131</v>
      </c>
      <c r="L122" s="194"/>
      <c r="M122" s="97" t="s">
        <v>1</v>
      </c>
      <c r="N122" s="98" t="s">
        <v>40</v>
      </c>
      <c r="O122" s="98" t="s">
        <v>132</v>
      </c>
      <c r="P122" s="98" t="s">
        <v>133</v>
      </c>
      <c r="Q122" s="98" t="s">
        <v>134</v>
      </c>
      <c r="R122" s="98" t="s">
        <v>135</v>
      </c>
      <c r="S122" s="98" t="s">
        <v>136</v>
      </c>
      <c r="T122" s="99" t="s">
        <v>137</v>
      </c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</row>
    <row r="123" s="2" customFormat="1" ht="22.8" customHeight="1">
      <c r="A123" s="35"/>
      <c r="B123" s="36"/>
      <c r="C123" s="104" t="s">
        <v>138</v>
      </c>
      <c r="D123" s="37"/>
      <c r="E123" s="37"/>
      <c r="F123" s="37"/>
      <c r="G123" s="37"/>
      <c r="H123" s="37"/>
      <c r="I123" s="37"/>
      <c r="J123" s="195">
        <f>BK123</f>
        <v>0</v>
      </c>
      <c r="K123" s="37"/>
      <c r="L123" s="41"/>
      <c r="M123" s="100"/>
      <c r="N123" s="196"/>
      <c r="O123" s="101"/>
      <c r="P123" s="197">
        <f>P124+P149+P165</f>
        <v>0</v>
      </c>
      <c r="Q123" s="101"/>
      <c r="R123" s="197">
        <f>R124+R149+R165</f>
        <v>0.0025999999999999999</v>
      </c>
      <c r="S123" s="101"/>
      <c r="T123" s="198">
        <f>T124+T149+T165</f>
        <v>0.0020999999999999999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75</v>
      </c>
      <c r="AU123" s="14" t="s">
        <v>121</v>
      </c>
      <c r="BK123" s="199">
        <f>BK124+BK149+BK165</f>
        <v>0</v>
      </c>
    </row>
    <row r="124" s="12" customFormat="1" ht="25.92" customHeight="1">
      <c r="A124" s="12"/>
      <c r="B124" s="200"/>
      <c r="C124" s="201"/>
      <c r="D124" s="202" t="s">
        <v>75</v>
      </c>
      <c r="E124" s="203" t="s">
        <v>139</v>
      </c>
      <c r="F124" s="203" t="s">
        <v>140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</f>
        <v>0</v>
      </c>
      <c r="Q124" s="208"/>
      <c r="R124" s="209">
        <f>R125</f>
        <v>0.0025999999999999999</v>
      </c>
      <c r="S124" s="208"/>
      <c r="T124" s="210">
        <f>T125</f>
        <v>0.0020999999999999999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75</v>
      </c>
      <c r="AU124" s="212" t="s">
        <v>76</v>
      </c>
      <c r="AY124" s="211" t="s">
        <v>141</v>
      </c>
      <c r="BK124" s="213">
        <f>BK125</f>
        <v>0</v>
      </c>
    </row>
    <row r="125" s="12" customFormat="1" ht="22.8" customHeight="1">
      <c r="A125" s="12"/>
      <c r="B125" s="200"/>
      <c r="C125" s="201"/>
      <c r="D125" s="202" t="s">
        <v>75</v>
      </c>
      <c r="E125" s="214" t="s">
        <v>142</v>
      </c>
      <c r="F125" s="214" t="s">
        <v>143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SUM(P126:P148)</f>
        <v>0</v>
      </c>
      <c r="Q125" s="208"/>
      <c r="R125" s="209">
        <f>SUM(R126:R148)</f>
        <v>0.0025999999999999999</v>
      </c>
      <c r="S125" s="208"/>
      <c r="T125" s="210">
        <f>SUM(T126:T148)</f>
        <v>0.0020999999999999999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86</v>
      </c>
      <c r="AT125" s="212" t="s">
        <v>75</v>
      </c>
      <c r="AU125" s="212" t="s">
        <v>84</v>
      </c>
      <c r="AY125" s="211" t="s">
        <v>141</v>
      </c>
      <c r="BK125" s="213">
        <f>SUM(BK126:BK148)</f>
        <v>0</v>
      </c>
    </row>
    <row r="126" s="2" customFormat="1" ht="33" customHeight="1">
      <c r="A126" s="35"/>
      <c r="B126" s="36"/>
      <c r="C126" s="216" t="s">
        <v>84</v>
      </c>
      <c r="D126" s="216" t="s">
        <v>144</v>
      </c>
      <c r="E126" s="217" t="s">
        <v>528</v>
      </c>
      <c r="F126" s="218" t="s">
        <v>529</v>
      </c>
      <c r="G126" s="219" t="s">
        <v>147</v>
      </c>
      <c r="H126" s="220">
        <v>2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41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148</v>
      </c>
      <c r="AT126" s="228" t="s">
        <v>144</v>
      </c>
      <c r="AU126" s="228" t="s">
        <v>86</v>
      </c>
      <c r="AY126" s="14" t="s">
        <v>141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148</v>
      </c>
      <c r="BM126" s="228" t="s">
        <v>530</v>
      </c>
    </row>
    <row r="127" s="2" customFormat="1">
      <c r="A127" s="35"/>
      <c r="B127" s="36"/>
      <c r="C127" s="37"/>
      <c r="D127" s="230" t="s">
        <v>150</v>
      </c>
      <c r="E127" s="37"/>
      <c r="F127" s="231" t="s">
        <v>531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150</v>
      </c>
      <c r="AU127" s="14" t="s">
        <v>86</v>
      </c>
    </row>
    <row r="128" s="2" customFormat="1">
      <c r="A128" s="35"/>
      <c r="B128" s="36"/>
      <c r="C128" s="37"/>
      <c r="D128" s="230" t="s">
        <v>152</v>
      </c>
      <c r="E128" s="37"/>
      <c r="F128" s="235" t="s">
        <v>532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152</v>
      </c>
      <c r="AU128" s="14" t="s">
        <v>86</v>
      </c>
    </row>
    <row r="129" s="2" customFormat="1" ht="33" customHeight="1">
      <c r="A129" s="35"/>
      <c r="B129" s="36"/>
      <c r="C129" s="216" t="s">
        <v>86</v>
      </c>
      <c r="D129" s="216" t="s">
        <v>144</v>
      </c>
      <c r="E129" s="217" t="s">
        <v>533</v>
      </c>
      <c r="F129" s="218" t="s">
        <v>534</v>
      </c>
      <c r="G129" s="219" t="s">
        <v>147</v>
      </c>
      <c r="H129" s="220">
        <v>2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41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5.0000000000000002E-05</v>
      </c>
      <c r="T129" s="227">
        <f>S129*H129</f>
        <v>0.00010000000000000001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148</v>
      </c>
      <c r="AT129" s="228" t="s">
        <v>144</v>
      </c>
      <c r="AU129" s="228" t="s">
        <v>86</v>
      </c>
      <c r="AY129" s="14" t="s">
        <v>141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84</v>
      </c>
      <c r="BK129" s="229">
        <f>ROUND(I129*H129,2)</f>
        <v>0</v>
      </c>
      <c r="BL129" s="14" t="s">
        <v>148</v>
      </c>
      <c r="BM129" s="228" t="s">
        <v>535</v>
      </c>
    </row>
    <row r="130" s="2" customFormat="1">
      <c r="A130" s="35"/>
      <c r="B130" s="36"/>
      <c r="C130" s="37"/>
      <c r="D130" s="230" t="s">
        <v>150</v>
      </c>
      <c r="E130" s="37"/>
      <c r="F130" s="231" t="s">
        <v>536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150</v>
      </c>
      <c r="AU130" s="14" t="s">
        <v>86</v>
      </c>
    </row>
    <row r="131" s="2" customFormat="1">
      <c r="A131" s="35"/>
      <c r="B131" s="36"/>
      <c r="C131" s="37"/>
      <c r="D131" s="230" t="s">
        <v>152</v>
      </c>
      <c r="E131" s="37"/>
      <c r="F131" s="235" t="s">
        <v>532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152</v>
      </c>
      <c r="AU131" s="14" t="s">
        <v>86</v>
      </c>
    </row>
    <row r="132" s="2" customFormat="1" ht="24.15" customHeight="1">
      <c r="A132" s="35"/>
      <c r="B132" s="36"/>
      <c r="C132" s="216" t="s">
        <v>160</v>
      </c>
      <c r="D132" s="216" t="s">
        <v>144</v>
      </c>
      <c r="E132" s="217" t="s">
        <v>165</v>
      </c>
      <c r="F132" s="218" t="s">
        <v>166</v>
      </c>
      <c r="G132" s="219" t="s">
        <v>147</v>
      </c>
      <c r="H132" s="220">
        <v>1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41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148</v>
      </c>
      <c r="AT132" s="228" t="s">
        <v>144</v>
      </c>
      <c r="AU132" s="228" t="s">
        <v>86</v>
      </c>
      <c r="AY132" s="14" t="s">
        <v>141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84</v>
      </c>
      <c r="BK132" s="229">
        <f>ROUND(I132*H132,2)</f>
        <v>0</v>
      </c>
      <c r="BL132" s="14" t="s">
        <v>148</v>
      </c>
      <c r="BM132" s="228" t="s">
        <v>537</v>
      </c>
    </row>
    <row r="133" s="2" customFormat="1">
      <c r="A133" s="35"/>
      <c r="B133" s="36"/>
      <c r="C133" s="37"/>
      <c r="D133" s="230" t="s">
        <v>150</v>
      </c>
      <c r="E133" s="37"/>
      <c r="F133" s="231" t="s">
        <v>168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150</v>
      </c>
      <c r="AU133" s="14" t="s">
        <v>86</v>
      </c>
    </row>
    <row r="134" s="2" customFormat="1">
      <c r="A134" s="35"/>
      <c r="B134" s="36"/>
      <c r="C134" s="37"/>
      <c r="D134" s="230" t="s">
        <v>152</v>
      </c>
      <c r="E134" s="37"/>
      <c r="F134" s="235" t="s">
        <v>538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152</v>
      </c>
      <c r="AU134" s="14" t="s">
        <v>86</v>
      </c>
    </row>
    <row r="135" s="2" customFormat="1" ht="37.8" customHeight="1">
      <c r="A135" s="35"/>
      <c r="B135" s="36"/>
      <c r="C135" s="216" t="s">
        <v>164</v>
      </c>
      <c r="D135" s="216" t="s">
        <v>144</v>
      </c>
      <c r="E135" s="217" t="s">
        <v>188</v>
      </c>
      <c r="F135" s="218" t="s">
        <v>189</v>
      </c>
      <c r="G135" s="219" t="s">
        <v>147</v>
      </c>
      <c r="H135" s="220">
        <v>1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41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148</v>
      </c>
      <c r="AT135" s="228" t="s">
        <v>144</v>
      </c>
      <c r="AU135" s="228" t="s">
        <v>86</v>
      </c>
      <c r="AY135" s="14" t="s">
        <v>141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84</v>
      </c>
      <c r="BK135" s="229">
        <f>ROUND(I135*H135,2)</f>
        <v>0</v>
      </c>
      <c r="BL135" s="14" t="s">
        <v>148</v>
      </c>
      <c r="BM135" s="228" t="s">
        <v>539</v>
      </c>
    </row>
    <row r="136" s="2" customFormat="1">
      <c r="A136" s="35"/>
      <c r="B136" s="36"/>
      <c r="C136" s="37"/>
      <c r="D136" s="230" t="s">
        <v>150</v>
      </c>
      <c r="E136" s="37"/>
      <c r="F136" s="231" t="s">
        <v>191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150</v>
      </c>
      <c r="AU136" s="14" t="s">
        <v>86</v>
      </c>
    </row>
    <row r="137" s="2" customFormat="1">
      <c r="A137" s="35"/>
      <c r="B137" s="36"/>
      <c r="C137" s="37"/>
      <c r="D137" s="230" t="s">
        <v>152</v>
      </c>
      <c r="E137" s="37"/>
      <c r="F137" s="235" t="s">
        <v>538</v>
      </c>
      <c r="G137" s="37"/>
      <c r="H137" s="37"/>
      <c r="I137" s="232"/>
      <c r="J137" s="37"/>
      <c r="K137" s="37"/>
      <c r="L137" s="41"/>
      <c r="M137" s="233"/>
      <c r="N137" s="23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152</v>
      </c>
      <c r="AU137" s="14" t="s">
        <v>86</v>
      </c>
    </row>
    <row r="138" s="2" customFormat="1" ht="44.25" customHeight="1">
      <c r="A138" s="35"/>
      <c r="B138" s="36"/>
      <c r="C138" s="216" t="s">
        <v>170</v>
      </c>
      <c r="D138" s="216" t="s">
        <v>144</v>
      </c>
      <c r="E138" s="217" t="s">
        <v>404</v>
      </c>
      <c r="F138" s="218" t="s">
        <v>405</v>
      </c>
      <c r="G138" s="219" t="s">
        <v>147</v>
      </c>
      <c r="H138" s="220">
        <v>2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41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0.001</v>
      </c>
      <c r="T138" s="227">
        <f>S138*H138</f>
        <v>0.002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148</v>
      </c>
      <c r="AT138" s="228" t="s">
        <v>144</v>
      </c>
      <c r="AU138" s="228" t="s">
        <v>86</v>
      </c>
      <c r="AY138" s="14" t="s">
        <v>141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84</v>
      </c>
      <c r="BK138" s="229">
        <f>ROUND(I138*H138,2)</f>
        <v>0</v>
      </c>
      <c r="BL138" s="14" t="s">
        <v>148</v>
      </c>
      <c r="BM138" s="228" t="s">
        <v>540</v>
      </c>
    </row>
    <row r="139" s="2" customFormat="1">
      <c r="A139" s="35"/>
      <c r="B139" s="36"/>
      <c r="C139" s="37"/>
      <c r="D139" s="230" t="s">
        <v>150</v>
      </c>
      <c r="E139" s="37"/>
      <c r="F139" s="231" t="s">
        <v>407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150</v>
      </c>
      <c r="AU139" s="14" t="s">
        <v>86</v>
      </c>
    </row>
    <row r="140" s="2" customFormat="1">
      <c r="A140" s="35"/>
      <c r="B140" s="36"/>
      <c r="C140" s="37"/>
      <c r="D140" s="230" t="s">
        <v>152</v>
      </c>
      <c r="E140" s="37"/>
      <c r="F140" s="235" t="s">
        <v>541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152</v>
      </c>
      <c r="AU140" s="14" t="s">
        <v>86</v>
      </c>
    </row>
    <row r="141" s="2" customFormat="1" ht="37.8" customHeight="1">
      <c r="A141" s="35"/>
      <c r="B141" s="36"/>
      <c r="C141" s="216" t="s">
        <v>176</v>
      </c>
      <c r="D141" s="216" t="s">
        <v>144</v>
      </c>
      <c r="E141" s="217" t="s">
        <v>409</v>
      </c>
      <c r="F141" s="218" t="s">
        <v>410</v>
      </c>
      <c r="G141" s="219" t="s">
        <v>147</v>
      </c>
      <c r="H141" s="220">
        <v>2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41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148</v>
      </c>
      <c r="AT141" s="228" t="s">
        <v>144</v>
      </c>
      <c r="AU141" s="228" t="s">
        <v>86</v>
      </c>
      <c r="AY141" s="14" t="s">
        <v>141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84</v>
      </c>
      <c r="BK141" s="229">
        <f>ROUND(I141*H141,2)</f>
        <v>0</v>
      </c>
      <c r="BL141" s="14" t="s">
        <v>148</v>
      </c>
      <c r="BM141" s="228" t="s">
        <v>542</v>
      </c>
    </row>
    <row r="142" s="2" customFormat="1">
      <c r="A142" s="35"/>
      <c r="B142" s="36"/>
      <c r="C142" s="37"/>
      <c r="D142" s="230" t="s">
        <v>150</v>
      </c>
      <c r="E142" s="37"/>
      <c r="F142" s="231" t="s">
        <v>412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150</v>
      </c>
      <c r="AU142" s="14" t="s">
        <v>86</v>
      </c>
    </row>
    <row r="143" s="2" customFormat="1">
      <c r="A143" s="35"/>
      <c r="B143" s="36"/>
      <c r="C143" s="37"/>
      <c r="D143" s="230" t="s">
        <v>152</v>
      </c>
      <c r="E143" s="37"/>
      <c r="F143" s="235" t="s">
        <v>541</v>
      </c>
      <c r="G143" s="37"/>
      <c r="H143" s="37"/>
      <c r="I143" s="232"/>
      <c r="J143" s="37"/>
      <c r="K143" s="37"/>
      <c r="L143" s="41"/>
      <c r="M143" s="233"/>
      <c r="N143" s="23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152</v>
      </c>
      <c r="AU143" s="14" t="s">
        <v>86</v>
      </c>
    </row>
    <row r="144" s="2" customFormat="1" ht="24.15" customHeight="1">
      <c r="A144" s="35"/>
      <c r="B144" s="36"/>
      <c r="C144" s="236" t="s">
        <v>181</v>
      </c>
      <c r="D144" s="236" t="s">
        <v>154</v>
      </c>
      <c r="E144" s="237" t="s">
        <v>421</v>
      </c>
      <c r="F144" s="238" t="s">
        <v>422</v>
      </c>
      <c r="G144" s="239" t="s">
        <v>147</v>
      </c>
      <c r="H144" s="240">
        <v>2</v>
      </c>
      <c r="I144" s="241"/>
      <c r="J144" s="242">
        <f>ROUND(I144*H144,2)</f>
        <v>0</v>
      </c>
      <c r="K144" s="243"/>
      <c r="L144" s="244"/>
      <c r="M144" s="245" t="s">
        <v>1</v>
      </c>
      <c r="N144" s="246" t="s">
        <v>41</v>
      </c>
      <c r="O144" s="88"/>
      <c r="P144" s="226">
        <f>O144*H144</f>
        <v>0</v>
      </c>
      <c r="Q144" s="226">
        <v>0.0012999999999999999</v>
      </c>
      <c r="R144" s="226">
        <f>Q144*H144</f>
        <v>0.0025999999999999999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158</v>
      </c>
      <c r="AT144" s="228" t="s">
        <v>154</v>
      </c>
      <c r="AU144" s="228" t="s">
        <v>86</v>
      </c>
      <c r="AY144" s="14" t="s">
        <v>141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84</v>
      </c>
      <c r="BK144" s="229">
        <f>ROUND(I144*H144,2)</f>
        <v>0</v>
      </c>
      <c r="BL144" s="14" t="s">
        <v>148</v>
      </c>
      <c r="BM144" s="228" t="s">
        <v>543</v>
      </c>
    </row>
    <row r="145" s="2" customFormat="1">
      <c r="A145" s="35"/>
      <c r="B145" s="36"/>
      <c r="C145" s="37"/>
      <c r="D145" s="230" t="s">
        <v>150</v>
      </c>
      <c r="E145" s="37"/>
      <c r="F145" s="231" t="s">
        <v>422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150</v>
      </c>
      <c r="AU145" s="14" t="s">
        <v>86</v>
      </c>
    </row>
    <row r="146" s="2" customFormat="1">
      <c r="A146" s="35"/>
      <c r="B146" s="36"/>
      <c r="C146" s="37"/>
      <c r="D146" s="230" t="s">
        <v>152</v>
      </c>
      <c r="E146" s="37"/>
      <c r="F146" s="235" t="s">
        <v>541</v>
      </c>
      <c r="G146" s="37"/>
      <c r="H146" s="37"/>
      <c r="I146" s="232"/>
      <c r="J146" s="37"/>
      <c r="K146" s="37"/>
      <c r="L146" s="41"/>
      <c r="M146" s="233"/>
      <c r="N146" s="23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152</v>
      </c>
      <c r="AU146" s="14" t="s">
        <v>86</v>
      </c>
    </row>
    <row r="147" s="2" customFormat="1" ht="24.15" customHeight="1">
      <c r="A147" s="35"/>
      <c r="B147" s="36"/>
      <c r="C147" s="216" t="s">
        <v>187</v>
      </c>
      <c r="D147" s="216" t="s">
        <v>144</v>
      </c>
      <c r="E147" s="217" t="s">
        <v>273</v>
      </c>
      <c r="F147" s="218" t="s">
        <v>274</v>
      </c>
      <c r="G147" s="219" t="s">
        <v>275</v>
      </c>
      <c r="H147" s="220">
        <v>0.0030000000000000001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41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148</v>
      </c>
      <c r="AT147" s="228" t="s">
        <v>144</v>
      </c>
      <c r="AU147" s="228" t="s">
        <v>86</v>
      </c>
      <c r="AY147" s="14" t="s">
        <v>141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84</v>
      </c>
      <c r="BK147" s="229">
        <f>ROUND(I147*H147,2)</f>
        <v>0</v>
      </c>
      <c r="BL147" s="14" t="s">
        <v>148</v>
      </c>
      <c r="BM147" s="228" t="s">
        <v>544</v>
      </c>
    </row>
    <row r="148" s="2" customFormat="1">
      <c r="A148" s="35"/>
      <c r="B148" s="36"/>
      <c r="C148" s="37"/>
      <c r="D148" s="230" t="s">
        <v>150</v>
      </c>
      <c r="E148" s="37"/>
      <c r="F148" s="231" t="s">
        <v>277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150</v>
      </c>
      <c r="AU148" s="14" t="s">
        <v>86</v>
      </c>
    </row>
    <row r="149" s="12" customFormat="1" ht="25.92" customHeight="1">
      <c r="A149" s="12"/>
      <c r="B149" s="200"/>
      <c r="C149" s="201"/>
      <c r="D149" s="202" t="s">
        <v>75</v>
      </c>
      <c r="E149" s="203" t="s">
        <v>154</v>
      </c>
      <c r="F149" s="203" t="s">
        <v>278</v>
      </c>
      <c r="G149" s="201"/>
      <c r="H149" s="201"/>
      <c r="I149" s="204"/>
      <c r="J149" s="205">
        <f>BK149</f>
        <v>0</v>
      </c>
      <c r="K149" s="201"/>
      <c r="L149" s="206"/>
      <c r="M149" s="207"/>
      <c r="N149" s="208"/>
      <c r="O149" s="208"/>
      <c r="P149" s="209">
        <f>P150</f>
        <v>0</v>
      </c>
      <c r="Q149" s="208"/>
      <c r="R149" s="209">
        <f>R150</f>
        <v>0</v>
      </c>
      <c r="S149" s="208"/>
      <c r="T149" s="21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160</v>
      </c>
      <c r="AT149" s="212" t="s">
        <v>75</v>
      </c>
      <c r="AU149" s="212" t="s">
        <v>76</v>
      </c>
      <c r="AY149" s="211" t="s">
        <v>141</v>
      </c>
      <c r="BK149" s="213">
        <f>BK150</f>
        <v>0</v>
      </c>
    </row>
    <row r="150" s="12" customFormat="1" ht="22.8" customHeight="1">
      <c r="A150" s="12"/>
      <c r="B150" s="200"/>
      <c r="C150" s="201"/>
      <c r="D150" s="202" t="s">
        <v>75</v>
      </c>
      <c r="E150" s="214" t="s">
        <v>279</v>
      </c>
      <c r="F150" s="214" t="s">
        <v>280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SUM(P151:P164)</f>
        <v>0</v>
      </c>
      <c r="Q150" s="208"/>
      <c r="R150" s="209">
        <f>SUM(R151:R164)</f>
        <v>0</v>
      </c>
      <c r="S150" s="208"/>
      <c r="T150" s="210">
        <f>SUM(T151:T164)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160</v>
      </c>
      <c r="AT150" s="212" t="s">
        <v>75</v>
      </c>
      <c r="AU150" s="212" t="s">
        <v>84</v>
      </c>
      <c r="AY150" s="211" t="s">
        <v>141</v>
      </c>
      <c r="BK150" s="213">
        <f>SUM(BK151:BK164)</f>
        <v>0</v>
      </c>
    </row>
    <row r="151" s="2" customFormat="1" ht="16.5" customHeight="1">
      <c r="A151" s="35"/>
      <c r="B151" s="36"/>
      <c r="C151" s="216" t="s">
        <v>193</v>
      </c>
      <c r="D151" s="216" t="s">
        <v>144</v>
      </c>
      <c r="E151" s="217" t="s">
        <v>545</v>
      </c>
      <c r="F151" s="218" t="s">
        <v>546</v>
      </c>
      <c r="G151" s="219" t="s">
        <v>147</v>
      </c>
      <c r="H151" s="220">
        <v>1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41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262</v>
      </c>
      <c r="AT151" s="228" t="s">
        <v>144</v>
      </c>
      <c r="AU151" s="228" t="s">
        <v>86</v>
      </c>
      <c r="AY151" s="14" t="s">
        <v>141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84</v>
      </c>
      <c r="BK151" s="229">
        <f>ROUND(I151*H151,2)</f>
        <v>0</v>
      </c>
      <c r="BL151" s="14" t="s">
        <v>262</v>
      </c>
      <c r="BM151" s="228" t="s">
        <v>547</v>
      </c>
    </row>
    <row r="152" s="2" customFormat="1">
      <c r="A152" s="35"/>
      <c r="B152" s="36"/>
      <c r="C152" s="37"/>
      <c r="D152" s="230" t="s">
        <v>152</v>
      </c>
      <c r="E152" s="37"/>
      <c r="F152" s="235" t="s">
        <v>359</v>
      </c>
      <c r="G152" s="37"/>
      <c r="H152" s="37"/>
      <c r="I152" s="232"/>
      <c r="J152" s="37"/>
      <c r="K152" s="37"/>
      <c r="L152" s="41"/>
      <c r="M152" s="233"/>
      <c r="N152" s="23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152</v>
      </c>
      <c r="AU152" s="14" t="s">
        <v>86</v>
      </c>
    </row>
    <row r="153" s="2" customFormat="1" ht="24.15" customHeight="1">
      <c r="A153" s="35"/>
      <c r="B153" s="36"/>
      <c r="C153" s="236" t="s">
        <v>198</v>
      </c>
      <c r="D153" s="236" t="s">
        <v>154</v>
      </c>
      <c r="E153" s="237" t="s">
        <v>548</v>
      </c>
      <c r="F153" s="238" t="s">
        <v>549</v>
      </c>
      <c r="G153" s="239" t="s">
        <v>147</v>
      </c>
      <c r="H153" s="240">
        <v>1</v>
      </c>
      <c r="I153" s="241"/>
      <c r="J153" s="242">
        <f>ROUND(I153*H153,2)</f>
        <v>0</v>
      </c>
      <c r="K153" s="243"/>
      <c r="L153" s="244"/>
      <c r="M153" s="245" t="s">
        <v>1</v>
      </c>
      <c r="N153" s="246" t="s">
        <v>41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295</v>
      </c>
      <c r="AT153" s="228" t="s">
        <v>154</v>
      </c>
      <c r="AU153" s="228" t="s">
        <v>86</v>
      </c>
      <c r="AY153" s="14" t="s">
        <v>141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84</v>
      </c>
      <c r="BK153" s="229">
        <f>ROUND(I153*H153,2)</f>
        <v>0</v>
      </c>
      <c r="BL153" s="14" t="s">
        <v>295</v>
      </c>
      <c r="BM153" s="228" t="s">
        <v>550</v>
      </c>
    </row>
    <row r="154" s="2" customFormat="1">
      <c r="A154" s="35"/>
      <c r="B154" s="36"/>
      <c r="C154" s="37"/>
      <c r="D154" s="230" t="s">
        <v>150</v>
      </c>
      <c r="E154" s="37"/>
      <c r="F154" s="231" t="s">
        <v>551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150</v>
      </c>
      <c r="AU154" s="14" t="s">
        <v>86</v>
      </c>
    </row>
    <row r="155" s="2" customFormat="1">
      <c r="A155" s="35"/>
      <c r="B155" s="36"/>
      <c r="C155" s="37"/>
      <c r="D155" s="230" t="s">
        <v>152</v>
      </c>
      <c r="E155" s="37"/>
      <c r="F155" s="235" t="s">
        <v>359</v>
      </c>
      <c r="G155" s="37"/>
      <c r="H155" s="37"/>
      <c r="I155" s="232"/>
      <c r="J155" s="37"/>
      <c r="K155" s="37"/>
      <c r="L155" s="41"/>
      <c r="M155" s="233"/>
      <c r="N155" s="23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152</v>
      </c>
      <c r="AU155" s="14" t="s">
        <v>86</v>
      </c>
    </row>
    <row r="156" s="2" customFormat="1" ht="21.75" customHeight="1">
      <c r="A156" s="35"/>
      <c r="B156" s="36"/>
      <c r="C156" s="216" t="s">
        <v>204</v>
      </c>
      <c r="D156" s="216" t="s">
        <v>144</v>
      </c>
      <c r="E156" s="217" t="s">
        <v>552</v>
      </c>
      <c r="F156" s="218" t="s">
        <v>553</v>
      </c>
      <c r="G156" s="219" t="s">
        <v>147</v>
      </c>
      <c r="H156" s="220">
        <v>1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41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262</v>
      </c>
      <c r="AT156" s="228" t="s">
        <v>144</v>
      </c>
      <c r="AU156" s="228" t="s">
        <v>86</v>
      </c>
      <c r="AY156" s="14" t="s">
        <v>141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84</v>
      </c>
      <c r="BK156" s="229">
        <f>ROUND(I156*H156,2)</f>
        <v>0</v>
      </c>
      <c r="BL156" s="14" t="s">
        <v>262</v>
      </c>
      <c r="BM156" s="228" t="s">
        <v>554</v>
      </c>
    </row>
    <row r="157" s="2" customFormat="1">
      <c r="A157" s="35"/>
      <c r="B157" s="36"/>
      <c r="C157" s="37"/>
      <c r="D157" s="230" t="s">
        <v>150</v>
      </c>
      <c r="E157" s="37"/>
      <c r="F157" s="231" t="s">
        <v>555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150</v>
      </c>
      <c r="AU157" s="14" t="s">
        <v>86</v>
      </c>
    </row>
    <row r="158" s="2" customFormat="1">
      <c r="A158" s="35"/>
      <c r="B158" s="36"/>
      <c r="C158" s="37"/>
      <c r="D158" s="230" t="s">
        <v>152</v>
      </c>
      <c r="E158" s="37"/>
      <c r="F158" s="235" t="s">
        <v>556</v>
      </c>
      <c r="G158" s="37"/>
      <c r="H158" s="37"/>
      <c r="I158" s="232"/>
      <c r="J158" s="37"/>
      <c r="K158" s="37"/>
      <c r="L158" s="41"/>
      <c r="M158" s="233"/>
      <c r="N158" s="23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152</v>
      </c>
      <c r="AU158" s="14" t="s">
        <v>86</v>
      </c>
    </row>
    <row r="159" s="2" customFormat="1" ht="24.15" customHeight="1">
      <c r="A159" s="35"/>
      <c r="B159" s="36"/>
      <c r="C159" s="216" t="s">
        <v>209</v>
      </c>
      <c r="D159" s="216" t="s">
        <v>144</v>
      </c>
      <c r="E159" s="217" t="s">
        <v>557</v>
      </c>
      <c r="F159" s="218" t="s">
        <v>558</v>
      </c>
      <c r="G159" s="219" t="s">
        <v>312</v>
      </c>
      <c r="H159" s="220">
        <v>1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41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262</v>
      </c>
      <c r="AT159" s="228" t="s">
        <v>144</v>
      </c>
      <c r="AU159" s="228" t="s">
        <v>86</v>
      </c>
      <c r="AY159" s="14" t="s">
        <v>141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84</v>
      </c>
      <c r="BK159" s="229">
        <f>ROUND(I159*H159,2)</f>
        <v>0</v>
      </c>
      <c r="BL159" s="14" t="s">
        <v>262</v>
      </c>
      <c r="BM159" s="228" t="s">
        <v>559</v>
      </c>
    </row>
    <row r="160" s="2" customFormat="1">
      <c r="A160" s="35"/>
      <c r="B160" s="36"/>
      <c r="C160" s="37"/>
      <c r="D160" s="230" t="s">
        <v>150</v>
      </c>
      <c r="E160" s="37"/>
      <c r="F160" s="231" t="s">
        <v>560</v>
      </c>
      <c r="G160" s="37"/>
      <c r="H160" s="37"/>
      <c r="I160" s="232"/>
      <c r="J160" s="37"/>
      <c r="K160" s="37"/>
      <c r="L160" s="41"/>
      <c r="M160" s="233"/>
      <c r="N160" s="23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150</v>
      </c>
      <c r="AU160" s="14" t="s">
        <v>86</v>
      </c>
    </row>
    <row r="161" s="2" customFormat="1">
      <c r="A161" s="35"/>
      <c r="B161" s="36"/>
      <c r="C161" s="37"/>
      <c r="D161" s="230" t="s">
        <v>152</v>
      </c>
      <c r="E161" s="37"/>
      <c r="F161" s="235" t="s">
        <v>359</v>
      </c>
      <c r="G161" s="37"/>
      <c r="H161" s="37"/>
      <c r="I161" s="232"/>
      <c r="J161" s="37"/>
      <c r="K161" s="37"/>
      <c r="L161" s="41"/>
      <c r="M161" s="233"/>
      <c r="N161" s="23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152</v>
      </c>
      <c r="AU161" s="14" t="s">
        <v>86</v>
      </c>
    </row>
    <row r="162" s="2" customFormat="1" ht="16.5" customHeight="1">
      <c r="A162" s="35"/>
      <c r="B162" s="36"/>
      <c r="C162" s="216" t="s">
        <v>214</v>
      </c>
      <c r="D162" s="216" t="s">
        <v>144</v>
      </c>
      <c r="E162" s="217" t="s">
        <v>331</v>
      </c>
      <c r="F162" s="218" t="s">
        <v>561</v>
      </c>
      <c r="G162" s="219" t="s">
        <v>312</v>
      </c>
      <c r="H162" s="220">
        <v>1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41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262</v>
      </c>
      <c r="AT162" s="228" t="s">
        <v>144</v>
      </c>
      <c r="AU162" s="228" t="s">
        <v>86</v>
      </c>
      <c r="AY162" s="14" t="s">
        <v>141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84</v>
      </c>
      <c r="BK162" s="229">
        <f>ROUND(I162*H162,2)</f>
        <v>0</v>
      </c>
      <c r="BL162" s="14" t="s">
        <v>262</v>
      </c>
      <c r="BM162" s="228" t="s">
        <v>562</v>
      </c>
    </row>
    <row r="163" s="2" customFormat="1">
      <c r="A163" s="35"/>
      <c r="B163" s="36"/>
      <c r="C163" s="37"/>
      <c r="D163" s="230" t="s">
        <v>150</v>
      </c>
      <c r="E163" s="37"/>
      <c r="F163" s="231" t="s">
        <v>560</v>
      </c>
      <c r="G163" s="37"/>
      <c r="H163" s="37"/>
      <c r="I163" s="232"/>
      <c r="J163" s="37"/>
      <c r="K163" s="37"/>
      <c r="L163" s="41"/>
      <c r="M163" s="233"/>
      <c r="N163" s="23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150</v>
      </c>
      <c r="AU163" s="14" t="s">
        <v>86</v>
      </c>
    </row>
    <row r="164" s="2" customFormat="1">
      <c r="A164" s="35"/>
      <c r="B164" s="36"/>
      <c r="C164" s="37"/>
      <c r="D164" s="230" t="s">
        <v>152</v>
      </c>
      <c r="E164" s="37"/>
      <c r="F164" s="235" t="s">
        <v>213</v>
      </c>
      <c r="G164" s="37"/>
      <c r="H164" s="37"/>
      <c r="I164" s="232"/>
      <c r="J164" s="37"/>
      <c r="K164" s="37"/>
      <c r="L164" s="41"/>
      <c r="M164" s="233"/>
      <c r="N164" s="23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152</v>
      </c>
      <c r="AU164" s="14" t="s">
        <v>86</v>
      </c>
    </row>
    <row r="165" s="12" customFormat="1" ht="25.92" customHeight="1">
      <c r="A165" s="12"/>
      <c r="B165" s="200"/>
      <c r="C165" s="201"/>
      <c r="D165" s="202" t="s">
        <v>75</v>
      </c>
      <c r="E165" s="203" t="s">
        <v>456</v>
      </c>
      <c r="F165" s="203" t="s">
        <v>457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P166+P170</f>
        <v>0</v>
      </c>
      <c r="Q165" s="208"/>
      <c r="R165" s="209">
        <f>R166+R170</f>
        <v>0</v>
      </c>
      <c r="S165" s="208"/>
      <c r="T165" s="210">
        <f>T166+T170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170</v>
      </c>
      <c r="AT165" s="212" t="s">
        <v>75</v>
      </c>
      <c r="AU165" s="212" t="s">
        <v>76</v>
      </c>
      <c r="AY165" s="211" t="s">
        <v>141</v>
      </c>
      <c r="BK165" s="213">
        <f>BK166+BK170</f>
        <v>0</v>
      </c>
    </row>
    <row r="166" s="12" customFormat="1" ht="22.8" customHeight="1">
      <c r="A166" s="12"/>
      <c r="B166" s="200"/>
      <c r="C166" s="201"/>
      <c r="D166" s="202" t="s">
        <v>75</v>
      </c>
      <c r="E166" s="214" t="s">
        <v>563</v>
      </c>
      <c r="F166" s="214" t="s">
        <v>564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SUM(P167:P169)</f>
        <v>0</v>
      </c>
      <c r="Q166" s="208"/>
      <c r="R166" s="209">
        <f>SUM(R167:R169)</f>
        <v>0</v>
      </c>
      <c r="S166" s="208"/>
      <c r="T166" s="210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170</v>
      </c>
      <c r="AT166" s="212" t="s">
        <v>75</v>
      </c>
      <c r="AU166" s="212" t="s">
        <v>84</v>
      </c>
      <c r="AY166" s="211" t="s">
        <v>141</v>
      </c>
      <c r="BK166" s="213">
        <f>SUM(BK167:BK169)</f>
        <v>0</v>
      </c>
    </row>
    <row r="167" s="2" customFormat="1" ht="16.5" customHeight="1">
      <c r="A167" s="35"/>
      <c r="B167" s="36"/>
      <c r="C167" s="216" t="s">
        <v>220</v>
      </c>
      <c r="D167" s="216" t="s">
        <v>144</v>
      </c>
      <c r="E167" s="217" t="s">
        <v>565</v>
      </c>
      <c r="F167" s="218" t="s">
        <v>566</v>
      </c>
      <c r="G167" s="219" t="s">
        <v>567</v>
      </c>
      <c r="H167" s="220">
        <v>1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41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463</v>
      </c>
      <c r="AT167" s="228" t="s">
        <v>144</v>
      </c>
      <c r="AU167" s="228" t="s">
        <v>86</v>
      </c>
      <c r="AY167" s="14" t="s">
        <v>141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84</v>
      </c>
      <c r="BK167" s="229">
        <f>ROUND(I167*H167,2)</f>
        <v>0</v>
      </c>
      <c r="BL167" s="14" t="s">
        <v>463</v>
      </c>
      <c r="BM167" s="228" t="s">
        <v>568</v>
      </c>
    </row>
    <row r="168" s="2" customFormat="1">
      <c r="A168" s="35"/>
      <c r="B168" s="36"/>
      <c r="C168" s="37"/>
      <c r="D168" s="230" t="s">
        <v>150</v>
      </c>
      <c r="E168" s="37"/>
      <c r="F168" s="231" t="s">
        <v>569</v>
      </c>
      <c r="G168" s="37"/>
      <c r="H168" s="37"/>
      <c r="I168" s="232"/>
      <c r="J168" s="37"/>
      <c r="K168" s="37"/>
      <c r="L168" s="41"/>
      <c r="M168" s="233"/>
      <c r="N168" s="23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150</v>
      </c>
      <c r="AU168" s="14" t="s">
        <v>86</v>
      </c>
    </row>
    <row r="169" s="2" customFormat="1">
      <c r="A169" s="35"/>
      <c r="B169" s="36"/>
      <c r="C169" s="37"/>
      <c r="D169" s="230" t="s">
        <v>152</v>
      </c>
      <c r="E169" s="37"/>
      <c r="F169" s="235" t="s">
        <v>502</v>
      </c>
      <c r="G169" s="37"/>
      <c r="H169" s="37"/>
      <c r="I169" s="232"/>
      <c r="J169" s="37"/>
      <c r="K169" s="37"/>
      <c r="L169" s="41"/>
      <c r="M169" s="233"/>
      <c r="N169" s="23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152</v>
      </c>
      <c r="AU169" s="14" t="s">
        <v>86</v>
      </c>
    </row>
    <row r="170" s="12" customFormat="1" ht="22.8" customHeight="1">
      <c r="A170" s="12"/>
      <c r="B170" s="200"/>
      <c r="C170" s="201"/>
      <c r="D170" s="202" t="s">
        <v>75</v>
      </c>
      <c r="E170" s="214" t="s">
        <v>458</v>
      </c>
      <c r="F170" s="214" t="s">
        <v>459</v>
      </c>
      <c r="G170" s="201"/>
      <c r="H170" s="201"/>
      <c r="I170" s="204"/>
      <c r="J170" s="215">
        <f>BK170</f>
        <v>0</v>
      </c>
      <c r="K170" s="201"/>
      <c r="L170" s="206"/>
      <c r="M170" s="207"/>
      <c r="N170" s="208"/>
      <c r="O170" s="208"/>
      <c r="P170" s="209">
        <f>SUM(P171:P173)</f>
        <v>0</v>
      </c>
      <c r="Q170" s="208"/>
      <c r="R170" s="209">
        <f>SUM(R171:R173)</f>
        <v>0</v>
      </c>
      <c r="S170" s="208"/>
      <c r="T170" s="210">
        <f>SUM(T171:T173)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1" t="s">
        <v>170</v>
      </c>
      <c r="AT170" s="212" t="s">
        <v>75</v>
      </c>
      <c r="AU170" s="212" t="s">
        <v>84</v>
      </c>
      <c r="AY170" s="211" t="s">
        <v>141</v>
      </c>
      <c r="BK170" s="213">
        <f>SUM(BK171:BK173)</f>
        <v>0</v>
      </c>
    </row>
    <row r="171" s="2" customFormat="1" ht="16.5" customHeight="1">
      <c r="A171" s="35"/>
      <c r="B171" s="36"/>
      <c r="C171" s="216" t="s">
        <v>8</v>
      </c>
      <c r="D171" s="216" t="s">
        <v>144</v>
      </c>
      <c r="E171" s="217" t="s">
        <v>461</v>
      </c>
      <c r="F171" s="218" t="s">
        <v>462</v>
      </c>
      <c r="G171" s="219" t="s">
        <v>312</v>
      </c>
      <c r="H171" s="220">
        <v>1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41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463</v>
      </c>
      <c r="AT171" s="228" t="s">
        <v>144</v>
      </c>
      <c r="AU171" s="228" t="s">
        <v>86</v>
      </c>
      <c r="AY171" s="14" t="s">
        <v>141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84</v>
      </c>
      <c r="BK171" s="229">
        <f>ROUND(I171*H171,2)</f>
        <v>0</v>
      </c>
      <c r="BL171" s="14" t="s">
        <v>463</v>
      </c>
      <c r="BM171" s="228" t="s">
        <v>570</v>
      </c>
    </row>
    <row r="172" s="2" customFormat="1">
      <c r="A172" s="35"/>
      <c r="B172" s="36"/>
      <c r="C172" s="37"/>
      <c r="D172" s="230" t="s">
        <v>150</v>
      </c>
      <c r="E172" s="37"/>
      <c r="F172" s="231" t="s">
        <v>462</v>
      </c>
      <c r="G172" s="37"/>
      <c r="H172" s="37"/>
      <c r="I172" s="232"/>
      <c r="J172" s="37"/>
      <c r="K172" s="37"/>
      <c r="L172" s="41"/>
      <c r="M172" s="233"/>
      <c r="N172" s="23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150</v>
      </c>
      <c r="AU172" s="14" t="s">
        <v>86</v>
      </c>
    </row>
    <row r="173" s="2" customFormat="1">
      <c r="A173" s="35"/>
      <c r="B173" s="36"/>
      <c r="C173" s="37"/>
      <c r="D173" s="230" t="s">
        <v>152</v>
      </c>
      <c r="E173" s="37"/>
      <c r="F173" s="235" t="s">
        <v>465</v>
      </c>
      <c r="G173" s="37"/>
      <c r="H173" s="37"/>
      <c r="I173" s="232"/>
      <c r="J173" s="37"/>
      <c r="K173" s="37"/>
      <c r="L173" s="41"/>
      <c r="M173" s="247"/>
      <c r="N173" s="248"/>
      <c r="O173" s="249"/>
      <c r="P173" s="249"/>
      <c r="Q173" s="249"/>
      <c r="R173" s="249"/>
      <c r="S173" s="249"/>
      <c r="T173" s="250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152</v>
      </c>
      <c r="AU173" s="14" t="s">
        <v>86</v>
      </c>
    </row>
    <row r="174" s="2" customFormat="1" ht="6.96" customHeight="1">
      <c r="A174" s="35"/>
      <c r="B174" s="63"/>
      <c r="C174" s="64"/>
      <c r="D174" s="64"/>
      <c r="E174" s="64"/>
      <c r="F174" s="64"/>
      <c r="G174" s="64"/>
      <c r="H174" s="64"/>
      <c r="I174" s="64"/>
      <c r="J174" s="64"/>
      <c r="K174" s="64"/>
      <c r="L174" s="41"/>
      <c r="M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</row>
  </sheetData>
  <sheetProtection sheet="1" autoFilter="0" formatColumns="0" formatRows="0" objects="1" scenarios="1" spinCount="100000" saltValue="I5vYj+uzO/2IBC1kaoxPASLXtGxT77gVR00RaJoTReqtO1g3Zu6Gqws22CIV7d4oeCVGvlmbEa7MUCvQObWWjg==" hashValue="2ekZBpzXDhFsMDmFrXJLaJhpF95Pj0tOOgZF66whNDRJroj15a8wXTWnU05aW+0cXtDL1AFoZraB6jKoU+Aj8g==" algorithmName="SHA-512" password="C71F"/>
  <autoFilter ref="C122:K17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zakázky'!K6</f>
        <v>Odstranění závad z el. revizí 2023 - 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571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zakázky'!AN8</f>
        <v>12. 7. 2023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30</v>
      </c>
      <c r="E17" s="35"/>
      <c r="F17" s="35"/>
      <c r="G17" s="35"/>
      <c r="H17" s="35"/>
      <c r="I17" s="137" t="s">
        <v>25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28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32</v>
      </c>
      <c r="E20" s="35"/>
      <c r="F20" s="35"/>
      <c r="G20" s="35"/>
      <c r="H20" s="35"/>
      <c r="I20" s="137" t="s">
        <v>25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28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34</v>
      </c>
      <c r="E23" s="35"/>
      <c r="F23" s="35"/>
      <c r="G23" s="35"/>
      <c r="H23" s="35"/>
      <c r="I23" s="137" t="s">
        <v>25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28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ROUND((SUM(BE122:BE214)),  2)</f>
        <v>0</v>
      </c>
      <c r="G33" s="35"/>
      <c r="H33" s="35"/>
      <c r="I33" s="152">
        <v>0.20999999999999999</v>
      </c>
      <c r="J33" s="151">
        <f>ROUND(((SUM(BE122:BE214))*I33),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ROUND((SUM(BF122:BF214)),  2)</f>
        <v>0</v>
      </c>
      <c r="G34" s="35"/>
      <c r="H34" s="35"/>
      <c r="I34" s="152">
        <v>0.14999999999999999</v>
      </c>
      <c r="J34" s="151">
        <f>ROUND(((SUM(BF122:BF214))*I34),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ROUND((SUM(BG122:BG214)),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ROUND((SUM(BH122:BH214)),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ROUND((SUM(BI122:BI214)),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el. revizí 2023 - 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 xml:space="preserve">2023/06/01-6 - MŠ Škroupova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12. 7. 2023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TECHNICKÉ SLUŽBY HRADEC KRÁLOVÉ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34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123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J199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125</v>
      </c>
      <c r="E100" s="185"/>
      <c r="F100" s="185"/>
      <c r="G100" s="185"/>
      <c r="H100" s="185"/>
      <c r="I100" s="185"/>
      <c r="J100" s="186">
        <f>J200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6"/>
      <c r="C101" s="177"/>
      <c r="D101" s="178" t="s">
        <v>337</v>
      </c>
      <c r="E101" s="179"/>
      <c r="F101" s="179"/>
      <c r="G101" s="179"/>
      <c r="H101" s="179"/>
      <c r="I101" s="179"/>
      <c r="J101" s="180">
        <f>J210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2"/>
      <c r="C102" s="183"/>
      <c r="D102" s="184" t="s">
        <v>338</v>
      </c>
      <c r="E102" s="185"/>
      <c r="F102" s="185"/>
      <c r="G102" s="185"/>
      <c r="H102" s="185"/>
      <c r="I102" s="185"/>
      <c r="J102" s="186">
        <f>J211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el. revizí 2023 - II. 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115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 xml:space="preserve">2023/06/01-6 - MŠ Škroupova 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 xml:space="preserve"> </v>
      </c>
      <c r="G116" s="37"/>
      <c r="H116" s="37"/>
      <c r="I116" s="29" t="s">
        <v>22</v>
      </c>
      <c r="J116" s="76" t="str">
        <f>IF(J12="","",J12)</f>
        <v>12. 7. 2023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>TECHNICKÉ SLUŽBY HRADEC KRÁLOVÉ</v>
      </c>
      <c r="G118" s="37"/>
      <c r="H118" s="37"/>
      <c r="I118" s="29" t="s">
        <v>32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30</v>
      </c>
      <c r="D119" s="37"/>
      <c r="E119" s="37"/>
      <c r="F119" s="24" t="str">
        <f>IF(E18="","",E18)</f>
        <v>Vyplň údaj</v>
      </c>
      <c r="G119" s="37"/>
      <c r="H119" s="37"/>
      <c r="I119" s="29" t="s">
        <v>34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127</v>
      </c>
      <c r="D121" s="191" t="s">
        <v>61</v>
      </c>
      <c r="E121" s="191" t="s">
        <v>57</v>
      </c>
      <c r="F121" s="191" t="s">
        <v>58</v>
      </c>
      <c r="G121" s="191" t="s">
        <v>128</v>
      </c>
      <c r="H121" s="191" t="s">
        <v>129</v>
      </c>
      <c r="I121" s="191" t="s">
        <v>130</v>
      </c>
      <c r="J121" s="192" t="s">
        <v>119</v>
      </c>
      <c r="K121" s="193" t="s">
        <v>131</v>
      </c>
      <c r="L121" s="194"/>
      <c r="M121" s="97" t="s">
        <v>1</v>
      </c>
      <c r="N121" s="98" t="s">
        <v>40</v>
      </c>
      <c r="O121" s="98" t="s">
        <v>132</v>
      </c>
      <c r="P121" s="98" t="s">
        <v>133</v>
      </c>
      <c r="Q121" s="98" t="s">
        <v>134</v>
      </c>
      <c r="R121" s="98" t="s">
        <v>135</v>
      </c>
      <c r="S121" s="98" t="s">
        <v>136</v>
      </c>
      <c r="T121" s="99" t="s">
        <v>137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138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P123+P199+P210</f>
        <v>0</v>
      </c>
      <c r="Q122" s="101"/>
      <c r="R122" s="197">
        <f>R123+R199+R210</f>
        <v>0.0059899999999999997</v>
      </c>
      <c r="S122" s="101"/>
      <c r="T122" s="198">
        <f>T123+T199+T210</f>
        <v>0.076549999999999993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75</v>
      </c>
      <c r="AU122" s="14" t="s">
        <v>121</v>
      </c>
      <c r="BK122" s="199">
        <f>BK123+BK199+BK210</f>
        <v>0</v>
      </c>
    </row>
    <row r="123" s="12" customFormat="1" ht="25.92" customHeight="1">
      <c r="A123" s="12"/>
      <c r="B123" s="200"/>
      <c r="C123" s="201"/>
      <c r="D123" s="202" t="s">
        <v>75</v>
      </c>
      <c r="E123" s="203" t="s">
        <v>139</v>
      </c>
      <c r="F123" s="203" t="s">
        <v>140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0.0059899999999999997</v>
      </c>
      <c r="S123" s="208"/>
      <c r="T123" s="210">
        <f>T124</f>
        <v>0.076549999999999993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86</v>
      </c>
      <c r="AT123" s="212" t="s">
        <v>75</v>
      </c>
      <c r="AU123" s="212" t="s">
        <v>76</v>
      </c>
      <c r="AY123" s="211" t="s">
        <v>141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75</v>
      </c>
      <c r="E124" s="214" t="s">
        <v>142</v>
      </c>
      <c r="F124" s="214" t="s">
        <v>143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SUM(P125:P198)</f>
        <v>0</v>
      </c>
      <c r="Q124" s="208"/>
      <c r="R124" s="209">
        <f>SUM(R125:R198)</f>
        <v>0.0059899999999999997</v>
      </c>
      <c r="S124" s="208"/>
      <c r="T124" s="210">
        <f>SUM(T125:T198)</f>
        <v>0.076549999999999993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75</v>
      </c>
      <c r="AU124" s="212" t="s">
        <v>84</v>
      </c>
      <c r="AY124" s="211" t="s">
        <v>141</v>
      </c>
      <c r="BK124" s="213">
        <f>SUM(BK125:BK198)</f>
        <v>0</v>
      </c>
    </row>
    <row r="125" s="2" customFormat="1" ht="24.15" customHeight="1">
      <c r="A125" s="35"/>
      <c r="B125" s="36"/>
      <c r="C125" s="216" t="s">
        <v>84</v>
      </c>
      <c r="D125" s="216" t="s">
        <v>144</v>
      </c>
      <c r="E125" s="217" t="s">
        <v>481</v>
      </c>
      <c r="F125" s="218" t="s">
        <v>482</v>
      </c>
      <c r="G125" s="219" t="s">
        <v>157</v>
      </c>
      <c r="H125" s="220">
        <v>3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41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148</v>
      </c>
      <c r="AT125" s="228" t="s">
        <v>144</v>
      </c>
      <c r="AU125" s="228" t="s">
        <v>86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84</v>
      </c>
      <c r="BK125" s="229">
        <f>ROUND(I125*H125,2)</f>
        <v>0</v>
      </c>
      <c r="BL125" s="14" t="s">
        <v>148</v>
      </c>
      <c r="BM125" s="228" t="s">
        <v>572</v>
      </c>
    </row>
    <row r="126" s="2" customFormat="1">
      <c r="A126" s="35"/>
      <c r="B126" s="36"/>
      <c r="C126" s="37"/>
      <c r="D126" s="230" t="s">
        <v>150</v>
      </c>
      <c r="E126" s="37"/>
      <c r="F126" s="231" t="s">
        <v>484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150</v>
      </c>
      <c r="AU126" s="14" t="s">
        <v>86</v>
      </c>
    </row>
    <row r="127" s="2" customFormat="1">
      <c r="A127" s="35"/>
      <c r="B127" s="36"/>
      <c r="C127" s="37"/>
      <c r="D127" s="230" t="s">
        <v>152</v>
      </c>
      <c r="E127" s="37"/>
      <c r="F127" s="235" t="s">
        <v>298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152</v>
      </c>
      <c r="AU127" s="14" t="s">
        <v>86</v>
      </c>
    </row>
    <row r="128" s="2" customFormat="1" ht="24.15" customHeight="1">
      <c r="A128" s="35"/>
      <c r="B128" s="36"/>
      <c r="C128" s="216" t="s">
        <v>86</v>
      </c>
      <c r="D128" s="216" t="s">
        <v>144</v>
      </c>
      <c r="E128" s="217" t="s">
        <v>573</v>
      </c>
      <c r="F128" s="218" t="s">
        <v>574</v>
      </c>
      <c r="G128" s="219" t="s">
        <v>147</v>
      </c>
      <c r="H128" s="220">
        <v>1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41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148</v>
      </c>
      <c r="AT128" s="228" t="s">
        <v>144</v>
      </c>
      <c r="AU128" s="228" t="s">
        <v>86</v>
      </c>
      <c r="AY128" s="14" t="s">
        <v>141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148</v>
      </c>
      <c r="BM128" s="228" t="s">
        <v>575</v>
      </c>
    </row>
    <row r="129" s="2" customFormat="1">
      <c r="A129" s="35"/>
      <c r="B129" s="36"/>
      <c r="C129" s="37"/>
      <c r="D129" s="230" t="s">
        <v>150</v>
      </c>
      <c r="E129" s="37"/>
      <c r="F129" s="231" t="s">
        <v>576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150</v>
      </c>
      <c r="AU129" s="14" t="s">
        <v>86</v>
      </c>
    </row>
    <row r="130" s="2" customFormat="1">
      <c r="A130" s="35"/>
      <c r="B130" s="36"/>
      <c r="C130" s="37"/>
      <c r="D130" s="230" t="s">
        <v>152</v>
      </c>
      <c r="E130" s="37"/>
      <c r="F130" s="235" t="s">
        <v>298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152</v>
      </c>
      <c r="AU130" s="14" t="s">
        <v>86</v>
      </c>
    </row>
    <row r="131" s="2" customFormat="1" ht="24.15" customHeight="1">
      <c r="A131" s="35"/>
      <c r="B131" s="36"/>
      <c r="C131" s="236" t="s">
        <v>160</v>
      </c>
      <c r="D131" s="236" t="s">
        <v>154</v>
      </c>
      <c r="E131" s="237" t="s">
        <v>577</v>
      </c>
      <c r="F131" s="238" t="s">
        <v>578</v>
      </c>
      <c r="G131" s="239" t="s">
        <v>147</v>
      </c>
      <c r="H131" s="240">
        <v>1</v>
      </c>
      <c r="I131" s="241"/>
      <c r="J131" s="242">
        <f>ROUND(I131*H131,2)</f>
        <v>0</v>
      </c>
      <c r="K131" s="243"/>
      <c r="L131" s="244"/>
      <c r="M131" s="245" t="s">
        <v>1</v>
      </c>
      <c r="N131" s="246" t="s">
        <v>41</v>
      </c>
      <c r="O131" s="88"/>
      <c r="P131" s="226">
        <f>O131*H131</f>
        <v>0</v>
      </c>
      <c r="Q131" s="226">
        <v>0.0015200000000000001</v>
      </c>
      <c r="R131" s="226">
        <f>Q131*H131</f>
        <v>0.0015200000000000001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158</v>
      </c>
      <c r="AT131" s="228" t="s">
        <v>154</v>
      </c>
      <c r="AU131" s="228" t="s">
        <v>86</v>
      </c>
      <c r="AY131" s="14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148</v>
      </c>
      <c r="BM131" s="228" t="s">
        <v>579</v>
      </c>
    </row>
    <row r="132" s="2" customFormat="1">
      <c r="A132" s="35"/>
      <c r="B132" s="36"/>
      <c r="C132" s="37"/>
      <c r="D132" s="230" t="s">
        <v>150</v>
      </c>
      <c r="E132" s="37"/>
      <c r="F132" s="231" t="s">
        <v>578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150</v>
      </c>
      <c r="AU132" s="14" t="s">
        <v>86</v>
      </c>
    </row>
    <row r="133" s="2" customFormat="1">
      <c r="A133" s="35"/>
      <c r="B133" s="36"/>
      <c r="C133" s="37"/>
      <c r="D133" s="230" t="s">
        <v>152</v>
      </c>
      <c r="E133" s="37"/>
      <c r="F133" s="235" t="s">
        <v>298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152</v>
      </c>
      <c r="AU133" s="14" t="s">
        <v>86</v>
      </c>
    </row>
    <row r="134" s="2" customFormat="1" ht="24.15" customHeight="1">
      <c r="A134" s="35"/>
      <c r="B134" s="36"/>
      <c r="C134" s="216" t="s">
        <v>164</v>
      </c>
      <c r="D134" s="216" t="s">
        <v>144</v>
      </c>
      <c r="E134" s="217" t="s">
        <v>580</v>
      </c>
      <c r="F134" s="218" t="s">
        <v>581</v>
      </c>
      <c r="G134" s="219" t="s">
        <v>147</v>
      </c>
      <c r="H134" s="220">
        <v>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41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0.074999999999999997</v>
      </c>
      <c r="T134" s="227">
        <f>S134*H134</f>
        <v>0.074999999999999997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148</v>
      </c>
      <c r="AT134" s="228" t="s">
        <v>144</v>
      </c>
      <c r="AU134" s="228" t="s">
        <v>86</v>
      </c>
      <c r="AY134" s="14" t="s">
        <v>141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148</v>
      </c>
      <c r="BM134" s="228" t="s">
        <v>582</v>
      </c>
    </row>
    <row r="135" s="2" customFormat="1">
      <c r="A135" s="35"/>
      <c r="B135" s="36"/>
      <c r="C135" s="37"/>
      <c r="D135" s="230" t="s">
        <v>150</v>
      </c>
      <c r="E135" s="37"/>
      <c r="F135" s="231" t="s">
        <v>583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150</v>
      </c>
      <c r="AU135" s="14" t="s">
        <v>86</v>
      </c>
    </row>
    <row r="136" s="2" customFormat="1">
      <c r="A136" s="35"/>
      <c r="B136" s="36"/>
      <c r="C136" s="37"/>
      <c r="D136" s="230" t="s">
        <v>152</v>
      </c>
      <c r="E136" s="37"/>
      <c r="F136" s="235" t="s">
        <v>298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152</v>
      </c>
      <c r="AU136" s="14" t="s">
        <v>86</v>
      </c>
    </row>
    <row r="137" s="2" customFormat="1" ht="33" customHeight="1">
      <c r="A137" s="35"/>
      <c r="B137" s="36"/>
      <c r="C137" s="216" t="s">
        <v>170</v>
      </c>
      <c r="D137" s="216" t="s">
        <v>144</v>
      </c>
      <c r="E137" s="217" t="s">
        <v>584</v>
      </c>
      <c r="F137" s="218" t="s">
        <v>585</v>
      </c>
      <c r="G137" s="219" t="s">
        <v>147</v>
      </c>
      <c r="H137" s="220">
        <v>4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41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148</v>
      </c>
      <c r="AT137" s="228" t="s">
        <v>144</v>
      </c>
      <c r="AU137" s="228" t="s">
        <v>86</v>
      </c>
      <c r="AY137" s="14" t="s">
        <v>141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148</v>
      </c>
      <c r="BM137" s="228" t="s">
        <v>586</v>
      </c>
    </row>
    <row r="138" s="2" customFormat="1">
      <c r="A138" s="35"/>
      <c r="B138" s="36"/>
      <c r="C138" s="37"/>
      <c r="D138" s="230" t="s">
        <v>150</v>
      </c>
      <c r="E138" s="37"/>
      <c r="F138" s="231" t="s">
        <v>587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150</v>
      </c>
      <c r="AU138" s="14" t="s">
        <v>86</v>
      </c>
    </row>
    <row r="139" s="2" customFormat="1">
      <c r="A139" s="35"/>
      <c r="B139" s="36"/>
      <c r="C139" s="37"/>
      <c r="D139" s="230" t="s">
        <v>152</v>
      </c>
      <c r="E139" s="37"/>
      <c r="F139" s="235" t="s">
        <v>298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152</v>
      </c>
      <c r="AU139" s="14" t="s">
        <v>86</v>
      </c>
    </row>
    <row r="140" s="2" customFormat="1" ht="24.15" customHeight="1">
      <c r="A140" s="35"/>
      <c r="B140" s="36"/>
      <c r="C140" s="216" t="s">
        <v>176</v>
      </c>
      <c r="D140" s="216" t="s">
        <v>144</v>
      </c>
      <c r="E140" s="217" t="s">
        <v>588</v>
      </c>
      <c r="F140" s="218" t="s">
        <v>589</v>
      </c>
      <c r="G140" s="219" t="s">
        <v>147</v>
      </c>
      <c r="H140" s="220">
        <v>4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41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148</v>
      </c>
      <c r="AT140" s="228" t="s">
        <v>144</v>
      </c>
      <c r="AU140" s="228" t="s">
        <v>86</v>
      </c>
      <c r="AY140" s="14" t="s">
        <v>141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148</v>
      </c>
      <c r="BM140" s="228" t="s">
        <v>590</v>
      </c>
    </row>
    <row r="141" s="2" customFormat="1">
      <c r="A141" s="35"/>
      <c r="B141" s="36"/>
      <c r="C141" s="37"/>
      <c r="D141" s="230" t="s">
        <v>150</v>
      </c>
      <c r="E141" s="37"/>
      <c r="F141" s="231" t="s">
        <v>591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150</v>
      </c>
      <c r="AU141" s="14" t="s">
        <v>86</v>
      </c>
    </row>
    <row r="142" s="2" customFormat="1">
      <c r="A142" s="35"/>
      <c r="B142" s="36"/>
      <c r="C142" s="37"/>
      <c r="D142" s="230" t="s">
        <v>152</v>
      </c>
      <c r="E142" s="37"/>
      <c r="F142" s="235" t="s">
        <v>298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152</v>
      </c>
      <c r="AU142" s="14" t="s">
        <v>86</v>
      </c>
    </row>
    <row r="143" s="2" customFormat="1" ht="16.5" customHeight="1">
      <c r="A143" s="35"/>
      <c r="B143" s="36"/>
      <c r="C143" s="236" t="s">
        <v>181</v>
      </c>
      <c r="D143" s="236" t="s">
        <v>154</v>
      </c>
      <c r="E143" s="237" t="s">
        <v>592</v>
      </c>
      <c r="F143" s="238" t="s">
        <v>593</v>
      </c>
      <c r="G143" s="239" t="s">
        <v>147</v>
      </c>
      <c r="H143" s="240">
        <v>2</v>
      </c>
      <c r="I143" s="241"/>
      <c r="J143" s="242">
        <f>ROUND(I143*H143,2)</f>
        <v>0</v>
      </c>
      <c r="K143" s="243"/>
      <c r="L143" s="244"/>
      <c r="M143" s="245" t="s">
        <v>1</v>
      </c>
      <c r="N143" s="246" t="s">
        <v>41</v>
      </c>
      <c r="O143" s="88"/>
      <c r="P143" s="226">
        <f>O143*H143</f>
        <v>0</v>
      </c>
      <c r="Q143" s="226">
        <v>1.0000000000000001E-05</v>
      </c>
      <c r="R143" s="226">
        <f>Q143*H143</f>
        <v>2.0000000000000002E-05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158</v>
      </c>
      <c r="AT143" s="228" t="s">
        <v>154</v>
      </c>
      <c r="AU143" s="228" t="s">
        <v>86</v>
      </c>
      <c r="AY143" s="14" t="s">
        <v>141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148</v>
      </c>
      <c r="BM143" s="228" t="s">
        <v>594</v>
      </c>
    </row>
    <row r="144" s="2" customFormat="1">
      <c r="A144" s="35"/>
      <c r="B144" s="36"/>
      <c r="C144" s="37"/>
      <c r="D144" s="230" t="s">
        <v>150</v>
      </c>
      <c r="E144" s="37"/>
      <c r="F144" s="231" t="s">
        <v>593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150</v>
      </c>
      <c r="AU144" s="14" t="s">
        <v>86</v>
      </c>
    </row>
    <row r="145" s="2" customFormat="1">
      <c r="A145" s="35"/>
      <c r="B145" s="36"/>
      <c r="C145" s="37"/>
      <c r="D145" s="230" t="s">
        <v>152</v>
      </c>
      <c r="E145" s="37"/>
      <c r="F145" s="235" t="s">
        <v>595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152</v>
      </c>
      <c r="AU145" s="14" t="s">
        <v>86</v>
      </c>
    </row>
    <row r="146" s="2" customFormat="1" ht="16.5" customHeight="1">
      <c r="A146" s="35"/>
      <c r="B146" s="36"/>
      <c r="C146" s="236" t="s">
        <v>187</v>
      </c>
      <c r="D146" s="236" t="s">
        <v>154</v>
      </c>
      <c r="E146" s="237" t="s">
        <v>596</v>
      </c>
      <c r="F146" s="238" t="s">
        <v>597</v>
      </c>
      <c r="G146" s="239" t="s">
        <v>147</v>
      </c>
      <c r="H146" s="240">
        <v>2</v>
      </c>
      <c r="I146" s="241"/>
      <c r="J146" s="242">
        <f>ROUND(I146*H146,2)</f>
        <v>0</v>
      </c>
      <c r="K146" s="243"/>
      <c r="L146" s="244"/>
      <c r="M146" s="245" t="s">
        <v>1</v>
      </c>
      <c r="N146" s="246" t="s">
        <v>41</v>
      </c>
      <c r="O146" s="88"/>
      <c r="P146" s="226">
        <f>O146*H146</f>
        <v>0</v>
      </c>
      <c r="Q146" s="226">
        <v>1.0000000000000001E-05</v>
      </c>
      <c r="R146" s="226">
        <f>Q146*H146</f>
        <v>2.0000000000000002E-05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158</v>
      </c>
      <c r="AT146" s="228" t="s">
        <v>154</v>
      </c>
      <c r="AU146" s="228" t="s">
        <v>86</v>
      </c>
      <c r="AY146" s="14" t="s">
        <v>141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148</v>
      </c>
      <c r="BM146" s="228" t="s">
        <v>598</v>
      </c>
    </row>
    <row r="147" s="2" customFormat="1">
      <c r="A147" s="35"/>
      <c r="B147" s="36"/>
      <c r="C147" s="37"/>
      <c r="D147" s="230" t="s">
        <v>150</v>
      </c>
      <c r="E147" s="37"/>
      <c r="F147" s="231" t="s">
        <v>597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150</v>
      </c>
      <c r="AU147" s="14" t="s">
        <v>86</v>
      </c>
    </row>
    <row r="148" s="2" customFormat="1">
      <c r="A148" s="35"/>
      <c r="B148" s="36"/>
      <c r="C148" s="37"/>
      <c r="D148" s="230" t="s">
        <v>152</v>
      </c>
      <c r="E148" s="37"/>
      <c r="F148" s="235" t="s">
        <v>298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152</v>
      </c>
      <c r="AU148" s="14" t="s">
        <v>86</v>
      </c>
    </row>
    <row r="149" s="2" customFormat="1" ht="24.15" customHeight="1">
      <c r="A149" s="35"/>
      <c r="B149" s="36"/>
      <c r="C149" s="216" t="s">
        <v>193</v>
      </c>
      <c r="D149" s="216" t="s">
        <v>144</v>
      </c>
      <c r="E149" s="217" t="s">
        <v>199</v>
      </c>
      <c r="F149" s="218" t="s">
        <v>200</v>
      </c>
      <c r="G149" s="219" t="s">
        <v>147</v>
      </c>
      <c r="H149" s="220">
        <v>2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41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148</v>
      </c>
      <c r="AT149" s="228" t="s">
        <v>144</v>
      </c>
      <c r="AU149" s="228" t="s">
        <v>86</v>
      </c>
      <c r="AY149" s="14" t="s">
        <v>141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84</v>
      </c>
      <c r="BK149" s="229">
        <f>ROUND(I149*H149,2)</f>
        <v>0</v>
      </c>
      <c r="BL149" s="14" t="s">
        <v>148</v>
      </c>
      <c r="BM149" s="228" t="s">
        <v>599</v>
      </c>
    </row>
    <row r="150" s="2" customFormat="1">
      <c r="A150" s="35"/>
      <c r="B150" s="36"/>
      <c r="C150" s="37"/>
      <c r="D150" s="230" t="s">
        <v>150</v>
      </c>
      <c r="E150" s="37"/>
      <c r="F150" s="231" t="s">
        <v>202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150</v>
      </c>
      <c r="AU150" s="14" t="s">
        <v>86</v>
      </c>
    </row>
    <row r="151" s="2" customFormat="1">
      <c r="A151" s="35"/>
      <c r="B151" s="36"/>
      <c r="C151" s="37"/>
      <c r="D151" s="230" t="s">
        <v>152</v>
      </c>
      <c r="E151" s="37"/>
      <c r="F151" s="235" t="s">
        <v>600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152</v>
      </c>
      <c r="AU151" s="14" t="s">
        <v>86</v>
      </c>
    </row>
    <row r="152" s="2" customFormat="1" ht="24.15" customHeight="1">
      <c r="A152" s="35"/>
      <c r="B152" s="36"/>
      <c r="C152" s="236" t="s">
        <v>198</v>
      </c>
      <c r="D152" s="236" t="s">
        <v>154</v>
      </c>
      <c r="E152" s="237" t="s">
        <v>371</v>
      </c>
      <c r="F152" s="238" t="s">
        <v>372</v>
      </c>
      <c r="G152" s="239" t="s">
        <v>147</v>
      </c>
      <c r="H152" s="240">
        <v>1</v>
      </c>
      <c r="I152" s="241"/>
      <c r="J152" s="242">
        <f>ROUND(I152*H152,2)</f>
        <v>0</v>
      </c>
      <c r="K152" s="243"/>
      <c r="L152" s="244"/>
      <c r="M152" s="245" t="s">
        <v>1</v>
      </c>
      <c r="N152" s="246" t="s">
        <v>41</v>
      </c>
      <c r="O152" s="88"/>
      <c r="P152" s="226">
        <f>O152*H152</f>
        <v>0</v>
      </c>
      <c r="Q152" s="226">
        <v>0.00040000000000000002</v>
      </c>
      <c r="R152" s="226">
        <f>Q152*H152</f>
        <v>0.00040000000000000002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158</v>
      </c>
      <c r="AT152" s="228" t="s">
        <v>154</v>
      </c>
      <c r="AU152" s="228" t="s">
        <v>86</v>
      </c>
      <c r="AY152" s="14" t="s">
        <v>141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84</v>
      </c>
      <c r="BK152" s="229">
        <f>ROUND(I152*H152,2)</f>
        <v>0</v>
      </c>
      <c r="BL152" s="14" t="s">
        <v>148</v>
      </c>
      <c r="BM152" s="228" t="s">
        <v>601</v>
      </c>
    </row>
    <row r="153" s="2" customFormat="1">
      <c r="A153" s="35"/>
      <c r="B153" s="36"/>
      <c r="C153" s="37"/>
      <c r="D153" s="230" t="s">
        <v>150</v>
      </c>
      <c r="E153" s="37"/>
      <c r="F153" s="231" t="s">
        <v>372</v>
      </c>
      <c r="G153" s="37"/>
      <c r="H153" s="37"/>
      <c r="I153" s="232"/>
      <c r="J153" s="37"/>
      <c r="K153" s="37"/>
      <c r="L153" s="41"/>
      <c r="M153" s="233"/>
      <c r="N153" s="23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150</v>
      </c>
      <c r="AU153" s="14" t="s">
        <v>86</v>
      </c>
    </row>
    <row r="154" s="2" customFormat="1">
      <c r="A154" s="35"/>
      <c r="B154" s="36"/>
      <c r="C154" s="37"/>
      <c r="D154" s="230" t="s">
        <v>152</v>
      </c>
      <c r="E154" s="37"/>
      <c r="F154" s="235" t="s">
        <v>298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152</v>
      </c>
      <c r="AU154" s="14" t="s">
        <v>86</v>
      </c>
    </row>
    <row r="155" s="2" customFormat="1" ht="24.15" customHeight="1">
      <c r="A155" s="35"/>
      <c r="B155" s="36"/>
      <c r="C155" s="236" t="s">
        <v>204</v>
      </c>
      <c r="D155" s="236" t="s">
        <v>154</v>
      </c>
      <c r="E155" s="237" t="s">
        <v>375</v>
      </c>
      <c r="F155" s="238" t="s">
        <v>376</v>
      </c>
      <c r="G155" s="239" t="s">
        <v>147</v>
      </c>
      <c r="H155" s="240">
        <v>1</v>
      </c>
      <c r="I155" s="241"/>
      <c r="J155" s="242">
        <f>ROUND(I155*H155,2)</f>
        <v>0</v>
      </c>
      <c r="K155" s="243"/>
      <c r="L155" s="244"/>
      <c r="M155" s="245" t="s">
        <v>1</v>
      </c>
      <c r="N155" s="246" t="s">
        <v>41</v>
      </c>
      <c r="O155" s="88"/>
      <c r="P155" s="226">
        <f>O155*H155</f>
        <v>0</v>
      </c>
      <c r="Q155" s="226">
        <v>0.00040000000000000002</v>
      </c>
      <c r="R155" s="226">
        <f>Q155*H155</f>
        <v>0.00040000000000000002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158</v>
      </c>
      <c r="AT155" s="228" t="s">
        <v>154</v>
      </c>
      <c r="AU155" s="228" t="s">
        <v>86</v>
      </c>
      <c r="AY155" s="14" t="s">
        <v>141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84</v>
      </c>
      <c r="BK155" s="229">
        <f>ROUND(I155*H155,2)</f>
        <v>0</v>
      </c>
      <c r="BL155" s="14" t="s">
        <v>148</v>
      </c>
      <c r="BM155" s="228" t="s">
        <v>602</v>
      </c>
    </row>
    <row r="156" s="2" customFormat="1">
      <c r="A156" s="35"/>
      <c r="B156" s="36"/>
      <c r="C156" s="37"/>
      <c r="D156" s="230" t="s">
        <v>150</v>
      </c>
      <c r="E156" s="37"/>
      <c r="F156" s="231" t="s">
        <v>376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150</v>
      </c>
      <c r="AU156" s="14" t="s">
        <v>86</v>
      </c>
    </row>
    <row r="157" s="2" customFormat="1">
      <c r="A157" s="35"/>
      <c r="B157" s="36"/>
      <c r="C157" s="37"/>
      <c r="D157" s="230" t="s">
        <v>152</v>
      </c>
      <c r="E157" s="37"/>
      <c r="F157" s="235" t="s">
        <v>298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152</v>
      </c>
      <c r="AU157" s="14" t="s">
        <v>86</v>
      </c>
    </row>
    <row r="158" s="2" customFormat="1" ht="24.15" customHeight="1">
      <c r="A158" s="35"/>
      <c r="B158" s="36"/>
      <c r="C158" s="216" t="s">
        <v>209</v>
      </c>
      <c r="D158" s="216" t="s">
        <v>144</v>
      </c>
      <c r="E158" s="217" t="s">
        <v>215</v>
      </c>
      <c r="F158" s="218" t="s">
        <v>216</v>
      </c>
      <c r="G158" s="219" t="s">
        <v>147</v>
      </c>
      <c r="H158" s="220">
        <v>3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41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148</v>
      </c>
      <c r="AT158" s="228" t="s">
        <v>144</v>
      </c>
      <c r="AU158" s="228" t="s">
        <v>86</v>
      </c>
      <c r="AY158" s="14" t="s">
        <v>141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84</v>
      </c>
      <c r="BK158" s="229">
        <f>ROUND(I158*H158,2)</f>
        <v>0</v>
      </c>
      <c r="BL158" s="14" t="s">
        <v>148</v>
      </c>
      <c r="BM158" s="228" t="s">
        <v>603</v>
      </c>
    </row>
    <row r="159" s="2" customFormat="1">
      <c r="A159" s="35"/>
      <c r="B159" s="36"/>
      <c r="C159" s="37"/>
      <c r="D159" s="230" t="s">
        <v>150</v>
      </c>
      <c r="E159" s="37"/>
      <c r="F159" s="231" t="s">
        <v>218</v>
      </c>
      <c r="G159" s="37"/>
      <c r="H159" s="37"/>
      <c r="I159" s="232"/>
      <c r="J159" s="37"/>
      <c r="K159" s="37"/>
      <c r="L159" s="41"/>
      <c r="M159" s="233"/>
      <c r="N159" s="23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150</v>
      </c>
      <c r="AU159" s="14" t="s">
        <v>86</v>
      </c>
    </row>
    <row r="160" s="2" customFormat="1">
      <c r="A160" s="35"/>
      <c r="B160" s="36"/>
      <c r="C160" s="37"/>
      <c r="D160" s="230" t="s">
        <v>152</v>
      </c>
      <c r="E160" s="37"/>
      <c r="F160" s="235" t="s">
        <v>604</v>
      </c>
      <c r="G160" s="37"/>
      <c r="H160" s="37"/>
      <c r="I160" s="232"/>
      <c r="J160" s="37"/>
      <c r="K160" s="37"/>
      <c r="L160" s="41"/>
      <c r="M160" s="233"/>
      <c r="N160" s="23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152</v>
      </c>
      <c r="AU160" s="14" t="s">
        <v>86</v>
      </c>
    </row>
    <row r="161" s="2" customFormat="1" ht="24.15" customHeight="1">
      <c r="A161" s="35"/>
      <c r="B161" s="36"/>
      <c r="C161" s="236" t="s">
        <v>214</v>
      </c>
      <c r="D161" s="236" t="s">
        <v>154</v>
      </c>
      <c r="E161" s="237" t="s">
        <v>605</v>
      </c>
      <c r="F161" s="238" t="s">
        <v>606</v>
      </c>
      <c r="G161" s="239" t="s">
        <v>147</v>
      </c>
      <c r="H161" s="240">
        <v>1</v>
      </c>
      <c r="I161" s="241"/>
      <c r="J161" s="242">
        <f>ROUND(I161*H161,2)</f>
        <v>0</v>
      </c>
      <c r="K161" s="243"/>
      <c r="L161" s="244"/>
      <c r="M161" s="245" t="s">
        <v>1</v>
      </c>
      <c r="N161" s="246" t="s">
        <v>41</v>
      </c>
      <c r="O161" s="88"/>
      <c r="P161" s="226">
        <f>O161*H161</f>
        <v>0</v>
      </c>
      <c r="Q161" s="226">
        <v>0.0010499999999999999</v>
      </c>
      <c r="R161" s="226">
        <f>Q161*H161</f>
        <v>0.0010499999999999999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158</v>
      </c>
      <c r="AT161" s="228" t="s">
        <v>154</v>
      </c>
      <c r="AU161" s="228" t="s">
        <v>86</v>
      </c>
      <c r="AY161" s="14" t="s">
        <v>141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84</v>
      </c>
      <c r="BK161" s="229">
        <f>ROUND(I161*H161,2)</f>
        <v>0</v>
      </c>
      <c r="BL161" s="14" t="s">
        <v>148</v>
      </c>
      <c r="BM161" s="228" t="s">
        <v>607</v>
      </c>
    </row>
    <row r="162" s="2" customFormat="1">
      <c r="A162" s="35"/>
      <c r="B162" s="36"/>
      <c r="C162" s="37"/>
      <c r="D162" s="230" t="s">
        <v>150</v>
      </c>
      <c r="E162" s="37"/>
      <c r="F162" s="231" t="s">
        <v>606</v>
      </c>
      <c r="G162" s="37"/>
      <c r="H162" s="37"/>
      <c r="I162" s="232"/>
      <c r="J162" s="37"/>
      <c r="K162" s="37"/>
      <c r="L162" s="41"/>
      <c r="M162" s="233"/>
      <c r="N162" s="23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150</v>
      </c>
      <c r="AU162" s="14" t="s">
        <v>86</v>
      </c>
    </row>
    <row r="163" s="2" customFormat="1">
      <c r="A163" s="35"/>
      <c r="B163" s="36"/>
      <c r="C163" s="37"/>
      <c r="D163" s="230" t="s">
        <v>152</v>
      </c>
      <c r="E163" s="37"/>
      <c r="F163" s="235" t="s">
        <v>298</v>
      </c>
      <c r="G163" s="37"/>
      <c r="H163" s="37"/>
      <c r="I163" s="232"/>
      <c r="J163" s="37"/>
      <c r="K163" s="37"/>
      <c r="L163" s="41"/>
      <c r="M163" s="233"/>
      <c r="N163" s="23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152</v>
      </c>
      <c r="AU163" s="14" t="s">
        <v>86</v>
      </c>
    </row>
    <row r="164" s="2" customFormat="1" ht="16.5" customHeight="1">
      <c r="A164" s="35"/>
      <c r="B164" s="36"/>
      <c r="C164" s="236" t="s">
        <v>220</v>
      </c>
      <c r="D164" s="236" t="s">
        <v>154</v>
      </c>
      <c r="E164" s="237" t="s">
        <v>608</v>
      </c>
      <c r="F164" s="238" t="s">
        <v>609</v>
      </c>
      <c r="G164" s="239" t="s">
        <v>147</v>
      </c>
      <c r="H164" s="240">
        <v>1</v>
      </c>
      <c r="I164" s="241"/>
      <c r="J164" s="242">
        <f>ROUND(I164*H164,2)</f>
        <v>0</v>
      </c>
      <c r="K164" s="243"/>
      <c r="L164" s="244"/>
      <c r="M164" s="245" t="s">
        <v>1</v>
      </c>
      <c r="N164" s="246" t="s">
        <v>41</v>
      </c>
      <c r="O164" s="88"/>
      <c r="P164" s="226">
        <f>O164*H164</f>
        <v>0</v>
      </c>
      <c r="Q164" s="226">
        <v>0.00032000000000000003</v>
      </c>
      <c r="R164" s="226">
        <f>Q164*H164</f>
        <v>0.00032000000000000003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158</v>
      </c>
      <c r="AT164" s="228" t="s">
        <v>154</v>
      </c>
      <c r="AU164" s="228" t="s">
        <v>86</v>
      </c>
      <c r="AY164" s="14" t="s">
        <v>141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84</v>
      </c>
      <c r="BK164" s="229">
        <f>ROUND(I164*H164,2)</f>
        <v>0</v>
      </c>
      <c r="BL164" s="14" t="s">
        <v>148</v>
      </c>
      <c r="BM164" s="228" t="s">
        <v>610</v>
      </c>
    </row>
    <row r="165" s="2" customFormat="1">
      <c r="A165" s="35"/>
      <c r="B165" s="36"/>
      <c r="C165" s="37"/>
      <c r="D165" s="230" t="s">
        <v>150</v>
      </c>
      <c r="E165" s="37"/>
      <c r="F165" s="231" t="s">
        <v>609</v>
      </c>
      <c r="G165" s="37"/>
      <c r="H165" s="37"/>
      <c r="I165" s="232"/>
      <c r="J165" s="37"/>
      <c r="K165" s="37"/>
      <c r="L165" s="41"/>
      <c r="M165" s="233"/>
      <c r="N165" s="23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150</v>
      </c>
      <c r="AU165" s="14" t="s">
        <v>86</v>
      </c>
    </row>
    <row r="166" s="2" customFormat="1">
      <c r="A166" s="35"/>
      <c r="B166" s="36"/>
      <c r="C166" s="37"/>
      <c r="D166" s="230" t="s">
        <v>152</v>
      </c>
      <c r="E166" s="37"/>
      <c r="F166" s="235" t="s">
        <v>298</v>
      </c>
      <c r="G166" s="37"/>
      <c r="H166" s="37"/>
      <c r="I166" s="232"/>
      <c r="J166" s="37"/>
      <c r="K166" s="37"/>
      <c r="L166" s="41"/>
      <c r="M166" s="233"/>
      <c r="N166" s="23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152</v>
      </c>
      <c r="AU166" s="14" t="s">
        <v>86</v>
      </c>
    </row>
    <row r="167" s="2" customFormat="1" ht="24.15" customHeight="1">
      <c r="A167" s="35"/>
      <c r="B167" s="36"/>
      <c r="C167" s="236" t="s">
        <v>8</v>
      </c>
      <c r="D167" s="236" t="s">
        <v>154</v>
      </c>
      <c r="E167" s="237" t="s">
        <v>611</v>
      </c>
      <c r="F167" s="238" t="s">
        <v>612</v>
      </c>
      <c r="G167" s="239" t="s">
        <v>147</v>
      </c>
      <c r="H167" s="240">
        <v>1</v>
      </c>
      <c r="I167" s="241"/>
      <c r="J167" s="242">
        <f>ROUND(I167*H167,2)</f>
        <v>0</v>
      </c>
      <c r="K167" s="243"/>
      <c r="L167" s="244"/>
      <c r="M167" s="245" t="s">
        <v>1</v>
      </c>
      <c r="N167" s="246" t="s">
        <v>41</v>
      </c>
      <c r="O167" s="88"/>
      <c r="P167" s="226">
        <f>O167*H167</f>
        <v>0</v>
      </c>
      <c r="Q167" s="226">
        <v>0.0010499999999999999</v>
      </c>
      <c r="R167" s="226">
        <f>Q167*H167</f>
        <v>0.0010499999999999999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158</v>
      </c>
      <c r="AT167" s="228" t="s">
        <v>154</v>
      </c>
      <c r="AU167" s="228" t="s">
        <v>86</v>
      </c>
      <c r="AY167" s="14" t="s">
        <v>141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84</v>
      </c>
      <c r="BK167" s="229">
        <f>ROUND(I167*H167,2)</f>
        <v>0</v>
      </c>
      <c r="BL167" s="14" t="s">
        <v>148</v>
      </c>
      <c r="BM167" s="228" t="s">
        <v>613</v>
      </c>
    </row>
    <row r="168" s="2" customFormat="1">
      <c r="A168" s="35"/>
      <c r="B168" s="36"/>
      <c r="C168" s="37"/>
      <c r="D168" s="230" t="s">
        <v>150</v>
      </c>
      <c r="E168" s="37"/>
      <c r="F168" s="231" t="s">
        <v>612</v>
      </c>
      <c r="G168" s="37"/>
      <c r="H168" s="37"/>
      <c r="I168" s="232"/>
      <c r="J168" s="37"/>
      <c r="K168" s="37"/>
      <c r="L168" s="41"/>
      <c r="M168" s="233"/>
      <c r="N168" s="23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150</v>
      </c>
      <c r="AU168" s="14" t="s">
        <v>86</v>
      </c>
    </row>
    <row r="169" s="2" customFormat="1">
      <c r="A169" s="35"/>
      <c r="B169" s="36"/>
      <c r="C169" s="37"/>
      <c r="D169" s="230" t="s">
        <v>152</v>
      </c>
      <c r="E169" s="37"/>
      <c r="F169" s="235" t="s">
        <v>213</v>
      </c>
      <c r="G169" s="37"/>
      <c r="H169" s="37"/>
      <c r="I169" s="232"/>
      <c r="J169" s="37"/>
      <c r="K169" s="37"/>
      <c r="L169" s="41"/>
      <c r="M169" s="233"/>
      <c r="N169" s="23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152</v>
      </c>
      <c r="AU169" s="14" t="s">
        <v>86</v>
      </c>
    </row>
    <row r="170" s="2" customFormat="1" ht="24.15" customHeight="1">
      <c r="A170" s="35"/>
      <c r="B170" s="36"/>
      <c r="C170" s="216" t="s">
        <v>148</v>
      </c>
      <c r="D170" s="216" t="s">
        <v>144</v>
      </c>
      <c r="E170" s="217" t="s">
        <v>614</v>
      </c>
      <c r="F170" s="218" t="s">
        <v>615</v>
      </c>
      <c r="G170" s="219" t="s">
        <v>147</v>
      </c>
      <c r="H170" s="220">
        <v>1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41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148</v>
      </c>
      <c r="AT170" s="228" t="s">
        <v>144</v>
      </c>
      <c r="AU170" s="228" t="s">
        <v>86</v>
      </c>
      <c r="AY170" s="14" t="s">
        <v>141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84</v>
      </c>
      <c r="BK170" s="229">
        <f>ROUND(I170*H170,2)</f>
        <v>0</v>
      </c>
      <c r="BL170" s="14" t="s">
        <v>148</v>
      </c>
      <c r="BM170" s="228" t="s">
        <v>616</v>
      </c>
    </row>
    <row r="171" s="2" customFormat="1">
      <c r="A171" s="35"/>
      <c r="B171" s="36"/>
      <c r="C171" s="37"/>
      <c r="D171" s="230" t="s">
        <v>150</v>
      </c>
      <c r="E171" s="37"/>
      <c r="F171" s="231" t="s">
        <v>617</v>
      </c>
      <c r="G171" s="37"/>
      <c r="H171" s="37"/>
      <c r="I171" s="232"/>
      <c r="J171" s="37"/>
      <c r="K171" s="37"/>
      <c r="L171" s="41"/>
      <c r="M171" s="233"/>
      <c r="N171" s="234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150</v>
      </c>
      <c r="AU171" s="14" t="s">
        <v>86</v>
      </c>
    </row>
    <row r="172" s="2" customFormat="1">
      <c r="A172" s="35"/>
      <c r="B172" s="36"/>
      <c r="C172" s="37"/>
      <c r="D172" s="230" t="s">
        <v>152</v>
      </c>
      <c r="E172" s="37"/>
      <c r="F172" s="235" t="s">
        <v>446</v>
      </c>
      <c r="G172" s="37"/>
      <c r="H172" s="37"/>
      <c r="I172" s="232"/>
      <c r="J172" s="37"/>
      <c r="K172" s="37"/>
      <c r="L172" s="41"/>
      <c r="M172" s="233"/>
      <c r="N172" s="23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152</v>
      </c>
      <c r="AU172" s="14" t="s">
        <v>86</v>
      </c>
    </row>
    <row r="173" s="2" customFormat="1" ht="16.5" customHeight="1">
      <c r="A173" s="35"/>
      <c r="B173" s="36"/>
      <c r="C173" s="236" t="s">
        <v>234</v>
      </c>
      <c r="D173" s="236" t="s">
        <v>154</v>
      </c>
      <c r="E173" s="237" t="s">
        <v>618</v>
      </c>
      <c r="F173" s="238" t="s">
        <v>619</v>
      </c>
      <c r="G173" s="239" t="s">
        <v>147</v>
      </c>
      <c r="H173" s="240">
        <v>1</v>
      </c>
      <c r="I173" s="241"/>
      <c r="J173" s="242">
        <f>ROUND(I173*H173,2)</f>
        <v>0</v>
      </c>
      <c r="K173" s="243"/>
      <c r="L173" s="244"/>
      <c r="M173" s="245" t="s">
        <v>1</v>
      </c>
      <c r="N173" s="246" t="s">
        <v>41</v>
      </c>
      <c r="O173" s="88"/>
      <c r="P173" s="226">
        <f>O173*H173</f>
        <v>0</v>
      </c>
      <c r="Q173" s="226">
        <v>0.00025000000000000001</v>
      </c>
      <c r="R173" s="226">
        <f>Q173*H173</f>
        <v>0.00025000000000000001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158</v>
      </c>
      <c r="AT173" s="228" t="s">
        <v>154</v>
      </c>
      <c r="AU173" s="228" t="s">
        <v>86</v>
      </c>
      <c r="AY173" s="14" t="s">
        <v>141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84</v>
      </c>
      <c r="BK173" s="229">
        <f>ROUND(I173*H173,2)</f>
        <v>0</v>
      </c>
      <c r="BL173" s="14" t="s">
        <v>148</v>
      </c>
      <c r="BM173" s="228" t="s">
        <v>620</v>
      </c>
    </row>
    <row r="174" s="2" customFormat="1">
      <c r="A174" s="35"/>
      <c r="B174" s="36"/>
      <c r="C174" s="37"/>
      <c r="D174" s="230" t="s">
        <v>150</v>
      </c>
      <c r="E174" s="37"/>
      <c r="F174" s="231" t="s">
        <v>619</v>
      </c>
      <c r="G174" s="37"/>
      <c r="H174" s="37"/>
      <c r="I174" s="232"/>
      <c r="J174" s="37"/>
      <c r="K174" s="37"/>
      <c r="L174" s="41"/>
      <c r="M174" s="233"/>
      <c r="N174" s="23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150</v>
      </c>
      <c r="AU174" s="14" t="s">
        <v>86</v>
      </c>
    </row>
    <row r="175" s="2" customFormat="1">
      <c r="A175" s="35"/>
      <c r="B175" s="36"/>
      <c r="C175" s="37"/>
      <c r="D175" s="230" t="s">
        <v>152</v>
      </c>
      <c r="E175" s="37"/>
      <c r="F175" s="235" t="s">
        <v>446</v>
      </c>
      <c r="G175" s="37"/>
      <c r="H175" s="37"/>
      <c r="I175" s="232"/>
      <c r="J175" s="37"/>
      <c r="K175" s="37"/>
      <c r="L175" s="41"/>
      <c r="M175" s="233"/>
      <c r="N175" s="23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152</v>
      </c>
      <c r="AU175" s="14" t="s">
        <v>86</v>
      </c>
    </row>
    <row r="176" s="2" customFormat="1" ht="16.5" customHeight="1">
      <c r="A176" s="35"/>
      <c r="B176" s="36"/>
      <c r="C176" s="216" t="s">
        <v>238</v>
      </c>
      <c r="D176" s="216" t="s">
        <v>144</v>
      </c>
      <c r="E176" s="217" t="s">
        <v>245</v>
      </c>
      <c r="F176" s="218" t="s">
        <v>246</v>
      </c>
      <c r="G176" s="219" t="s">
        <v>147</v>
      </c>
      <c r="H176" s="220">
        <v>1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41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0.0010499999999999999</v>
      </c>
      <c r="T176" s="227">
        <f>S176*H176</f>
        <v>0.0010499999999999999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148</v>
      </c>
      <c r="AT176" s="228" t="s">
        <v>144</v>
      </c>
      <c r="AU176" s="228" t="s">
        <v>86</v>
      </c>
      <c r="AY176" s="14" t="s">
        <v>141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84</v>
      </c>
      <c r="BK176" s="229">
        <f>ROUND(I176*H176,2)</f>
        <v>0</v>
      </c>
      <c r="BL176" s="14" t="s">
        <v>148</v>
      </c>
      <c r="BM176" s="228" t="s">
        <v>621</v>
      </c>
    </row>
    <row r="177" s="2" customFormat="1">
      <c r="A177" s="35"/>
      <c r="B177" s="36"/>
      <c r="C177" s="37"/>
      <c r="D177" s="230" t="s">
        <v>150</v>
      </c>
      <c r="E177" s="37"/>
      <c r="F177" s="231" t="s">
        <v>248</v>
      </c>
      <c r="G177" s="37"/>
      <c r="H177" s="37"/>
      <c r="I177" s="232"/>
      <c r="J177" s="37"/>
      <c r="K177" s="37"/>
      <c r="L177" s="41"/>
      <c r="M177" s="233"/>
      <c r="N177" s="234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150</v>
      </c>
      <c r="AU177" s="14" t="s">
        <v>86</v>
      </c>
    </row>
    <row r="178" s="2" customFormat="1">
      <c r="A178" s="35"/>
      <c r="B178" s="36"/>
      <c r="C178" s="37"/>
      <c r="D178" s="230" t="s">
        <v>152</v>
      </c>
      <c r="E178" s="37"/>
      <c r="F178" s="235" t="s">
        <v>213</v>
      </c>
      <c r="G178" s="37"/>
      <c r="H178" s="37"/>
      <c r="I178" s="232"/>
      <c r="J178" s="37"/>
      <c r="K178" s="37"/>
      <c r="L178" s="41"/>
      <c r="M178" s="233"/>
      <c r="N178" s="23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152</v>
      </c>
      <c r="AU178" s="14" t="s">
        <v>86</v>
      </c>
    </row>
    <row r="179" s="2" customFormat="1" ht="24.15" customHeight="1">
      <c r="A179" s="35"/>
      <c r="B179" s="36"/>
      <c r="C179" s="216" t="s">
        <v>244</v>
      </c>
      <c r="D179" s="216" t="s">
        <v>144</v>
      </c>
      <c r="E179" s="217" t="s">
        <v>622</v>
      </c>
      <c r="F179" s="218" t="s">
        <v>623</v>
      </c>
      <c r="G179" s="219" t="s">
        <v>147</v>
      </c>
      <c r="H179" s="220">
        <v>1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41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0.00050000000000000001</v>
      </c>
      <c r="T179" s="227">
        <f>S179*H179</f>
        <v>0.00050000000000000001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148</v>
      </c>
      <c r="AT179" s="228" t="s">
        <v>144</v>
      </c>
      <c r="AU179" s="228" t="s">
        <v>86</v>
      </c>
      <c r="AY179" s="14" t="s">
        <v>141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84</v>
      </c>
      <c r="BK179" s="229">
        <f>ROUND(I179*H179,2)</f>
        <v>0</v>
      </c>
      <c r="BL179" s="14" t="s">
        <v>148</v>
      </c>
      <c r="BM179" s="228" t="s">
        <v>624</v>
      </c>
    </row>
    <row r="180" s="2" customFormat="1">
      <c r="A180" s="35"/>
      <c r="B180" s="36"/>
      <c r="C180" s="37"/>
      <c r="D180" s="230" t="s">
        <v>150</v>
      </c>
      <c r="E180" s="37"/>
      <c r="F180" s="231" t="s">
        <v>623</v>
      </c>
      <c r="G180" s="37"/>
      <c r="H180" s="37"/>
      <c r="I180" s="232"/>
      <c r="J180" s="37"/>
      <c r="K180" s="37"/>
      <c r="L180" s="41"/>
      <c r="M180" s="233"/>
      <c r="N180" s="234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150</v>
      </c>
      <c r="AU180" s="14" t="s">
        <v>86</v>
      </c>
    </row>
    <row r="181" s="2" customFormat="1">
      <c r="A181" s="35"/>
      <c r="B181" s="36"/>
      <c r="C181" s="37"/>
      <c r="D181" s="230" t="s">
        <v>152</v>
      </c>
      <c r="E181" s="37"/>
      <c r="F181" s="235" t="s">
        <v>446</v>
      </c>
      <c r="G181" s="37"/>
      <c r="H181" s="37"/>
      <c r="I181" s="232"/>
      <c r="J181" s="37"/>
      <c r="K181" s="37"/>
      <c r="L181" s="41"/>
      <c r="M181" s="233"/>
      <c r="N181" s="234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152</v>
      </c>
      <c r="AU181" s="14" t="s">
        <v>86</v>
      </c>
    </row>
    <row r="182" s="2" customFormat="1" ht="24.15" customHeight="1">
      <c r="A182" s="35"/>
      <c r="B182" s="36"/>
      <c r="C182" s="216" t="s">
        <v>249</v>
      </c>
      <c r="D182" s="216" t="s">
        <v>144</v>
      </c>
      <c r="E182" s="217" t="s">
        <v>254</v>
      </c>
      <c r="F182" s="218" t="s">
        <v>255</v>
      </c>
      <c r="G182" s="219" t="s">
        <v>147</v>
      </c>
      <c r="H182" s="220">
        <v>1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41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148</v>
      </c>
      <c r="AT182" s="228" t="s">
        <v>144</v>
      </c>
      <c r="AU182" s="228" t="s">
        <v>86</v>
      </c>
      <c r="AY182" s="14" t="s">
        <v>141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84</v>
      </c>
      <c r="BK182" s="229">
        <f>ROUND(I182*H182,2)</f>
        <v>0</v>
      </c>
      <c r="BL182" s="14" t="s">
        <v>148</v>
      </c>
      <c r="BM182" s="228" t="s">
        <v>625</v>
      </c>
    </row>
    <row r="183" s="2" customFormat="1">
      <c r="A183" s="35"/>
      <c r="B183" s="36"/>
      <c r="C183" s="37"/>
      <c r="D183" s="230" t="s">
        <v>150</v>
      </c>
      <c r="E183" s="37"/>
      <c r="F183" s="231" t="s">
        <v>257</v>
      </c>
      <c r="G183" s="37"/>
      <c r="H183" s="37"/>
      <c r="I183" s="232"/>
      <c r="J183" s="37"/>
      <c r="K183" s="37"/>
      <c r="L183" s="41"/>
      <c r="M183" s="233"/>
      <c r="N183" s="234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150</v>
      </c>
      <c r="AU183" s="14" t="s">
        <v>86</v>
      </c>
    </row>
    <row r="184" s="2" customFormat="1">
      <c r="A184" s="35"/>
      <c r="B184" s="36"/>
      <c r="C184" s="37"/>
      <c r="D184" s="230" t="s">
        <v>152</v>
      </c>
      <c r="E184" s="37"/>
      <c r="F184" s="235" t="s">
        <v>626</v>
      </c>
      <c r="G184" s="37"/>
      <c r="H184" s="37"/>
      <c r="I184" s="232"/>
      <c r="J184" s="37"/>
      <c r="K184" s="37"/>
      <c r="L184" s="41"/>
      <c r="M184" s="233"/>
      <c r="N184" s="234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152</v>
      </c>
      <c r="AU184" s="14" t="s">
        <v>86</v>
      </c>
    </row>
    <row r="185" s="2" customFormat="1" ht="24.15" customHeight="1">
      <c r="A185" s="35"/>
      <c r="B185" s="36"/>
      <c r="C185" s="216" t="s">
        <v>7</v>
      </c>
      <c r="D185" s="216" t="s">
        <v>144</v>
      </c>
      <c r="E185" s="217" t="s">
        <v>260</v>
      </c>
      <c r="F185" s="218" t="s">
        <v>261</v>
      </c>
      <c r="G185" s="219" t="s">
        <v>147</v>
      </c>
      <c r="H185" s="220">
        <v>2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41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262</v>
      </c>
      <c r="AT185" s="228" t="s">
        <v>144</v>
      </c>
      <c r="AU185" s="228" t="s">
        <v>86</v>
      </c>
      <c r="AY185" s="14" t="s">
        <v>141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84</v>
      </c>
      <c r="BK185" s="229">
        <f>ROUND(I185*H185,2)</f>
        <v>0</v>
      </c>
      <c r="BL185" s="14" t="s">
        <v>262</v>
      </c>
      <c r="BM185" s="228" t="s">
        <v>627</v>
      </c>
    </row>
    <row r="186" s="2" customFormat="1">
      <c r="A186" s="35"/>
      <c r="B186" s="36"/>
      <c r="C186" s="37"/>
      <c r="D186" s="230" t="s">
        <v>150</v>
      </c>
      <c r="E186" s="37"/>
      <c r="F186" s="231" t="s">
        <v>264</v>
      </c>
      <c r="G186" s="37"/>
      <c r="H186" s="37"/>
      <c r="I186" s="232"/>
      <c r="J186" s="37"/>
      <c r="K186" s="37"/>
      <c r="L186" s="41"/>
      <c r="M186" s="233"/>
      <c r="N186" s="234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150</v>
      </c>
      <c r="AU186" s="14" t="s">
        <v>86</v>
      </c>
    </row>
    <row r="187" s="2" customFormat="1">
      <c r="A187" s="35"/>
      <c r="B187" s="36"/>
      <c r="C187" s="37"/>
      <c r="D187" s="230" t="s">
        <v>152</v>
      </c>
      <c r="E187" s="37"/>
      <c r="F187" s="235" t="s">
        <v>628</v>
      </c>
      <c r="G187" s="37"/>
      <c r="H187" s="37"/>
      <c r="I187" s="232"/>
      <c r="J187" s="37"/>
      <c r="K187" s="37"/>
      <c r="L187" s="41"/>
      <c r="M187" s="233"/>
      <c r="N187" s="234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152</v>
      </c>
      <c r="AU187" s="14" t="s">
        <v>86</v>
      </c>
    </row>
    <row r="188" s="2" customFormat="1" ht="16.5" customHeight="1">
      <c r="A188" s="35"/>
      <c r="B188" s="36"/>
      <c r="C188" s="236" t="s">
        <v>259</v>
      </c>
      <c r="D188" s="236" t="s">
        <v>154</v>
      </c>
      <c r="E188" s="237" t="s">
        <v>267</v>
      </c>
      <c r="F188" s="238" t="s">
        <v>268</v>
      </c>
      <c r="G188" s="239" t="s">
        <v>147</v>
      </c>
      <c r="H188" s="240">
        <v>2</v>
      </c>
      <c r="I188" s="241"/>
      <c r="J188" s="242">
        <f>ROUND(I188*H188,2)</f>
        <v>0</v>
      </c>
      <c r="K188" s="243"/>
      <c r="L188" s="244"/>
      <c r="M188" s="245" t="s">
        <v>1</v>
      </c>
      <c r="N188" s="246" t="s">
        <v>41</v>
      </c>
      <c r="O188" s="88"/>
      <c r="P188" s="226">
        <f>O188*H188</f>
        <v>0</v>
      </c>
      <c r="Q188" s="226">
        <v>0.00018000000000000001</v>
      </c>
      <c r="R188" s="226">
        <f>Q188*H188</f>
        <v>0.00036000000000000002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269</v>
      </c>
      <c r="AT188" s="228" t="s">
        <v>154</v>
      </c>
      <c r="AU188" s="228" t="s">
        <v>86</v>
      </c>
      <c r="AY188" s="14" t="s">
        <v>141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84</v>
      </c>
      <c r="BK188" s="229">
        <f>ROUND(I188*H188,2)</f>
        <v>0</v>
      </c>
      <c r="BL188" s="14" t="s">
        <v>262</v>
      </c>
      <c r="BM188" s="228" t="s">
        <v>629</v>
      </c>
    </row>
    <row r="189" s="2" customFormat="1">
      <c r="A189" s="35"/>
      <c r="B189" s="36"/>
      <c r="C189" s="37"/>
      <c r="D189" s="230" t="s">
        <v>150</v>
      </c>
      <c r="E189" s="37"/>
      <c r="F189" s="231" t="s">
        <v>268</v>
      </c>
      <c r="G189" s="37"/>
      <c r="H189" s="37"/>
      <c r="I189" s="232"/>
      <c r="J189" s="37"/>
      <c r="K189" s="37"/>
      <c r="L189" s="41"/>
      <c r="M189" s="233"/>
      <c r="N189" s="234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150</v>
      </c>
      <c r="AU189" s="14" t="s">
        <v>86</v>
      </c>
    </row>
    <row r="190" s="2" customFormat="1">
      <c r="A190" s="35"/>
      <c r="B190" s="36"/>
      <c r="C190" s="37"/>
      <c r="D190" s="230" t="s">
        <v>152</v>
      </c>
      <c r="E190" s="37"/>
      <c r="F190" s="235" t="s">
        <v>630</v>
      </c>
      <c r="G190" s="37"/>
      <c r="H190" s="37"/>
      <c r="I190" s="232"/>
      <c r="J190" s="37"/>
      <c r="K190" s="37"/>
      <c r="L190" s="41"/>
      <c r="M190" s="233"/>
      <c r="N190" s="234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152</v>
      </c>
      <c r="AU190" s="14" t="s">
        <v>86</v>
      </c>
    </row>
    <row r="191" s="2" customFormat="1" ht="16.5" customHeight="1">
      <c r="A191" s="35"/>
      <c r="B191" s="36"/>
      <c r="C191" s="216" t="s">
        <v>266</v>
      </c>
      <c r="D191" s="216" t="s">
        <v>144</v>
      </c>
      <c r="E191" s="217" t="s">
        <v>436</v>
      </c>
      <c r="F191" s="218" t="s">
        <v>437</v>
      </c>
      <c r="G191" s="219" t="s">
        <v>147</v>
      </c>
      <c r="H191" s="220">
        <v>3</v>
      </c>
      <c r="I191" s="221"/>
      <c r="J191" s="222">
        <f>ROUND(I191*H191,2)</f>
        <v>0</v>
      </c>
      <c r="K191" s="223"/>
      <c r="L191" s="41"/>
      <c r="M191" s="224" t="s">
        <v>1</v>
      </c>
      <c r="N191" s="225" t="s">
        <v>41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148</v>
      </c>
      <c r="AT191" s="228" t="s">
        <v>144</v>
      </c>
      <c r="AU191" s="228" t="s">
        <v>86</v>
      </c>
      <c r="AY191" s="14" t="s">
        <v>141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84</v>
      </c>
      <c r="BK191" s="229">
        <f>ROUND(I191*H191,2)</f>
        <v>0</v>
      </c>
      <c r="BL191" s="14" t="s">
        <v>148</v>
      </c>
      <c r="BM191" s="228" t="s">
        <v>631</v>
      </c>
    </row>
    <row r="192" s="2" customFormat="1">
      <c r="A192" s="35"/>
      <c r="B192" s="36"/>
      <c r="C192" s="37"/>
      <c r="D192" s="230" t="s">
        <v>150</v>
      </c>
      <c r="E192" s="37"/>
      <c r="F192" s="231" t="s">
        <v>439</v>
      </c>
      <c r="G192" s="37"/>
      <c r="H192" s="37"/>
      <c r="I192" s="232"/>
      <c r="J192" s="37"/>
      <c r="K192" s="37"/>
      <c r="L192" s="41"/>
      <c r="M192" s="233"/>
      <c r="N192" s="234"/>
      <c r="O192" s="88"/>
      <c r="P192" s="88"/>
      <c r="Q192" s="88"/>
      <c r="R192" s="88"/>
      <c r="S192" s="88"/>
      <c r="T192" s="8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150</v>
      </c>
      <c r="AU192" s="14" t="s">
        <v>86</v>
      </c>
    </row>
    <row r="193" s="2" customFormat="1">
      <c r="A193" s="35"/>
      <c r="B193" s="36"/>
      <c r="C193" s="37"/>
      <c r="D193" s="230" t="s">
        <v>152</v>
      </c>
      <c r="E193" s="37"/>
      <c r="F193" s="235" t="s">
        <v>632</v>
      </c>
      <c r="G193" s="37"/>
      <c r="H193" s="37"/>
      <c r="I193" s="232"/>
      <c r="J193" s="37"/>
      <c r="K193" s="37"/>
      <c r="L193" s="41"/>
      <c r="M193" s="233"/>
      <c r="N193" s="234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152</v>
      </c>
      <c r="AU193" s="14" t="s">
        <v>86</v>
      </c>
    </row>
    <row r="194" s="2" customFormat="1" ht="16.5" customHeight="1">
      <c r="A194" s="35"/>
      <c r="B194" s="36"/>
      <c r="C194" s="236" t="s">
        <v>272</v>
      </c>
      <c r="D194" s="236" t="s">
        <v>154</v>
      </c>
      <c r="E194" s="237" t="s">
        <v>441</v>
      </c>
      <c r="F194" s="238" t="s">
        <v>442</v>
      </c>
      <c r="G194" s="239" t="s">
        <v>147</v>
      </c>
      <c r="H194" s="240">
        <v>3</v>
      </c>
      <c r="I194" s="241"/>
      <c r="J194" s="242">
        <f>ROUND(I194*H194,2)</f>
        <v>0</v>
      </c>
      <c r="K194" s="243"/>
      <c r="L194" s="244"/>
      <c r="M194" s="245" t="s">
        <v>1</v>
      </c>
      <c r="N194" s="246" t="s">
        <v>41</v>
      </c>
      <c r="O194" s="88"/>
      <c r="P194" s="226">
        <f>O194*H194</f>
        <v>0</v>
      </c>
      <c r="Q194" s="226">
        <v>0.00020000000000000001</v>
      </c>
      <c r="R194" s="226">
        <f>Q194*H194</f>
        <v>0.00060000000000000006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158</v>
      </c>
      <c r="AT194" s="228" t="s">
        <v>154</v>
      </c>
      <c r="AU194" s="228" t="s">
        <v>86</v>
      </c>
      <c r="AY194" s="14" t="s">
        <v>141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84</v>
      </c>
      <c r="BK194" s="229">
        <f>ROUND(I194*H194,2)</f>
        <v>0</v>
      </c>
      <c r="BL194" s="14" t="s">
        <v>148</v>
      </c>
      <c r="BM194" s="228" t="s">
        <v>633</v>
      </c>
    </row>
    <row r="195" s="2" customFormat="1">
      <c r="A195" s="35"/>
      <c r="B195" s="36"/>
      <c r="C195" s="37"/>
      <c r="D195" s="230" t="s">
        <v>150</v>
      </c>
      <c r="E195" s="37"/>
      <c r="F195" s="231" t="s">
        <v>442</v>
      </c>
      <c r="G195" s="37"/>
      <c r="H195" s="37"/>
      <c r="I195" s="232"/>
      <c r="J195" s="37"/>
      <c r="K195" s="37"/>
      <c r="L195" s="41"/>
      <c r="M195" s="233"/>
      <c r="N195" s="234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150</v>
      </c>
      <c r="AU195" s="14" t="s">
        <v>86</v>
      </c>
    </row>
    <row r="196" s="2" customFormat="1">
      <c r="A196" s="35"/>
      <c r="B196" s="36"/>
      <c r="C196" s="37"/>
      <c r="D196" s="230" t="s">
        <v>152</v>
      </c>
      <c r="E196" s="37"/>
      <c r="F196" s="235" t="s">
        <v>632</v>
      </c>
      <c r="G196" s="37"/>
      <c r="H196" s="37"/>
      <c r="I196" s="232"/>
      <c r="J196" s="37"/>
      <c r="K196" s="37"/>
      <c r="L196" s="41"/>
      <c r="M196" s="233"/>
      <c r="N196" s="234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152</v>
      </c>
      <c r="AU196" s="14" t="s">
        <v>86</v>
      </c>
    </row>
    <row r="197" s="2" customFormat="1" ht="24.15" customHeight="1">
      <c r="A197" s="35"/>
      <c r="B197" s="36"/>
      <c r="C197" s="216" t="s">
        <v>281</v>
      </c>
      <c r="D197" s="216" t="s">
        <v>144</v>
      </c>
      <c r="E197" s="217" t="s">
        <v>273</v>
      </c>
      <c r="F197" s="218" t="s">
        <v>274</v>
      </c>
      <c r="G197" s="219" t="s">
        <v>275</v>
      </c>
      <c r="H197" s="220">
        <v>0.0060000000000000001</v>
      </c>
      <c r="I197" s="221"/>
      <c r="J197" s="222">
        <f>ROUND(I197*H197,2)</f>
        <v>0</v>
      </c>
      <c r="K197" s="223"/>
      <c r="L197" s="41"/>
      <c r="M197" s="224" t="s">
        <v>1</v>
      </c>
      <c r="N197" s="225" t="s">
        <v>41</v>
      </c>
      <c r="O197" s="88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148</v>
      </c>
      <c r="AT197" s="228" t="s">
        <v>144</v>
      </c>
      <c r="AU197" s="228" t="s">
        <v>86</v>
      </c>
      <c r="AY197" s="14" t="s">
        <v>141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84</v>
      </c>
      <c r="BK197" s="229">
        <f>ROUND(I197*H197,2)</f>
        <v>0</v>
      </c>
      <c r="BL197" s="14" t="s">
        <v>148</v>
      </c>
      <c r="BM197" s="228" t="s">
        <v>634</v>
      </c>
    </row>
    <row r="198" s="2" customFormat="1">
      <c r="A198" s="35"/>
      <c r="B198" s="36"/>
      <c r="C198" s="37"/>
      <c r="D198" s="230" t="s">
        <v>150</v>
      </c>
      <c r="E198" s="37"/>
      <c r="F198" s="231" t="s">
        <v>277</v>
      </c>
      <c r="G198" s="37"/>
      <c r="H198" s="37"/>
      <c r="I198" s="232"/>
      <c r="J198" s="37"/>
      <c r="K198" s="37"/>
      <c r="L198" s="41"/>
      <c r="M198" s="233"/>
      <c r="N198" s="234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150</v>
      </c>
      <c r="AU198" s="14" t="s">
        <v>86</v>
      </c>
    </row>
    <row r="199" s="12" customFormat="1" ht="25.92" customHeight="1">
      <c r="A199" s="12"/>
      <c r="B199" s="200"/>
      <c r="C199" s="201"/>
      <c r="D199" s="202" t="s">
        <v>75</v>
      </c>
      <c r="E199" s="203" t="s">
        <v>154</v>
      </c>
      <c r="F199" s="203" t="s">
        <v>278</v>
      </c>
      <c r="G199" s="201"/>
      <c r="H199" s="201"/>
      <c r="I199" s="204"/>
      <c r="J199" s="205">
        <f>BK199</f>
        <v>0</v>
      </c>
      <c r="K199" s="201"/>
      <c r="L199" s="206"/>
      <c r="M199" s="207"/>
      <c r="N199" s="208"/>
      <c r="O199" s="208"/>
      <c r="P199" s="209">
        <f>P200</f>
        <v>0</v>
      </c>
      <c r="Q199" s="208"/>
      <c r="R199" s="209">
        <f>R200</f>
        <v>0</v>
      </c>
      <c r="S199" s="208"/>
      <c r="T199" s="210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1" t="s">
        <v>160</v>
      </c>
      <c r="AT199" s="212" t="s">
        <v>75</v>
      </c>
      <c r="AU199" s="212" t="s">
        <v>76</v>
      </c>
      <c r="AY199" s="211" t="s">
        <v>141</v>
      </c>
      <c r="BK199" s="213">
        <f>BK200</f>
        <v>0</v>
      </c>
    </row>
    <row r="200" s="12" customFormat="1" ht="22.8" customHeight="1">
      <c r="A200" s="12"/>
      <c r="B200" s="200"/>
      <c r="C200" s="201"/>
      <c r="D200" s="202" t="s">
        <v>75</v>
      </c>
      <c r="E200" s="214" t="s">
        <v>279</v>
      </c>
      <c r="F200" s="214" t="s">
        <v>280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SUM(P201:P209)</f>
        <v>0</v>
      </c>
      <c r="Q200" s="208"/>
      <c r="R200" s="209">
        <f>SUM(R201:R209)</f>
        <v>0</v>
      </c>
      <c r="S200" s="208"/>
      <c r="T200" s="210">
        <f>SUM(T201:T209)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160</v>
      </c>
      <c r="AT200" s="212" t="s">
        <v>75</v>
      </c>
      <c r="AU200" s="212" t="s">
        <v>84</v>
      </c>
      <c r="AY200" s="211" t="s">
        <v>141</v>
      </c>
      <c r="BK200" s="213">
        <f>SUM(BK201:BK209)</f>
        <v>0</v>
      </c>
    </row>
    <row r="201" s="2" customFormat="1" ht="21.75" customHeight="1">
      <c r="A201" s="35"/>
      <c r="B201" s="36"/>
      <c r="C201" s="216" t="s">
        <v>286</v>
      </c>
      <c r="D201" s="216" t="s">
        <v>144</v>
      </c>
      <c r="E201" s="217" t="s">
        <v>321</v>
      </c>
      <c r="F201" s="218" t="s">
        <v>322</v>
      </c>
      <c r="G201" s="219" t="s">
        <v>147</v>
      </c>
      <c r="H201" s="220">
        <v>1</v>
      </c>
      <c r="I201" s="221"/>
      <c r="J201" s="222">
        <f>ROUND(I201*H201,2)</f>
        <v>0</v>
      </c>
      <c r="K201" s="223"/>
      <c r="L201" s="41"/>
      <c r="M201" s="224" t="s">
        <v>1</v>
      </c>
      <c r="N201" s="225" t="s">
        <v>41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262</v>
      </c>
      <c r="AT201" s="228" t="s">
        <v>144</v>
      </c>
      <c r="AU201" s="228" t="s">
        <v>86</v>
      </c>
      <c r="AY201" s="14" t="s">
        <v>141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84</v>
      </c>
      <c r="BK201" s="229">
        <f>ROUND(I201*H201,2)</f>
        <v>0</v>
      </c>
      <c r="BL201" s="14" t="s">
        <v>262</v>
      </c>
      <c r="BM201" s="228" t="s">
        <v>635</v>
      </c>
    </row>
    <row r="202" s="2" customFormat="1">
      <c r="A202" s="35"/>
      <c r="B202" s="36"/>
      <c r="C202" s="37"/>
      <c r="D202" s="230" t="s">
        <v>152</v>
      </c>
      <c r="E202" s="37"/>
      <c r="F202" s="235" t="s">
        <v>397</v>
      </c>
      <c r="G202" s="37"/>
      <c r="H202" s="37"/>
      <c r="I202" s="232"/>
      <c r="J202" s="37"/>
      <c r="K202" s="37"/>
      <c r="L202" s="41"/>
      <c r="M202" s="233"/>
      <c r="N202" s="234"/>
      <c r="O202" s="88"/>
      <c r="P202" s="88"/>
      <c r="Q202" s="88"/>
      <c r="R202" s="88"/>
      <c r="S202" s="88"/>
      <c r="T202" s="89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152</v>
      </c>
      <c r="AU202" s="14" t="s">
        <v>86</v>
      </c>
    </row>
    <row r="203" s="2" customFormat="1" ht="16.5" customHeight="1">
      <c r="A203" s="35"/>
      <c r="B203" s="36"/>
      <c r="C203" s="216" t="s">
        <v>292</v>
      </c>
      <c r="D203" s="216" t="s">
        <v>144</v>
      </c>
      <c r="E203" s="217" t="s">
        <v>326</v>
      </c>
      <c r="F203" s="218" t="s">
        <v>327</v>
      </c>
      <c r="G203" s="219" t="s">
        <v>147</v>
      </c>
      <c r="H203" s="220">
        <v>1</v>
      </c>
      <c r="I203" s="221"/>
      <c r="J203" s="222">
        <f>ROUND(I203*H203,2)</f>
        <v>0</v>
      </c>
      <c r="K203" s="223"/>
      <c r="L203" s="41"/>
      <c r="M203" s="224" t="s">
        <v>1</v>
      </c>
      <c r="N203" s="225" t="s">
        <v>41</v>
      </c>
      <c r="O203" s="88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262</v>
      </c>
      <c r="AT203" s="228" t="s">
        <v>144</v>
      </c>
      <c r="AU203" s="228" t="s">
        <v>86</v>
      </c>
      <c r="AY203" s="14" t="s">
        <v>141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84</v>
      </c>
      <c r="BK203" s="229">
        <f>ROUND(I203*H203,2)</f>
        <v>0</v>
      </c>
      <c r="BL203" s="14" t="s">
        <v>262</v>
      </c>
      <c r="BM203" s="228" t="s">
        <v>636</v>
      </c>
    </row>
    <row r="204" s="2" customFormat="1">
      <c r="A204" s="35"/>
      <c r="B204" s="36"/>
      <c r="C204" s="37"/>
      <c r="D204" s="230" t="s">
        <v>152</v>
      </c>
      <c r="E204" s="37"/>
      <c r="F204" s="235" t="s">
        <v>637</v>
      </c>
      <c r="G204" s="37"/>
      <c r="H204" s="37"/>
      <c r="I204" s="232"/>
      <c r="J204" s="37"/>
      <c r="K204" s="37"/>
      <c r="L204" s="41"/>
      <c r="M204" s="233"/>
      <c r="N204" s="234"/>
      <c r="O204" s="88"/>
      <c r="P204" s="88"/>
      <c r="Q204" s="88"/>
      <c r="R204" s="88"/>
      <c r="S204" s="88"/>
      <c r="T204" s="89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4" t="s">
        <v>152</v>
      </c>
      <c r="AU204" s="14" t="s">
        <v>86</v>
      </c>
    </row>
    <row r="205" s="2" customFormat="1" ht="24.15" customHeight="1">
      <c r="A205" s="35"/>
      <c r="B205" s="36"/>
      <c r="C205" s="216" t="s">
        <v>299</v>
      </c>
      <c r="D205" s="216" t="s">
        <v>144</v>
      </c>
      <c r="E205" s="217" t="s">
        <v>331</v>
      </c>
      <c r="F205" s="218" t="s">
        <v>332</v>
      </c>
      <c r="G205" s="219" t="s">
        <v>147</v>
      </c>
      <c r="H205" s="220">
        <v>2</v>
      </c>
      <c r="I205" s="221"/>
      <c r="J205" s="222">
        <f>ROUND(I205*H205,2)</f>
        <v>0</v>
      </c>
      <c r="K205" s="223"/>
      <c r="L205" s="41"/>
      <c r="M205" s="224" t="s">
        <v>1</v>
      </c>
      <c r="N205" s="225" t="s">
        <v>41</v>
      </c>
      <c r="O205" s="88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262</v>
      </c>
      <c r="AT205" s="228" t="s">
        <v>144</v>
      </c>
      <c r="AU205" s="228" t="s">
        <v>86</v>
      </c>
      <c r="AY205" s="14" t="s">
        <v>141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84</v>
      </c>
      <c r="BK205" s="229">
        <f>ROUND(I205*H205,2)</f>
        <v>0</v>
      </c>
      <c r="BL205" s="14" t="s">
        <v>262</v>
      </c>
      <c r="BM205" s="228" t="s">
        <v>638</v>
      </c>
    </row>
    <row r="206" s="2" customFormat="1">
      <c r="A206" s="35"/>
      <c r="B206" s="36"/>
      <c r="C206" s="37"/>
      <c r="D206" s="230" t="s">
        <v>152</v>
      </c>
      <c r="E206" s="37"/>
      <c r="F206" s="235" t="s">
        <v>639</v>
      </c>
      <c r="G206" s="37"/>
      <c r="H206" s="37"/>
      <c r="I206" s="232"/>
      <c r="J206" s="37"/>
      <c r="K206" s="37"/>
      <c r="L206" s="41"/>
      <c r="M206" s="233"/>
      <c r="N206" s="234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152</v>
      </c>
      <c r="AU206" s="14" t="s">
        <v>86</v>
      </c>
    </row>
    <row r="207" s="2" customFormat="1" ht="16.5" customHeight="1">
      <c r="A207" s="35"/>
      <c r="B207" s="36"/>
      <c r="C207" s="236" t="s">
        <v>305</v>
      </c>
      <c r="D207" s="236" t="s">
        <v>154</v>
      </c>
      <c r="E207" s="237" t="s">
        <v>293</v>
      </c>
      <c r="F207" s="238" t="s">
        <v>294</v>
      </c>
      <c r="G207" s="239" t="s">
        <v>147</v>
      </c>
      <c r="H207" s="240">
        <v>2</v>
      </c>
      <c r="I207" s="241"/>
      <c r="J207" s="242">
        <f>ROUND(I207*H207,2)</f>
        <v>0</v>
      </c>
      <c r="K207" s="243"/>
      <c r="L207" s="244"/>
      <c r="M207" s="245" t="s">
        <v>1</v>
      </c>
      <c r="N207" s="246" t="s">
        <v>41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295</v>
      </c>
      <c r="AT207" s="228" t="s">
        <v>154</v>
      </c>
      <c r="AU207" s="228" t="s">
        <v>86</v>
      </c>
      <c r="AY207" s="14" t="s">
        <v>141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84</v>
      </c>
      <c r="BK207" s="229">
        <f>ROUND(I207*H207,2)</f>
        <v>0</v>
      </c>
      <c r="BL207" s="14" t="s">
        <v>295</v>
      </c>
      <c r="BM207" s="228" t="s">
        <v>640</v>
      </c>
    </row>
    <row r="208" s="2" customFormat="1">
      <c r="A208" s="35"/>
      <c r="B208" s="36"/>
      <c r="C208" s="37"/>
      <c r="D208" s="230" t="s">
        <v>150</v>
      </c>
      <c r="E208" s="37"/>
      <c r="F208" s="231" t="s">
        <v>297</v>
      </c>
      <c r="G208" s="37"/>
      <c r="H208" s="37"/>
      <c r="I208" s="232"/>
      <c r="J208" s="37"/>
      <c r="K208" s="37"/>
      <c r="L208" s="41"/>
      <c r="M208" s="233"/>
      <c r="N208" s="234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150</v>
      </c>
      <c r="AU208" s="14" t="s">
        <v>86</v>
      </c>
    </row>
    <row r="209" s="2" customFormat="1">
      <c r="A209" s="35"/>
      <c r="B209" s="36"/>
      <c r="C209" s="37"/>
      <c r="D209" s="230" t="s">
        <v>152</v>
      </c>
      <c r="E209" s="37"/>
      <c r="F209" s="235" t="s">
        <v>641</v>
      </c>
      <c r="G209" s="37"/>
      <c r="H209" s="37"/>
      <c r="I209" s="232"/>
      <c r="J209" s="37"/>
      <c r="K209" s="37"/>
      <c r="L209" s="41"/>
      <c r="M209" s="233"/>
      <c r="N209" s="234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152</v>
      </c>
      <c r="AU209" s="14" t="s">
        <v>86</v>
      </c>
    </row>
    <row r="210" s="12" customFormat="1" ht="25.92" customHeight="1">
      <c r="A210" s="12"/>
      <c r="B210" s="200"/>
      <c r="C210" s="201"/>
      <c r="D210" s="202" t="s">
        <v>75</v>
      </c>
      <c r="E210" s="203" t="s">
        <v>456</v>
      </c>
      <c r="F210" s="203" t="s">
        <v>457</v>
      </c>
      <c r="G210" s="201"/>
      <c r="H210" s="201"/>
      <c r="I210" s="204"/>
      <c r="J210" s="205">
        <f>BK210</f>
        <v>0</v>
      </c>
      <c r="K210" s="201"/>
      <c r="L210" s="206"/>
      <c r="M210" s="207"/>
      <c r="N210" s="208"/>
      <c r="O210" s="208"/>
      <c r="P210" s="209">
        <f>P211</f>
        <v>0</v>
      </c>
      <c r="Q210" s="208"/>
      <c r="R210" s="209">
        <f>R211</f>
        <v>0</v>
      </c>
      <c r="S210" s="208"/>
      <c r="T210" s="210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1" t="s">
        <v>170</v>
      </c>
      <c r="AT210" s="212" t="s">
        <v>75</v>
      </c>
      <c r="AU210" s="212" t="s">
        <v>76</v>
      </c>
      <c r="AY210" s="211" t="s">
        <v>141</v>
      </c>
      <c r="BK210" s="213">
        <f>BK211</f>
        <v>0</v>
      </c>
    </row>
    <row r="211" s="12" customFormat="1" ht="22.8" customHeight="1">
      <c r="A211" s="12"/>
      <c r="B211" s="200"/>
      <c r="C211" s="201"/>
      <c r="D211" s="202" t="s">
        <v>75</v>
      </c>
      <c r="E211" s="214" t="s">
        <v>458</v>
      </c>
      <c r="F211" s="214" t="s">
        <v>459</v>
      </c>
      <c r="G211" s="201"/>
      <c r="H211" s="201"/>
      <c r="I211" s="204"/>
      <c r="J211" s="215">
        <f>BK211</f>
        <v>0</v>
      </c>
      <c r="K211" s="201"/>
      <c r="L211" s="206"/>
      <c r="M211" s="207"/>
      <c r="N211" s="208"/>
      <c r="O211" s="208"/>
      <c r="P211" s="209">
        <f>SUM(P212:P214)</f>
        <v>0</v>
      </c>
      <c r="Q211" s="208"/>
      <c r="R211" s="209">
        <f>SUM(R212:R214)</f>
        <v>0</v>
      </c>
      <c r="S211" s="208"/>
      <c r="T211" s="210">
        <f>SUM(T212:T214)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1" t="s">
        <v>170</v>
      </c>
      <c r="AT211" s="212" t="s">
        <v>75</v>
      </c>
      <c r="AU211" s="212" t="s">
        <v>84</v>
      </c>
      <c r="AY211" s="211" t="s">
        <v>141</v>
      </c>
      <c r="BK211" s="213">
        <f>SUM(BK212:BK214)</f>
        <v>0</v>
      </c>
    </row>
    <row r="212" s="2" customFormat="1" ht="16.5" customHeight="1">
      <c r="A212" s="35"/>
      <c r="B212" s="36"/>
      <c r="C212" s="216" t="s">
        <v>309</v>
      </c>
      <c r="D212" s="216" t="s">
        <v>144</v>
      </c>
      <c r="E212" s="217" t="s">
        <v>461</v>
      </c>
      <c r="F212" s="218" t="s">
        <v>462</v>
      </c>
      <c r="G212" s="219" t="s">
        <v>312</v>
      </c>
      <c r="H212" s="220">
        <v>1</v>
      </c>
      <c r="I212" s="221"/>
      <c r="J212" s="222">
        <f>ROUND(I212*H212,2)</f>
        <v>0</v>
      </c>
      <c r="K212" s="223"/>
      <c r="L212" s="41"/>
      <c r="M212" s="224" t="s">
        <v>1</v>
      </c>
      <c r="N212" s="225" t="s">
        <v>41</v>
      </c>
      <c r="O212" s="88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463</v>
      </c>
      <c r="AT212" s="228" t="s">
        <v>144</v>
      </c>
      <c r="AU212" s="228" t="s">
        <v>86</v>
      </c>
      <c r="AY212" s="14" t="s">
        <v>141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84</v>
      </c>
      <c r="BK212" s="229">
        <f>ROUND(I212*H212,2)</f>
        <v>0</v>
      </c>
      <c r="BL212" s="14" t="s">
        <v>463</v>
      </c>
      <c r="BM212" s="228" t="s">
        <v>642</v>
      </c>
    </row>
    <row r="213" s="2" customFormat="1">
      <c r="A213" s="35"/>
      <c r="B213" s="36"/>
      <c r="C213" s="37"/>
      <c r="D213" s="230" t="s">
        <v>150</v>
      </c>
      <c r="E213" s="37"/>
      <c r="F213" s="231" t="s">
        <v>462</v>
      </c>
      <c r="G213" s="37"/>
      <c r="H213" s="37"/>
      <c r="I213" s="232"/>
      <c r="J213" s="37"/>
      <c r="K213" s="37"/>
      <c r="L213" s="41"/>
      <c r="M213" s="233"/>
      <c r="N213" s="234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150</v>
      </c>
      <c r="AU213" s="14" t="s">
        <v>86</v>
      </c>
    </row>
    <row r="214" s="2" customFormat="1">
      <c r="A214" s="35"/>
      <c r="B214" s="36"/>
      <c r="C214" s="37"/>
      <c r="D214" s="230" t="s">
        <v>152</v>
      </c>
      <c r="E214" s="37"/>
      <c r="F214" s="235" t="s">
        <v>465</v>
      </c>
      <c r="G214" s="37"/>
      <c r="H214" s="37"/>
      <c r="I214" s="232"/>
      <c r="J214" s="37"/>
      <c r="K214" s="37"/>
      <c r="L214" s="41"/>
      <c r="M214" s="247"/>
      <c r="N214" s="248"/>
      <c r="O214" s="249"/>
      <c r="P214" s="249"/>
      <c r="Q214" s="249"/>
      <c r="R214" s="249"/>
      <c r="S214" s="249"/>
      <c r="T214" s="250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4" t="s">
        <v>152</v>
      </c>
      <c r="AU214" s="14" t="s">
        <v>86</v>
      </c>
    </row>
    <row r="215" s="2" customFormat="1" ht="6.96" customHeight="1">
      <c r="A215" s="35"/>
      <c r="B215" s="63"/>
      <c r="C215" s="64"/>
      <c r="D215" s="64"/>
      <c r="E215" s="64"/>
      <c r="F215" s="64"/>
      <c r="G215" s="64"/>
      <c r="H215" s="64"/>
      <c r="I215" s="64"/>
      <c r="J215" s="64"/>
      <c r="K215" s="64"/>
      <c r="L215" s="41"/>
      <c r="M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</row>
  </sheetData>
  <sheetProtection sheet="1" autoFilter="0" formatColumns="0" formatRows="0" objects="1" scenarios="1" spinCount="100000" saltValue="XwXDYP938rVtnLTCcnBEot+JiW9wHPOj3v9L86aFXluaqHoJqtVCPwfxJq8ja78QrxIqrElb6T4cinz1p4egzw==" hashValue="CRXTbtjIgsJsI/Hi2XVkonkDx6Hjo+tzufMTch0LyDtdDqPLfNaC23ILXlW7QC/X45Um0NRWsLVEvgLLXKnmDA==" algorithmName="SHA-512" password="C71F"/>
  <autoFilter ref="C121:K21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zakázky'!K6</f>
        <v>Odstranění závad z el. revizí 2023 - 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643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zakázky'!AN8</f>
        <v>12. 7. 2023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30</v>
      </c>
      <c r="E17" s="35"/>
      <c r="F17" s="35"/>
      <c r="G17" s="35"/>
      <c r="H17" s="35"/>
      <c r="I17" s="137" t="s">
        <v>25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28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32</v>
      </c>
      <c r="E20" s="35"/>
      <c r="F20" s="35"/>
      <c r="G20" s="35"/>
      <c r="H20" s="35"/>
      <c r="I20" s="137" t="s">
        <v>25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28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34</v>
      </c>
      <c r="E23" s="35"/>
      <c r="F23" s="35"/>
      <c r="G23" s="35"/>
      <c r="H23" s="35"/>
      <c r="I23" s="137" t="s">
        <v>25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28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ROUND((SUM(BE120:BE150)),  2)</f>
        <v>0</v>
      </c>
      <c r="G33" s="35"/>
      <c r="H33" s="35"/>
      <c r="I33" s="152">
        <v>0.20999999999999999</v>
      </c>
      <c r="J33" s="151">
        <f>ROUND(((SUM(BE120:BE150))*I33),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ROUND((SUM(BF120:BF150)),  2)</f>
        <v>0</v>
      </c>
      <c r="G34" s="35"/>
      <c r="H34" s="35"/>
      <c r="I34" s="152">
        <v>0.14999999999999999</v>
      </c>
      <c r="J34" s="151">
        <f>ROUND(((SUM(BF120:BF150))*I34),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ROUND((SUM(BG120:BG150)),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ROUND((SUM(BH120:BH150)),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ROUND((SUM(BI120:BI150)),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el. revizí 2023 - 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2023/06/01-7 - MŠ Svobodné Dvory, K Dolíkám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12. 7. 2023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TECHNICKÉ SLUŽBY HRADEC KRÁLOVÉ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34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123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337</v>
      </c>
      <c r="E99" s="179"/>
      <c r="F99" s="179"/>
      <c r="G99" s="179"/>
      <c r="H99" s="179"/>
      <c r="I99" s="179"/>
      <c r="J99" s="180">
        <f>J146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338</v>
      </c>
      <c r="E100" s="185"/>
      <c r="F100" s="185"/>
      <c r="G100" s="185"/>
      <c r="H100" s="185"/>
      <c r="I100" s="185"/>
      <c r="J100" s="186">
        <f>J147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Odstranění závad z el. revizí 2023 - II. etapa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115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2023/06/01-7 - MŠ Svobodné Dvory, K Dolíkám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20</v>
      </c>
      <c r="D114" s="37"/>
      <c r="E114" s="37"/>
      <c r="F114" s="24" t="str">
        <f>F12</f>
        <v xml:space="preserve"> </v>
      </c>
      <c r="G114" s="37"/>
      <c r="H114" s="37"/>
      <c r="I114" s="29" t="s">
        <v>22</v>
      </c>
      <c r="J114" s="76" t="str">
        <f>IF(J12="","",J12)</f>
        <v>12. 7. 2023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24</v>
      </c>
      <c r="D116" s="37"/>
      <c r="E116" s="37"/>
      <c r="F116" s="24" t="str">
        <f>E15</f>
        <v>TECHNICKÉ SLUŽBY HRADEC KRÁLOVÉ</v>
      </c>
      <c r="G116" s="37"/>
      <c r="H116" s="37"/>
      <c r="I116" s="29" t="s">
        <v>32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30</v>
      </c>
      <c r="D117" s="37"/>
      <c r="E117" s="37"/>
      <c r="F117" s="24" t="str">
        <f>IF(E18="","",E18)</f>
        <v>Vyplň údaj</v>
      </c>
      <c r="G117" s="37"/>
      <c r="H117" s="37"/>
      <c r="I117" s="29" t="s">
        <v>34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127</v>
      </c>
      <c r="D119" s="191" t="s">
        <v>61</v>
      </c>
      <c r="E119" s="191" t="s">
        <v>57</v>
      </c>
      <c r="F119" s="191" t="s">
        <v>58</v>
      </c>
      <c r="G119" s="191" t="s">
        <v>128</v>
      </c>
      <c r="H119" s="191" t="s">
        <v>129</v>
      </c>
      <c r="I119" s="191" t="s">
        <v>130</v>
      </c>
      <c r="J119" s="192" t="s">
        <v>119</v>
      </c>
      <c r="K119" s="193" t="s">
        <v>131</v>
      </c>
      <c r="L119" s="194"/>
      <c r="M119" s="97" t="s">
        <v>1</v>
      </c>
      <c r="N119" s="98" t="s">
        <v>40</v>
      </c>
      <c r="O119" s="98" t="s">
        <v>132</v>
      </c>
      <c r="P119" s="98" t="s">
        <v>133</v>
      </c>
      <c r="Q119" s="98" t="s">
        <v>134</v>
      </c>
      <c r="R119" s="98" t="s">
        <v>135</v>
      </c>
      <c r="S119" s="98" t="s">
        <v>136</v>
      </c>
      <c r="T119" s="99" t="s">
        <v>137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138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P121+P146</f>
        <v>0</v>
      </c>
      <c r="Q120" s="101"/>
      <c r="R120" s="197">
        <f>R121+R146</f>
        <v>0.0013000000000000002</v>
      </c>
      <c r="S120" s="101"/>
      <c r="T120" s="198">
        <f>T121+T146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75</v>
      </c>
      <c r="AU120" s="14" t="s">
        <v>121</v>
      </c>
      <c r="BK120" s="199">
        <f>BK121+BK146</f>
        <v>0</v>
      </c>
    </row>
    <row r="121" s="12" customFormat="1" ht="25.92" customHeight="1">
      <c r="A121" s="12"/>
      <c r="B121" s="200"/>
      <c r="C121" s="201"/>
      <c r="D121" s="202" t="s">
        <v>75</v>
      </c>
      <c r="E121" s="203" t="s">
        <v>139</v>
      </c>
      <c r="F121" s="203" t="s">
        <v>140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</f>
        <v>0</v>
      </c>
      <c r="Q121" s="208"/>
      <c r="R121" s="209">
        <f>R122</f>
        <v>0.0013000000000000002</v>
      </c>
      <c r="S121" s="208"/>
      <c r="T121" s="210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86</v>
      </c>
      <c r="AT121" s="212" t="s">
        <v>75</v>
      </c>
      <c r="AU121" s="212" t="s">
        <v>76</v>
      </c>
      <c r="AY121" s="211" t="s">
        <v>141</v>
      </c>
      <c r="BK121" s="213">
        <f>BK122</f>
        <v>0</v>
      </c>
    </row>
    <row r="122" s="12" customFormat="1" ht="22.8" customHeight="1">
      <c r="A122" s="12"/>
      <c r="B122" s="200"/>
      <c r="C122" s="201"/>
      <c r="D122" s="202" t="s">
        <v>75</v>
      </c>
      <c r="E122" s="214" t="s">
        <v>142</v>
      </c>
      <c r="F122" s="214" t="s">
        <v>143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SUM(P123:P145)</f>
        <v>0</v>
      </c>
      <c r="Q122" s="208"/>
      <c r="R122" s="209">
        <f>SUM(R123:R145)</f>
        <v>0.0013000000000000002</v>
      </c>
      <c r="S122" s="208"/>
      <c r="T122" s="210">
        <f>SUM(T123:T145)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86</v>
      </c>
      <c r="AT122" s="212" t="s">
        <v>75</v>
      </c>
      <c r="AU122" s="212" t="s">
        <v>84</v>
      </c>
      <c r="AY122" s="211" t="s">
        <v>141</v>
      </c>
      <c r="BK122" s="213">
        <f>SUM(BK123:BK145)</f>
        <v>0</v>
      </c>
    </row>
    <row r="123" s="2" customFormat="1" ht="24.15" customHeight="1">
      <c r="A123" s="35"/>
      <c r="B123" s="36"/>
      <c r="C123" s="216" t="s">
        <v>84</v>
      </c>
      <c r="D123" s="216" t="s">
        <v>144</v>
      </c>
      <c r="E123" s="217" t="s">
        <v>260</v>
      </c>
      <c r="F123" s="218" t="s">
        <v>261</v>
      </c>
      <c r="G123" s="219" t="s">
        <v>147</v>
      </c>
      <c r="H123" s="220">
        <v>1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41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262</v>
      </c>
      <c r="AT123" s="228" t="s">
        <v>144</v>
      </c>
      <c r="AU123" s="228" t="s">
        <v>86</v>
      </c>
      <c r="AY123" s="14" t="s">
        <v>141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84</v>
      </c>
      <c r="BK123" s="229">
        <f>ROUND(I123*H123,2)</f>
        <v>0</v>
      </c>
      <c r="BL123" s="14" t="s">
        <v>262</v>
      </c>
      <c r="BM123" s="228" t="s">
        <v>644</v>
      </c>
    </row>
    <row r="124" s="2" customFormat="1">
      <c r="A124" s="35"/>
      <c r="B124" s="36"/>
      <c r="C124" s="37"/>
      <c r="D124" s="230" t="s">
        <v>150</v>
      </c>
      <c r="E124" s="37"/>
      <c r="F124" s="231" t="s">
        <v>264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150</v>
      </c>
      <c r="AU124" s="14" t="s">
        <v>86</v>
      </c>
    </row>
    <row r="125" s="2" customFormat="1">
      <c r="A125" s="35"/>
      <c r="B125" s="36"/>
      <c r="C125" s="37"/>
      <c r="D125" s="230" t="s">
        <v>152</v>
      </c>
      <c r="E125" s="37"/>
      <c r="F125" s="235" t="s">
        <v>645</v>
      </c>
      <c r="G125" s="37"/>
      <c r="H125" s="37"/>
      <c r="I125" s="232"/>
      <c r="J125" s="37"/>
      <c r="K125" s="37"/>
      <c r="L125" s="41"/>
      <c r="M125" s="233"/>
      <c r="N125" s="23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152</v>
      </c>
      <c r="AU125" s="14" t="s">
        <v>86</v>
      </c>
    </row>
    <row r="126" s="2" customFormat="1" ht="16.5" customHeight="1">
      <c r="A126" s="35"/>
      <c r="B126" s="36"/>
      <c r="C126" s="236" t="s">
        <v>86</v>
      </c>
      <c r="D126" s="236" t="s">
        <v>154</v>
      </c>
      <c r="E126" s="237" t="s">
        <v>646</v>
      </c>
      <c r="F126" s="238" t="s">
        <v>647</v>
      </c>
      <c r="G126" s="239" t="s">
        <v>147</v>
      </c>
      <c r="H126" s="240">
        <v>1</v>
      </c>
      <c r="I126" s="241"/>
      <c r="J126" s="242">
        <f>ROUND(I126*H126,2)</f>
        <v>0</v>
      </c>
      <c r="K126" s="243"/>
      <c r="L126" s="244"/>
      <c r="M126" s="245" t="s">
        <v>1</v>
      </c>
      <c r="N126" s="246" t="s">
        <v>41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269</v>
      </c>
      <c r="AT126" s="228" t="s">
        <v>154</v>
      </c>
      <c r="AU126" s="228" t="s">
        <v>86</v>
      </c>
      <c r="AY126" s="14" t="s">
        <v>141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262</v>
      </c>
      <c r="BM126" s="228" t="s">
        <v>648</v>
      </c>
    </row>
    <row r="127" s="2" customFormat="1">
      <c r="A127" s="35"/>
      <c r="B127" s="36"/>
      <c r="C127" s="37"/>
      <c r="D127" s="230" t="s">
        <v>150</v>
      </c>
      <c r="E127" s="37"/>
      <c r="F127" s="231" t="s">
        <v>647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150</v>
      </c>
      <c r="AU127" s="14" t="s">
        <v>86</v>
      </c>
    </row>
    <row r="128" s="2" customFormat="1">
      <c r="A128" s="35"/>
      <c r="B128" s="36"/>
      <c r="C128" s="37"/>
      <c r="D128" s="230" t="s">
        <v>152</v>
      </c>
      <c r="E128" s="37"/>
      <c r="F128" s="235" t="s">
        <v>649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152</v>
      </c>
      <c r="AU128" s="14" t="s">
        <v>86</v>
      </c>
    </row>
    <row r="129" s="2" customFormat="1" ht="16.5" customHeight="1">
      <c r="A129" s="35"/>
      <c r="B129" s="36"/>
      <c r="C129" s="236" t="s">
        <v>160</v>
      </c>
      <c r="D129" s="236" t="s">
        <v>154</v>
      </c>
      <c r="E129" s="237" t="s">
        <v>267</v>
      </c>
      <c r="F129" s="238" t="s">
        <v>650</v>
      </c>
      <c r="G129" s="239" t="s">
        <v>147</v>
      </c>
      <c r="H129" s="240">
        <v>6</v>
      </c>
      <c r="I129" s="241"/>
      <c r="J129" s="242">
        <f>ROUND(I129*H129,2)</f>
        <v>0</v>
      </c>
      <c r="K129" s="243"/>
      <c r="L129" s="244"/>
      <c r="M129" s="245" t="s">
        <v>1</v>
      </c>
      <c r="N129" s="246" t="s">
        <v>41</v>
      </c>
      <c r="O129" s="88"/>
      <c r="P129" s="226">
        <f>O129*H129</f>
        <v>0</v>
      </c>
      <c r="Q129" s="226">
        <v>0.00018000000000000001</v>
      </c>
      <c r="R129" s="226">
        <f>Q129*H129</f>
        <v>0.00108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269</v>
      </c>
      <c r="AT129" s="228" t="s">
        <v>154</v>
      </c>
      <c r="AU129" s="228" t="s">
        <v>86</v>
      </c>
      <c r="AY129" s="14" t="s">
        <v>141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84</v>
      </c>
      <c r="BK129" s="229">
        <f>ROUND(I129*H129,2)</f>
        <v>0</v>
      </c>
      <c r="BL129" s="14" t="s">
        <v>262</v>
      </c>
      <c r="BM129" s="228" t="s">
        <v>651</v>
      </c>
    </row>
    <row r="130" s="2" customFormat="1">
      <c r="A130" s="35"/>
      <c r="B130" s="36"/>
      <c r="C130" s="37"/>
      <c r="D130" s="230" t="s">
        <v>150</v>
      </c>
      <c r="E130" s="37"/>
      <c r="F130" s="231" t="s">
        <v>268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150</v>
      </c>
      <c r="AU130" s="14" t="s">
        <v>86</v>
      </c>
    </row>
    <row r="131" s="2" customFormat="1">
      <c r="A131" s="35"/>
      <c r="B131" s="36"/>
      <c r="C131" s="37"/>
      <c r="D131" s="230" t="s">
        <v>152</v>
      </c>
      <c r="E131" s="37"/>
      <c r="F131" s="235" t="s">
        <v>652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152</v>
      </c>
      <c r="AU131" s="14" t="s">
        <v>86</v>
      </c>
    </row>
    <row r="132" s="2" customFormat="1" ht="16.5" customHeight="1">
      <c r="A132" s="35"/>
      <c r="B132" s="36"/>
      <c r="C132" s="236" t="s">
        <v>164</v>
      </c>
      <c r="D132" s="236" t="s">
        <v>154</v>
      </c>
      <c r="E132" s="237" t="s">
        <v>653</v>
      </c>
      <c r="F132" s="238" t="s">
        <v>268</v>
      </c>
      <c r="G132" s="239" t="s">
        <v>147</v>
      </c>
      <c r="H132" s="240">
        <v>1</v>
      </c>
      <c r="I132" s="241"/>
      <c r="J132" s="242">
        <f>ROUND(I132*H132,2)</f>
        <v>0</v>
      </c>
      <c r="K132" s="243"/>
      <c r="L132" s="244"/>
      <c r="M132" s="245" t="s">
        <v>1</v>
      </c>
      <c r="N132" s="246" t="s">
        <v>41</v>
      </c>
      <c r="O132" s="88"/>
      <c r="P132" s="226">
        <f>O132*H132</f>
        <v>0</v>
      </c>
      <c r="Q132" s="226">
        <v>0.00018000000000000001</v>
      </c>
      <c r="R132" s="226">
        <f>Q132*H132</f>
        <v>0.00018000000000000001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269</v>
      </c>
      <c r="AT132" s="228" t="s">
        <v>154</v>
      </c>
      <c r="AU132" s="228" t="s">
        <v>86</v>
      </c>
      <c r="AY132" s="14" t="s">
        <v>141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84</v>
      </c>
      <c r="BK132" s="229">
        <f>ROUND(I132*H132,2)</f>
        <v>0</v>
      </c>
      <c r="BL132" s="14" t="s">
        <v>262</v>
      </c>
      <c r="BM132" s="228" t="s">
        <v>654</v>
      </c>
    </row>
    <row r="133" s="2" customFormat="1">
      <c r="A133" s="35"/>
      <c r="B133" s="36"/>
      <c r="C133" s="37"/>
      <c r="D133" s="230" t="s">
        <v>150</v>
      </c>
      <c r="E133" s="37"/>
      <c r="F133" s="231" t="s">
        <v>268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150</v>
      </c>
      <c r="AU133" s="14" t="s">
        <v>86</v>
      </c>
    </row>
    <row r="134" s="2" customFormat="1">
      <c r="A134" s="35"/>
      <c r="B134" s="36"/>
      <c r="C134" s="37"/>
      <c r="D134" s="230" t="s">
        <v>152</v>
      </c>
      <c r="E134" s="37"/>
      <c r="F134" s="235" t="s">
        <v>655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152</v>
      </c>
      <c r="AU134" s="14" t="s">
        <v>86</v>
      </c>
    </row>
    <row r="135" s="2" customFormat="1" ht="24.15" customHeight="1">
      <c r="A135" s="35"/>
      <c r="B135" s="36"/>
      <c r="C135" s="216" t="s">
        <v>170</v>
      </c>
      <c r="D135" s="216" t="s">
        <v>144</v>
      </c>
      <c r="E135" s="217" t="s">
        <v>431</v>
      </c>
      <c r="F135" s="218" t="s">
        <v>432</v>
      </c>
      <c r="G135" s="219" t="s">
        <v>147</v>
      </c>
      <c r="H135" s="220">
        <v>4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41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148</v>
      </c>
      <c r="AT135" s="228" t="s">
        <v>144</v>
      </c>
      <c r="AU135" s="228" t="s">
        <v>86</v>
      </c>
      <c r="AY135" s="14" t="s">
        <v>141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84</v>
      </c>
      <c r="BK135" s="229">
        <f>ROUND(I135*H135,2)</f>
        <v>0</v>
      </c>
      <c r="BL135" s="14" t="s">
        <v>148</v>
      </c>
      <c r="BM135" s="228" t="s">
        <v>656</v>
      </c>
    </row>
    <row r="136" s="2" customFormat="1">
      <c r="A136" s="35"/>
      <c r="B136" s="36"/>
      <c r="C136" s="37"/>
      <c r="D136" s="230" t="s">
        <v>150</v>
      </c>
      <c r="E136" s="37"/>
      <c r="F136" s="231" t="s">
        <v>434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150</v>
      </c>
      <c r="AU136" s="14" t="s">
        <v>86</v>
      </c>
    </row>
    <row r="137" s="2" customFormat="1">
      <c r="A137" s="35"/>
      <c r="B137" s="36"/>
      <c r="C137" s="37"/>
      <c r="D137" s="230" t="s">
        <v>152</v>
      </c>
      <c r="E137" s="37"/>
      <c r="F137" s="235" t="s">
        <v>657</v>
      </c>
      <c r="G137" s="37"/>
      <c r="H137" s="37"/>
      <c r="I137" s="232"/>
      <c r="J137" s="37"/>
      <c r="K137" s="37"/>
      <c r="L137" s="41"/>
      <c r="M137" s="233"/>
      <c r="N137" s="23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152</v>
      </c>
      <c r="AU137" s="14" t="s">
        <v>86</v>
      </c>
    </row>
    <row r="138" s="2" customFormat="1" ht="16.5" customHeight="1">
      <c r="A138" s="35"/>
      <c r="B138" s="36"/>
      <c r="C138" s="216" t="s">
        <v>176</v>
      </c>
      <c r="D138" s="216" t="s">
        <v>144</v>
      </c>
      <c r="E138" s="217" t="s">
        <v>436</v>
      </c>
      <c r="F138" s="218" t="s">
        <v>437</v>
      </c>
      <c r="G138" s="219" t="s">
        <v>147</v>
      </c>
      <c r="H138" s="220">
        <v>2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41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148</v>
      </c>
      <c r="AT138" s="228" t="s">
        <v>144</v>
      </c>
      <c r="AU138" s="228" t="s">
        <v>86</v>
      </c>
      <c r="AY138" s="14" t="s">
        <v>141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84</v>
      </c>
      <c r="BK138" s="229">
        <f>ROUND(I138*H138,2)</f>
        <v>0</v>
      </c>
      <c r="BL138" s="14" t="s">
        <v>148</v>
      </c>
      <c r="BM138" s="228" t="s">
        <v>658</v>
      </c>
    </row>
    <row r="139" s="2" customFormat="1">
      <c r="A139" s="35"/>
      <c r="B139" s="36"/>
      <c r="C139" s="37"/>
      <c r="D139" s="230" t="s">
        <v>150</v>
      </c>
      <c r="E139" s="37"/>
      <c r="F139" s="231" t="s">
        <v>439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150</v>
      </c>
      <c r="AU139" s="14" t="s">
        <v>86</v>
      </c>
    </row>
    <row r="140" s="2" customFormat="1">
      <c r="A140" s="35"/>
      <c r="B140" s="36"/>
      <c r="C140" s="37"/>
      <c r="D140" s="230" t="s">
        <v>152</v>
      </c>
      <c r="E140" s="37"/>
      <c r="F140" s="235" t="s">
        <v>659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152</v>
      </c>
      <c r="AU140" s="14" t="s">
        <v>86</v>
      </c>
    </row>
    <row r="141" s="2" customFormat="1" ht="16.5" customHeight="1">
      <c r="A141" s="35"/>
      <c r="B141" s="36"/>
      <c r="C141" s="236" t="s">
        <v>181</v>
      </c>
      <c r="D141" s="236" t="s">
        <v>154</v>
      </c>
      <c r="E141" s="237" t="s">
        <v>660</v>
      </c>
      <c r="F141" s="238" t="s">
        <v>661</v>
      </c>
      <c r="G141" s="239" t="s">
        <v>147</v>
      </c>
      <c r="H141" s="240">
        <v>2</v>
      </c>
      <c r="I141" s="241"/>
      <c r="J141" s="242">
        <f>ROUND(I141*H141,2)</f>
        <v>0</v>
      </c>
      <c r="K141" s="243"/>
      <c r="L141" s="244"/>
      <c r="M141" s="245" t="s">
        <v>1</v>
      </c>
      <c r="N141" s="246" t="s">
        <v>41</v>
      </c>
      <c r="O141" s="88"/>
      <c r="P141" s="226">
        <f>O141*H141</f>
        <v>0</v>
      </c>
      <c r="Q141" s="226">
        <v>2.0000000000000002E-05</v>
      </c>
      <c r="R141" s="226">
        <f>Q141*H141</f>
        <v>4.0000000000000003E-05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158</v>
      </c>
      <c r="AT141" s="228" t="s">
        <v>154</v>
      </c>
      <c r="AU141" s="228" t="s">
        <v>86</v>
      </c>
      <c r="AY141" s="14" t="s">
        <v>141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84</v>
      </c>
      <c r="BK141" s="229">
        <f>ROUND(I141*H141,2)</f>
        <v>0</v>
      </c>
      <c r="BL141" s="14" t="s">
        <v>148</v>
      </c>
      <c r="BM141" s="228" t="s">
        <v>662</v>
      </c>
    </row>
    <row r="142" s="2" customFormat="1">
      <c r="A142" s="35"/>
      <c r="B142" s="36"/>
      <c r="C142" s="37"/>
      <c r="D142" s="230" t="s">
        <v>150</v>
      </c>
      <c r="E142" s="37"/>
      <c r="F142" s="231" t="s">
        <v>661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150</v>
      </c>
      <c r="AU142" s="14" t="s">
        <v>86</v>
      </c>
    </row>
    <row r="143" s="2" customFormat="1">
      <c r="A143" s="35"/>
      <c r="B143" s="36"/>
      <c r="C143" s="37"/>
      <c r="D143" s="230" t="s">
        <v>152</v>
      </c>
      <c r="E143" s="37"/>
      <c r="F143" s="235" t="s">
        <v>659</v>
      </c>
      <c r="G143" s="37"/>
      <c r="H143" s="37"/>
      <c r="I143" s="232"/>
      <c r="J143" s="37"/>
      <c r="K143" s="37"/>
      <c r="L143" s="41"/>
      <c r="M143" s="233"/>
      <c r="N143" s="23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152</v>
      </c>
      <c r="AU143" s="14" t="s">
        <v>86</v>
      </c>
    </row>
    <row r="144" s="2" customFormat="1" ht="24.15" customHeight="1">
      <c r="A144" s="35"/>
      <c r="B144" s="36"/>
      <c r="C144" s="216" t="s">
        <v>187</v>
      </c>
      <c r="D144" s="216" t="s">
        <v>144</v>
      </c>
      <c r="E144" s="217" t="s">
        <v>273</v>
      </c>
      <c r="F144" s="218" t="s">
        <v>274</v>
      </c>
      <c r="G144" s="219" t="s">
        <v>275</v>
      </c>
      <c r="H144" s="220">
        <v>0.001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41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148</v>
      </c>
      <c r="AT144" s="228" t="s">
        <v>144</v>
      </c>
      <c r="AU144" s="228" t="s">
        <v>86</v>
      </c>
      <c r="AY144" s="14" t="s">
        <v>141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84</v>
      </c>
      <c r="BK144" s="229">
        <f>ROUND(I144*H144,2)</f>
        <v>0</v>
      </c>
      <c r="BL144" s="14" t="s">
        <v>148</v>
      </c>
      <c r="BM144" s="228" t="s">
        <v>663</v>
      </c>
    </row>
    <row r="145" s="2" customFormat="1">
      <c r="A145" s="35"/>
      <c r="B145" s="36"/>
      <c r="C145" s="37"/>
      <c r="D145" s="230" t="s">
        <v>150</v>
      </c>
      <c r="E145" s="37"/>
      <c r="F145" s="231" t="s">
        <v>277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150</v>
      </c>
      <c r="AU145" s="14" t="s">
        <v>86</v>
      </c>
    </row>
    <row r="146" s="12" customFormat="1" ht="25.92" customHeight="1">
      <c r="A146" s="12"/>
      <c r="B146" s="200"/>
      <c r="C146" s="201"/>
      <c r="D146" s="202" t="s">
        <v>75</v>
      </c>
      <c r="E146" s="203" t="s">
        <v>456</v>
      </c>
      <c r="F146" s="203" t="s">
        <v>457</v>
      </c>
      <c r="G146" s="201"/>
      <c r="H146" s="201"/>
      <c r="I146" s="204"/>
      <c r="J146" s="205">
        <f>BK146</f>
        <v>0</v>
      </c>
      <c r="K146" s="201"/>
      <c r="L146" s="206"/>
      <c r="M146" s="207"/>
      <c r="N146" s="208"/>
      <c r="O146" s="208"/>
      <c r="P146" s="209">
        <f>P147</f>
        <v>0</v>
      </c>
      <c r="Q146" s="208"/>
      <c r="R146" s="209">
        <f>R147</f>
        <v>0</v>
      </c>
      <c r="S146" s="208"/>
      <c r="T146" s="210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1" t="s">
        <v>170</v>
      </c>
      <c r="AT146" s="212" t="s">
        <v>75</v>
      </c>
      <c r="AU146" s="212" t="s">
        <v>76</v>
      </c>
      <c r="AY146" s="211" t="s">
        <v>141</v>
      </c>
      <c r="BK146" s="213">
        <f>BK147</f>
        <v>0</v>
      </c>
    </row>
    <row r="147" s="12" customFormat="1" ht="22.8" customHeight="1">
      <c r="A147" s="12"/>
      <c r="B147" s="200"/>
      <c r="C147" s="201"/>
      <c r="D147" s="202" t="s">
        <v>75</v>
      </c>
      <c r="E147" s="214" t="s">
        <v>458</v>
      </c>
      <c r="F147" s="214" t="s">
        <v>459</v>
      </c>
      <c r="G147" s="201"/>
      <c r="H147" s="201"/>
      <c r="I147" s="204"/>
      <c r="J147" s="215">
        <f>BK147</f>
        <v>0</v>
      </c>
      <c r="K147" s="201"/>
      <c r="L147" s="206"/>
      <c r="M147" s="207"/>
      <c r="N147" s="208"/>
      <c r="O147" s="208"/>
      <c r="P147" s="209">
        <f>SUM(P148:P150)</f>
        <v>0</v>
      </c>
      <c r="Q147" s="208"/>
      <c r="R147" s="209">
        <f>SUM(R148:R150)</f>
        <v>0</v>
      </c>
      <c r="S147" s="208"/>
      <c r="T147" s="210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170</v>
      </c>
      <c r="AT147" s="212" t="s">
        <v>75</v>
      </c>
      <c r="AU147" s="212" t="s">
        <v>84</v>
      </c>
      <c r="AY147" s="211" t="s">
        <v>141</v>
      </c>
      <c r="BK147" s="213">
        <f>SUM(BK148:BK150)</f>
        <v>0</v>
      </c>
    </row>
    <row r="148" s="2" customFormat="1" ht="16.5" customHeight="1">
      <c r="A148" s="35"/>
      <c r="B148" s="36"/>
      <c r="C148" s="216" t="s">
        <v>193</v>
      </c>
      <c r="D148" s="216" t="s">
        <v>144</v>
      </c>
      <c r="E148" s="217" t="s">
        <v>461</v>
      </c>
      <c r="F148" s="218" t="s">
        <v>462</v>
      </c>
      <c r="G148" s="219" t="s">
        <v>312</v>
      </c>
      <c r="H148" s="220">
        <v>1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41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463</v>
      </c>
      <c r="AT148" s="228" t="s">
        <v>144</v>
      </c>
      <c r="AU148" s="228" t="s">
        <v>86</v>
      </c>
      <c r="AY148" s="14" t="s">
        <v>141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84</v>
      </c>
      <c r="BK148" s="229">
        <f>ROUND(I148*H148,2)</f>
        <v>0</v>
      </c>
      <c r="BL148" s="14" t="s">
        <v>463</v>
      </c>
      <c r="BM148" s="228" t="s">
        <v>664</v>
      </c>
    </row>
    <row r="149" s="2" customFormat="1">
      <c r="A149" s="35"/>
      <c r="B149" s="36"/>
      <c r="C149" s="37"/>
      <c r="D149" s="230" t="s">
        <v>150</v>
      </c>
      <c r="E149" s="37"/>
      <c r="F149" s="231" t="s">
        <v>462</v>
      </c>
      <c r="G149" s="37"/>
      <c r="H149" s="37"/>
      <c r="I149" s="232"/>
      <c r="J149" s="37"/>
      <c r="K149" s="37"/>
      <c r="L149" s="41"/>
      <c r="M149" s="233"/>
      <c r="N149" s="23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150</v>
      </c>
      <c r="AU149" s="14" t="s">
        <v>86</v>
      </c>
    </row>
    <row r="150" s="2" customFormat="1">
      <c r="A150" s="35"/>
      <c r="B150" s="36"/>
      <c r="C150" s="37"/>
      <c r="D150" s="230" t="s">
        <v>152</v>
      </c>
      <c r="E150" s="37"/>
      <c r="F150" s="235" t="s">
        <v>465</v>
      </c>
      <c r="G150" s="37"/>
      <c r="H150" s="37"/>
      <c r="I150" s="232"/>
      <c r="J150" s="37"/>
      <c r="K150" s="37"/>
      <c r="L150" s="41"/>
      <c r="M150" s="247"/>
      <c r="N150" s="248"/>
      <c r="O150" s="249"/>
      <c r="P150" s="249"/>
      <c r="Q150" s="249"/>
      <c r="R150" s="249"/>
      <c r="S150" s="249"/>
      <c r="T150" s="250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152</v>
      </c>
      <c r="AU150" s="14" t="s">
        <v>86</v>
      </c>
    </row>
    <row r="151" s="2" customFormat="1" ht="6.96" customHeight="1">
      <c r="A151" s="35"/>
      <c r="B151" s="63"/>
      <c r="C151" s="64"/>
      <c r="D151" s="64"/>
      <c r="E151" s="64"/>
      <c r="F151" s="64"/>
      <c r="G151" s="64"/>
      <c r="H151" s="64"/>
      <c r="I151" s="64"/>
      <c r="J151" s="64"/>
      <c r="K151" s="64"/>
      <c r="L151" s="41"/>
      <c r="M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</row>
  </sheetData>
  <sheetProtection sheet="1" autoFilter="0" formatColumns="0" formatRows="0" objects="1" scenarios="1" spinCount="100000" saltValue="wUwOzMmmrXHczqqVkED2W+eu5cGzcD9+J1i+Mn3pSkpxo1HijDfvkQii8o+FcobMh56r81wUrxiREpYD+Vny5A==" hashValue="DUUwKDCjHNIW6uJjCY+2OVogdJHTt3VOAtdajrJfwiEHBeTthAwV07bBhmMa6ewXSQFUzaDTedpx7eQA2jl72A==" algorithmName="SHA-512" password="C71F"/>
  <autoFilter ref="C119:K15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114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zakázky'!K6</f>
        <v>Odstranění závad z el. revizí 2023 - 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665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zakázky'!AN8</f>
        <v>12. 7. 2023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30</v>
      </c>
      <c r="E17" s="35"/>
      <c r="F17" s="35"/>
      <c r="G17" s="35"/>
      <c r="H17" s="35"/>
      <c r="I17" s="137" t="s">
        <v>25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28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32</v>
      </c>
      <c r="E20" s="35"/>
      <c r="F20" s="35"/>
      <c r="G20" s="35"/>
      <c r="H20" s="35"/>
      <c r="I20" s="137" t="s">
        <v>25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28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34</v>
      </c>
      <c r="E23" s="35"/>
      <c r="F23" s="35"/>
      <c r="G23" s="35"/>
      <c r="H23" s="35"/>
      <c r="I23" s="137" t="s">
        <v>25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28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ROUND((SUM(BE122:BE166)),  2)</f>
        <v>0</v>
      </c>
      <c r="G33" s="35"/>
      <c r="H33" s="35"/>
      <c r="I33" s="152">
        <v>0.20999999999999999</v>
      </c>
      <c r="J33" s="151">
        <f>ROUND(((SUM(BE122:BE166))*I33),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ROUND((SUM(BF122:BF166)),  2)</f>
        <v>0</v>
      </c>
      <c r="G34" s="35"/>
      <c r="H34" s="35"/>
      <c r="I34" s="152">
        <v>0.14999999999999999</v>
      </c>
      <c r="J34" s="151">
        <f>ROUND(((SUM(BF122:BF166))*I34),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ROUND((SUM(BG122:BG166)),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ROUND((SUM(BH122:BH166)),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ROUND((SUM(BI122:BI166)),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Odstranění závad z el. revizí 2023 - 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2023/06/01-8 - MŠ Štefcova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12. 7. 2023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TECHNICKÉ SLUŽBY HRADEC KRÁLOVÉ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34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118</v>
      </c>
      <c r="D94" s="173"/>
      <c r="E94" s="173"/>
      <c r="F94" s="173"/>
      <c r="G94" s="173"/>
      <c r="H94" s="173"/>
      <c r="I94" s="173"/>
      <c r="J94" s="174" t="s">
        <v>119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120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76"/>
      <c r="C97" s="177"/>
      <c r="D97" s="178" t="s">
        <v>122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123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J157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2"/>
      <c r="C100" s="183"/>
      <c r="D100" s="184" t="s">
        <v>125</v>
      </c>
      <c r="E100" s="185"/>
      <c r="F100" s="185"/>
      <c r="G100" s="185"/>
      <c r="H100" s="185"/>
      <c r="I100" s="185"/>
      <c r="J100" s="186">
        <f>J158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6"/>
      <c r="C101" s="177"/>
      <c r="D101" s="178" t="s">
        <v>337</v>
      </c>
      <c r="E101" s="179"/>
      <c r="F101" s="179"/>
      <c r="G101" s="179"/>
      <c r="H101" s="179"/>
      <c r="I101" s="179"/>
      <c r="J101" s="180">
        <f>J162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2"/>
      <c r="C102" s="183"/>
      <c r="D102" s="184" t="s">
        <v>338</v>
      </c>
      <c r="E102" s="185"/>
      <c r="F102" s="185"/>
      <c r="G102" s="185"/>
      <c r="H102" s="185"/>
      <c r="I102" s="185"/>
      <c r="J102" s="186">
        <f>J163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el. revizí 2023 - II. 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115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2023/06/01-8 - MŠ Štefcova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 xml:space="preserve"> </v>
      </c>
      <c r="G116" s="37"/>
      <c r="H116" s="37"/>
      <c r="I116" s="29" t="s">
        <v>22</v>
      </c>
      <c r="J116" s="76" t="str">
        <f>IF(J12="","",J12)</f>
        <v>12. 7. 2023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>TECHNICKÉ SLUŽBY HRADEC KRÁLOVÉ</v>
      </c>
      <c r="G118" s="37"/>
      <c r="H118" s="37"/>
      <c r="I118" s="29" t="s">
        <v>32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30</v>
      </c>
      <c r="D119" s="37"/>
      <c r="E119" s="37"/>
      <c r="F119" s="24" t="str">
        <f>IF(E18="","",E18)</f>
        <v>Vyplň údaj</v>
      </c>
      <c r="G119" s="37"/>
      <c r="H119" s="37"/>
      <c r="I119" s="29" t="s">
        <v>34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127</v>
      </c>
      <c r="D121" s="191" t="s">
        <v>61</v>
      </c>
      <c r="E121" s="191" t="s">
        <v>57</v>
      </c>
      <c r="F121" s="191" t="s">
        <v>58</v>
      </c>
      <c r="G121" s="191" t="s">
        <v>128</v>
      </c>
      <c r="H121" s="191" t="s">
        <v>129</v>
      </c>
      <c r="I121" s="191" t="s">
        <v>130</v>
      </c>
      <c r="J121" s="192" t="s">
        <v>119</v>
      </c>
      <c r="K121" s="193" t="s">
        <v>131</v>
      </c>
      <c r="L121" s="194"/>
      <c r="M121" s="97" t="s">
        <v>1</v>
      </c>
      <c r="N121" s="98" t="s">
        <v>40</v>
      </c>
      <c r="O121" s="98" t="s">
        <v>132</v>
      </c>
      <c r="P121" s="98" t="s">
        <v>133</v>
      </c>
      <c r="Q121" s="98" t="s">
        <v>134</v>
      </c>
      <c r="R121" s="98" t="s">
        <v>135</v>
      </c>
      <c r="S121" s="98" t="s">
        <v>136</v>
      </c>
      <c r="T121" s="99" t="s">
        <v>137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138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P123+P157+P162</f>
        <v>0</v>
      </c>
      <c r="Q122" s="101"/>
      <c r="R122" s="197">
        <f>R123+R157+R162</f>
        <v>0.00069000000000000008</v>
      </c>
      <c r="S122" s="101"/>
      <c r="T122" s="198">
        <f>T123+T157+T162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75</v>
      </c>
      <c r="AU122" s="14" t="s">
        <v>121</v>
      </c>
      <c r="BK122" s="199">
        <f>BK123+BK157+BK162</f>
        <v>0</v>
      </c>
    </row>
    <row r="123" s="12" customFormat="1" ht="25.92" customHeight="1">
      <c r="A123" s="12"/>
      <c r="B123" s="200"/>
      <c r="C123" s="201"/>
      <c r="D123" s="202" t="s">
        <v>75</v>
      </c>
      <c r="E123" s="203" t="s">
        <v>139</v>
      </c>
      <c r="F123" s="203" t="s">
        <v>140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0.00069000000000000008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86</v>
      </c>
      <c r="AT123" s="212" t="s">
        <v>75</v>
      </c>
      <c r="AU123" s="212" t="s">
        <v>76</v>
      </c>
      <c r="AY123" s="211" t="s">
        <v>141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75</v>
      </c>
      <c r="E124" s="214" t="s">
        <v>142</v>
      </c>
      <c r="F124" s="214" t="s">
        <v>143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SUM(P125:P156)</f>
        <v>0</v>
      </c>
      <c r="Q124" s="208"/>
      <c r="R124" s="209">
        <f>SUM(R125:R156)</f>
        <v>0.00069000000000000008</v>
      </c>
      <c r="S124" s="208"/>
      <c r="T124" s="210">
        <f>SUM(T125:T156)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75</v>
      </c>
      <c r="AU124" s="212" t="s">
        <v>84</v>
      </c>
      <c r="AY124" s="211" t="s">
        <v>141</v>
      </c>
      <c r="BK124" s="213">
        <f>SUM(BK125:BK156)</f>
        <v>0</v>
      </c>
    </row>
    <row r="125" s="2" customFormat="1" ht="24.15" customHeight="1">
      <c r="A125" s="35"/>
      <c r="B125" s="36"/>
      <c r="C125" s="216" t="s">
        <v>84</v>
      </c>
      <c r="D125" s="216" t="s">
        <v>144</v>
      </c>
      <c r="E125" s="217" t="s">
        <v>666</v>
      </c>
      <c r="F125" s="218" t="s">
        <v>667</v>
      </c>
      <c r="G125" s="219" t="s">
        <v>147</v>
      </c>
      <c r="H125" s="220">
        <v>8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41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148</v>
      </c>
      <c r="AT125" s="228" t="s">
        <v>144</v>
      </c>
      <c r="AU125" s="228" t="s">
        <v>86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84</v>
      </c>
      <c r="BK125" s="229">
        <f>ROUND(I125*H125,2)</f>
        <v>0</v>
      </c>
      <c r="BL125" s="14" t="s">
        <v>148</v>
      </c>
      <c r="BM125" s="228" t="s">
        <v>668</v>
      </c>
    </row>
    <row r="126" s="2" customFormat="1">
      <c r="A126" s="35"/>
      <c r="B126" s="36"/>
      <c r="C126" s="37"/>
      <c r="D126" s="230" t="s">
        <v>150</v>
      </c>
      <c r="E126" s="37"/>
      <c r="F126" s="231" t="s">
        <v>669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150</v>
      </c>
      <c r="AU126" s="14" t="s">
        <v>86</v>
      </c>
    </row>
    <row r="127" s="2" customFormat="1">
      <c r="A127" s="35"/>
      <c r="B127" s="36"/>
      <c r="C127" s="37"/>
      <c r="D127" s="230" t="s">
        <v>152</v>
      </c>
      <c r="E127" s="37"/>
      <c r="F127" s="235" t="s">
        <v>670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152</v>
      </c>
      <c r="AU127" s="14" t="s">
        <v>86</v>
      </c>
    </row>
    <row r="128" s="2" customFormat="1" ht="24.15" customHeight="1">
      <c r="A128" s="35"/>
      <c r="B128" s="36"/>
      <c r="C128" s="236" t="s">
        <v>86</v>
      </c>
      <c r="D128" s="236" t="s">
        <v>154</v>
      </c>
      <c r="E128" s="237" t="s">
        <v>671</v>
      </c>
      <c r="F128" s="238" t="s">
        <v>672</v>
      </c>
      <c r="G128" s="239" t="s">
        <v>147</v>
      </c>
      <c r="H128" s="240">
        <v>1</v>
      </c>
      <c r="I128" s="241"/>
      <c r="J128" s="242">
        <f>ROUND(I128*H128,2)</f>
        <v>0</v>
      </c>
      <c r="K128" s="243"/>
      <c r="L128" s="244"/>
      <c r="M128" s="245" t="s">
        <v>1</v>
      </c>
      <c r="N128" s="246" t="s">
        <v>41</v>
      </c>
      <c r="O128" s="88"/>
      <c r="P128" s="226">
        <f>O128*H128</f>
        <v>0</v>
      </c>
      <c r="Q128" s="226">
        <v>5.0000000000000002E-05</v>
      </c>
      <c r="R128" s="226">
        <f>Q128*H128</f>
        <v>5.0000000000000002E-05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158</v>
      </c>
      <c r="AT128" s="228" t="s">
        <v>154</v>
      </c>
      <c r="AU128" s="228" t="s">
        <v>86</v>
      </c>
      <c r="AY128" s="14" t="s">
        <v>141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148</v>
      </c>
      <c r="BM128" s="228" t="s">
        <v>673</v>
      </c>
    </row>
    <row r="129" s="2" customFormat="1">
      <c r="A129" s="35"/>
      <c r="B129" s="36"/>
      <c r="C129" s="37"/>
      <c r="D129" s="230" t="s">
        <v>150</v>
      </c>
      <c r="E129" s="37"/>
      <c r="F129" s="231" t="s">
        <v>674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150</v>
      </c>
      <c r="AU129" s="14" t="s">
        <v>86</v>
      </c>
    </row>
    <row r="130" s="2" customFormat="1">
      <c r="A130" s="35"/>
      <c r="B130" s="36"/>
      <c r="C130" s="37"/>
      <c r="D130" s="230" t="s">
        <v>152</v>
      </c>
      <c r="E130" s="37"/>
      <c r="F130" s="235" t="s">
        <v>366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152</v>
      </c>
      <c r="AU130" s="14" t="s">
        <v>86</v>
      </c>
    </row>
    <row r="131" s="2" customFormat="1" ht="24.15" customHeight="1">
      <c r="A131" s="35"/>
      <c r="B131" s="36"/>
      <c r="C131" s="236" t="s">
        <v>160</v>
      </c>
      <c r="D131" s="236" t="s">
        <v>154</v>
      </c>
      <c r="E131" s="237" t="s">
        <v>675</v>
      </c>
      <c r="F131" s="238" t="s">
        <v>676</v>
      </c>
      <c r="G131" s="239" t="s">
        <v>147</v>
      </c>
      <c r="H131" s="240">
        <v>1</v>
      </c>
      <c r="I131" s="241"/>
      <c r="J131" s="242">
        <f>ROUND(I131*H131,2)</f>
        <v>0</v>
      </c>
      <c r="K131" s="243"/>
      <c r="L131" s="244"/>
      <c r="M131" s="245" t="s">
        <v>1</v>
      </c>
      <c r="N131" s="246" t="s">
        <v>41</v>
      </c>
      <c r="O131" s="88"/>
      <c r="P131" s="226">
        <f>O131*H131</f>
        <v>0</v>
      </c>
      <c r="Q131" s="226">
        <v>4.0000000000000003E-05</v>
      </c>
      <c r="R131" s="226">
        <f>Q131*H131</f>
        <v>4.0000000000000003E-05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158</v>
      </c>
      <c r="AT131" s="228" t="s">
        <v>154</v>
      </c>
      <c r="AU131" s="228" t="s">
        <v>86</v>
      </c>
      <c r="AY131" s="14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148</v>
      </c>
      <c r="BM131" s="228" t="s">
        <v>677</v>
      </c>
    </row>
    <row r="132" s="2" customFormat="1">
      <c r="A132" s="35"/>
      <c r="B132" s="36"/>
      <c r="C132" s="37"/>
      <c r="D132" s="230" t="s">
        <v>150</v>
      </c>
      <c r="E132" s="37"/>
      <c r="F132" s="231" t="s">
        <v>678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150</v>
      </c>
      <c r="AU132" s="14" t="s">
        <v>86</v>
      </c>
    </row>
    <row r="133" s="2" customFormat="1">
      <c r="A133" s="35"/>
      <c r="B133" s="36"/>
      <c r="C133" s="37"/>
      <c r="D133" s="230" t="s">
        <v>152</v>
      </c>
      <c r="E133" s="37"/>
      <c r="F133" s="235" t="s">
        <v>424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152</v>
      </c>
      <c r="AU133" s="14" t="s">
        <v>86</v>
      </c>
    </row>
    <row r="134" s="2" customFormat="1" ht="24.15" customHeight="1">
      <c r="A134" s="35"/>
      <c r="B134" s="36"/>
      <c r="C134" s="216" t="s">
        <v>164</v>
      </c>
      <c r="D134" s="216" t="s">
        <v>144</v>
      </c>
      <c r="E134" s="217" t="s">
        <v>165</v>
      </c>
      <c r="F134" s="218" t="s">
        <v>166</v>
      </c>
      <c r="G134" s="219" t="s">
        <v>147</v>
      </c>
      <c r="H134" s="220">
        <v>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41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148</v>
      </c>
      <c r="AT134" s="228" t="s">
        <v>144</v>
      </c>
      <c r="AU134" s="228" t="s">
        <v>86</v>
      </c>
      <c r="AY134" s="14" t="s">
        <v>141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148</v>
      </c>
      <c r="BM134" s="228" t="s">
        <v>679</v>
      </c>
    </row>
    <row r="135" s="2" customFormat="1">
      <c r="A135" s="35"/>
      <c r="B135" s="36"/>
      <c r="C135" s="37"/>
      <c r="D135" s="230" t="s">
        <v>150</v>
      </c>
      <c r="E135" s="37"/>
      <c r="F135" s="231" t="s">
        <v>168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150</v>
      </c>
      <c r="AU135" s="14" t="s">
        <v>86</v>
      </c>
    </row>
    <row r="136" s="2" customFormat="1">
      <c r="A136" s="35"/>
      <c r="B136" s="36"/>
      <c r="C136" s="37"/>
      <c r="D136" s="230" t="s">
        <v>152</v>
      </c>
      <c r="E136" s="37"/>
      <c r="F136" s="235" t="s">
        <v>626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152</v>
      </c>
      <c r="AU136" s="14" t="s">
        <v>86</v>
      </c>
    </row>
    <row r="137" s="2" customFormat="1" ht="33" customHeight="1">
      <c r="A137" s="35"/>
      <c r="B137" s="36"/>
      <c r="C137" s="216" t="s">
        <v>170</v>
      </c>
      <c r="D137" s="216" t="s">
        <v>144</v>
      </c>
      <c r="E137" s="217" t="s">
        <v>680</v>
      </c>
      <c r="F137" s="218" t="s">
        <v>681</v>
      </c>
      <c r="G137" s="219" t="s">
        <v>147</v>
      </c>
      <c r="H137" s="220">
        <v>8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41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148</v>
      </c>
      <c r="AT137" s="228" t="s">
        <v>144</v>
      </c>
      <c r="AU137" s="228" t="s">
        <v>86</v>
      </c>
      <c r="AY137" s="14" t="s">
        <v>141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148</v>
      </c>
      <c r="BM137" s="228" t="s">
        <v>682</v>
      </c>
    </row>
    <row r="138" s="2" customFormat="1">
      <c r="A138" s="35"/>
      <c r="B138" s="36"/>
      <c r="C138" s="37"/>
      <c r="D138" s="230" t="s">
        <v>150</v>
      </c>
      <c r="E138" s="37"/>
      <c r="F138" s="231" t="s">
        <v>683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150</v>
      </c>
      <c r="AU138" s="14" t="s">
        <v>86</v>
      </c>
    </row>
    <row r="139" s="2" customFormat="1">
      <c r="A139" s="35"/>
      <c r="B139" s="36"/>
      <c r="C139" s="37"/>
      <c r="D139" s="230" t="s">
        <v>152</v>
      </c>
      <c r="E139" s="37"/>
      <c r="F139" s="235" t="s">
        <v>670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152</v>
      </c>
      <c r="AU139" s="14" t="s">
        <v>86</v>
      </c>
    </row>
    <row r="140" s="2" customFormat="1" ht="37.8" customHeight="1">
      <c r="A140" s="35"/>
      <c r="B140" s="36"/>
      <c r="C140" s="216" t="s">
        <v>176</v>
      </c>
      <c r="D140" s="216" t="s">
        <v>144</v>
      </c>
      <c r="E140" s="217" t="s">
        <v>188</v>
      </c>
      <c r="F140" s="218" t="s">
        <v>189</v>
      </c>
      <c r="G140" s="219" t="s">
        <v>147</v>
      </c>
      <c r="H140" s="220">
        <v>1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41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148</v>
      </c>
      <c r="AT140" s="228" t="s">
        <v>144</v>
      </c>
      <c r="AU140" s="228" t="s">
        <v>86</v>
      </c>
      <c r="AY140" s="14" t="s">
        <v>141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148</v>
      </c>
      <c r="BM140" s="228" t="s">
        <v>684</v>
      </c>
    </row>
    <row r="141" s="2" customFormat="1">
      <c r="A141" s="35"/>
      <c r="B141" s="36"/>
      <c r="C141" s="37"/>
      <c r="D141" s="230" t="s">
        <v>150</v>
      </c>
      <c r="E141" s="37"/>
      <c r="F141" s="231" t="s">
        <v>191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150</v>
      </c>
      <c r="AU141" s="14" t="s">
        <v>86</v>
      </c>
    </row>
    <row r="142" s="2" customFormat="1">
      <c r="A142" s="35"/>
      <c r="B142" s="36"/>
      <c r="C142" s="37"/>
      <c r="D142" s="230" t="s">
        <v>152</v>
      </c>
      <c r="E142" s="37"/>
      <c r="F142" s="235" t="s">
        <v>626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152</v>
      </c>
      <c r="AU142" s="14" t="s">
        <v>86</v>
      </c>
    </row>
    <row r="143" s="2" customFormat="1" ht="33" customHeight="1">
      <c r="A143" s="35"/>
      <c r="B143" s="36"/>
      <c r="C143" s="216" t="s">
        <v>181</v>
      </c>
      <c r="D143" s="216" t="s">
        <v>144</v>
      </c>
      <c r="E143" s="217" t="s">
        <v>685</v>
      </c>
      <c r="F143" s="218" t="s">
        <v>686</v>
      </c>
      <c r="G143" s="219" t="s">
        <v>157</v>
      </c>
      <c r="H143" s="220">
        <v>1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41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148</v>
      </c>
      <c r="AT143" s="228" t="s">
        <v>144</v>
      </c>
      <c r="AU143" s="228" t="s">
        <v>86</v>
      </c>
      <c r="AY143" s="14" t="s">
        <v>141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148</v>
      </c>
      <c r="BM143" s="228" t="s">
        <v>687</v>
      </c>
    </row>
    <row r="144" s="2" customFormat="1">
      <c r="A144" s="35"/>
      <c r="B144" s="36"/>
      <c r="C144" s="37"/>
      <c r="D144" s="230" t="s">
        <v>150</v>
      </c>
      <c r="E144" s="37"/>
      <c r="F144" s="231" t="s">
        <v>688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150</v>
      </c>
      <c r="AU144" s="14" t="s">
        <v>86</v>
      </c>
    </row>
    <row r="145" s="2" customFormat="1">
      <c r="A145" s="35"/>
      <c r="B145" s="36"/>
      <c r="C145" s="37"/>
      <c r="D145" s="230" t="s">
        <v>152</v>
      </c>
      <c r="E145" s="37"/>
      <c r="F145" s="235" t="s">
        <v>304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152</v>
      </c>
      <c r="AU145" s="14" t="s">
        <v>86</v>
      </c>
    </row>
    <row r="146" s="2" customFormat="1" ht="24.15" customHeight="1">
      <c r="A146" s="35"/>
      <c r="B146" s="36"/>
      <c r="C146" s="216" t="s">
        <v>187</v>
      </c>
      <c r="D146" s="216" t="s">
        <v>144</v>
      </c>
      <c r="E146" s="217" t="s">
        <v>254</v>
      </c>
      <c r="F146" s="218" t="s">
        <v>255</v>
      </c>
      <c r="G146" s="219" t="s">
        <v>147</v>
      </c>
      <c r="H146" s="220">
        <v>2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41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148</v>
      </c>
      <c r="AT146" s="228" t="s">
        <v>144</v>
      </c>
      <c r="AU146" s="228" t="s">
        <v>86</v>
      </c>
      <c r="AY146" s="14" t="s">
        <v>141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148</v>
      </c>
      <c r="BM146" s="228" t="s">
        <v>689</v>
      </c>
    </row>
    <row r="147" s="2" customFormat="1">
      <c r="A147" s="35"/>
      <c r="B147" s="36"/>
      <c r="C147" s="37"/>
      <c r="D147" s="230" t="s">
        <v>150</v>
      </c>
      <c r="E147" s="37"/>
      <c r="F147" s="231" t="s">
        <v>690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150</v>
      </c>
      <c r="AU147" s="14" t="s">
        <v>86</v>
      </c>
    </row>
    <row r="148" s="2" customFormat="1">
      <c r="A148" s="35"/>
      <c r="B148" s="36"/>
      <c r="C148" s="37"/>
      <c r="D148" s="230" t="s">
        <v>152</v>
      </c>
      <c r="E148" s="37"/>
      <c r="F148" s="235" t="s">
        <v>691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152</v>
      </c>
      <c r="AU148" s="14" t="s">
        <v>86</v>
      </c>
    </row>
    <row r="149" s="2" customFormat="1" ht="16.5" customHeight="1">
      <c r="A149" s="35"/>
      <c r="B149" s="36"/>
      <c r="C149" s="216" t="s">
        <v>193</v>
      </c>
      <c r="D149" s="216" t="s">
        <v>144</v>
      </c>
      <c r="E149" s="217" t="s">
        <v>436</v>
      </c>
      <c r="F149" s="218" t="s">
        <v>437</v>
      </c>
      <c r="G149" s="219" t="s">
        <v>147</v>
      </c>
      <c r="H149" s="220">
        <v>3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41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148</v>
      </c>
      <c r="AT149" s="228" t="s">
        <v>144</v>
      </c>
      <c r="AU149" s="228" t="s">
        <v>86</v>
      </c>
      <c r="AY149" s="14" t="s">
        <v>141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84</v>
      </c>
      <c r="BK149" s="229">
        <f>ROUND(I149*H149,2)</f>
        <v>0</v>
      </c>
      <c r="BL149" s="14" t="s">
        <v>148</v>
      </c>
      <c r="BM149" s="228" t="s">
        <v>692</v>
      </c>
    </row>
    <row r="150" s="2" customFormat="1">
      <c r="A150" s="35"/>
      <c r="B150" s="36"/>
      <c r="C150" s="37"/>
      <c r="D150" s="230" t="s">
        <v>150</v>
      </c>
      <c r="E150" s="37"/>
      <c r="F150" s="231" t="s">
        <v>439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150</v>
      </c>
      <c r="AU150" s="14" t="s">
        <v>86</v>
      </c>
    </row>
    <row r="151" s="2" customFormat="1">
      <c r="A151" s="35"/>
      <c r="B151" s="36"/>
      <c r="C151" s="37"/>
      <c r="D151" s="230" t="s">
        <v>152</v>
      </c>
      <c r="E151" s="37"/>
      <c r="F151" s="235" t="s">
        <v>693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152</v>
      </c>
      <c r="AU151" s="14" t="s">
        <v>86</v>
      </c>
    </row>
    <row r="152" s="2" customFormat="1" ht="16.5" customHeight="1">
      <c r="A152" s="35"/>
      <c r="B152" s="36"/>
      <c r="C152" s="236" t="s">
        <v>198</v>
      </c>
      <c r="D152" s="236" t="s">
        <v>154</v>
      </c>
      <c r="E152" s="237" t="s">
        <v>441</v>
      </c>
      <c r="F152" s="238" t="s">
        <v>442</v>
      </c>
      <c r="G152" s="239" t="s">
        <v>147</v>
      </c>
      <c r="H152" s="240">
        <v>3</v>
      </c>
      <c r="I152" s="241"/>
      <c r="J152" s="242">
        <f>ROUND(I152*H152,2)</f>
        <v>0</v>
      </c>
      <c r="K152" s="243"/>
      <c r="L152" s="244"/>
      <c r="M152" s="245" t="s">
        <v>1</v>
      </c>
      <c r="N152" s="246" t="s">
        <v>41</v>
      </c>
      <c r="O152" s="88"/>
      <c r="P152" s="226">
        <f>O152*H152</f>
        <v>0</v>
      </c>
      <c r="Q152" s="226">
        <v>0.00020000000000000001</v>
      </c>
      <c r="R152" s="226">
        <f>Q152*H152</f>
        <v>0.00060000000000000006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158</v>
      </c>
      <c r="AT152" s="228" t="s">
        <v>154</v>
      </c>
      <c r="AU152" s="228" t="s">
        <v>86</v>
      </c>
      <c r="AY152" s="14" t="s">
        <v>141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84</v>
      </c>
      <c r="BK152" s="229">
        <f>ROUND(I152*H152,2)</f>
        <v>0</v>
      </c>
      <c r="BL152" s="14" t="s">
        <v>148</v>
      </c>
      <c r="BM152" s="228" t="s">
        <v>694</v>
      </c>
    </row>
    <row r="153" s="2" customFormat="1">
      <c r="A153" s="35"/>
      <c r="B153" s="36"/>
      <c r="C153" s="37"/>
      <c r="D153" s="230" t="s">
        <v>150</v>
      </c>
      <c r="E153" s="37"/>
      <c r="F153" s="231" t="s">
        <v>442</v>
      </c>
      <c r="G153" s="37"/>
      <c r="H153" s="37"/>
      <c r="I153" s="232"/>
      <c r="J153" s="37"/>
      <c r="K153" s="37"/>
      <c r="L153" s="41"/>
      <c r="M153" s="233"/>
      <c r="N153" s="23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150</v>
      </c>
      <c r="AU153" s="14" t="s">
        <v>86</v>
      </c>
    </row>
    <row r="154" s="2" customFormat="1">
      <c r="A154" s="35"/>
      <c r="B154" s="36"/>
      <c r="C154" s="37"/>
      <c r="D154" s="230" t="s">
        <v>152</v>
      </c>
      <c r="E154" s="37"/>
      <c r="F154" s="235" t="s">
        <v>693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152</v>
      </c>
      <c r="AU154" s="14" t="s">
        <v>86</v>
      </c>
    </row>
    <row r="155" s="2" customFormat="1" ht="24.15" customHeight="1">
      <c r="A155" s="35"/>
      <c r="B155" s="36"/>
      <c r="C155" s="216" t="s">
        <v>204</v>
      </c>
      <c r="D155" s="216" t="s">
        <v>144</v>
      </c>
      <c r="E155" s="217" t="s">
        <v>273</v>
      </c>
      <c r="F155" s="218" t="s">
        <v>274</v>
      </c>
      <c r="G155" s="219" t="s">
        <v>275</v>
      </c>
      <c r="H155" s="220">
        <v>0.001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41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148</v>
      </c>
      <c r="AT155" s="228" t="s">
        <v>144</v>
      </c>
      <c r="AU155" s="228" t="s">
        <v>86</v>
      </c>
      <c r="AY155" s="14" t="s">
        <v>141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84</v>
      </c>
      <c r="BK155" s="229">
        <f>ROUND(I155*H155,2)</f>
        <v>0</v>
      </c>
      <c r="BL155" s="14" t="s">
        <v>148</v>
      </c>
      <c r="BM155" s="228" t="s">
        <v>695</v>
      </c>
    </row>
    <row r="156" s="2" customFormat="1">
      <c r="A156" s="35"/>
      <c r="B156" s="36"/>
      <c r="C156" s="37"/>
      <c r="D156" s="230" t="s">
        <v>150</v>
      </c>
      <c r="E156" s="37"/>
      <c r="F156" s="231" t="s">
        <v>277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150</v>
      </c>
      <c r="AU156" s="14" t="s">
        <v>86</v>
      </c>
    </row>
    <row r="157" s="12" customFormat="1" ht="25.92" customHeight="1">
      <c r="A157" s="12"/>
      <c r="B157" s="200"/>
      <c r="C157" s="201"/>
      <c r="D157" s="202" t="s">
        <v>75</v>
      </c>
      <c r="E157" s="203" t="s">
        <v>154</v>
      </c>
      <c r="F157" s="203" t="s">
        <v>278</v>
      </c>
      <c r="G157" s="201"/>
      <c r="H157" s="201"/>
      <c r="I157" s="204"/>
      <c r="J157" s="205">
        <f>BK157</f>
        <v>0</v>
      </c>
      <c r="K157" s="201"/>
      <c r="L157" s="206"/>
      <c r="M157" s="207"/>
      <c r="N157" s="208"/>
      <c r="O157" s="208"/>
      <c r="P157" s="209">
        <f>P158</f>
        <v>0</v>
      </c>
      <c r="Q157" s="208"/>
      <c r="R157" s="209">
        <f>R158</f>
        <v>0</v>
      </c>
      <c r="S157" s="208"/>
      <c r="T157" s="210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1" t="s">
        <v>160</v>
      </c>
      <c r="AT157" s="212" t="s">
        <v>75</v>
      </c>
      <c r="AU157" s="212" t="s">
        <v>76</v>
      </c>
      <c r="AY157" s="211" t="s">
        <v>141</v>
      </c>
      <c r="BK157" s="213">
        <f>BK158</f>
        <v>0</v>
      </c>
    </row>
    <row r="158" s="12" customFormat="1" ht="22.8" customHeight="1">
      <c r="A158" s="12"/>
      <c r="B158" s="200"/>
      <c r="C158" s="201"/>
      <c r="D158" s="202" t="s">
        <v>75</v>
      </c>
      <c r="E158" s="214" t="s">
        <v>279</v>
      </c>
      <c r="F158" s="214" t="s">
        <v>280</v>
      </c>
      <c r="G158" s="201"/>
      <c r="H158" s="201"/>
      <c r="I158" s="204"/>
      <c r="J158" s="215">
        <f>BK158</f>
        <v>0</v>
      </c>
      <c r="K158" s="201"/>
      <c r="L158" s="206"/>
      <c r="M158" s="207"/>
      <c r="N158" s="208"/>
      <c r="O158" s="208"/>
      <c r="P158" s="209">
        <f>SUM(P159:P161)</f>
        <v>0</v>
      </c>
      <c r="Q158" s="208"/>
      <c r="R158" s="209">
        <f>SUM(R159:R161)</f>
        <v>0</v>
      </c>
      <c r="S158" s="208"/>
      <c r="T158" s="210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1" t="s">
        <v>160</v>
      </c>
      <c r="AT158" s="212" t="s">
        <v>75</v>
      </c>
      <c r="AU158" s="212" t="s">
        <v>84</v>
      </c>
      <c r="AY158" s="211" t="s">
        <v>141</v>
      </c>
      <c r="BK158" s="213">
        <f>SUM(BK159:BK161)</f>
        <v>0</v>
      </c>
    </row>
    <row r="159" s="2" customFormat="1" ht="16.5" customHeight="1">
      <c r="A159" s="35"/>
      <c r="B159" s="36"/>
      <c r="C159" s="216" t="s">
        <v>209</v>
      </c>
      <c r="D159" s="216" t="s">
        <v>144</v>
      </c>
      <c r="E159" s="217" t="s">
        <v>310</v>
      </c>
      <c r="F159" s="218" t="s">
        <v>696</v>
      </c>
      <c r="G159" s="219" t="s">
        <v>312</v>
      </c>
      <c r="H159" s="220">
        <v>4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41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262</v>
      </c>
      <c r="AT159" s="228" t="s">
        <v>144</v>
      </c>
      <c r="AU159" s="228" t="s">
        <v>86</v>
      </c>
      <c r="AY159" s="14" t="s">
        <v>141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84</v>
      </c>
      <c r="BK159" s="229">
        <f>ROUND(I159*H159,2)</f>
        <v>0</v>
      </c>
      <c r="BL159" s="14" t="s">
        <v>262</v>
      </c>
      <c r="BM159" s="228" t="s">
        <v>697</v>
      </c>
    </row>
    <row r="160" s="2" customFormat="1">
      <c r="A160" s="35"/>
      <c r="B160" s="36"/>
      <c r="C160" s="37"/>
      <c r="D160" s="230" t="s">
        <v>150</v>
      </c>
      <c r="E160" s="37"/>
      <c r="F160" s="231" t="s">
        <v>314</v>
      </c>
      <c r="G160" s="37"/>
      <c r="H160" s="37"/>
      <c r="I160" s="232"/>
      <c r="J160" s="37"/>
      <c r="K160" s="37"/>
      <c r="L160" s="41"/>
      <c r="M160" s="233"/>
      <c r="N160" s="23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150</v>
      </c>
      <c r="AU160" s="14" t="s">
        <v>86</v>
      </c>
    </row>
    <row r="161" s="2" customFormat="1">
      <c r="A161" s="35"/>
      <c r="B161" s="36"/>
      <c r="C161" s="37"/>
      <c r="D161" s="230" t="s">
        <v>152</v>
      </c>
      <c r="E161" s="37"/>
      <c r="F161" s="235" t="s">
        <v>698</v>
      </c>
      <c r="G161" s="37"/>
      <c r="H161" s="37"/>
      <c r="I161" s="232"/>
      <c r="J161" s="37"/>
      <c r="K161" s="37"/>
      <c r="L161" s="41"/>
      <c r="M161" s="233"/>
      <c r="N161" s="23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152</v>
      </c>
      <c r="AU161" s="14" t="s">
        <v>86</v>
      </c>
    </row>
    <row r="162" s="12" customFormat="1" ht="25.92" customHeight="1">
      <c r="A162" s="12"/>
      <c r="B162" s="200"/>
      <c r="C162" s="201"/>
      <c r="D162" s="202" t="s">
        <v>75</v>
      </c>
      <c r="E162" s="203" t="s">
        <v>456</v>
      </c>
      <c r="F162" s="203" t="s">
        <v>457</v>
      </c>
      <c r="G162" s="201"/>
      <c r="H162" s="201"/>
      <c r="I162" s="204"/>
      <c r="J162" s="205">
        <f>BK162</f>
        <v>0</v>
      </c>
      <c r="K162" s="201"/>
      <c r="L162" s="206"/>
      <c r="M162" s="207"/>
      <c r="N162" s="208"/>
      <c r="O162" s="208"/>
      <c r="P162" s="209">
        <f>P163</f>
        <v>0</v>
      </c>
      <c r="Q162" s="208"/>
      <c r="R162" s="209">
        <f>R163</f>
        <v>0</v>
      </c>
      <c r="S162" s="208"/>
      <c r="T162" s="210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1" t="s">
        <v>170</v>
      </c>
      <c r="AT162" s="212" t="s">
        <v>75</v>
      </c>
      <c r="AU162" s="212" t="s">
        <v>76</v>
      </c>
      <c r="AY162" s="211" t="s">
        <v>141</v>
      </c>
      <c r="BK162" s="213">
        <f>BK163</f>
        <v>0</v>
      </c>
    </row>
    <row r="163" s="12" customFormat="1" ht="22.8" customHeight="1">
      <c r="A163" s="12"/>
      <c r="B163" s="200"/>
      <c r="C163" s="201"/>
      <c r="D163" s="202" t="s">
        <v>75</v>
      </c>
      <c r="E163" s="214" t="s">
        <v>458</v>
      </c>
      <c r="F163" s="214" t="s">
        <v>459</v>
      </c>
      <c r="G163" s="201"/>
      <c r="H163" s="201"/>
      <c r="I163" s="204"/>
      <c r="J163" s="215">
        <f>BK163</f>
        <v>0</v>
      </c>
      <c r="K163" s="201"/>
      <c r="L163" s="206"/>
      <c r="M163" s="207"/>
      <c r="N163" s="208"/>
      <c r="O163" s="208"/>
      <c r="P163" s="209">
        <f>SUM(P164:P166)</f>
        <v>0</v>
      </c>
      <c r="Q163" s="208"/>
      <c r="R163" s="209">
        <f>SUM(R164:R166)</f>
        <v>0</v>
      </c>
      <c r="S163" s="208"/>
      <c r="T163" s="210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1" t="s">
        <v>170</v>
      </c>
      <c r="AT163" s="212" t="s">
        <v>75</v>
      </c>
      <c r="AU163" s="212" t="s">
        <v>84</v>
      </c>
      <c r="AY163" s="211" t="s">
        <v>141</v>
      </c>
      <c r="BK163" s="213">
        <f>SUM(BK164:BK166)</f>
        <v>0</v>
      </c>
    </row>
    <row r="164" s="2" customFormat="1" ht="16.5" customHeight="1">
      <c r="A164" s="35"/>
      <c r="B164" s="36"/>
      <c r="C164" s="216" t="s">
        <v>214</v>
      </c>
      <c r="D164" s="216" t="s">
        <v>144</v>
      </c>
      <c r="E164" s="217" t="s">
        <v>461</v>
      </c>
      <c r="F164" s="218" t="s">
        <v>462</v>
      </c>
      <c r="G164" s="219" t="s">
        <v>312</v>
      </c>
      <c r="H164" s="220">
        <v>1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41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463</v>
      </c>
      <c r="AT164" s="228" t="s">
        <v>144</v>
      </c>
      <c r="AU164" s="228" t="s">
        <v>86</v>
      </c>
      <c r="AY164" s="14" t="s">
        <v>141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84</v>
      </c>
      <c r="BK164" s="229">
        <f>ROUND(I164*H164,2)</f>
        <v>0</v>
      </c>
      <c r="BL164" s="14" t="s">
        <v>463</v>
      </c>
      <c r="BM164" s="228" t="s">
        <v>699</v>
      </c>
    </row>
    <row r="165" s="2" customFormat="1">
      <c r="A165" s="35"/>
      <c r="B165" s="36"/>
      <c r="C165" s="37"/>
      <c r="D165" s="230" t="s">
        <v>150</v>
      </c>
      <c r="E165" s="37"/>
      <c r="F165" s="231" t="s">
        <v>462</v>
      </c>
      <c r="G165" s="37"/>
      <c r="H165" s="37"/>
      <c r="I165" s="232"/>
      <c r="J165" s="37"/>
      <c r="K165" s="37"/>
      <c r="L165" s="41"/>
      <c r="M165" s="233"/>
      <c r="N165" s="23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150</v>
      </c>
      <c r="AU165" s="14" t="s">
        <v>86</v>
      </c>
    </row>
    <row r="166" s="2" customFormat="1">
      <c r="A166" s="35"/>
      <c r="B166" s="36"/>
      <c r="C166" s="37"/>
      <c r="D166" s="230" t="s">
        <v>152</v>
      </c>
      <c r="E166" s="37"/>
      <c r="F166" s="235" t="s">
        <v>465</v>
      </c>
      <c r="G166" s="37"/>
      <c r="H166" s="37"/>
      <c r="I166" s="232"/>
      <c r="J166" s="37"/>
      <c r="K166" s="37"/>
      <c r="L166" s="41"/>
      <c r="M166" s="247"/>
      <c r="N166" s="248"/>
      <c r="O166" s="249"/>
      <c r="P166" s="249"/>
      <c r="Q166" s="249"/>
      <c r="R166" s="249"/>
      <c r="S166" s="249"/>
      <c r="T166" s="250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152</v>
      </c>
      <c r="AU166" s="14" t="s">
        <v>86</v>
      </c>
    </row>
    <row r="167" s="2" customFormat="1" ht="6.96" customHeight="1">
      <c r="A167" s="35"/>
      <c r="B167" s="63"/>
      <c r="C167" s="64"/>
      <c r="D167" s="64"/>
      <c r="E167" s="64"/>
      <c r="F167" s="64"/>
      <c r="G167" s="64"/>
      <c r="H167" s="64"/>
      <c r="I167" s="64"/>
      <c r="J167" s="64"/>
      <c r="K167" s="64"/>
      <c r="L167" s="41"/>
      <c r="M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</row>
  </sheetData>
  <sheetProtection sheet="1" autoFilter="0" formatColumns="0" formatRows="0" objects="1" scenarios="1" spinCount="100000" saltValue="LrTfmJkl1nmjLHyztL+MJWFC6PNRGsQk/NraUlXyNcjaAgKga5YLGX66wgk0E+Ve03PUe88Olk01k/I2VskSvw==" hashValue="ac8Gwg/JFONVncIxQijNT9CT+LFXnk6q0bzPHoWsM5mQFARTCmKE3wD2eulBi0fsJvLN1VNBeRU5RNSOmYUy3A==" algorithmName="SHA-512" password="C71F"/>
  <autoFilter ref="C121:K16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Aleš Havrda</dc:creator>
  <cp:lastModifiedBy>Aleš Havrda</cp:lastModifiedBy>
  <dcterms:created xsi:type="dcterms:W3CDTF">2023-07-12T08:13:32Z</dcterms:created>
  <dcterms:modified xsi:type="dcterms:W3CDTF">2023-07-12T08:13:38Z</dcterms:modified>
</cp:coreProperties>
</file>