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1" sheetId="2" r:id="rId2"/>
    <sheet name="SO 201 " sheetId="3" r:id="rId3"/>
    <sheet name="SO 402" sheetId="4" r:id="rId4"/>
    <sheet name="SO 403" sheetId="5" r:id="rId5"/>
  </sheets>
  <definedNames/>
  <calcPr fullCalcOnLoad="1"/>
</workbook>
</file>

<file path=xl/sharedStrings.xml><?xml version="1.0" encoding="utf-8"?>
<sst xmlns="http://schemas.openxmlformats.org/spreadsheetml/2006/main" count="636" uniqueCount="253">
  <si>
    <t>Soupis objektů s DPH</t>
  </si>
  <si>
    <t>Stavba:Lávka - u tenisových kurtů v Chocni</t>
  </si>
  <si>
    <t>Varianta:ZŘ - Základní řešení</t>
  </si>
  <si>
    <t>Odbytová cena:</t>
  </si>
  <si>
    <t>OC+DPH:</t>
  </si>
  <si>
    <t>Sazba 1</t>
  </si>
  <si>
    <t>Sazba 2</t>
  </si>
  <si>
    <t>Sazba 3</t>
  </si>
  <si>
    <t>Objekt</t>
  </si>
  <si>
    <t>Popis</t>
  </si>
  <si>
    <t>OC</t>
  </si>
  <si>
    <t>DPH</t>
  </si>
  <si>
    <t>OC+DPH</t>
  </si>
  <si>
    <t>ASPE 9</t>
  </si>
  <si>
    <t>Firma: OPTIMA, spol. s r. o.</t>
  </si>
  <si>
    <t>Příloha k formuláři pro ocenění nabídky</t>
  </si>
  <si>
    <t>Stavba :</t>
  </si>
  <si>
    <t>číslo a název SO:</t>
  </si>
  <si>
    <t>číslo a název rozpočtu:</t>
  </si>
  <si>
    <t>Lávka</t>
  </si>
  <si>
    <t>u tenisových kurtů v Chocni</t>
  </si>
  <si>
    <t>SO 001</t>
  </si>
  <si>
    <t>Všeobecné položky</t>
  </si>
  <si>
    <t>Poř.
č.pol.</t>
  </si>
  <si>
    <t>1</t>
  </si>
  <si>
    <t>cenová
soustava</t>
  </si>
  <si>
    <t>Kód
položky</t>
  </si>
  <si>
    <t>Varianta
položky</t>
  </si>
  <si>
    <t>Název položky</t>
  </si>
  <si>
    <t>jednotka</t>
  </si>
  <si>
    <t>Počet
jednotek</t>
  </si>
  <si>
    <t>CENA</t>
  </si>
  <si>
    <t>jednotková</t>
  </si>
  <si>
    <t>celkem</t>
  </si>
  <si>
    <t>Sazba</t>
  </si>
  <si>
    <t>HMOTNOST</t>
  </si>
  <si>
    <t>SUTĚ</t>
  </si>
  <si>
    <t>2</t>
  </si>
  <si>
    <t>3</t>
  </si>
  <si>
    <t>4</t>
  </si>
  <si>
    <t>5</t>
  </si>
  <si>
    <t>6</t>
  </si>
  <si>
    <t>7</t>
  </si>
  <si>
    <t>8</t>
  </si>
  <si>
    <t>9</t>
  </si>
  <si>
    <t>Všeobecné konstrukce a práce</t>
  </si>
  <si>
    <t>0</t>
  </si>
  <si>
    <t>OTSKP</t>
  </si>
  <si>
    <t>02710</t>
  </si>
  <si>
    <t/>
  </si>
  <si>
    <t>POMOC PRÁCE ZŘÍZ NEBO ZAJIŠŤ OBJÍŽĎKY A PŘÍSTUP CESTY
Včetně zajištění vydání všech potřebných rozhodnutí a stanovení pro přechodnou úpravu provozu na pozemních komunikacích</t>
  </si>
  <si>
    <t xml:space="preserve">KOMPLET   </t>
  </si>
  <si>
    <t>zahrnuje veškeré náklady spojené s objednatelem požadovanými zařízeními</t>
  </si>
  <si>
    <t>02710a</t>
  </si>
  <si>
    <t>POMOC PRÁCE ZŘÍZ NEBO ZAJIŠŤ OBJÍŽĎKY A PŘÍSTUP CESTY
Pronájem provizorních dopravních včetně montáže, demontáže a přemístění</t>
  </si>
  <si>
    <t>02710b</t>
  </si>
  <si>
    <t>POMOC PRÁCE ZŘÍZ NEBO ZAJIŠŤ OBJÍŽĎKY A PŘÍSTUP CESTY
Označení stavby - zhotovitel</t>
  </si>
  <si>
    <t>02730</t>
  </si>
  <si>
    <t>POMOC PRÁCE ZŘÍZ NEBO ZAJIŠŤ OCHRANU INŽENÝRSKÝCH SÍTÍ
- zajištění vytýčení veškerých stávajících inženýrských sítí (včetně úhrady za vytýčení), odpovědnost ze jejich neporušení během výstavby a zpětné předání jejich správcům
- náklady související se součinností zhotovitele s dodavatelem CETIN při realizaci překládky sítě elektronických komunikací ve všech etapách „Provizorní překládka“, „Definitivní překládka“, v období před po a mezi těmito etapami v průběhu celé realizace stavby lávky (ochrana SEK, částečné demoliční práce, ponechání jednoho mostního nosníku jeho zajištění a stabilizace jako provizorní trasu pro sítě elektronických komunikací, součinnost při překládkách, demolice ponechaného nosníku a podpěr atd.)</t>
  </si>
  <si>
    <t>02911b</t>
  </si>
  <si>
    <t>OSTATNÍ POŽADAVKY - GEODETICKÉ ZAMĚŘENÍ
Zaměření skutečného provedení</t>
  </si>
  <si>
    <t>zahrnuje veškeré náklady spojené s objednatelem požadovanými pracemi</t>
  </si>
  <si>
    <t>02911c</t>
  </si>
  <si>
    <t xml:space="preserve">OSTATNÍ POŽADAVKY - GEODETICKÉ ZAMĚŘENÍ
Vypracování geometrického plánu (dále jen GP) dokončené stavby 
Pozn.:GP bude mít náležitosti stanovené zvláštními předpisy, zejména Vyhláškou č. 26/2007 Sb., bude ověřen oprávněným zeměměřickým inženýrem a bude potvrzen příslušným katastrálním úřadem. GP bude způsobilý k majetkovému vypořádání. GP musí být před konečným vyhotovením předány objednateli k odsouhlasení. </t>
  </si>
  <si>
    <t>2015_OTSKP</t>
  </si>
  <si>
    <t>02911d</t>
  </si>
  <si>
    <t>OSTATNÍ POŽADAVKY - GEODETICKÉ ZAMĚŘENÍ
geodetické práce před stavbou</t>
  </si>
  <si>
    <t>02911e</t>
  </si>
  <si>
    <t xml:space="preserve">OSTATNÍ POŽADAVKY - GEODETICKÉ ZAMĚŘENÍ
Geodetické práce před výstavbou
</t>
  </si>
  <si>
    <t>02930</t>
  </si>
  <si>
    <t>OSTATNÍ POŽADAVKY - UMĚLECKÁ DÍLA
pamětní deska 30x40cm včetně sloupku a patky</t>
  </si>
  <si>
    <t>zahrnuje veškeré náklady spojené s objednatelem požadovanými pracemi a díly</t>
  </si>
  <si>
    <t>02940a</t>
  </si>
  <si>
    <t>OSTATNÍ POŽADAVKY - VYPRACOVÁNÍ DOKUMENTACE
Dokumentace skutečného provedení stavby (DSPS), součástí dokladů při předání dokončeného díla budou rovněž veškeré atesty, prohlášení o shodě, certifikáty na použité materiály a výrobky a protokoly o výsledcích provedených zkoušek.</t>
  </si>
  <si>
    <t>02940b</t>
  </si>
  <si>
    <t xml:space="preserve">OSTATNÍ POŽADAVKY - VYPRACOVÁNÍ DOKUMENTACE
zápis do technické mapy města
</t>
  </si>
  <si>
    <t>02943</t>
  </si>
  <si>
    <t>OSTATNÍ POŽADAVKY - VYPRACOVÁNÍ RDS
realizační a dílenská dokumentace</t>
  </si>
  <si>
    <t>02950</t>
  </si>
  <si>
    <t>OSTATNÍ POŽADAVKY - POSUDKY, KONTROLY, REVIZNÍ ZPRÁVY
zkoušky a ostatní měření, zatěžovací zkoušky, kompletační činnost a koordinační činnost, zajištění dokladů pro předání stavby a kolaudačního souhlasu, náklady stanovené zvláštními předpisy</t>
  </si>
  <si>
    <t>02960</t>
  </si>
  <si>
    <t>OSTATNÍ POŽADAVKY - ODBORNÝ DOZOR
Dozor geologa, případně hydrogeologa, statika a ost.</t>
  </si>
  <si>
    <t>zahrnuje veškeré náklady spojené s objednatelem požadovaným dozorem</t>
  </si>
  <si>
    <t>03100</t>
  </si>
  <si>
    <t>ZAŘÍZENÍ STAVENIŠTĚ - ZŘÍZENÍ, PROVOZ, DEMONTÁŽ
Včetně oplocení staveniště, rozebrání, bourání a odvoz zařízení staveniště</t>
  </si>
  <si>
    <t>zahrnuje objednatelem povolené náklady na pořízení (event. pronájem), provozování, udržování a likvidaci zhotovitelova zařízení</t>
  </si>
  <si>
    <t>03170</t>
  </si>
  <si>
    <t>ZAŘÍZENÍ STAVENIŠTĚ - KOMUNIKACE A ZPEV PLOCHY
Příprava zařízení staveniště, provoz a jeho odstranění, včetně případného zajištění přístupu na staveniště pro provádění prací mimo trvalý zábor stavby dle potřeb zhotovitele</t>
  </si>
  <si>
    <t>03360</t>
  </si>
  <si>
    <t xml:space="preserve">SLUŽBY ZAJIŠŤUJÍCÍ BEZPEČNOST PROVOZU
zajištění požadavků vyplývajících z požadavků BOZP po dobu staveništních prací, včetně zajištění pohybu chodců </t>
  </si>
  <si>
    <t>zahrnuje objednatelem povolené náklady na služby pro zhotovitele</t>
  </si>
  <si>
    <t>Zemní práce</t>
  </si>
  <si>
    <t>C e l k e m</t>
  </si>
  <si>
    <t>Ostatní ve výkazu nespecifikované práce</t>
  </si>
  <si>
    <t>Vícepráce</t>
  </si>
  <si>
    <t>Vícepráce celkem</t>
  </si>
  <si>
    <t>Méněpráce</t>
  </si>
  <si>
    <t>Méněpráce celkem</t>
  </si>
  <si>
    <t>Celkem</t>
  </si>
  <si>
    <t>SO 201</t>
  </si>
  <si>
    <t>POMOC PRÁCE ZŘÍZ NEBO ZAJIŠŤ OCHRANU INŽENÝRSKÝCH SÍTÍ
Zajištění vytyčení veškerých stávajících inženýrských sítí (včetně úhrady za vytyčení), odpovědnost za jejich neporušení během výstavby a zpětné předání jejich správcům</t>
  </si>
  <si>
    <t xml:space="preserve">KČ        </t>
  </si>
  <si>
    <t>11211</t>
  </si>
  <si>
    <t>KÁCENÍ STROMŮ D KMENE DO 0,5M</t>
  </si>
  <si>
    <t xml:space="preserve">KUS       </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</si>
  <si>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t>
  </si>
  <si>
    <t>11221</t>
  </si>
  <si>
    <t>ODSTRANĚNÍ PAŘEZŮ D DO 0,5M</t>
  </si>
  <si>
    <t>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</si>
  <si>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11332</t>
  </si>
  <si>
    <t>ODSTRANĚNÍ PODKLADŮ VOZOVEK A CHODNÍKŮ Z KAMENIVA NESTMELENÉHO</t>
  </si>
  <si>
    <t xml:space="preserve">M3        </t>
  </si>
  <si>
    <t>12.0+48.0=60,000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</si>
  <si>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</si>
  <si>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t>
  </si>
  <si>
    <t>FRÉZOVÁNÍ VOZOVEK ASFALTOVÝCH</t>
  </si>
  <si>
    <t>(483.4+79.5)*0.06=33,774 [A]</t>
  </si>
  <si>
    <t>131934</t>
  </si>
  <si>
    <t>HLOUBENÍ JAM ZAPAŽ I NEPAŽ TŘ. III, ODVOZ DO 5KM</t>
  </si>
  <si>
    <t>(9.26+10.18)*7.0=136,080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</si>
  <si>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</si>
  <si>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17180</t>
  </si>
  <si>
    <t>ULOŽENÍ SYPANINY DO NÁSYPŮ Z NAKUP MATERIÁLŮ</t>
  </si>
  <si>
    <t>(2.72+3.45)*4.0=24,680 [A]</t>
  </si>
  <si>
    <t>Položka konstrukce ze zemin zahrnuje zejména:
- kompletní provedení zemní konstrukce vč. výběru vhodného materiálu 
- nákup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a ochrana případně zhutnění podloží a svahů
- svahování, hutnění a uzavírání povrchů svahů
- zřízení lavic na svazích a zásyp rýh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</si>
  <si>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</si>
  <si>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
hutněný zásyp základů za opěrou</t>
  </si>
  <si>
    <t>2.45*4.0*2=19,600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</si>
  <si>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</si>
  <si>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184B17</t>
  </si>
  <si>
    <t>VYSAZOVÁNÍ STROMŮ LISTNATÝCH S BALEM OBVOD KMENE DO 20CM, PODCHOZÍ VÝŠ MIN 2,4M</t>
  </si>
  <si>
    <t>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</si>
  <si>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Základy</t>
  </si>
  <si>
    <t>227831</t>
  </si>
  <si>
    <t>MIKROPILOTY KOMPLET D DO 150MM NA POVRCHU</t>
  </si>
  <si>
    <t xml:space="preserve">M         </t>
  </si>
  <si>
    <t>6*5.0*2=60,000 [A]</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</si>
  <si>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</si>
  <si>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26173</t>
  </si>
  <si>
    <t>VRTY PRO KOTV, INJEKT, MIKROPIL NA POVR TŘ I A II D DO 150MM</t>
  </si>
  <si>
    <t>položka zahrnuje:
přemístění, montáž a demontáž vrtných souprav
svislou dopravu zeminy z vrtu
vodorovnou dopravu zeminy bez uložení na skládku
případně nutné pažení dočasné (včetně odpažení) i trvalé</t>
  </si>
  <si>
    <t>272324</t>
  </si>
  <si>
    <t>ZÁKLADY ZE ŽELEZOBETONU DO C25/30 (B30)</t>
  </si>
  <si>
    <t>2.0*3.0*0.8*2=9,600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</si>
  <si>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</si>
  <si>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</si>
  <si>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t>
  </si>
  <si>
    <t xml:space="preserve">T         </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</si>
  <si>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</si>
  <si>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Svislé konstrukce</t>
  </si>
  <si>
    <t>333325</t>
  </si>
  <si>
    <t>MOSTNÍ OPĚRY A KŘÍDLA ZE ŽELEZOVÉHO BETONU DO C30/37 (B37)</t>
  </si>
  <si>
    <t>opěra 1  1.0*3.0*1.232+0.5*(0.90+1.41)*2.59*0.30+0.25*0.34*2.28=4,787 [A]
opěra 2   1.0*3.0*1.380+0.5*(0.90+1.33)*1.99*0.30+0.25*0.34*1.68=4,948 [B]
A+B=9,735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</si>
  <si>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</si>
  <si>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</si>
  <si>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t>
  </si>
  <si>
    <t>Vodorovné konstrukce</t>
  </si>
  <si>
    <t>422335</t>
  </si>
  <si>
    <t>MOSTNÍ NOSNÉ TRÁM KONSTR Z PŘEDPJ BET DO C30/37 (B37)</t>
  </si>
  <si>
    <t>1.27*18.0+0.513*1.40*2+(0.64*3.0+0.25*0.34*2)*1.0*2=28,476 [A]</t>
  </si>
  <si>
    <t>422365</t>
  </si>
  <si>
    <t>VÝZTUŽ MOSTNÍ TRÁMOVÉ KONSTRUKCE Z OCELI 10505</t>
  </si>
  <si>
    <t>422373</t>
  </si>
  <si>
    <t>VÝZTUŽ MOST NOSNÉ TRÁM KONSTR PŘEDP Z LAN PRO VNITŘ PŘEDPJ</t>
  </si>
  <si>
    <t>- dodání předpínací výztuže, kotev, spojek a dalšího potřebného materiálu  v požadované kvalitě pro zavedení  předpětí,  včetně  nutného  prodloužení  pro  zakotvení,  spojkové,  respektive  kotevní  zařízení,  stříhání,  řezání,  úpravy tvaru a vytvoření svazků výztuže,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a obetonování kotev,
- pomocné konstrukce a práce pro uložení a upevnění výztuže a trub a všech potřebných zařízení, včetně předpínacího,
- zednické výpomoci pro montáž předpínací výztuže,
- úprava výztuže pro osazení doplňkových konstrukcí,
- ochrana výztuže do doby jejího zabetonování,
- vodivé  propojení  výztuže, která je součástí ochrany konstrukce  proti vlivům bludných proudů, vyvedení do měřících skříní nebo míst.
Dokumentace pro zadání stavby může dále předepsat, že cena položky ještě obsahuje například:
- dodání a injektování speciální injektážní hmotou,
- ochranu výztuže do doby jejího zainjektování, je-li prováděno v jiné fázi výstavby,
- povrchovou antikorozní úpravu výztuže,
- separaci výztuže,
- osazení měřicích zařízení a úpravy pro ně,
- osazení měřících skříní nebo míst pro měření bludných proudů.</t>
  </si>
  <si>
    <t>434114</t>
  </si>
  <si>
    <t>SCHODIŠŤ STUPNĚ Z DÍLCŮ BETON DO C25/30 (B30)
scodiště ve svahu k náhonu</t>
  </si>
  <si>
    <t>0.15*0.30*1.0*25+0.15*0.30*10.0*2=2,025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</si>
  <si>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</si>
  <si>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451312</t>
  </si>
  <si>
    <t>PODKLADNÍ A VÝPLŇOVÉ VRSTVY Z PROSTÉHO BETONU C12/15</t>
  </si>
  <si>
    <t>pod základové pasy  2.30*3.30*0.15*2=2,277 [A]
pod drenáží  0.40*0.30*4.50*2=1,080 [B]
A+B=3,357 [C]</t>
  </si>
  <si>
    <t>465512</t>
  </si>
  <si>
    <t>DLAŽBY Z LOMOVÉHO KAMENE NA MC</t>
  </si>
  <si>
    <t>(51.0+59.0)*0.2=22,000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</si>
  <si>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</si>
  <si>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</si>
  <si>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56330</t>
  </si>
  <si>
    <t>VOZOVKOVÉ VRSTVY ZE ŠTĚRKODRTI</t>
  </si>
  <si>
    <t>(42.0+54.0)*0.2=19,200 [A]</t>
  </si>
  <si>
    <t>- dodání kameniva předepsané kvality a zrnitosti
- rozprostření a zhutnění vrstvy v předepsané tloušťce
- zřízení vrstvy bez rozlišení šířky, pokládání vrstvy po etapách
- nezahrnuje postřiky, nátěry</t>
  </si>
  <si>
    <t>57130</t>
  </si>
  <si>
    <t>UZAVŘENÉ OBALOVANÉ KAMENIVO</t>
  </si>
  <si>
    <t>(42.0+54.0)*0.05=4,800 [A]</t>
  </si>
  <si>
    <t>- dodání základfní vrstvy z obalovaného kameniva velmi hrubého nebo typu makadam předepsané kvality a zrnitosti, dodání vtlačované směsi z asfaltového betonu nebo asfaltového koberce tenkého předepsané kvality – dle ČSN 73 6128
- očištění podkladu
- rozprostření a zhutnění základní vrstvy, rozprostření a zhutnění vtlačované směsi – dle ČSN 73 6128
- zřízení vrstvy bez rozlišení šířky, pokládání vrstvy po etapách, včetně pracovních spar a spojů
- nezahrnuje postřiky, nátěry</t>
  </si>
  <si>
    <t>574B03</t>
  </si>
  <si>
    <t>ASFALTOVÝ BETON PRO OBRUSNÉ VRSTVY MODIFIK ACO 11</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</si>
  <si>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</si>
  <si>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582611</t>
  </si>
  <si>
    <t>KRYTY Z BET DLAŽ SE ZÁMKEM ŠEDÝCH TL 60MM DO LOŽE Z KAM</t>
  </si>
  <si>
    <t xml:space="preserve">M2        </t>
  </si>
  <si>
    <t>- dodání směsi, postřiku, nátěru, dlažeb nebo dílců v požadované kvalitě
- očištění podkladu případně zřízení spojovací vrstvy
- uložení směsi, dlažby nebo dílců a provedení nátěrů a postřiků dle předepsaného technologického předpisu
- zřízení vrstvy bez rozlišení šířky, pokládání vrstvy po etapách, včetně pracovních spar a spojů
- úpravu napojení, ukončení a těsnění podél obrubníků, dilatačních zařízení, odvodňovacích proužků, odvodňovačů, vpustí, šachet a pod., nestanoví-li zadávací dokumentace jinak
- těsnění, tmelení a výplň spar a otvorů
- úpravu dilatačních spar a povrchu vrstvy
Položka zahrnuje všechny práce pro zřízení plně funkčního dlážděného krytu, t.j. včetně lože, ukončení dlažby a její provedení do předepsaného tvaru a pohledové úpravy, včetně výplně spar a otvorů a pod.</t>
  </si>
  <si>
    <t>Přidružená stavební výroba</t>
  </si>
  <si>
    <t>711111</t>
  </si>
  <si>
    <t>IZOLACE BĚŽNÝCH KONSTRUKCÍ PROTI ZEMNÍ VLHKOSTI ASFALTOVÝMI NÁTĚRY</t>
  </si>
  <si>
    <t>opěra 1   (2.0+3.0)*2*0.80+0.5*2*3.0+1.87*3.0+1.23*1.0*2+0.33*1.0+0.5*(0.9+1.41)*2.59+0.3*3.65+2.20=25,686 [A]
opěra 2   (2.0+3.0)*2*0.80+0.5*2*3.0+2.03*3.0+1.38*1.0*2+0.33*1.0+0.5*(0.9+1.33)*1.99+0.3*2.95+1.90=25,184 [B]
A+B=50,870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</si>
  <si>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</si>
  <si>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711415</t>
  </si>
  <si>
    <t>IZOLACE MOSTOVEK CELOPLOŠ POLYMERNÍ
přímopochozí izolace nosné konstrukce</t>
  </si>
  <si>
    <t>3.0*20.0=60,000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</si>
  <si>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t>
  </si>
  <si>
    <t>711509</t>
  </si>
  <si>
    <t>OCHRANA IZOLACE NA POVRCHU TEXTILIÍ</t>
  </si>
  <si>
    <t>položka zahrnuje:
- dodání  předepsaného ochranného materiálu
- zřízení ochrany izolace</t>
  </si>
  <si>
    <t>Potrubí</t>
  </si>
  <si>
    <t>875332</t>
  </si>
  <si>
    <t>POTRUBÍ DREN Z TRUB PLAST DN DO 150MM DĚROVANÝCH
rubová drenáž za opěrami</t>
  </si>
  <si>
    <t>5.50*2=11,000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</si>
  <si>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</si>
  <si>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87626</t>
  </si>
  <si>
    <t>CHRÁNIČKY Z TRUB PLAST DN DO 80MM
chráničky v nosné konstrukci pro kabely</t>
  </si>
  <si>
    <t>(20.0+1.0*2)*4=88,000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</si>
  <si>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</si>
  <si>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87633</t>
  </si>
  <si>
    <t>CHRÁNIČKY Z TRUB PLASTOVÝCH DN DO 150MM
chráničky v nosné konstrukci pro kabely</t>
  </si>
  <si>
    <t>(20.0+1.0*2)*5=110,000 [A]</t>
  </si>
  <si>
    <t>Ostatní konstrukce a práce</t>
  </si>
  <si>
    <t>9111B1</t>
  </si>
  <si>
    <t>ZÁBRADLÍ SILNIČNÍ SE SVISLOU VÝPLNÍ - DODÁVKA A MONTÁŽ</t>
  </si>
  <si>
    <t>4.0+8.0+1.6=13,600 [A]</t>
  </si>
  <si>
    <t>položka zahrnuje:
dodání zábradlí včetně předepsané povrchové úpravy
osazení sloupků zaberaněním nebo osazením do betonových bloků (včetně betonových bloků a nutných zemních prací)</t>
  </si>
  <si>
    <t>9112B1</t>
  </si>
  <si>
    <t>ZÁBRADLÍ MOSTNÍ SE SVISLOU VÝPLNÍ - DODÁVKA A MONTÁŽ
mostní zábradlí výšky 1.3m</t>
  </si>
  <si>
    <t>20.0*2+2.4+1.8=44,200 [A]</t>
  </si>
  <si>
    <t>položka zahrnuje:
dodání zábradlí včetně předepsané povrchové úpravy
kotvení sloupků, t.j. kotevní desky, šrouby z nerez oceli, vrty a zálivku, pokud zadávací dokumentace nestanoví jinak
případné nivelační hmoty pod kotevní desky</t>
  </si>
  <si>
    <t>914121</t>
  </si>
  <si>
    <t>DOPRAVNÍ ZNAČKY ZÁKLADNÍ VELIKOSTI OCELOVÉ FÓLIE TŘ 1 - DODÁVKA A MONTÁŽ
značky zákazu vjezdu motorových vozidel</t>
  </si>
  <si>
    <t>položka zahrnuje:
- dodávku a montáž značek v požadovaném provedení
- u dočasných (provizorních) značek a zařízení údržbu po celou dobu trvání funkce, náhradu zničených nebo ztracených kusů, nutnou opravu poškozených částí</t>
  </si>
  <si>
    <t>94890</t>
  </si>
  <si>
    <t>PODPĚRNÉ SKRUŽE - ZŘÍZENÍ A ODSTRANĚNÍ</t>
  </si>
  <si>
    <t xml:space="preserve">M3OP      </t>
  </si>
  <si>
    <t>1.5*18.0*5.5=148,500 [A]</t>
  </si>
  <si>
    <t>Položka zahrnuje dovoz, montáž, údržbu, opotřebení (nájemné), demontáž, konzervaci, odvoz.</t>
  </si>
  <si>
    <t>966134</t>
  </si>
  <si>
    <t>BOURÁNÍ KONSTRUKCÍ Z KAMENE NA MC S ODVOZEM DO 5KM
rozebrání stávajícího schodiště k náhonu</t>
  </si>
  <si>
    <t>0.16*0.30*0.80*25+0.16*0.30*9.0*2=1,824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</si>
  <si>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</si>
  <si>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96616</t>
  </si>
  <si>
    <t>BOURÁNÍ KONSTRUKCÍ ZE ŽELEZOBETONU
opěry stávající lávky a bloky pod vnitřní podpěry - odhad</t>
  </si>
  <si>
    <t>2.5*1.5*1.5*2+1.6*0.6*0.8*2=12,786 [A]</t>
  </si>
  <si>
    <t>966184</t>
  </si>
  <si>
    <t>DEMONTÁŽ KONSTRUKCÍ KOVOVÝCH S ODVOZEM DO 5KM
odstranění kovové konstrukce lávky včetně vnitřních podpěr a zábradlí - odhad</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</si>
  <si>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</si>
  <si>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402</t>
  </si>
  <si>
    <t>Přeložka kabelů UPC</t>
  </si>
  <si>
    <t>90000</t>
  </si>
  <si>
    <t>PŘELOŽKA KABELŮ</t>
  </si>
  <si>
    <t xml:space="preserve">KPL       </t>
  </si>
  <si>
    <t>SO 403</t>
  </si>
  <si>
    <t>Veřejné osvětlení</t>
  </si>
  <si>
    <t>00000</t>
  </si>
  <si>
    <t>Veřejné osvětlení
rozpočet samostatně v cenové soustavě ÚRS 18-II</t>
  </si>
  <si>
    <t>1=1,000 [A]</t>
  </si>
</sst>
</file>

<file path=xl/styles.xml><?xml version="1.0" encoding="utf-8"?>
<styleSheet xmlns="http://schemas.openxmlformats.org/spreadsheetml/2006/main">
  <numFmts count="2">
    <numFmt numFmtId="177" formatCode="### ### ### ##0.00"/>
    <numFmt numFmtId="178" formatCode="### ### ### ##0.000"/>
  </numFmts>
  <fonts count="5">
    <font>
      <sz val="10"/>
      <name val="Arial"/>
      <family val="0"/>
    </font>
    <font>
      <b/>
      <sz val="11"/>
      <name val="Arial"/>
      <family val="0"/>
    </font>
    <font>
      <sz val="11"/>
      <name val="Arial"/>
      <family val="0"/>
    </font>
    <font>
      <u val="single"/>
      <sz val="10"/>
      <color indexed="12"/>
      <name val="Arial"/>
      <family val="0"/>
    </font>
    <font>
      <b/>
      <sz val="10"/>
      <name val="Arial"/>
      <family val="0"/>
    </font>
  </fonts>
  <fills count="3">
    <fill>
      <patternFill/>
    </fill>
    <fill>
      <patternFill patternType="gray125"/>
    </fill>
    <fill>
      <patternFill patternType="solid">
        <fgColor rgb="FFD3D3D3"/>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77" fontId="1" fillId="2"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right" vertical="center"/>
      <protection/>
    </xf>
    <xf numFmtId="0" fontId="2"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3" fillId="0" borderId="0" xfId="0" applyFont="1" applyAlignment="1">
      <alignment vertical="center"/>
    </xf>
    <xf numFmtId="0" fontId="0" fillId="0" borderId="1"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protection/>
    </xf>
    <xf numFmtId="178"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vertical="center"/>
      <protection/>
    </xf>
    <xf numFmtId="177" fontId="0" fillId="0" borderId="3" xfId="0" applyNumberFormat="1" applyBorder="1" applyAlignment="1" applyProtection="1">
      <alignment vertical="center"/>
      <protection locked="0"/>
    </xf>
    <xf numFmtId="177" fontId="0" fillId="0" borderId="1" xfId="0" applyNumberFormat="1" applyFont="1" applyFill="1" applyBorder="1" applyAlignment="1" applyProtection="1">
      <alignment vertical="center"/>
      <protection/>
    </xf>
    <xf numFmtId="177" fontId="0" fillId="0" borderId="1"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77" fontId="4" fillId="2" borderId="0" xfId="0" applyNumberFormat="1" applyFont="1" applyFill="1" applyBorder="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tabSelected="1"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SUM(C11:C14)</f>
      </c>
      <c r="G7" t="s">
        <v>6</v>
      </c>
      <c r="H7">
        <v>15</v>
      </c>
    </row>
    <row r="8" spans="2:8" ht="12.75" customHeight="1">
      <c r="B8" s="3" t="s">
        <v>4</v>
      </c>
      <c r="C8" s="2">
        <f>SUM(E11:E14)</f>
      </c>
      <c r="G8" t="s">
        <v>7</v>
      </c>
      <c r="H8">
        <v>21</v>
      </c>
    </row>
    <row r="10" spans="1:5" ht="12.75" customHeight="1">
      <c r="A10" s="4" t="s">
        <v>8</v>
      </c>
      <c r="B10" s="4" t="s">
        <v>9</v>
      </c>
      <c r="C10" s="4" t="s">
        <v>10</v>
      </c>
      <c r="D10" s="4" t="s">
        <v>11</v>
      </c>
      <c r="E10" s="4" t="s">
        <v>12</v>
      </c>
    </row>
    <row r="11" spans="1:5" ht="12.75" customHeight="1">
      <c r="A11" s="7" t="s">
        <v>21</v>
      </c>
      <c r="B11" s="7" t="s">
        <v>22</v>
      </c>
      <c r="C11" s="12">
        <f>'SO 001'!I60</f>
      </c>
      <c r="D11" s="12">
        <f>'SO 001'!P60</f>
      </c>
      <c r="E11" s="12">
        <f>C11+D11</f>
      </c>
    </row>
    <row r="12" spans="1:5" ht="12.75" customHeight="1">
      <c r="A12" s="7" t="s">
        <v>99</v>
      </c>
      <c r="B12" s="7" t="s">
        <v>19</v>
      </c>
      <c r="C12" s="12">
        <f>'SO 201 '!I149</f>
      </c>
      <c r="D12" s="12">
        <f>'SO 201 '!P149</f>
      </c>
      <c r="E12" s="12">
        <f>C12+D12</f>
      </c>
    </row>
    <row r="13" spans="1:5" ht="12.75" customHeight="1">
      <c r="A13" s="7" t="s">
        <v>243</v>
      </c>
      <c r="B13" s="7" t="s">
        <v>244</v>
      </c>
      <c r="C13" s="12">
        <f>'SO 402'!I25</f>
      </c>
      <c r="D13" s="12">
        <f>'SO 402'!P25</f>
      </c>
      <c r="E13" s="12">
        <f>C13+D13</f>
      </c>
    </row>
    <row r="14" spans="1:5" ht="12.75" customHeight="1">
      <c r="A14" s="7" t="s">
        <v>248</v>
      </c>
      <c r="B14" s="7" t="s">
        <v>249</v>
      </c>
      <c r="C14" s="12">
        <f>'SO 403'!I26</f>
      </c>
      <c r="D14" s="12">
        <f>'SO 403'!P26</f>
      </c>
      <c r="E14" s="12">
        <f>C14+D14</f>
      </c>
    </row>
  </sheetData>
  <sheetProtection formatColumns="0"/>
  <hyperlinks>
    <hyperlink ref="A11" location="#'SO 001'!A1" tooltip="Odkaz na stranku objektu [SO 001]" display="SO 001"/>
    <hyperlink ref="A12" location="#'SO 201'!A1" tooltip="Odkaz na stranku objektu [SO 201 ]" display="SO 201"/>
    <hyperlink ref="A13" location="#'SO 402'!A1" tooltip="Odkaz na stranku objektu [SO 402]" display="SO 402"/>
    <hyperlink ref="A14" location="#'SO 403'!A1" tooltip="Odkaz na stranku objektu [SO 403]" display="SO 403"/>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60"/>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v>
      </c>
      <c r="D5" s="5"/>
      <c r="E5" s="5" t="s">
        <v>22</v>
      </c>
    </row>
    <row r="6" spans="1:5" ht="12.75" customHeight="1">
      <c r="A6" t="s">
        <v>18</v>
      </c>
      <c r="C6" s="5" t="s">
        <v>21</v>
      </c>
      <c r="D6" s="5"/>
      <c r="E6" s="5" t="s">
        <v>22</v>
      </c>
    </row>
    <row r="7" spans="3:5" ht="12.75" customHeight="1">
      <c r="C7" s="5"/>
      <c r="D7" s="5"/>
      <c r="E7" s="5"/>
    </row>
    <row r="8" spans="1:16" ht="12.75" customHeight="1">
      <c r="A8" s="4" t="s">
        <v>23</v>
      </c>
      <c r="B8" s="4" t="s">
        <v>25</v>
      </c>
      <c r="C8" s="4" t="s">
        <v>26</v>
      </c>
      <c r="D8" s="4" t="s">
        <v>27</v>
      </c>
      <c r="E8" s="4" t="s">
        <v>28</v>
      </c>
      <c r="F8" s="4" t="s">
        <v>29</v>
      </c>
      <c r="G8" s="4" t="s">
        <v>30</v>
      </c>
      <c r="H8" s="4" t="s">
        <v>31</v>
      </c>
      <c r="I8" s="4"/>
      <c r="J8" s="4" t="s">
        <v>35</v>
      </c>
      <c r="K8" s="4"/>
      <c r="L8" s="4" t="s">
        <v>36</v>
      </c>
      <c r="M8" s="4"/>
      <c r="O8" t="s">
        <v>34</v>
      </c>
      <c r="P8" t="s">
        <v>11</v>
      </c>
    </row>
    <row r="9" spans="1:15" ht="28.5">
      <c r="A9" s="4"/>
      <c r="B9" s="4"/>
      <c r="C9" s="4"/>
      <c r="D9" s="4"/>
      <c r="E9" s="4"/>
      <c r="F9" s="4"/>
      <c r="G9" s="4"/>
      <c r="H9" s="4" t="s">
        <v>32</v>
      </c>
      <c r="I9" s="4" t="s">
        <v>33</v>
      </c>
      <c r="J9" s="4" t="s">
        <v>32</v>
      </c>
      <c r="K9" s="4" t="s">
        <v>33</v>
      </c>
      <c r="L9" s="4" t="s">
        <v>32</v>
      </c>
      <c r="M9" s="4" t="s">
        <v>33</v>
      </c>
      <c r="O9" t="s">
        <v>11</v>
      </c>
    </row>
    <row r="10" spans="1:13" ht="14.25">
      <c r="A10" s="4" t="s">
        <v>24</v>
      </c>
      <c r="B10" s="4" t="s">
        <v>37</v>
      </c>
      <c r="C10" s="4" t="s">
        <v>38</v>
      </c>
      <c r="D10" s="4" t="s">
        <v>39</v>
      </c>
      <c r="E10" s="4" t="s">
        <v>40</v>
      </c>
      <c r="F10" s="4" t="s">
        <v>41</v>
      </c>
      <c r="G10" s="4" t="s">
        <v>42</v>
      </c>
      <c r="H10" s="4" t="s">
        <v>43</v>
      </c>
      <c r="I10" s="4" t="s">
        <v>44</v>
      </c>
      <c r="J10" s="4">
        <v>10</v>
      </c>
      <c r="K10" s="4">
        <v>11</v>
      </c>
      <c r="L10" s="4">
        <v>12</v>
      </c>
      <c r="M10" s="4">
        <v>13</v>
      </c>
    </row>
    <row r="11" spans="1:9" ht="12.75" customHeight="1">
      <c r="A11" s="8"/>
      <c r="B11" s="8"/>
      <c r="C11" s="8" t="s">
        <v>46</v>
      </c>
      <c r="D11" s="8"/>
      <c r="E11" s="8" t="s">
        <v>45</v>
      </c>
      <c r="F11" s="8"/>
      <c r="G11" s="10"/>
      <c r="H11" s="8"/>
      <c r="I11" s="10"/>
    </row>
    <row r="12" spans="1:16" ht="12.75">
      <c r="A12" s="7">
        <v>1</v>
      </c>
      <c r="B12" s="7" t="s">
        <v>47</v>
      </c>
      <c r="C12" s="7" t="s">
        <v>48</v>
      </c>
      <c r="D12" s="7" t="s">
        <v>49</v>
      </c>
      <c r="E12" s="7" t="s">
        <v>50</v>
      </c>
      <c r="F12" s="7" t="s">
        <v>51</v>
      </c>
      <c r="G12" s="9">
        <v>1</v>
      </c>
      <c r="H12" s="13"/>
      <c r="I12" s="12">
        <f>ROUND((H12*G12),2)</f>
      </c>
      <c r="J12" s="9">
        <v>0</v>
      </c>
      <c r="K12" s="9">
        <f>G12*J12</f>
      </c>
      <c r="L12" s="9">
        <v>0</v>
      </c>
      <c r="M12" s="9">
        <f>G12*L12</f>
      </c>
      <c r="O12">
        <f>rekapitulace!H8</f>
      </c>
      <c r="P12">
        <f>ROUND(O12/100*I12,2)</f>
      </c>
    </row>
    <row r="13" ht="114.75">
      <c r="E13" s="14" t="s">
        <v>52</v>
      </c>
    </row>
    <row r="14" spans="1:16" ht="12.75">
      <c r="A14" s="7">
        <v>2</v>
      </c>
      <c r="B14" s="7" t="s">
        <v>47</v>
      </c>
      <c r="C14" s="7" t="s">
        <v>53</v>
      </c>
      <c r="D14" s="7" t="s">
        <v>49</v>
      </c>
      <c r="E14" s="7" t="s">
        <v>54</v>
      </c>
      <c r="F14" s="7" t="s">
        <v>51</v>
      </c>
      <c r="G14" s="9">
        <v>1</v>
      </c>
      <c r="H14" s="13"/>
      <c r="I14" s="12">
        <f>ROUND((H14*G14),2)</f>
      </c>
      <c r="J14" s="9">
        <v>0</v>
      </c>
      <c r="K14" s="9">
        <f>G14*J14</f>
      </c>
      <c r="L14" s="9">
        <v>0</v>
      </c>
      <c r="M14" s="9">
        <f>G14*L14</f>
      </c>
      <c r="O14">
        <f>rekapitulace!H8</f>
      </c>
      <c r="P14">
        <f>ROUND(O14/100*I14,2)</f>
      </c>
    </row>
    <row r="15" ht="114.75">
      <c r="E15" s="14" t="s">
        <v>52</v>
      </c>
    </row>
    <row r="16" spans="1:16" ht="12.75">
      <c r="A16" s="7">
        <v>3</v>
      </c>
      <c r="B16" s="7" t="s">
        <v>47</v>
      </c>
      <c r="C16" s="7" t="s">
        <v>55</v>
      </c>
      <c r="D16" s="7" t="s">
        <v>49</v>
      </c>
      <c r="E16" s="7" t="s">
        <v>56</v>
      </c>
      <c r="F16" s="7" t="s">
        <v>51</v>
      </c>
      <c r="G16" s="9">
        <v>1</v>
      </c>
      <c r="H16" s="13"/>
      <c r="I16" s="12">
        <f>ROUND((H16*G16),2)</f>
      </c>
      <c r="J16" s="9">
        <v>0</v>
      </c>
      <c r="K16" s="9">
        <f>G16*J16</f>
      </c>
      <c r="L16" s="9">
        <v>0</v>
      </c>
      <c r="M16" s="9">
        <f>G16*L16</f>
      </c>
      <c r="O16">
        <f>rekapitulace!H8</f>
      </c>
      <c r="P16">
        <f>ROUND(O16/100*I16,2)</f>
      </c>
    </row>
    <row r="17" ht="114.75">
      <c r="E17" s="14" t="s">
        <v>52</v>
      </c>
    </row>
    <row r="18" spans="1:16" ht="12.75">
      <c r="A18" s="7">
        <v>4</v>
      </c>
      <c r="B18" s="7" t="s">
        <v>47</v>
      </c>
      <c r="C18" s="7" t="s">
        <v>57</v>
      </c>
      <c r="D18" s="7" t="s">
        <v>49</v>
      </c>
      <c r="E18" s="7" t="s">
        <v>58</v>
      </c>
      <c r="F18" s="7" t="s">
        <v>51</v>
      </c>
      <c r="G18" s="9">
        <v>1</v>
      </c>
      <c r="H18" s="13"/>
      <c r="I18" s="12">
        <f>ROUND((H18*G18),2)</f>
      </c>
      <c r="J18" s="9">
        <v>0</v>
      </c>
      <c r="K18" s="9">
        <f>G18*J18</f>
      </c>
      <c r="L18" s="9">
        <v>0</v>
      </c>
      <c r="M18" s="9">
        <f>G18*L18</f>
      </c>
      <c r="O18">
        <f>rekapitulace!H8</f>
      </c>
      <c r="P18">
        <f>ROUND(O18/100*I18,2)</f>
      </c>
    </row>
    <row r="19" ht="114.75">
      <c r="E19" s="14" t="s">
        <v>52</v>
      </c>
    </row>
    <row r="20" spans="1:16" ht="12.75">
      <c r="A20" s="7">
        <v>5</v>
      </c>
      <c r="B20" s="7" t="s">
        <v>47</v>
      </c>
      <c r="C20" s="7" t="s">
        <v>59</v>
      </c>
      <c r="D20" s="7" t="s">
        <v>49</v>
      </c>
      <c r="E20" s="7" t="s">
        <v>60</v>
      </c>
      <c r="F20" s="7" t="s">
        <v>51</v>
      </c>
      <c r="G20" s="9">
        <v>1</v>
      </c>
      <c r="H20" s="13"/>
      <c r="I20" s="12">
        <f>ROUND((H20*G20),2)</f>
      </c>
      <c r="J20" s="9">
        <v>0</v>
      </c>
      <c r="K20" s="9">
        <f>G20*J20</f>
      </c>
      <c r="L20" s="9">
        <v>0</v>
      </c>
      <c r="M20" s="9">
        <f>G20*L20</f>
      </c>
      <c r="O20">
        <f>rekapitulace!H8</f>
      </c>
      <c r="P20">
        <f>ROUND(O20/100*I20,2)</f>
      </c>
    </row>
    <row r="21" ht="114.75">
      <c r="E21" s="14" t="s">
        <v>61</v>
      </c>
    </row>
    <row r="22" spans="1:16" ht="12.75">
      <c r="A22" s="7">
        <v>6</v>
      </c>
      <c r="B22" s="7" t="s">
        <v>47</v>
      </c>
      <c r="C22" s="7" t="s">
        <v>62</v>
      </c>
      <c r="D22" s="7" t="s">
        <v>49</v>
      </c>
      <c r="E22" s="7" t="s">
        <v>63</v>
      </c>
      <c r="F22" s="7" t="s">
        <v>51</v>
      </c>
      <c r="G22" s="9">
        <v>1</v>
      </c>
      <c r="H22" s="13"/>
      <c r="I22" s="12">
        <f>ROUND((H22*G22),2)</f>
      </c>
      <c r="J22" s="9">
        <v>0</v>
      </c>
      <c r="K22" s="9">
        <f>G22*J22</f>
      </c>
      <c r="L22" s="9">
        <v>0</v>
      </c>
      <c r="M22" s="9">
        <f>G22*L22</f>
      </c>
      <c r="O22">
        <f>rekapitulace!H8</f>
      </c>
      <c r="P22">
        <f>ROUND(O22/100*I22,2)</f>
      </c>
    </row>
    <row r="23" ht="114.75">
      <c r="E23" s="14" t="s">
        <v>61</v>
      </c>
    </row>
    <row r="24" spans="1:16" ht="12.75">
      <c r="A24" s="7">
        <v>7</v>
      </c>
      <c r="B24" s="7" t="s">
        <v>64</v>
      </c>
      <c r="C24" s="7" t="s">
        <v>65</v>
      </c>
      <c r="D24" s="7" t="s">
        <v>49</v>
      </c>
      <c r="E24" s="7" t="s">
        <v>66</v>
      </c>
      <c r="F24" s="7" t="s">
        <v>51</v>
      </c>
      <c r="G24" s="9">
        <v>1</v>
      </c>
      <c r="H24" s="13"/>
      <c r="I24" s="12">
        <f>ROUND((H24*G24),2)</f>
      </c>
      <c r="J24" s="9">
        <v>0</v>
      </c>
      <c r="K24" s="9">
        <f>G24*J24</f>
      </c>
      <c r="L24" s="9">
        <v>0</v>
      </c>
      <c r="M24" s="9">
        <f>G24*L24</f>
      </c>
      <c r="O24">
        <f>rekapitulace!H8</f>
      </c>
      <c r="P24">
        <f>ROUND(O24/100*I24,2)</f>
      </c>
    </row>
    <row r="25" ht="114.75">
      <c r="E25" s="14" t="s">
        <v>61</v>
      </c>
    </row>
    <row r="26" spans="1:16" ht="12.75">
      <c r="A26" s="7">
        <v>8</v>
      </c>
      <c r="B26" s="7" t="s">
        <v>64</v>
      </c>
      <c r="C26" s="7" t="s">
        <v>67</v>
      </c>
      <c r="D26" s="7" t="s">
        <v>49</v>
      </c>
      <c r="E26" s="7" t="s">
        <v>68</v>
      </c>
      <c r="F26" s="7" t="s">
        <v>51</v>
      </c>
      <c r="G26" s="9">
        <v>1</v>
      </c>
      <c r="H26" s="13"/>
      <c r="I26" s="12">
        <f>ROUND((H26*G26),2)</f>
      </c>
      <c r="J26" s="9">
        <v>0</v>
      </c>
      <c r="K26" s="9">
        <f>G26*J26</f>
      </c>
      <c r="L26" s="9">
        <v>0</v>
      </c>
      <c r="M26" s="9">
        <f>G26*L26</f>
      </c>
      <c r="O26">
        <f>rekapitulace!H8</f>
      </c>
      <c r="P26">
        <f>ROUND(O26/100*I26,2)</f>
      </c>
    </row>
    <row r="27" ht="114.75">
      <c r="E27" s="14" t="s">
        <v>61</v>
      </c>
    </row>
    <row r="28" spans="1:16" ht="12.75">
      <c r="A28" s="7">
        <v>9</v>
      </c>
      <c r="B28" s="7" t="s">
        <v>64</v>
      </c>
      <c r="C28" s="7" t="s">
        <v>69</v>
      </c>
      <c r="D28" s="7" t="s">
        <v>49</v>
      </c>
      <c r="E28" s="7" t="s">
        <v>70</v>
      </c>
      <c r="F28" s="7" t="s">
        <v>51</v>
      </c>
      <c r="G28" s="9">
        <v>1</v>
      </c>
      <c r="H28" s="13"/>
      <c r="I28" s="12">
        <f>ROUND((H28*G28),2)</f>
      </c>
      <c r="J28" s="9">
        <v>0</v>
      </c>
      <c r="K28" s="9">
        <f>G28*J28</f>
      </c>
      <c r="L28" s="9">
        <v>0</v>
      </c>
      <c r="M28" s="9">
        <f>G28*L28</f>
      </c>
      <c r="O28">
        <f>rekapitulace!H8</f>
      </c>
      <c r="P28">
        <f>ROUND(O28/100*I28,2)</f>
      </c>
    </row>
    <row r="29" ht="127.5">
      <c r="E29" s="14" t="s">
        <v>71</v>
      </c>
    </row>
    <row r="30" spans="1:16" ht="12.75">
      <c r="A30" s="7">
        <v>10</v>
      </c>
      <c r="B30" s="7" t="s">
        <v>47</v>
      </c>
      <c r="C30" s="7" t="s">
        <v>72</v>
      </c>
      <c r="D30" s="7" t="s">
        <v>49</v>
      </c>
      <c r="E30" s="7" t="s">
        <v>73</v>
      </c>
      <c r="F30" s="7" t="s">
        <v>51</v>
      </c>
      <c r="G30" s="9">
        <v>1</v>
      </c>
      <c r="H30" s="13"/>
      <c r="I30" s="12">
        <f>ROUND((H30*G30),2)</f>
      </c>
      <c r="J30" s="9">
        <v>0</v>
      </c>
      <c r="K30" s="9">
        <f>G30*J30</f>
      </c>
      <c r="L30" s="9">
        <v>0</v>
      </c>
      <c r="M30" s="9">
        <f>G30*L30</f>
      </c>
      <c r="O30">
        <f>rekapitulace!H8</f>
      </c>
      <c r="P30">
        <f>ROUND(O30/100*I30,2)</f>
      </c>
    </row>
    <row r="31" ht="114.75">
      <c r="E31" s="14" t="s">
        <v>61</v>
      </c>
    </row>
    <row r="32" spans="1:16" ht="12.75">
      <c r="A32" s="7">
        <v>11</v>
      </c>
      <c r="B32" s="7" t="s">
        <v>64</v>
      </c>
      <c r="C32" s="7" t="s">
        <v>74</v>
      </c>
      <c r="D32" s="7" t="s">
        <v>49</v>
      </c>
      <c r="E32" s="7" t="s">
        <v>75</v>
      </c>
      <c r="F32" s="7" t="s">
        <v>51</v>
      </c>
      <c r="G32" s="9">
        <v>1</v>
      </c>
      <c r="H32" s="13"/>
      <c r="I32" s="12">
        <f>ROUND((H32*G32),2)</f>
      </c>
      <c r="J32" s="9">
        <v>0</v>
      </c>
      <c r="K32" s="9">
        <f>G32*J32</f>
      </c>
      <c r="L32" s="9">
        <v>0</v>
      </c>
      <c r="M32" s="9">
        <f>G32*L32</f>
      </c>
      <c r="O32">
        <f>rekapitulace!H8</f>
      </c>
      <c r="P32">
        <f>ROUND(O32/100*I32,2)</f>
      </c>
    </row>
    <row r="33" ht="114.75">
      <c r="E33" s="14" t="s">
        <v>61</v>
      </c>
    </row>
    <row r="34" spans="1:16" ht="12.75">
      <c r="A34" s="7">
        <v>12</v>
      </c>
      <c r="B34" s="7" t="s">
        <v>64</v>
      </c>
      <c r="C34" s="7" t="s">
        <v>76</v>
      </c>
      <c r="D34" s="7" t="s">
        <v>49</v>
      </c>
      <c r="E34" s="7" t="s">
        <v>77</v>
      </c>
      <c r="F34" s="7" t="s">
        <v>51</v>
      </c>
      <c r="G34" s="9">
        <v>1</v>
      </c>
      <c r="H34" s="13"/>
      <c r="I34" s="12">
        <f>ROUND((H34*G34),2)</f>
      </c>
      <c r="J34" s="9">
        <v>0</v>
      </c>
      <c r="K34" s="9">
        <f>G34*J34</f>
      </c>
      <c r="L34" s="9">
        <v>0</v>
      </c>
      <c r="M34" s="9">
        <f>G34*L34</f>
      </c>
      <c r="O34">
        <f>rekapitulace!H8</f>
      </c>
      <c r="P34">
        <f>ROUND(O34/100*I34,2)</f>
      </c>
    </row>
    <row r="35" ht="114.75">
      <c r="E35" s="14" t="s">
        <v>61</v>
      </c>
    </row>
    <row r="36" spans="1:16" ht="12.75">
      <c r="A36" s="7">
        <v>13</v>
      </c>
      <c r="B36" s="7" t="s">
        <v>64</v>
      </c>
      <c r="C36" s="7" t="s">
        <v>78</v>
      </c>
      <c r="D36" s="7" t="s">
        <v>49</v>
      </c>
      <c r="E36" s="7" t="s">
        <v>79</v>
      </c>
      <c r="F36" s="7" t="s">
        <v>51</v>
      </c>
      <c r="G36" s="9">
        <v>1</v>
      </c>
      <c r="H36" s="13"/>
      <c r="I36" s="12">
        <f>ROUND((H36*G36),2)</f>
      </c>
      <c r="J36" s="9">
        <v>0</v>
      </c>
      <c r="K36" s="9">
        <f>G36*J36</f>
      </c>
      <c r="L36" s="9">
        <v>0</v>
      </c>
      <c r="M36" s="9">
        <f>G36*L36</f>
      </c>
      <c r="O36">
        <f>rekapitulace!H8</f>
      </c>
      <c r="P36">
        <f>ROUND(O36/100*I36,2)</f>
      </c>
    </row>
    <row r="37" ht="114.75">
      <c r="E37" s="14" t="s">
        <v>61</v>
      </c>
    </row>
    <row r="38" spans="1:16" ht="12.75">
      <c r="A38" s="7">
        <v>14</v>
      </c>
      <c r="B38" s="7" t="s">
        <v>64</v>
      </c>
      <c r="C38" s="7" t="s">
        <v>80</v>
      </c>
      <c r="D38" s="7" t="s">
        <v>49</v>
      </c>
      <c r="E38" s="7" t="s">
        <v>81</v>
      </c>
      <c r="F38" s="7" t="s">
        <v>51</v>
      </c>
      <c r="G38" s="9">
        <v>1</v>
      </c>
      <c r="H38" s="13"/>
      <c r="I38" s="12">
        <f>ROUND((H38*G38),2)</f>
      </c>
      <c r="J38" s="9">
        <v>0</v>
      </c>
      <c r="K38" s="9">
        <f>G38*J38</f>
      </c>
      <c r="L38" s="9">
        <v>0</v>
      </c>
      <c r="M38" s="9">
        <f>G38*L38</f>
      </c>
      <c r="O38">
        <f>rekapitulace!H8</f>
      </c>
      <c r="P38">
        <f>ROUND(O38/100*I38,2)</f>
      </c>
    </row>
    <row r="39" ht="114.75">
      <c r="E39" s="14" t="s">
        <v>82</v>
      </c>
    </row>
    <row r="40" spans="1:16" ht="12.75">
      <c r="A40" s="7">
        <v>15</v>
      </c>
      <c r="B40" s="7" t="s">
        <v>64</v>
      </c>
      <c r="C40" s="7" t="s">
        <v>83</v>
      </c>
      <c r="D40" s="7" t="s">
        <v>49</v>
      </c>
      <c r="E40" s="7" t="s">
        <v>84</v>
      </c>
      <c r="F40" s="7" t="s">
        <v>51</v>
      </c>
      <c r="G40" s="9">
        <v>1</v>
      </c>
      <c r="H40" s="13"/>
      <c r="I40" s="12">
        <f>ROUND((H40*G40),2)</f>
      </c>
      <c r="J40" s="9">
        <v>0</v>
      </c>
      <c r="K40" s="9">
        <f>G40*J40</f>
      </c>
      <c r="L40" s="9">
        <v>0</v>
      </c>
      <c r="M40" s="9">
        <f>G40*L40</f>
      </c>
      <c r="O40">
        <f>rekapitulace!H8</f>
      </c>
      <c r="P40">
        <f>ROUND(O40/100*I40,2)</f>
      </c>
    </row>
    <row r="41" ht="216.75">
      <c r="E41" s="14" t="s">
        <v>85</v>
      </c>
    </row>
    <row r="42" spans="1:16" ht="12.75">
      <c r="A42" s="7">
        <v>16</v>
      </c>
      <c r="B42" s="7" t="s">
        <v>47</v>
      </c>
      <c r="C42" s="7" t="s">
        <v>86</v>
      </c>
      <c r="D42" s="7" t="s">
        <v>49</v>
      </c>
      <c r="E42" s="7" t="s">
        <v>87</v>
      </c>
      <c r="F42" s="7" t="s">
        <v>51</v>
      </c>
      <c r="G42" s="9">
        <v>1</v>
      </c>
      <c r="H42" s="13"/>
      <c r="I42" s="12">
        <f>ROUND((H42*G42),2)</f>
      </c>
      <c r="J42" s="9">
        <v>0</v>
      </c>
      <c r="K42" s="9">
        <f>G42*J42</f>
      </c>
      <c r="L42" s="9">
        <v>0</v>
      </c>
      <c r="M42" s="9">
        <f>G42*L42</f>
      </c>
      <c r="O42">
        <f>rekapitulace!H8</f>
      </c>
      <c r="P42">
        <f>ROUND(O42/100*I42,2)</f>
      </c>
    </row>
    <row r="43" ht="216.75">
      <c r="E43" s="14" t="s">
        <v>85</v>
      </c>
    </row>
    <row r="44" spans="1:16" ht="12.75">
      <c r="A44" s="7">
        <v>17</v>
      </c>
      <c r="B44" s="7" t="s">
        <v>47</v>
      </c>
      <c r="C44" s="7" t="s">
        <v>88</v>
      </c>
      <c r="D44" s="7" t="s">
        <v>49</v>
      </c>
      <c r="E44" s="7" t="s">
        <v>89</v>
      </c>
      <c r="F44" s="7" t="s">
        <v>51</v>
      </c>
      <c r="G44" s="9">
        <v>1</v>
      </c>
      <c r="H44" s="13"/>
      <c r="I44" s="12">
        <f>ROUND((H44*G44),2)</f>
      </c>
      <c r="J44" s="9">
        <v>0</v>
      </c>
      <c r="K44" s="9">
        <f>G44*J44</f>
      </c>
      <c r="L44" s="9">
        <v>0</v>
      </c>
      <c r="M44" s="9">
        <f>G44*L44</f>
      </c>
      <c r="O44">
        <f>rekapitulace!H8</f>
      </c>
      <c r="P44">
        <f>ROUND(O44/100*I44,2)</f>
      </c>
    </row>
    <row r="45" ht="114.75">
      <c r="E45" s="14" t="s">
        <v>90</v>
      </c>
    </row>
    <row r="46" spans="1:16" ht="12.75" customHeight="1">
      <c r="A46" s="15"/>
      <c r="B46" s="15"/>
      <c r="C46" s="15" t="s">
        <v>46</v>
      </c>
      <c r="D46" s="15"/>
      <c r="E46" s="15" t="s">
        <v>45</v>
      </c>
      <c r="F46" s="15"/>
      <c r="G46" s="15"/>
      <c r="H46" s="15"/>
      <c r="I46" s="15">
        <f>SUM(I12:I45)</f>
      </c>
      <c r="J46" s="15"/>
      <c r="K46" s="15"/>
      <c r="L46" s="15"/>
      <c r="M46" s="15"/>
      <c r="P46">
        <f>SUM(P12:P45)</f>
      </c>
    </row>
    <row r="48" spans="1:9" ht="12.75" customHeight="1">
      <c r="A48" s="8"/>
      <c r="B48" s="8"/>
      <c r="C48" s="8" t="s">
        <v>24</v>
      </c>
      <c r="D48" s="8"/>
      <c r="E48" s="8" t="s">
        <v>91</v>
      </c>
      <c r="F48" s="8"/>
      <c r="G48" s="8"/>
      <c r="H48" s="8"/>
      <c r="I48" s="8"/>
    </row>
    <row r="49" spans="1:13" ht="12.75" customHeight="1">
      <c r="A49" s="15"/>
      <c r="B49" s="15"/>
      <c r="C49" s="15" t="s">
        <v>24</v>
      </c>
      <c r="D49" s="15"/>
      <c r="E49" s="15" t="s">
        <v>91</v>
      </c>
      <c r="F49" s="15"/>
      <c r="G49" s="15"/>
      <c r="H49" s="15"/>
      <c r="I49" s="15"/>
      <c r="J49" s="15"/>
      <c r="K49" s="15"/>
      <c r="L49" s="15"/>
      <c r="M49" s="15"/>
    </row>
    <row r="51" spans="1:16" ht="12.75" customHeight="1">
      <c r="A51" s="15"/>
      <c r="B51" s="15"/>
      <c r="C51" s="15"/>
      <c r="D51" s="15"/>
      <c r="E51" s="15" t="s">
        <v>92</v>
      </c>
      <c r="F51" s="15"/>
      <c r="G51" s="15"/>
      <c r="H51" s="15"/>
      <c r="I51" s="15">
        <f>+I46+I49</f>
      </c>
      <c r="J51" s="15"/>
      <c r="K51" s="15"/>
      <c r="L51" s="15"/>
      <c r="M51" s="15"/>
      <c r="P51">
        <f>+P46+P49</f>
      </c>
    </row>
    <row r="53" spans="1:13" ht="12.75" customHeight="1">
      <c r="A53" s="15" t="s">
        <v>93</v>
      </c>
      <c r="B53" s="15"/>
      <c r="C53" s="15"/>
      <c r="D53" s="15"/>
      <c r="E53" s="15"/>
      <c r="F53" s="15"/>
      <c r="G53" s="15"/>
      <c r="H53" s="15"/>
      <c r="I53" s="15"/>
      <c r="J53" s="15"/>
      <c r="K53" s="15"/>
      <c r="L53" s="15"/>
      <c r="M53" s="15"/>
    </row>
    <row r="54" spans="1:13" ht="12.75" customHeight="1">
      <c r="A54" s="15"/>
      <c r="B54" s="15"/>
      <c r="C54" s="15"/>
      <c r="D54" s="15"/>
      <c r="E54" s="15" t="s">
        <v>94</v>
      </c>
      <c r="F54" s="15"/>
      <c r="G54" s="15"/>
      <c r="H54" s="15"/>
      <c r="I54" s="15"/>
      <c r="J54" s="15"/>
      <c r="K54" s="15"/>
      <c r="L54" s="15"/>
      <c r="M54" s="15"/>
    </row>
    <row r="55" spans="1:16" ht="12.75" customHeight="1">
      <c r="A55" s="15"/>
      <c r="B55" s="15"/>
      <c r="C55" s="15"/>
      <c r="D55" s="15"/>
      <c r="E55" s="15" t="s">
        <v>95</v>
      </c>
      <c r="F55" s="15"/>
      <c r="G55" s="15"/>
      <c r="H55" s="15"/>
      <c r="I55" s="15">
        <v>0</v>
      </c>
      <c r="J55" s="15"/>
      <c r="K55" s="15"/>
      <c r="L55" s="15"/>
      <c r="M55" s="15"/>
      <c r="P55">
        <v>0</v>
      </c>
    </row>
    <row r="56" spans="1:13" ht="12.75" customHeight="1">
      <c r="A56" s="15"/>
      <c r="B56" s="15"/>
      <c r="C56" s="15"/>
      <c r="D56" s="15"/>
      <c r="E56" s="15" t="s">
        <v>96</v>
      </c>
      <c r="F56" s="15"/>
      <c r="G56" s="15"/>
      <c r="H56" s="15"/>
      <c r="I56" s="15"/>
      <c r="J56" s="15"/>
      <c r="K56" s="15"/>
      <c r="L56" s="15"/>
      <c r="M56" s="15"/>
    </row>
    <row r="57" spans="1:16" ht="12.75" customHeight="1">
      <c r="A57" s="15"/>
      <c r="B57" s="15"/>
      <c r="C57" s="15"/>
      <c r="D57" s="15"/>
      <c r="E57" s="15" t="s">
        <v>97</v>
      </c>
      <c r="F57" s="15"/>
      <c r="G57" s="15"/>
      <c r="H57" s="15"/>
      <c r="I57" s="15">
        <v>0</v>
      </c>
      <c r="J57" s="15"/>
      <c r="K57" s="15"/>
      <c r="L57" s="15"/>
      <c r="M57" s="15"/>
      <c r="P57">
        <v>0</v>
      </c>
    </row>
    <row r="58" spans="1:16" ht="12.75" customHeight="1">
      <c r="A58" s="15"/>
      <c r="B58" s="15"/>
      <c r="C58" s="15"/>
      <c r="D58" s="15"/>
      <c r="E58" s="15" t="s">
        <v>98</v>
      </c>
      <c r="F58" s="15"/>
      <c r="G58" s="15"/>
      <c r="H58" s="15"/>
      <c r="I58" s="15">
        <f>I55+I57</f>
      </c>
      <c r="J58" s="15"/>
      <c r="K58" s="15"/>
      <c r="L58" s="15"/>
      <c r="M58" s="15"/>
      <c r="P58">
        <f>P55+P57</f>
      </c>
    </row>
    <row r="60" spans="1:16" ht="12.75" customHeight="1">
      <c r="A60" s="15"/>
      <c r="B60" s="15"/>
      <c r="C60" s="15"/>
      <c r="D60" s="15"/>
      <c r="E60" s="15" t="s">
        <v>98</v>
      </c>
      <c r="F60" s="15"/>
      <c r="G60" s="15"/>
      <c r="H60" s="15"/>
      <c r="I60" s="15">
        <f>I51+I58</f>
      </c>
      <c r="J60" s="15"/>
      <c r="K60" s="15"/>
      <c r="L60" s="15"/>
      <c r="M60" s="15"/>
      <c r="P60">
        <f>P51+P58</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14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99</v>
      </c>
      <c r="D5" s="5"/>
      <c r="E5" s="5" t="s">
        <v>19</v>
      </c>
    </row>
    <row r="6" spans="1:5" ht="12.75" customHeight="1">
      <c r="A6" t="s">
        <v>18</v>
      </c>
      <c r="C6" s="5" t="s">
        <v>99</v>
      </c>
      <c r="D6" s="5"/>
      <c r="E6" s="5" t="s">
        <v>19</v>
      </c>
    </row>
    <row r="7" spans="3:5" ht="12.75" customHeight="1">
      <c r="C7" s="5"/>
      <c r="D7" s="5"/>
      <c r="E7" s="5"/>
    </row>
    <row r="8" spans="1:16" ht="12.75" customHeight="1">
      <c r="A8" s="4" t="s">
        <v>23</v>
      </c>
      <c r="B8" s="4" t="s">
        <v>25</v>
      </c>
      <c r="C8" s="4" t="s">
        <v>26</v>
      </c>
      <c r="D8" s="4" t="s">
        <v>27</v>
      </c>
      <c r="E8" s="4" t="s">
        <v>28</v>
      </c>
      <c r="F8" s="4" t="s">
        <v>29</v>
      </c>
      <c r="G8" s="4" t="s">
        <v>30</v>
      </c>
      <c r="H8" s="4" t="s">
        <v>31</v>
      </c>
      <c r="I8" s="4"/>
      <c r="J8" s="4" t="s">
        <v>35</v>
      </c>
      <c r="K8" s="4"/>
      <c r="L8" s="4" t="s">
        <v>36</v>
      </c>
      <c r="M8" s="4"/>
      <c r="O8" t="s">
        <v>34</v>
      </c>
      <c r="P8" t="s">
        <v>11</v>
      </c>
    </row>
    <row r="9" spans="1:15" ht="28.5">
      <c r="A9" s="4"/>
      <c r="B9" s="4"/>
      <c r="C9" s="4"/>
      <c r="D9" s="4"/>
      <c r="E9" s="4"/>
      <c r="F9" s="4"/>
      <c r="G9" s="4"/>
      <c r="H9" s="4" t="s">
        <v>32</v>
      </c>
      <c r="I9" s="4" t="s">
        <v>33</v>
      </c>
      <c r="J9" s="4" t="s">
        <v>32</v>
      </c>
      <c r="K9" s="4" t="s">
        <v>33</v>
      </c>
      <c r="L9" s="4" t="s">
        <v>32</v>
      </c>
      <c r="M9" s="4" t="s">
        <v>33</v>
      </c>
      <c r="O9" t="s">
        <v>11</v>
      </c>
    </row>
    <row r="10" spans="1:13" ht="14.25">
      <c r="A10" s="4" t="s">
        <v>24</v>
      </c>
      <c r="B10" s="4" t="s">
        <v>37</v>
      </c>
      <c r="C10" s="4" t="s">
        <v>38</v>
      </c>
      <c r="D10" s="4" t="s">
        <v>39</v>
      </c>
      <c r="E10" s="4" t="s">
        <v>40</v>
      </c>
      <c r="F10" s="4" t="s">
        <v>41</v>
      </c>
      <c r="G10" s="4" t="s">
        <v>42</v>
      </c>
      <c r="H10" s="4" t="s">
        <v>43</v>
      </c>
      <c r="I10" s="4" t="s">
        <v>44</v>
      </c>
      <c r="J10" s="4">
        <v>10</v>
      </c>
      <c r="K10" s="4">
        <v>11</v>
      </c>
      <c r="L10" s="4">
        <v>12</v>
      </c>
      <c r="M10" s="4">
        <v>13</v>
      </c>
    </row>
    <row r="11" spans="1:9" ht="12.75" customHeight="1">
      <c r="A11" s="8"/>
      <c r="B11" s="8"/>
      <c r="C11" s="8" t="s">
        <v>46</v>
      </c>
      <c r="D11" s="8"/>
      <c r="E11" s="8" t="s">
        <v>45</v>
      </c>
      <c r="F11" s="8"/>
      <c r="G11" s="10"/>
      <c r="H11" s="8"/>
      <c r="I11" s="10"/>
    </row>
    <row r="12" spans="1:16" ht="12.75">
      <c r="A12" s="7">
        <v>1</v>
      </c>
      <c r="B12" s="7" t="s">
        <v>64</v>
      </c>
      <c r="C12" s="7" t="s">
        <v>57</v>
      </c>
      <c r="D12" s="7" t="s">
        <v>49</v>
      </c>
      <c r="E12" s="7" t="s">
        <v>100</v>
      </c>
      <c r="F12" s="7" t="s">
        <v>101</v>
      </c>
      <c r="G12" s="9">
        <v>3</v>
      </c>
      <c r="H12" s="13"/>
      <c r="I12" s="12">
        <f>ROUND((H12*G12),2)</f>
      </c>
      <c r="J12" s="9">
        <v>0</v>
      </c>
      <c r="K12" s="9">
        <f>G12*J12</f>
      </c>
      <c r="L12" s="9">
        <v>0</v>
      </c>
      <c r="M12" s="9">
        <f>G12*L12</f>
      </c>
      <c r="O12">
        <f>rekapitulace!H8</f>
      </c>
      <c r="P12">
        <f>ROUND(O12/100*I12,2)</f>
      </c>
    </row>
    <row r="13" ht="114.75">
      <c r="E13" s="14" t="s">
        <v>52</v>
      </c>
    </row>
    <row r="14" spans="1:16" ht="12.75" customHeight="1">
      <c r="A14" s="15"/>
      <c r="B14" s="15"/>
      <c r="C14" s="15" t="s">
        <v>46</v>
      </c>
      <c r="D14" s="15"/>
      <c r="E14" s="15" t="s">
        <v>45</v>
      </c>
      <c r="F14" s="15"/>
      <c r="G14" s="15"/>
      <c r="H14" s="15"/>
      <c r="I14" s="15">
        <f>SUM(I12:I13)</f>
      </c>
      <c r="J14" s="15"/>
      <c r="K14" s="15"/>
      <c r="L14" s="15"/>
      <c r="M14" s="15"/>
      <c r="P14">
        <f>SUM(P12:P13)</f>
      </c>
    </row>
    <row r="16" spans="1:9" ht="12.75" customHeight="1">
      <c r="A16" s="8"/>
      <c r="B16" s="8"/>
      <c r="C16" s="8" t="s">
        <v>24</v>
      </c>
      <c r="D16" s="8"/>
      <c r="E16" s="8" t="s">
        <v>91</v>
      </c>
      <c r="F16" s="8"/>
      <c r="G16" s="10"/>
      <c r="H16" s="8"/>
      <c r="I16" s="10"/>
    </row>
    <row r="17" spans="1:16" ht="12.75">
      <c r="A17" s="7">
        <v>2</v>
      </c>
      <c r="B17" s="7" t="s">
        <v>64</v>
      </c>
      <c r="C17" s="7" t="s">
        <v>102</v>
      </c>
      <c r="D17" s="7" t="s">
        <v>49</v>
      </c>
      <c r="E17" s="7" t="s">
        <v>103</v>
      </c>
      <c r="F17" s="7" t="s">
        <v>104</v>
      </c>
      <c r="G17" s="9">
        <v>4</v>
      </c>
      <c r="H17" s="13"/>
      <c r="I17" s="12">
        <f>ROUND((H17*G17),2)</f>
      </c>
      <c r="J17" s="9">
        <v>0</v>
      </c>
      <c r="K17" s="9">
        <f>G17*J17</f>
      </c>
      <c r="L17" s="9">
        <v>0</v>
      </c>
      <c r="M17" s="9">
        <f>G17*L17</f>
      </c>
      <c r="O17">
        <f>rekapitulace!H8</f>
      </c>
      <c r="P17">
        <f>ROUND(O17/100*I17,2)</f>
      </c>
    </row>
    <row r="18" ht="409.5">
      <c r="E18" s="14" t="s">
        <v>105</v>
      </c>
    </row>
    <row r="19" spans="1:16" ht="12.75">
      <c r="A19" s="7">
        <v>3</v>
      </c>
      <c r="B19" s="7" t="s">
        <v>64</v>
      </c>
      <c r="C19" s="7" t="s">
        <v>106</v>
      </c>
      <c r="D19" s="7" t="s">
        <v>49</v>
      </c>
      <c r="E19" s="7" t="s">
        <v>107</v>
      </c>
      <c r="F19" s="7" t="s">
        <v>104</v>
      </c>
      <c r="G19" s="9">
        <v>4</v>
      </c>
      <c r="H19" s="13"/>
      <c r="I19" s="12">
        <f>ROUND((H19*G19),2)</f>
      </c>
      <c r="J19" s="9">
        <v>0</v>
      </c>
      <c r="K19" s="9">
        <f>G19*J19</f>
      </c>
      <c r="L19" s="9">
        <v>0</v>
      </c>
      <c r="M19" s="9">
        <f>G19*L19</f>
      </c>
      <c r="O19">
        <f>rekapitulace!H8</f>
      </c>
      <c r="P19">
        <f>ROUND(O19/100*I19,2)</f>
      </c>
    </row>
    <row r="20" ht="409.5">
      <c r="E20" s="14" t="s">
        <v>108</v>
      </c>
    </row>
    <row r="21" spans="1:16" ht="12.75">
      <c r="A21" s="7">
        <v>4</v>
      </c>
      <c r="B21" s="7" t="s">
        <v>64</v>
      </c>
      <c r="C21" s="7" t="s">
        <v>109</v>
      </c>
      <c r="D21" s="7" t="s">
        <v>49</v>
      </c>
      <c r="E21" s="7" t="s">
        <v>110</v>
      </c>
      <c r="F21" s="7" t="s">
        <v>111</v>
      </c>
      <c r="G21" s="9">
        <v>60</v>
      </c>
      <c r="H21" s="13"/>
      <c r="I21" s="12">
        <f>ROUND((H21*G21),2)</f>
      </c>
      <c r="J21" s="9">
        <v>0</v>
      </c>
      <c r="K21" s="9">
        <f>G21*J21</f>
      </c>
      <c r="L21" s="9">
        <v>0</v>
      </c>
      <c r="M21" s="9">
        <f>G21*L21</f>
      </c>
      <c r="O21">
        <f>rekapitulace!H8</f>
      </c>
      <c r="P21">
        <f>ROUND(O21/100*I21,2)</f>
      </c>
    </row>
    <row r="22" ht="38.25">
      <c r="E22" s="14" t="s">
        <v>112</v>
      </c>
    </row>
    <row r="23" ht="409.5">
      <c r="E23" s="14" t="s">
        <v>113</v>
      </c>
    </row>
    <row r="24" spans="1:16" ht="12.75">
      <c r="A24" s="7">
        <v>5</v>
      </c>
      <c r="B24" s="7" t="s">
        <v>64</v>
      </c>
      <c r="C24" s="7" t="s">
        <v>114</v>
      </c>
      <c r="D24" s="7" t="s">
        <v>49</v>
      </c>
      <c r="E24" s="7" t="s">
        <v>115</v>
      </c>
      <c r="F24" s="7" t="s">
        <v>111</v>
      </c>
      <c r="G24" s="9">
        <v>33.774</v>
      </c>
      <c r="H24" s="13"/>
      <c r="I24" s="12">
        <f>ROUND((H24*G24),2)</f>
      </c>
      <c r="J24" s="9">
        <v>0</v>
      </c>
      <c r="K24" s="9">
        <f>G24*J24</f>
      </c>
      <c r="L24" s="9">
        <v>0</v>
      </c>
      <c r="M24" s="9">
        <f>G24*L24</f>
      </c>
      <c r="O24">
        <f>rekapitulace!H8</f>
      </c>
      <c r="P24">
        <f>ROUND(O24/100*I24,2)</f>
      </c>
    </row>
    <row r="25" ht="51">
      <c r="E25" s="14" t="s">
        <v>116</v>
      </c>
    </row>
    <row r="26" ht="409.5">
      <c r="E26" s="14" t="s">
        <v>113</v>
      </c>
    </row>
    <row r="27" spans="1:16" ht="12.75">
      <c r="A27" s="7">
        <v>6</v>
      </c>
      <c r="B27" s="7" t="s">
        <v>64</v>
      </c>
      <c r="C27" s="7" t="s">
        <v>117</v>
      </c>
      <c r="D27" s="7" t="s">
        <v>49</v>
      </c>
      <c r="E27" s="7" t="s">
        <v>118</v>
      </c>
      <c r="F27" s="7" t="s">
        <v>111</v>
      </c>
      <c r="G27" s="9">
        <v>136.08</v>
      </c>
      <c r="H27" s="13"/>
      <c r="I27" s="12">
        <f>ROUND((H27*G27),2)</f>
      </c>
      <c r="J27" s="9">
        <v>0</v>
      </c>
      <c r="K27" s="9">
        <f>G27*J27</f>
      </c>
      <c r="L27" s="9">
        <v>0</v>
      </c>
      <c r="M27" s="9">
        <f>G27*L27</f>
      </c>
      <c r="O27">
        <f>rekapitulace!H8</f>
      </c>
      <c r="P27">
        <f>ROUND(O27/100*I27,2)</f>
      </c>
    </row>
    <row r="28" ht="51">
      <c r="E28" s="14" t="s">
        <v>119</v>
      </c>
    </row>
    <row r="29" ht="409.5">
      <c r="E29" s="14" t="s">
        <v>120</v>
      </c>
    </row>
    <row r="30" spans="1:16" ht="12.75">
      <c r="A30" s="7">
        <v>7</v>
      </c>
      <c r="B30" s="7" t="s">
        <v>64</v>
      </c>
      <c r="C30" s="7" t="s">
        <v>121</v>
      </c>
      <c r="D30" s="7" t="s">
        <v>49</v>
      </c>
      <c r="E30" s="7" t="s">
        <v>122</v>
      </c>
      <c r="F30" s="7" t="s">
        <v>111</v>
      </c>
      <c r="G30" s="9">
        <v>24.68</v>
      </c>
      <c r="H30" s="13"/>
      <c r="I30" s="12">
        <f>ROUND((H30*G30),2)</f>
      </c>
      <c r="J30" s="9">
        <v>0</v>
      </c>
      <c r="K30" s="9">
        <f>G30*J30</f>
      </c>
      <c r="L30" s="9">
        <v>0</v>
      </c>
      <c r="M30" s="9">
        <f>G30*L30</f>
      </c>
      <c r="O30">
        <f>rekapitulace!H8</f>
      </c>
      <c r="P30">
        <f>ROUND(O30/100*I30,2)</f>
      </c>
    </row>
    <row r="31" ht="38.25">
      <c r="E31" s="14" t="s">
        <v>123</v>
      </c>
    </row>
    <row r="32" ht="409.5">
      <c r="E32" s="14" t="s">
        <v>124</v>
      </c>
    </row>
    <row r="33" spans="1:16" ht="12.75">
      <c r="A33" s="7">
        <v>8</v>
      </c>
      <c r="B33" s="7" t="s">
        <v>64</v>
      </c>
      <c r="C33" s="7" t="s">
        <v>125</v>
      </c>
      <c r="D33" s="7" t="s">
        <v>49</v>
      </c>
      <c r="E33" s="7" t="s">
        <v>126</v>
      </c>
      <c r="F33" s="7" t="s">
        <v>111</v>
      </c>
      <c r="G33" s="9">
        <v>19.6</v>
      </c>
      <c r="H33" s="13"/>
      <c r="I33" s="12">
        <f>ROUND((H33*G33),2)</f>
      </c>
      <c r="J33" s="9">
        <v>0</v>
      </c>
      <c r="K33" s="9">
        <f>G33*J33</f>
      </c>
      <c r="L33" s="9">
        <v>0</v>
      </c>
      <c r="M33" s="9">
        <f>G33*L33</f>
      </c>
      <c r="O33">
        <f>rekapitulace!H8</f>
      </c>
      <c r="P33">
        <f>ROUND(O33/100*I33,2)</f>
      </c>
    </row>
    <row r="34" ht="38.25">
      <c r="E34" s="14" t="s">
        <v>127</v>
      </c>
    </row>
    <row r="35" ht="409.5">
      <c r="E35" s="14" t="s">
        <v>128</v>
      </c>
    </row>
    <row r="36" spans="1:16" ht="12.75">
      <c r="A36" s="7">
        <v>9</v>
      </c>
      <c r="B36" s="7" t="s">
        <v>64</v>
      </c>
      <c r="C36" s="7" t="s">
        <v>129</v>
      </c>
      <c r="D36" s="7" t="s">
        <v>49</v>
      </c>
      <c r="E36" s="7" t="s">
        <v>130</v>
      </c>
      <c r="F36" s="7" t="s">
        <v>104</v>
      </c>
      <c r="G36" s="9">
        <v>4</v>
      </c>
      <c r="H36" s="13"/>
      <c r="I36" s="12">
        <f>ROUND((H36*G36),2)</f>
      </c>
      <c r="J36" s="9">
        <v>0</v>
      </c>
      <c r="K36" s="9">
        <f>G36*J36</f>
      </c>
      <c r="L36" s="9">
        <v>0</v>
      </c>
      <c r="M36" s="9">
        <f>G36*L36</f>
      </c>
      <c r="O36">
        <f>rekapitulace!H8</f>
      </c>
      <c r="P36">
        <f>ROUND(O36/100*I36,2)</f>
      </c>
    </row>
    <row r="37" ht="409.5">
      <c r="E37" s="14" t="s">
        <v>131</v>
      </c>
    </row>
    <row r="38" spans="1:16" ht="12.75" customHeight="1">
      <c r="A38" s="15"/>
      <c r="B38" s="15"/>
      <c r="C38" s="15" t="s">
        <v>24</v>
      </c>
      <c r="D38" s="15"/>
      <c r="E38" s="15" t="s">
        <v>91</v>
      </c>
      <c r="F38" s="15"/>
      <c r="G38" s="15"/>
      <c r="H38" s="15"/>
      <c r="I38" s="15">
        <f>SUM(I17:I37)</f>
      </c>
      <c r="J38" s="15"/>
      <c r="K38" s="15"/>
      <c r="L38" s="15"/>
      <c r="M38" s="15"/>
      <c r="P38">
        <f>SUM(P17:P37)</f>
      </c>
    </row>
    <row r="40" spans="1:9" ht="12.75" customHeight="1">
      <c r="A40" s="8"/>
      <c r="B40" s="8"/>
      <c r="C40" s="8" t="s">
        <v>37</v>
      </c>
      <c r="D40" s="8"/>
      <c r="E40" s="8" t="s">
        <v>132</v>
      </c>
      <c r="F40" s="8"/>
      <c r="G40" s="10"/>
      <c r="H40" s="8"/>
      <c r="I40" s="10"/>
    </row>
    <row r="41" spans="1:16" ht="12.75">
      <c r="A41" s="7">
        <v>10</v>
      </c>
      <c r="B41" s="7" t="s">
        <v>64</v>
      </c>
      <c r="C41" s="7" t="s">
        <v>133</v>
      </c>
      <c r="D41" s="7" t="s">
        <v>49</v>
      </c>
      <c r="E41" s="7" t="s">
        <v>134</v>
      </c>
      <c r="F41" s="7" t="s">
        <v>135</v>
      </c>
      <c r="G41" s="9">
        <v>60</v>
      </c>
      <c r="H41" s="13"/>
      <c r="I41" s="12">
        <f>ROUND((H41*G41),2)</f>
      </c>
      <c r="J41" s="9">
        <v>0</v>
      </c>
      <c r="K41" s="9">
        <f>G41*J41</f>
      </c>
      <c r="L41" s="9">
        <v>0</v>
      </c>
      <c r="M41" s="9">
        <f>G41*L41</f>
      </c>
      <c r="O41">
        <f>rekapitulace!H8</f>
      </c>
      <c r="P41">
        <f>ROUND(O41/100*I41,2)</f>
      </c>
    </row>
    <row r="42" ht="25.5">
      <c r="E42" s="14" t="s">
        <v>136</v>
      </c>
    </row>
    <row r="43" ht="409.5">
      <c r="E43" s="14" t="s">
        <v>137</v>
      </c>
    </row>
    <row r="44" spans="1:16" ht="12.75">
      <c r="A44" s="7">
        <v>11</v>
      </c>
      <c r="B44" s="7" t="s">
        <v>64</v>
      </c>
      <c r="C44" s="7" t="s">
        <v>138</v>
      </c>
      <c r="D44" s="7" t="s">
        <v>49</v>
      </c>
      <c r="E44" s="7" t="s">
        <v>139</v>
      </c>
      <c r="F44" s="7" t="s">
        <v>135</v>
      </c>
      <c r="G44" s="9">
        <v>60</v>
      </c>
      <c r="H44" s="13"/>
      <c r="I44" s="12">
        <f>ROUND((H44*G44),2)</f>
      </c>
      <c r="J44" s="9">
        <v>0</v>
      </c>
      <c r="K44" s="9">
        <f>G44*J44</f>
      </c>
      <c r="L44" s="9">
        <v>0</v>
      </c>
      <c r="M44" s="9">
        <f>G44*L44</f>
      </c>
      <c r="O44">
        <f>rekapitulace!H8</f>
      </c>
      <c r="P44">
        <f>ROUND(O44/100*I44,2)</f>
      </c>
    </row>
    <row r="45" ht="25.5">
      <c r="E45" s="14" t="s">
        <v>136</v>
      </c>
    </row>
    <row r="46" ht="318.75">
      <c r="E46" s="14" t="s">
        <v>140</v>
      </c>
    </row>
    <row r="47" spans="1:16" ht="12.75">
      <c r="A47" s="7">
        <v>12</v>
      </c>
      <c r="B47" s="7" t="s">
        <v>64</v>
      </c>
      <c r="C47" s="7" t="s">
        <v>141</v>
      </c>
      <c r="D47" s="7" t="s">
        <v>49</v>
      </c>
      <c r="E47" s="7" t="s">
        <v>142</v>
      </c>
      <c r="F47" s="7" t="s">
        <v>111</v>
      </c>
      <c r="G47" s="9">
        <v>9.6</v>
      </c>
      <c r="H47" s="13"/>
      <c r="I47" s="12">
        <f>ROUND((H47*G47),2)</f>
      </c>
      <c r="J47" s="9">
        <v>0</v>
      </c>
      <c r="K47" s="9">
        <f>G47*J47</f>
      </c>
      <c r="L47" s="9">
        <v>0</v>
      </c>
      <c r="M47" s="9">
        <f>G47*L47</f>
      </c>
      <c r="O47">
        <f>rekapitulace!H8</f>
      </c>
      <c r="P47">
        <f>ROUND(O47/100*I47,2)</f>
      </c>
    </row>
    <row r="48" ht="38.25">
      <c r="E48" s="14" t="s">
        <v>143</v>
      </c>
    </row>
    <row r="49" ht="409.5">
      <c r="E49" s="14" t="s">
        <v>144</v>
      </c>
    </row>
    <row r="50" spans="1:16" ht="12.75">
      <c r="A50" s="7">
        <v>13</v>
      </c>
      <c r="B50" s="7" t="s">
        <v>64</v>
      </c>
      <c r="C50" s="7" t="s">
        <v>145</v>
      </c>
      <c r="D50" s="7" t="s">
        <v>49</v>
      </c>
      <c r="E50" s="7" t="s">
        <v>146</v>
      </c>
      <c r="F50" s="7" t="s">
        <v>147</v>
      </c>
      <c r="G50" s="9">
        <v>1.508</v>
      </c>
      <c r="H50" s="13"/>
      <c r="I50" s="12">
        <f>ROUND((H50*G50),2)</f>
      </c>
      <c r="J50" s="9">
        <v>0</v>
      </c>
      <c r="K50" s="9">
        <f>G50*J50</f>
      </c>
      <c r="L50" s="9">
        <v>0</v>
      </c>
      <c r="M50" s="9">
        <f>G50*L50</f>
      </c>
      <c r="O50">
        <f>rekapitulace!H8</f>
      </c>
      <c r="P50">
        <f>ROUND(O50/100*I50,2)</f>
      </c>
    </row>
    <row r="51" ht="409.5">
      <c r="E51" s="14" t="s">
        <v>148</v>
      </c>
    </row>
    <row r="52" spans="1:16" ht="12.75" customHeight="1">
      <c r="A52" s="15"/>
      <c r="B52" s="15"/>
      <c r="C52" s="15" t="s">
        <v>37</v>
      </c>
      <c r="D52" s="15"/>
      <c r="E52" s="15" t="s">
        <v>132</v>
      </c>
      <c r="F52" s="15"/>
      <c r="G52" s="15"/>
      <c r="H52" s="15"/>
      <c r="I52" s="15">
        <f>SUM(I41:I51)</f>
      </c>
      <c r="J52" s="15"/>
      <c r="K52" s="15"/>
      <c r="L52" s="15"/>
      <c r="M52" s="15"/>
      <c r="P52">
        <f>SUM(P41:P51)</f>
      </c>
    </row>
    <row r="54" spans="1:9" ht="12.75" customHeight="1">
      <c r="A54" s="8"/>
      <c r="B54" s="8"/>
      <c r="C54" s="8" t="s">
        <v>38</v>
      </c>
      <c r="D54" s="8"/>
      <c r="E54" s="8" t="s">
        <v>149</v>
      </c>
      <c r="F54" s="8"/>
      <c r="G54" s="10"/>
      <c r="H54" s="8"/>
      <c r="I54" s="10"/>
    </row>
    <row r="55" spans="1:16" ht="12.75">
      <c r="A55" s="7">
        <v>14</v>
      </c>
      <c r="B55" s="7" t="s">
        <v>64</v>
      </c>
      <c r="C55" s="7" t="s">
        <v>150</v>
      </c>
      <c r="D55" s="7" t="s">
        <v>49</v>
      </c>
      <c r="E55" s="7" t="s">
        <v>151</v>
      </c>
      <c r="F55" s="7" t="s">
        <v>111</v>
      </c>
      <c r="G55" s="9">
        <v>9.735</v>
      </c>
      <c r="H55" s="13"/>
      <c r="I55" s="12">
        <f>ROUND((H55*G55),2)</f>
      </c>
      <c r="J55" s="9">
        <v>0</v>
      </c>
      <c r="K55" s="9">
        <f>G55*J55</f>
      </c>
      <c r="L55" s="9">
        <v>0</v>
      </c>
      <c r="M55" s="9">
        <f>G55*L55</f>
      </c>
      <c r="O55">
        <f>rekapitulace!H8</f>
      </c>
      <c r="P55">
        <f>ROUND(O55/100*I55,2)</f>
      </c>
    </row>
    <row r="56" ht="229.5">
      <c r="E56" s="14" t="s">
        <v>152</v>
      </c>
    </row>
    <row r="57" ht="409.5">
      <c r="E57" s="14" t="s">
        <v>153</v>
      </c>
    </row>
    <row r="58" spans="1:16" ht="12.75">
      <c r="A58" s="7">
        <v>15</v>
      </c>
      <c r="B58" s="7" t="s">
        <v>64</v>
      </c>
      <c r="C58" s="7" t="s">
        <v>154</v>
      </c>
      <c r="D58" s="7" t="s">
        <v>49</v>
      </c>
      <c r="E58" s="7" t="s">
        <v>155</v>
      </c>
      <c r="F58" s="7" t="s">
        <v>147</v>
      </c>
      <c r="G58" s="9">
        <v>0.899</v>
      </c>
      <c r="H58" s="13"/>
      <c r="I58" s="12">
        <f>ROUND((H58*G58),2)</f>
      </c>
      <c r="J58" s="9">
        <v>0</v>
      </c>
      <c r="K58" s="9">
        <f>G58*J58</f>
      </c>
      <c r="L58" s="9">
        <v>0</v>
      </c>
      <c r="M58" s="9">
        <f>G58*L58</f>
      </c>
      <c r="O58">
        <f>rekapitulace!H8</f>
      </c>
      <c r="P58">
        <f>ROUND(O58/100*I58,2)</f>
      </c>
    </row>
    <row r="59" ht="409.5">
      <c r="E59" s="14" t="s">
        <v>148</v>
      </c>
    </row>
    <row r="60" spans="1:16" ht="12.75" customHeight="1">
      <c r="A60" s="15"/>
      <c r="B60" s="15"/>
      <c r="C60" s="15" t="s">
        <v>38</v>
      </c>
      <c r="D60" s="15"/>
      <c r="E60" s="15" t="s">
        <v>149</v>
      </c>
      <c r="F60" s="15"/>
      <c r="G60" s="15"/>
      <c r="H60" s="15"/>
      <c r="I60" s="15">
        <f>SUM(I55:I59)</f>
      </c>
      <c r="J60" s="15"/>
      <c r="K60" s="15"/>
      <c r="L60" s="15"/>
      <c r="M60" s="15"/>
      <c r="P60">
        <f>SUM(P55:P59)</f>
      </c>
    </row>
    <row r="62" spans="1:9" ht="12.75" customHeight="1">
      <c r="A62" s="8"/>
      <c r="B62" s="8"/>
      <c r="C62" s="8" t="s">
        <v>39</v>
      </c>
      <c r="D62" s="8"/>
      <c r="E62" s="8" t="s">
        <v>156</v>
      </c>
      <c r="F62" s="8"/>
      <c r="G62" s="10"/>
      <c r="H62" s="8"/>
      <c r="I62" s="10"/>
    </row>
    <row r="63" spans="1:16" ht="12.75">
      <c r="A63" s="7">
        <v>16</v>
      </c>
      <c r="B63" s="7" t="s">
        <v>64</v>
      </c>
      <c r="C63" s="7" t="s">
        <v>157</v>
      </c>
      <c r="D63" s="7" t="s">
        <v>49</v>
      </c>
      <c r="E63" s="7" t="s">
        <v>158</v>
      </c>
      <c r="F63" s="7" t="s">
        <v>111</v>
      </c>
      <c r="G63" s="9">
        <v>28.476</v>
      </c>
      <c r="H63" s="13"/>
      <c r="I63" s="12">
        <f>ROUND((H63*G63),2)</f>
      </c>
      <c r="J63" s="9">
        <v>0</v>
      </c>
      <c r="K63" s="9">
        <f>G63*J63</f>
      </c>
      <c r="L63" s="9">
        <v>0</v>
      </c>
      <c r="M63" s="9">
        <f>G63*L63</f>
      </c>
      <c r="O63">
        <f>rekapitulace!H8</f>
      </c>
      <c r="P63">
        <f>ROUND(O63/100*I63,2)</f>
      </c>
    </row>
    <row r="64" ht="89.25">
      <c r="E64" s="14" t="s">
        <v>159</v>
      </c>
    </row>
    <row r="65" ht="409.5">
      <c r="E65" s="14" t="s">
        <v>153</v>
      </c>
    </row>
    <row r="66" spans="1:16" ht="12.75">
      <c r="A66" s="7">
        <v>17</v>
      </c>
      <c r="B66" s="7" t="s">
        <v>64</v>
      </c>
      <c r="C66" s="7" t="s">
        <v>160</v>
      </c>
      <c r="D66" s="7" t="s">
        <v>49</v>
      </c>
      <c r="E66" s="7" t="s">
        <v>161</v>
      </c>
      <c r="F66" s="7" t="s">
        <v>147</v>
      </c>
      <c r="G66" s="9">
        <v>3.628</v>
      </c>
      <c r="H66" s="13"/>
      <c r="I66" s="12">
        <f>ROUND((H66*G66),2)</f>
      </c>
      <c r="J66" s="9">
        <v>0</v>
      </c>
      <c r="K66" s="9">
        <f>G66*J66</f>
      </c>
      <c r="L66" s="9">
        <v>0</v>
      </c>
      <c r="M66" s="9">
        <f>G66*L66</f>
      </c>
      <c r="O66">
        <f>rekapitulace!H8</f>
      </c>
      <c r="P66">
        <f>ROUND(O66/100*I66,2)</f>
      </c>
    </row>
    <row r="67" ht="409.5">
      <c r="E67" s="14" t="s">
        <v>148</v>
      </c>
    </row>
    <row r="68" spans="1:16" ht="12.75">
      <c r="A68" s="7">
        <v>18</v>
      </c>
      <c r="B68" s="7" t="s">
        <v>64</v>
      </c>
      <c r="C68" s="7" t="s">
        <v>162</v>
      </c>
      <c r="D68" s="7" t="s">
        <v>49</v>
      </c>
      <c r="E68" s="7" t="s">
        <v>163</v>
      </c>
      <c r="F68" s="7" t="s">
        <v>147</v>
      </c>
      <c r="G68" s="9">
        <v>0.907</v>
      </c>
      <c r="H68" s="13"/>
      <c r="I68" s="12">
        <f>ROUND((H68*G68),2)</f>
      </c>
      <c r="J68" s="9">
        <v>0</v>
      </c>
      <c r="K68" s="9">
        <f>G68*J68</f>
      </c>
      <c r="L68" s="9">
        <v>0</v>
      </c>
      <c r="M68" s="9">
        <f>G68*L68</f>
      </c>
      <c r="O68">
        <f>rekapitulace!H8</f>
      </c>
      <c r="P68">
        <f>ROUND(O68/100*I68,2)</f>
      </c>
    </row>
    <row r="69" ht="409.5">
      <c r="E69" s="14" t="s">
        <v>164</v>
      </c>
    </row>
    <row r="70" spans="1:16" ht="12.75">
      <c r="A70" s="7">
        <v>19</v>
      </c>
      <c r="B70" s="7" t="s">
        <v>64</v>
      </c>
      <c r="C70" s="7" t="s">
        <v>165</v>
      </c>
      <c r="D70" s="7" t="s">
        <v>49</v>
      </c>
      <c r="E70" s="7" t="s">
        <v>166</v>
      </c>
      <c r="F70" s="7" t="s">
        <v>111</v>
      </c>
      <c r="G70" s="9">
        <v>2.025</v>
      </c>
      <c r="H70" s="13"/>
      <c r="I70" s="12">
        <f>ROUND((H70*G70),2)</f>
      </c>
      <c r="J70" s="9">
        <v>0</v>
      </c>
      <c r="K70" s="9">
        <f>G70*J70</f>
      </c>
      <c r="L70" s="9">
        <v>0</v>
      </c>
      <c r="M70" s="9">
        <f>G70*L70</f>
      </c>
      <c r="O70">
        <f>rekapitulace!H8</f>
      </c>
      <c r="P70">
        <f>ROUND(O70/100*I70,2)</f>
      </c>
    </row>
    <row r="71" ht="63.75">
      <c r="E71" s="14" t="s">
        <v>167</v>
      </c>
    </row>
    <row r="72" ht="409.5">
      <c r="E72" s="14" t="s">
        <v>168</v>
      </c>
    </row>
    <row r="73" spans="1:16" ht="12.75">
      <c r="A73" s="7">
        <v>20</v>
      </c>
      <c r="B73" s="7" t="s">
        <v>64</v>
      </c>
      <c r="C73" s="7" t="s">
        <v>169</v>
      </c>
      <c r="D73" s="7" t="s">
        <v>49</v>
      </c>
      <c r="E73" s="7" t="s">
        <v>170</v>
      </c>
      <c r="F73" s="7" t="s">
        <v>111</v>
      </c>
      <c r="G73" s="9">
        <v>3.357</v>
      </c>
      <c r="H73" s="13"/>
      <c r="I73" s="12">
        <f>ROUND((H73*G73),2)</f>
      </c>
      <c r="J73" s="9">
        <v>0</v>
      </c>
      <c r="K73" s="9">
        <f>G73*J73</f>
      </c>
      <c r="L73" s="9">
        <v>0</v>
      </c>
      <c r="M73" s="9">
        <f>G73*L73</f>
      </c>
      <c r="O73">
        <f>rekapitulace!H8</f>
      </c>
      <c r="P73">
        <f>ROUND(O73/100*I73,2)</f>
      </c>
    </row>
    <row r="74" ht="165.75">
      <c r="E74" s="14" t="s">
        <v>171</v>
      </c>
    </row>
    <row r="75" ht="409.5">
      <c r="E75" s="14" t="s">
        <v>153</v>
      </c>
    </row>
    <row r="76" spans="1:16" ht="12.75">
      <c r="A76" s="7">
        <v>21</v>
      </c>
      <c r="B76" s="7" t="s">
        <v>64</v>
      </c>
      <c r="C76" s="7" t="s">
        <v>172</v>
      </c>
      <c r="D76" s="7" t="s">
        <v>49</v>
      </c>
      <c r="E76" s="7" t="s">
        <v>173</v>
      </c>
      <c r="F76" s="7" t="s">
        <v>111</v>
      </c>
      <c r="G76" s="9">
        <v>22</v>
      </c>
      <c r="H76" s="13"/>
      <c r="I76" s="12">
        <f>ROUND((H76*G76),2)</f>
      </c>
      <c r="J76" s="9">
        <v>0</v>
      </c>
      <c r="K76" s="9">
        <f>G76*J76</f>
      </c>
      <c r="L76" s="9">
        <v>0</v>
      </c>
      <c r="M76" s="9">
        <f>G76*L76</f>
      </c>
      <c r="O76">
        <f>rekapitulace!H8</f>
      </c>
      <c r="P76">
        <f>ROUND(O76/100*I76,2)</f>
      </c>
    </row>
    <row r="77" ht="38.25">
      <c r="E77" s="14" t="s">
        <v>174</v>
      </c>
    </row>
    <row r="78" ht="409.5">
      <c r="E78" s="14" t="s">
        <v>175</v>
      </c>
    </row>
    <row r="79" spans="1:16" ht="12.75" customHeight="1">
      <c r="A79" s="15"/>
      <c r="B79" s="15"/>
      <c r="C79" s="15" t="s">
        <v>39</v>
      </c>
      <c r="D79" s="15"/>
      <c r="E79" s="15" t="s">
        <v>156</v>
      </c>
      <c r="F79" s="15"/>
      <c r="G79" s="15"/>
      <c r="H79" s="15"/>
      <c r="I79" s="15">
        <f>SUM(I63:I78)</f>
      </c>
      <c r="J79" s="15"/>
      <c r="K79" s="15"/>
      <c r="L79" s="15"/>
      <c r="M79" s="15"/>
      <c r="P79">
        <f>SUM(P63:P78)</f>
      </c>
    </row>
    <row r="81" spans="1:9" ht="12.75" customHeight="1">
      <c r="A81" s="8"/>
      <c r="B81" s="8"/>
      <c r="C81" s="8" t="s">
        <v>40</v>
      </c>
      <c r="D81" s="8"/>
      <c r="E81" s="8" t="s">
        <v>176</v>
      </c>
      <c r="F81" s="8"/>
      <c r="G81" s="10"/>
      <c r="H81" s="8"/>
      <c r="I81" s="10"/>
    </row>
    <row r="82" spans="1:16" ht="12.75">
      <c r="A82" s="7">
        <v>22</v>
      </c>
      <c r="B82" s="7" t="s">
        <v>64</v>
      </c>
      <c r="C82" s="7" t="s">
        <v>177</v>
      </c>
      <c r="D82" s="7" t="s">
        <v>49</v>
      </c>
      <c r="E82" s="7" t="s">
        <v>178</v>
      </c>
      <c r="F82" s="7" t="s">
        <v>111</v>
      </c>
      <c r="G82" s="9">
        <v>19.2</v>
      </c>
      <c r="H82" s="13"/>
      <c r="I82" s="12">
        <f>ROUND((H82*G82),2)</f>
      </c>
      <c r="J82" s="9">
        <v>0</v>
      </c>
      <c r="K82" s="9">
        <f>G82*J82</f>
      </c>
      <c r="L82" s="9">
        <v>0</v>
      </c>
      <c r="M82" s="9">
        <f>G82*L82</f>
      </c>
      <c r="O82">
        <f>rekapitulace!H8</f>
      </c>
      <c r="P82">
        <f>ROUND(O82/100*I82,2)</f>
      </c>
    </row>
    <row r="83" ht="38.25">
      <c r="E83" s="14" t="s">
        <v>179</v>
      </c>
    </row>
    <row r="84" ht="331.5">
      <c r="E84" s="14" t="s">
        <v>180</v>
      </c>
    </row>
    <row r="85" spans="1:16" ht="12.75">
      <c r="A85" s="7">
        <v>23</v>
      </c>
      <c r="B85" s="7" t="s">
        <v>64</v>
      </c>
      <c r="C85" s="7" t="s">
        <v>181</v>
      </c>
      <c r="D85" s="7" t="s">
        <v>49</v>
      </c>
      <c r="E85" s="7" t="s">
        <v>182</v>
      </c>
      <c r="F85" s="7" t="s">
        <v>111</v>
      </c>
      <c r="G85" s="9">
        <v>4.8</v>
      </c>
      <c r="H85" s="13"/>
      <c r="I85" s="12">
        <f>ROUND((H85*G85),2)</f>
      </c>
      <c r="J85" s="9">
        <v>0</v>
      </c>
      <c r="K85" s="9">
        <f>G85*J85</f>
      </c>
      <c r="L85" s="9">
        <v>0</v>
      </c>
      <c r="M85" s="9">
        <f>G85*L85</f>
      </c>
      <c r="O85">
        <f>rekapitulace!H8</f>
      </c>
      <c r="P85">
        <f>ROUND(O85/100*I85,2)</f>
      </c>
    </row>
    <row r="86" ht="38.25">
      <c r="E86" s="14" t="s">
        <v>183</v>
      </c>
    </row>
    <row r="87" ht="409.5">
      <c r="E87" s="14" t="s">
        <v>184</v>
      </c>
    </row>
    <row r="88" spans="1:16" ht="12.75">
      <c r="A88" s="7">
        <v>24</v>
      </c>
      <c r="B88" s="7" t="s">
        <v>64</v>
      </c>
      <c r="C88" s="7" t="s">
        <v>185</v>
      </c>
      <c r="D88" s="7" t="s">
        <v>49</v>
      </c>
      <c r="E88" s="7" t="s">
        <v>186</v>
      </c>
      <c r="F88" s="7" t="s">
        <v>111</v>
      </c>
      <c r="G88" s="9">
        <v>33.774</v>
      </c>
      <c r="H88" s="13"/>
      <c r="I88" s="12">
        <f>ROUND((H88*G88),2)</f>
      </c>
      <c r="J88" s="9">
        <v>0</v>
      </c>
      <c r="K88" s="9">
        <f>G88*J88</f>
      </c>
      <c r="L88" s="9">
        <v>0</v>
      </c>
      <c r="M88" s="9">
        <f>G88*L88</f>
      </c>
      <c r="O88">
        <f>rekapitulace!H8</f>
      </c>
      <c r="P88">
        <f>ROUND(O88/100*I88,2)</f>
      </c>
    </row>
    <row r="89" ht="51">
      <c r="E89" s="14" t="s">
        <v>116</v>
      </c>
    </row>
    <row r="90" ht="409.5">
      <c r="E90" s="14" t="s">
        <v>187</v>
      </c>
    </row>
    <row r="91" spans="1:16" ht="12.75">
      <c r="A91" s="7">
        <v>25</v>
      </c>
      <c r="B91" s="7" t="s">
        <v>64</v>
      </c>
      <c r="C91" s="7" t="s">
        <v>188</v>
      </c>
      <c r="D91" s="7" t="s">
        <v>49</v>
      </c>
      <c r="E91" s="7" t="s">
        <v>189</v>
      </c>
      <c r="F91" s="7" t="s">
        <v>190</v>
      </c>
      <c r="G91" s="9">
        <v>20</v>
      </c>
      <c r="H91" s="13"/>
      <c r="I91" s="12">
        <f>ROUND((H91*G91),2)</f>
      </c>
      <c r="J91" s="9">
        <v>0</v>
      </c>
      <c r="K91" s="9">
        <f>G91*J91</f>
      </c>
      <c r="L91" s="9">
        <v>0</v>
      </c>
      <c r="M91" s="9">
        <f>G91*L91</f>
      </c>
      <c r="O91">
        <f>rekapitulace!H8</f>
      </c>
      <c r="P91">
        <f>ROUND(O91/100*I91,2)</f>
      </c>
    </row>
    <row r="92" ht="409.5">
      <c r="E92" s="14" t="s">
        <v>191</v>
      </c>
    </row>
    <row r="93" spans="1:16" ht="12.75" customHeight="1">
      <c r="A93" s="15"/>
      <c r="B93" s="15"/>
      <c r="C93" s="15" t="s">
        <v>40</v>
      </c>
      <c r="D93" s="15"/>
      <c r="E93" s="15" t="s">
        <v>176</v>
      </c>
      <c r="F93" s="15"/>
      <c r="G93" s="15"/>
      <c r="H93" s="15"/>
      <c r="I93" s="15">
        <f>SUM(I82:I92)</f>
      </c>
      <c r="J93" s="15"/>
      <c r="K93" s="15"/>
      <c r="L93" s="15"/>
      <c r="M93" s="15"/>
      <c r="P93">
        <f>SUM(P82:P92)</f>
      </c>
    </row>
    <row r="95" spans="1:9" ht="12.75" customHeight="1">
      <c r="A95" s="8"/>
      <c r="B95" s="8"/>
      <c r="C95" s="8" t="s">
        <v>42</v>
      </c>
      <c r="D95" s="8"/>
      <c r="E95" s="8" t="s">
        <v>192</v>
      </c>
      <c r="F95" s="8"/>
      <c r="G95" s="10"/>
      <c r="H95" s="8"/>
      <c r="I95" s="10"/>
    </row>
    <row r="96" spans="1:16" ht="12.75">
      <c r="A96" s="7">
        <v>26</v>
      </c>
      <c r="B96" s="7" t="s">
        <v>64</v>
      </c>
      <c r="C96" s="7" t="s">
        <v>193</v>
      </c>
      <c r="D96" s="7" t="s">
        <v>49</v>
      </c>
      <c r="E96" s="7" t="s">
        <v>194</v>
      </c>
      <c r="F96" s="7" t="s">
        <v>190</v>
      </c>
      <c r="G96" s="9">
        <v>50.87</v>
      </c>
      <c r="H96" s="13"/>
      <c r="I96" s="12">
        <f>ROUND((H96*G96),2)</f>
      </c>
      <c r="J96" s="9">
        <v>0</v>
      </c>
      <c r="K96" s="9">
        <f>G96*J96</f>
      </c>
      <c r="L96" s="9">
        <v>0</v>
      </c>
      <c r="M96" s="9">
        <f>G96*L96</f>
      </c>
      <c r="O96">
        <f>rekapitulace!H8</f>
      </c>
      <c r="P96">
        <f>ROUND(O96/100*I96,2)</f>
      </c>
    </row>
    <row r="97" ht="357">
      <c r="E97" s="14" t="s">
        <v>195</v>
      </c>
    </row>
    <row r="98" ht="409.5">
      <c r="E98" s="14" t="s">
        <v>196</v>
      </c>
    </row>
    <row r="99" spans="1:16" ht="12.75">
      <c r="A99" s="7">
        <v>27</v>
      </c>
      <c r="B99" s="7" t="s">
        <v>64</v>
      </c>
      <c r="C99" s="7" t="s">
        <v>197</v>
      </c>
      <c r="D99" s="7" t="s">
        <v>49</v>
      </c>
      <c r="E99" s="7" t="s">
        <v>198</v>
      </c>
      <c r="F99" s="7" t="s">
        <v>190</v>
      </c>
      <c r="G99" s="9">
        <v>60</v>
      </c>
      <c r="H99" s="13"/>
      <c r="I99" s="12">
        <f>ROUND((H99*G99),2)</f>
      </c>
      <c r="J99" s="9">
        <v>0</v>
      </c>
      <c r="K99" s="9">
        <f>G99*J99</f>
      </c>
      <c r="L99" s="9">
        <v>0</v>
      </c>
      <c r="M99" s="9">
        <f>G99*L99</f>
      </c>
      <c r="O99">
        <f>rekapitulace!H8</f>
      </c>
      <c r="P99">
        <f>ROUND(O99/100*I99,2)</f>
      </c>
    </row>
    <row r="100" ht="38.25">
      <c r="E100" s="14" t="s">
        <v>199</v>
      </c>
    </row>
    <row r="101" ht="409.5">
      <c r="E101" s="14" t="s">
        <v>200</v>
      </c>
    </row>
    <row r="102" spans="1:16" ht="12.75">
      <c r="A102" s="7">
        <v>28</v>
      </c>
      <c r="B102" s="7" t="s">
        <v>64</v>
      </c>
      <c r="C102" s="7" t="s">
        <v>201</v>
      </c>
      <c r="D102" s="7" t="s">
        <v>49</v>
      </c>
      <c r="E102" s="7" t="s">
        <v>202</v>
      </c>
      <c r="F102" s="7" t="s">
        <v>190</v>
      </c>
      <c r="G102" s="9">
        <v>55</v>
      </c>
      <c r="H102" s="13"/>
      <c r="I102" s="12">
        <f>ROUND((H102*G102),2)</f>
      </c>
      <c r="J102" s="9">
        <v>0</v>
      </c>
      <c r="K102" s="9">
        <f>G102*J102</f>
      </c>
      <c r="L102" s="9">
        <v>0</v>
      </c>
      <c r="M102" s="9">
        <f>G102*L102</f>
      </c>
      <c r="O102">
        <f>rekapitulace!H8</f>
      </c>
      <c r="P102">
        <f>ROUND(O102/100*I102,2)</f>
      </c>
    </row>
    <row r="103" ht="140.25">
      <c r="E103" s="14" t="s">
        <v>203</v>
      </c>
    </row>
    <row r="104" spans="1:16" ht="12.75" customHeight="1">
      <c r="A104" s="15"/>
      <c r="B104" s="15"/>
      <c r="C104" s="15" t="s">
        <v>42</v>
      </c>
      <c r="D104" s="15"/>
      <c r="E104" s="15" t="s">
        <v>192</v>
      </c>
      <c r="F104" s="15"/>
      <c r="G104" s="15"/>
      <c r="H104" s="15"/>
      <c r="I104" s="15">
        <f>SUM(I96:I103)</f>
      </c>
      <c r="J104" s="15"/>
      <c r="K104" s="15"/>
      <c r="L104" s="15"/>
      <c r="M104" s="15"/>
      <c r="P104">
        <f>SUM(P96:P103)</f>
      </c>
    </row>
    <row r="106" spans="1:9" ht="12.75" customHeight="1">
      <c r="A106" s="8"/>
      <c r="B106" s="8"/>
      <c r="C106" s="8" t="s">
        <v>43</v>
      </c>
      <c r="D106" s="8"/>
      <c r="E106" s="8" t="s">
        <v>204</v>
      </c>
      <c r="F106" s="8"/>
      <c r="G106" s="10"/>
      <c r="H106" s="8"/>
      <c r="I106" s="10"/>
    </row>
    <row r="107" spans="1:16" ht="12.75">
      <c r="A107" s="7">
        <v>29</v>
      </c>
      <c r="B107" s="7" t="s">
        <v>64</v>
      </c>
      <c r="C107" s="7" t="s">
        <v>205</v>
      </c>
      <c r="D107" s="7" t="s">
        <v>49</v>
      </c>
      <c r="E107" s="7" t="s">
        <v>206</v>
      </c>
      <c r="F107" s="7" t="s">
        <v>135</v>
      </c>
      <c r="G107" s="9">
        <v>11</v>
      </c>
      <c r="H107" s="13"/>
      <c r="I107" s="12">
        <f>ROUND((H107*G107),2)</f>
      </c>
      <c r="J107" s="9">
        <v>0</v>
      </c>
      <c r="K107" s="9">
        <f>G107*J107</f>
      </c>
      <c r="L107" s="9">
        <v>0</v>
      </c>
      <c r="M107" s="9">
        <f>G107*L107</f>
      </c>
      <c r="O107">
        <f>rekapitulace!H8</f>
      </c>
      <c r="P107">
        <f>ROUND(O107/100*I107,2)</f>
      </c>
    </row>
    <row r="108" ht="25.5">
      <c r="E108" s="14" t="s">
        <v>207</v>
      </c>
    </row>
    <row r="109" ht="409.5">
      <c r="E109" s="14" t="s">
        <v>208</v>
      </c>
    </row>
    <row r="110" spans="1:16" ht="12.75">
      <c r="A110" s="7">
        <v>30</v>
      </c>
      <c r="B110" s="7" t="s">
        <v>64</v>
      </c>
      <c r="C110" s="7" t="s">
        <v>209</v>
      </c>
      <c r="D110" s="7" t="s">
        <v>49</v>
      </c>
      <c r="E110" s="7" t="s">
        <v>210</v>
      </c>
      <c r="F110" s="7" t="s">
        <v>135</v>
      </c>
      <c r="G110" s="9">
        <v>88</v>
      </c>
      <c r="H110" s="13"/>
      <c r="I110" s="12">
        <f>ROUND((H110*G110),2)</f>
      </c>
      <c r="J110" s="9">
        <v>0</v>
      </c>
      <c r="K110" s="9">
        <f>G110*J110</f>
      </c>
      <c r="L110" s="9">
        <v>0</v>
      </c>
      <c r="M110" s="9">
        <f>G110*L110</f>
      </c>
      <c r="O110">
        <f>rekapitulace!H8</f>
      </c>
      <c r="P110">
        <f>ROUND(O110/100*I110,2)</f>
      </c>
    </row>
    <row r="111" ht="38.25">
      <c r="E111" s="14" t="s">
        <v>211</v>
      </c>
    </row>
    <row r="112" ht="409.5">
      <c r="E112" s="14" t="s">
        <v>212</v>
      </c>
    </row>
    <row r="113" spans="1:16" ht="12.75">
      <c r="A113" s="7">
        <v>31</v>
      </c>
      <c r="B113" s="7" t="s">
        <v>64</v>
      </c>
      <c r="C113" s="7" t="s">
        <v>213</v>
      </c>
      <c r="D113" s="7" t="s">
        <v>49</v>
      </c>
      <c r="E113" s="7" t="s">
        <v>214</v>
      </c>
      <c r="F113" s="7" t="s">
        <v>135</v>
      </c>
      <c r="G113" s="9">
        <v>110</v>
      </c>
      <c r="H113" s="13"/>
      <c r="I113" s="12">
        <f>ROUND((H113*G113),2)</f>
      </c>
      <c r="J113" s="9">
        <v>0</v>
      </c>
      <c r="K113" s="9">
        <f>G113*J113</f>
      </c>
      <c r="L113" s="9">
        <v>0</v>
      </c>
      <c r="M113" s="9">
        <f>G113*L113</f>
      </c>
      <c r="O113">
        <f>rekapitulace!H8</f>
      </c>
      <c r="P113">
        <f>ROUND(O113/100*I113,2)</f>
      </c>
    </row>
    <row r="114" ht="38.25">
      <c r="E114" s="14" t="s">
        <v>215</v>
      </c>
    </row>
    <row r="115" ht="409.5">
      <c r="E115" s="14" t="s">
        <v>212</v>
      </c>
    </row>
    <row r="116" spans="1:16" ht="12.75" customHeight="1">
      <c r="A116" s="15"/>
      <c r="B116" s="15"/>
      <c r="C116" s="15" t="s">
        <v>43</v>
      </c>
      <c r="D116" s="15"/>
      <c r="E116" s="15" t="s">
        <v>204</v>
      </c>
      <c r="F116" s="15"/>
      <c r="G116" s="15"/>
      <c r="H116" s="15"/>
      <c r="I116" s="15">
        <f>SUM(I107:I115)</f>
      </c>
      <c r="J116" s="15"/>
      <c r="K116" s="15"/>
      <c r="L116" s="15"/>
      <c r="M116" s="15"/>
      <c r="P116">
        <f>SUM(P107:P115)</f>
      </c>
    </row>
    <row r="118" spans="1:9" ht="12.75" customHeight="1">
      <c r="A118" s="8"/>
      <c r="B118" s="8"/>
      <c r="C118" s="8" t="s">
        <v>44</v>
      </c>
      <c r="D118" s="8"/>
      <c r="E118" s="8" t="s">
        <v>216</v>
      </c>
      <c r="F118" s="8"/>
      <c r="G118" s="10"/>
      <c r="H118" s="8"/>
      <c r="I118" s="10"/>
    </row>
    <row r="119" spans="1:16" ht="12.75">
      <c r="A119" s="7">
        <v>32</v>
      </c>
      <c r="B119" s="7" t="s">
        <v>64</v>
      </c>
      <c r="C119" s="7" t="s">
        <v>217</v>
      </c>
      <c r="D119" s="7" t="s">
        <v>49</v>
      </c>
      <c r="E119" s="7" t="s">
        <v>218</v>
      </c>
      <c r="F119" s="7" t="s">
        <v>135</v>
      </c>
      <c r="G119" s="9">
        <v>13.6</v>
      </c>
      <c r="H119" s="13"/>
      <c r="I119" s="12">
        <f>ROUND((H119*G119),2)</f>
      </c>
      <c r="J119" s="9">
        <v>0</v>
      </c>
      <c r="K119" s="9">
        <f>G119*J119</f>
      </c>
      <c r="L119" s="9">
        <v>0</v>
      </c>
      <c r="M119" s="9">
        <f>G119*L119</f>
      </c>
      <c r="O119">
        <f>rekapitulace!H8</f>
      </c>
      <c r="P119">
        <f>ROUND(O119/100*I119,2)</f>
      </c>
    </row>
    <row r="120" ht="38.25">
      <c r="E120" s="14" t="s">
        <v>219</v>
      </c>
    </row>
    <row r="121" ht="293.25">
      <c r="E121" s="14" t="s">
        <v>220</v>
      </c>
    </row>
    <row r="122" spans="1:16" ht="12.75">
      <c r="A122" s="7">
        <v>33</v>
      </c>
      <c r="B122" s="7" t="s">
        <v>64</v>
      </c>
      <c r="C122" s="7" t="s">
        <v>221</v>
      </c>
      <c r="D122" s="7" t="s">
        <v>49</v>
      </c>
      <c r="E122" s="7" t="s">
        <v>222</v>
      </c>
      <c r="F122" s="7" t="s">
        <v>135</v>
      </c>
      <c r="G122" s="9">
        <v>44.2</v>
      </c>
      <c r="H122" s="13"/>
      <c r="I122" s="12">
        <f>ROUND((H122*G122),2)</f>
      </c>
      <c r="J122" s="9">
        <v>0</v>
      </c>
      <c r="K122" s="9">
        <f>G122*J122</f>
      </c>
      <c r="L122" s="9">
        <v>0</v>
      </c>
      <c r="M122" s="9">
        <f>G122*L122</f>
      </c>
      <c r="O122">
        <f>rekapitulace!H8</f>
      </c>
      <c r="P122">
        <f>ROUND(O122/100*I122,2)</f>
      </c>
    </row>
    <row r="123" ht="38.25">
      <c r="E123" s="14" t="s">
        <v>223</v>
      </c>
    </row>
    <row r="124" ht="369.75">
      <c r="E124" s="14" t="s">
        <v>224</v>
      </c>
    </row>
    <row r="125" spans="1:16" ht="12.75">
      <c r="A125" s="7">
        <v>34</v>
      </c>
      <c r="B125" s="7" t="s">
        <v>64</v>
      </c>
      <c r="C125" s="7" t="s">
        <v>225</v>
      </c>
      <c r="D125" s="7" t="s">
        <v>49</v>
      </c>
      <c r="E125" s="7" t="s">
        <v>226</v>
      </c>
      <c r="F125" s="7" t="s">
        <v>104</v>
      </c>
      <c r="G125" s="9">
        <v>2</v>
      </c>
      <c r="H125" s="13"/>
      <c r="I125" s="12">
        <f>ROUND((H125*G125),2)</f>
      </c>
      <c r="J125" s="9">
        <v>0</v>
      </c>
      <c r="K125" s="9">
        <f>G125*J125</f>
      </c>
      <c r="L125" s="9">
        <v>0</v>
      </c>
      <c r="M125" s="9">
        <f>G125*L125</f>
      </c>
      <c r="O125">
        <f>rekapitulace!H8</f>
      </c>
      <c r="P125">
        <f>ROUND(O125/100*I125,2)</f>
      </c>
    </row>
    <row r="126" ht="369.75">
      <c r="E126" s="14" t="s">
        <v>227</v>
      </c>
    </row>
    <row r="127" spans="1:16" ht="12.75">
      <c r="A127" s="7">
        <v>35</v>
      </c>
      <c r="B127" s="7" t="s">
        <v>64</v>
      </c>
      <c r="C127" s="7" t="s">
        <v>228</v>
      </c>
      <c r="D127" s="7" t="s">
        <v>49</v>
      </c>
      <c r="E127" s="7" t="s">
        <v>229</v>
      </c>
      <c r="F127" s="7" t="s">
        <v>230</v>
      </c>
      <c r="G127" s="9">
        <v>148.5</v>
      </c>
      <c r="H127" s="13"/>
      <c r="I127" s="12">
        <f>ROUND((H127*G127),2)</f>
      </c>
      <c r="J127" s="9">
        <v>0</v>
      </c>
      <c r="K127" s="9">
        <f>G127*J127</f>
      </c>
      <c r="L127" s="9">
        <v>0</v>
      </c>
      <c r="M127" s="9">
        <f>G127*L127</f>
      </c>
      <c r="O127">
        <f>rekapitulace!H8</f>
      </c>
      <c r="P127">
        <f>ROUND(O127/100*I127,2)</f>
      </c>
    </row>
    <row r="128" ht="38.25">
      <c r="E128" s="14" t="s">
        <v>231</v>
      </c>
    </row>
    <row r="129" ht="165.75">
      <c r="E129" s="14" t="s">
        <v>232</v>
      </c>
    </row>
    <row r="130" spans="1:16" ht="12.75">
      <c r="A130" s="7">
        <v>36</v>
      </c>
      <c r="B130" s="7" t="s">
        <v>64</v>
      </c>
      <c r="C130" s="7" t="s">
        <v>233</v>
      </c>
      <c r="D130" s="7" t="s">
        <v>49</v>
      </c>
      <c r="E130" s="7" t="s">
        <v>234</v>
      </c>
      <c r="F130" s="7" t="s">
        <v>111</v>
      </c>
      <c r="G130" s="9">
        <v>1.824</v>
      </c>
      <c r="H130" s="13"/>
      <c r="I130" s="12">
        <f>ROUND((H130*G130),2)</f>
      </c>
      <c r="J130" s="9">
        <v>0</v>
      </c>
      <c r="K130" s="9">
        <f>G130*J130</f>
      </c>
      <c r="L130" s="9">
        <v>0</v>
      </c>
      <c r="M130" s="9">
        <f>G130*L130</f>
      </c>
      <c r="O130">
        <f>rekapitulace!H8</f>
      </c>
      <c r="P130">
        <f>ROUND(O130/100*I130,2)</f>
      </c>
    </row>
    <row r="131" ht="63.75">
      <c r="E131" s="14" t="s">
        <v>235</v>
      </c>
    </row>
    <row r="132" ht="409.5">
      <c r="E132" s="14" t="s">
        <v>236</v>
      </c>
    </row>
    <row r="133" spans="1:16" ht="12.75">
      <c r="A133" s="7">
        <v>37</v>
      </c>
      <c r="B133" s="7" t="s">
        <v>64</v>
      </c>
      <c r="C133" s="7" t="s">
        <v>237</v>
      </c>
      <c r="D133" s="7" t="s">
        <v>49</v>
      </c>
      <c r="E133" s="7" t="s">
        <v>238</v>
      </c>
      <c r="F133" s="7" t="s">
        <v>111</v>
      </c>
      <c r="G133" s="9">
        <v>12.786</v>
      </c>
      <c r="H133" s="13"/>
      <c r="I133" s="12">
        <f>ROUND((H133*G133),2)</f>
      </c>
      <c r="J133" s="9">
        <v>0</v>
      </c>
      <c r="K133" s="9">
        <f>G133*J133</f>
      </c>
      <c r="L133" s="9">
        <v>0</v>
      </c>
      <c r="M133" s="9">
        <f>G133*L133</f>
      </c>
      <c r="O133">
        <f>rekapitulace!H8</f>
      </c>
      <c r="P133">
        <f>ROUND(O133/100*I133,2)</f>
      </c>
    </row>
    <row r="134" ht="63.75">
      <c r="E134" s="14" t="s">
        <v>239</v>
      </c>
    </row>
    <row r="135" ht="409.5">
      <c r="E135" s="14" t="s">
        <v>236</v>
      </c>
    </row>
    <row r="136" spans="1:16" ht="12.75">
      <c r="A136" s="7">
        <v>38</v>
      </c>
      <c r="B136" s="7" t="s">
        <v>64</v>
      </c>
      <c r="C136" s="7" t="s">
        <v>240</v>
      </c>
      <c r="D136" s="7" t="s">
        <v>49</v>
      </c>
      <c r="E136" s="7" t="s">
        <v>241</v>
      </c>
      <c r="F136" s="7" t="s">
        <v>147</v>
      </c>
      <c r="G136" s="9">
        <v>4.5</v>
      </c>
      <c r="H136" s="13"/>
      <c r="I136" s="12">
        <f>ROUND((H136*G136),2)</f>
      </c>
      <c r="J136" s="9">
        <v>0</v>
      </c>
      <c r="K136" s="9">
        <f>G136*J136</f>
      </c>
      <c r="L136" s="9">
        <v>0</v>
      </c>
      <c r="M136" s="9">
        <f>G136*L136</f>
      </c>
      <c r="O136">
        <f>rekapitulace!H8</f>
      </c>
      <c r="P136">
        <f>ROUND(O136/100*I136,2)</f>
      </c>
    </row>
    <row r="137" ht="409.5">
      <c r="E137" s="14" t="s">
        <v>242</v>
      </c>
    </row>
    <row r="138" spans="1:16" ht="12.75" customHeight="1">
      <c r="A138" s="15"/>
      <c r="B138" s="15"/>
      <c r="C138" s="15" t="s">
        <v>44</v>
      </c>
      <c r="D138" s="15"/>
      <c r="E138" s="15" t="s">
        <v>216</v>
      </c>
      <c r="F138" s="15"/>
      <c r="G138" s="15"/>
      <c r="H138" s="15"/>
      <c r="I138" s="15">
        <f>SUM(I119:I137)</f>
      </c>
      <c r="J138" s="15"/>
      <c r="K138" s="15"/>
      <c r="L138" s="15"/>
      <c r="M138" s="15"/>
      <c r="P138">
        <f>SUM(P119:P137)</f>
      </c>
    </row>
    <row r="140" spans="1:16" ht="12.75" customHeight="1">
      <c r="A140" s="15"/>
      <c r="B140" s="15"/>
      <c r="C140" s="15"/>
      <c r="D140" s="15"/>
      <c r="E140" s="15" t="s">
        <v>92</v>
      </c>
      <c r="F140" s="15"/>
      <c r="G140" s="15"/>
      <c r="H140" s="15"/>
      <c r="I140" s="15">
        <f>+I14+I38+I52+I60+I79+I93+I104+I116+I138</f>
      </c>
      <c r="J140" s="15"/>
      <c r="K140" s="15"/>
      <c r="L140" s="15"/>
      <c r="M140" s="15"/>
      <c r="P140">
        <f>+P14+P38+P52+P60+P79+P93+P104+P116+P138</f>
      </c>
    </row>
    <row r="142" spans="1:13" ht="12.75" customHeight="1">
      <c r="A142" s="15" t="s">
        <v>93</v>
      </c>
      <c r="B142" s="15"/>
      <c r="C142" s="15"/>
      <c r="D142" s="15"/>
      <c r="E142" s="15"/>
      <c r="F142" s="15"/>
      <c r="G142" s="15"/>
      <c r="H142" s="15"/>
      <c r="I142" s="15"/>
      <c r="J142" s="15"/>
      <c r="K142" s="15"/>
      <c r="L142" s="15"/>
      <c r="M142" s="15"/>
    </row>
    <row r="143" spans="1:13" ht="12.75" customHeight="1">
      <c r="A143" s="15"/>
      <c r="B143" s="15"/>
      <c r="C143" s="15"/>
      <c r="D143" s="15"/>
      <c r="E143" s="15" t="s">
        <v>94</v>
      </c>
      <c r="F143" s="15"/>
      <c r="G143" s="15"/>
      <c r="H143" s="15"/>
      <c r="I143" s="15"/>
      <c r="J143" s="15"/>
      <c r="K143" s="15"/>
      <c r="L143" s="15"/>
      <c r="M143" s="15"/>
    </row>
    <row r="144" spans="1:16" ht="12.75" customHeight="1">
      <c r="A144" s="15"/>
      <c r="B144" s="15"/>
      <c r="C144" s="15"/>
      <c r="D144" s="15"/>
      <c r="E144" s="15" t="s">
        <v>95</v>
      </c>
      <c r="F144" s="15"/>
      <c r="G144" s="15"/>
      <c r="H144" s="15"/>
      <c r="I144" s="15">
        <v>0</v>
      </c>
      <c r="J144" s="15"/>
      <c r="K144" s="15"/>
      <c r="L144" s="15"/>
      <c r="M144" s="15"/>
      <c r="P144">
        <v>0</v>
      </c>
    </row>
    <row r="145" spans="1:13" ht="12.75" customHeight="1">
      <c r="A145" s="15"/>
      <c r="B145" s="15"/>
      <c r="C145" s="15"/>
      <c r="D145" s="15"/>
      <c r="E145" s="15" t="s">
        <v>96</v>
      </c>
      <c r="F145" s="15"/>
      <c r="G145" s="15"/>
      <c r="H145" s="15"/>
      <c r="I145" s="15"/>
      <c r="J145" s="15"/>
      <c r="K145" s="15"/>
      <c r="L145" s="15"/>
      <c r="M145" s="15"/>
    </row>
    <row r="146" spans="1:16" ht="12.75" customHeight="1">
      <c r="A146" s="15"/>
      <c r="B146" s="15"/>
      <c r="C146" s="15"/>
      <c r="D146" s="15"/>
      <c r="E146" s="15" t="s">
        <v>97</v>
      </c>
      <c r="F146" s="15"/>
      <c r="G146" s="15"/>
      <c r="H146" s="15"/>
      <c r="I146" s="15">
        <v>0</v>
      </c>
      <c r="J146" s="15"/>
      <c r="K146" s="15"/>
      <c r="L146" s="15"/>
      <c r="M146" s="15"/>
      <c r="P146">
        <v>0</v>
      </c>
    </row>
    <row r="147" spans="1:16" ht="12.75" customHeight="1">
      <c r="A147" s="15"/>
      <c r="B147" s="15"/>
      <c r="C147" s="15"/>
      <c r="D147" s="15"/>
      <c r="E147" s="15" t="s">
        <v>98</v>
      </c>
      <c r="F147" s="15"/>
      <c r="G147" s="15"/>
      <c r="H147" s="15"/>
      <c r="I147" s="15">
        <f>I144+I146</f>
      </c>
      <c r="J147" s="15"/>
      <c r="K147" s="15"/>
      <c r="L147" s="15"/>
      <c r="M147" s="15"/>
      <c r="P147">
        <f>P144+P146</f>
      </c>
    </row>
    <row r="149" spans="1:16" ht="12.75" customHeight="1">
      <c r="A149" s="15"/>
      <c r="B149" s="15"/>
      <c r="C149" s="15"/>
      <c r="D149" s="15"/>
      <c r="E149" s="15" t="s">
        <v>98</v>
      </c>
      <c r="F149" s="15"/>
      <c r="G149" s="15"/>
      <c r="H149" s="15"/>
      <c r="I149" s="15">
        <f>I140+I147</f>
      </c>
      <c r="J149" s="15"/>
      <c r="K149" s="15"/>
      <c r="L149" s="15"/>
      <c r="M149" s="15"/>
      <c r="P149">
        <f>P140+P147</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25"/>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243</v>
      </c>
      <c r="D5" s="5"/>
      <c r="E5" s="5" t="s">
        <v>244</v>
      </c>
    </row>
    <row r="6" spans="1:5" ht="12.75" customHeight="1">
      <c r="A6" t="s">
        <v>18</v>
      </c>
      <c r="C6" s="5" t="s">
        <v>243</v>
      </c>
      <c r="D6" s="5"/>
      <c r="E6" s="5" t="s">
        <v>244</v>
      </c>
    </row>
    <row r="7" spans="3:5" ht="12.75" customHeight="1">
      <c r="C7" s="5"/>
      <c r="D7" s="5"/>
      <c r="E7" s="5"/>
    </row>
    <row r="8" spans="1:16" ht="12.75" customHeight="1">
      <c r="A8" s="4" t="s">
        <v>23</v>
      </c>
      <c r="B8" s="4" t="s">
        <v>25</v>
      </c>
      <c r="C8" s="4" t="s">
        <v>26</v>
      </c>
      <c r="D8" s="4" t="s">
        <v>27</v>
      </c>
      <c r="E8" s="4" t="s">
        <v>28</v>
      </c>
      <c r="F8" s="4" t="s">
        <v>29</v>
      </c>
      <c r="G8" s="4" t="s">
        <v>30</v>
      </c>
      <c r="H8" s="4" t="s">
        <v>31</v>
      </c>
      <c r="I8" s="4"/>
      <c r="J8" s="4" t="s">
        <v>35</v>
      </c>
      <c r="K8" s="4"/>
      <c r="L8" s="4" t="s">
        <v>36</v>
      </c>
      <c r="M8" s="4"/>
      <c r="O8" t="s">
        <v>34</v>
      </c>
      <c r="P8" t="s">
        <v>11</v>
      </c>
    </row>
    <row r="9" spans="1:15" ht="28.5">
      <c r="A9" s="4"/>
      <c r="B9" s="4"/>
      <c r="C9" s="4"/>
      <c r="D9" s="4"/>
      <c r="E9" s="4"/>
      <c r="F9" s="4"/>
      <c r="G9" s="4"/>
      <c r="H9" s="4" t="s">
        <v>32</v>
      </c>
      <c r="I9" s="4" t="s">
        <v>33</v>
      </c>
      <c r="J9" s="4" t="s">
        <v>32</v>
      </c>
      <c r="K9" s="4" t="s">
        <v>33</v>
      </c>
      <c r="L9" s="4" t="s">
        <v>32</v>
      </c>
      <c r="M9" s="4" t="s">
        <v>33</v>
      </c>
      <c r="O9" t="s">
        <v>11</v>
      </c>
    </row>
    <row r="10" spans="1:13" ht="14.25">
      <c r="A10" s="4" t="s">
        <v>24</v>
      </c>
      <c r="B10" s="4" t="s">
        <v>37</v>
      </c>
      <c r="C10" s="4" t="s">
        <v>38</v>
      </c>
      <c r="D10" s="4" t="s">
        <v>39</v>
      </c>
      <c r="E10" s="4" t="s">
        <v>40</v>
      </c>
      <c r="F10" s="4" t="s">
        <v>41</v>
      </c>
      <c r="G10" s="4" t="s">
        <v>42</v>
      </c>
      <c r="H10" s="4" t="s">
        <v>43</v>
      </c>
      <c r="I10" s="4" t="s">
        <v>44</v>
      </c>
      <c r="J10" s="4">
        <v>10</v>
      </c>
      <c r="K10" s="4">
        <v>11</v>
      </c>
      <c r="L10" s="4">
        <v>12</v>
      </c>
      <c r="M10" s="4">
        <v>13</v>
      </c>
    </row>
    <row r="11" spans="1:9" ht="12.75" customHeight="1">
      <c r="A11" s="8"/>
      <c r="B11" s="8"/>
      <c r="C11" s="8" t="s">
        <v>44</v>
      </c>
      <c r="D11" s="8"/>
      <c r="E11" s="8" t="s">
        <v>216</v>
      </c>
      <c r="F11" s="8"/>
      <c r="G11" s="10"/>
      <c r="H11" s="8"/>
      <c r="I11" s="10"/>
    </row>
    <row r="12" spans="1:16" ht="12.75">
      <c r="A12" s="7">
        <v>1</v>
      </c>
      <c r="B12" s="7" t="s">
        <v>64</v>
      </c>
      <c r="C12" s="7" t="s">
        <v>245</v>
      </c>
      <c r="D12" s="7" t="s">
        <v>49</v>
      </c>
      <c r="E12" s="7" t="s">
        <v>246</v>
      </c>
      <c r="F12" s="7" t="s">
        <v>247</v>
      </c>
      <c r="G12" s="9">
        <v>1</v>
      </c>
      <c r="H12" s="13"/>
      <c r="I12" s="12">
        <f>ROUND((H12*G12),2)</f>
      </c>
      <c r="J12" s="9">
        <v>0</v>
      </c>
      <c r="K12" s="9">
        <f>G12*J12</f>
      </c>
      <c r="L12" s="9">
        <v>0</v>
      </c>
      <c r="M12" s="9">
        <f>G12*L12</f>
      </c>
      <c r="O12">
        <f>rekapitulace!H8</f>
      </c>
      <c r="P12">
        <f>ROUND(O12/100*I12,2)</f>
      </c>
    </row>
    <row r="13" ht="12.75">
      <c r="E13" s="14" t="s">
        <v>49</v>
      </c>
    </row>
    <row r="14" spans="1:16" ht="12.75" customHeight="1">
      <c r="A14" s="15"/>
      <c r="B14" s="15"/>
      <c r="C14" s="15" t="s">
        <v>44</v>
      </c>
      <c r="D14" s="15"/>
      <c r="E14" s="15" t="s">
        <v>216</v>
      </c>
      <c r="F14" s="15"/>
      <c r="G14" s="15"/>
      <c r="H14" s="15"/>
      <c r="I14" s="15">
        <f>SUM(I12:I13)</f>
      </c>
      <c r="J14" s="15"/>
      <c r="K14" s="15"/>
      <c r="L14" s="15"/>
      <c r="M14" s="15"/>
      <c r="P14">
        <f>SUM(P12:P13)</f>
      </c>
    </row>
    <row r="16" spans="1:16" ht="12.75" customHeight="1">
      <c r="A16" s="15"/>
      <c r="B16" s="15"/>
      <c r="C16" s="15"/>
      <c r="D16" s="15"/>
      <c r="E16" s="15" t="s">
        <v>92</v>
      </c>
      <c r="F16" s="15"/>
      <c r="G16" s="15"/>
      <c r="H16" s="15"/>
      <c r="I16" s="15">
        <f>+I14</f>
      </c>
      <c r="J16" s="15"/>
      <c r="K16" s="15"/>
      <c r="L16" s="15"/>
      <c r="M16" s="15"/>
      <c r="P16">
        <f>+P14</f>
      </c>
    </row>
    <row r="18" spans="1:13" ht="12.75" customHeight="1">
      <c r="A18" s="15" t="s">
        <v>93</v>
      </c>
      <c r="B18" s="15"/>
      <c r="C18" s="15"/>
      <c r="D18" s="15"/>
      <c r="E18" s="15"/>
      <c r="F18" s="15"/>
      <c r="G18" s="15"/>
      <c r="H18" s="15"/>
      <c r="I18" s="15"/>
      <c r="J18" s="15"/>
      <c r="K18" s="15"/>
      <c r="L18" s="15"/>
      <c r="M18" s="15"/>
    </row>
    <row r="19" spans="1:13" ht="12.75" customHeight="1">
      <c r="A19" s="15"/>
      <c r="B19" s="15"/>
      <c r="C19" s="15"/>
      <c r="D19" s="15"/>
      <c r="E19" s="15" t="s">
        <v>94</v>
      </c>
      <c r="F19" s="15"/>
      <c r="G19" s="15"/>
      <c r="H19" s="15"/>
      <c r="I19" s="15"/>
      <c r="J19" s="15"/>
      <c r="K19" s="15"/>
      <c r="L19" s="15"/>
      <c r="M19" s="15"/>
    </row>
    <row r="20" spans="1:16" ht="12.75" customHeight="1">
      <c r="A20" s="15"/>
      <c r="B20" s="15"/>
      <c r="C20" s="15"/>
      <c r="D20" s="15"/>
      <c r="E20" s="15" t="s">
        <v>95</v>
      </c>
      <c r="F20" s="15"/>
      <c r="G20" s="15"/>
      <c r="H20" s="15"/>
      <c r="I20" s="15">
        <v>0</v>
      </c>
      <c r="J20" s="15"/>
      <c r="K20" s="15"/>
      <c r="L20" s="15"/>
      <c r="M20" s="15"/>
      <c r="P20">
        <v>0</v>
      </c>
    </row>
    <row r="21" spans="1:13" ht="12.75" customHeight="1">
      <c r="A21" s="15"/>
      <c r="B21" s="15"/>
      <c r="C21" s="15"/>
      <c r="D21" s="15"/>
      <c r="E21" s="15" t="s">
        <v>96</v>
      </c>
      <c r="F21" s="15"/>
      <c r="G21" s="15"/>
      <c r="H21" s="15"/>
      <c r="I21" s="15"/>
      <c r="J21" s="15"/>
      <c r="K21" s="15"/>
      <c r="L21" s="15"/>
      <c r="M21" s="15"/>
    </row>
    <row r="22" spans="1:16" ht="12.75" customHeight="1">
      <c r="A22" s="15"/>
      <c r="B22" s="15"/>
      <c r="C22" s="15"/>
      <c r="D22" s="15"/>
      <c r="E22" s="15" t="s">
        <v>97</v>
      </c>
      <c r="F22" s="15"/>
      <c r="G22" s="15"/>
      <c r="H22" s="15"/>
      <c r="I22" s="15">
        <v>0</v>
      </c>
      <c r="J22" s="15"/>
      <c r="K22" s="15"/>
      <c r="L22" s="15"/>
      <c r="M22" s="15"/>
      <c r="P22">
        <v>0</v>
      </c>
    </row>
    <row r="23" spans="1:16" ht="12.75" customHeight="1">
      <c r="A23" s="15"/>
      <c r="B23" s="15"/>
      <c r="C23" s="15"/>
      <c r="D23" s="15"/>
      <c r="E23" s="15" t="s">
        <v>98</v>
      </c>
      <c r="F23" s="15"/>
      <c r="G23" s="15"/>
      <c r="H23" s="15"/>
      <c r="I23" s="15">
        <f>I20+I22</f>
      </c>
      <c r="J23" s="15"/>
      <c r="K23" s="15"/>
      <c r="L23" s="15"/>
      <c r="M23" s="15"/>
      <c r="P23">
        <f>P20+P22</f>
      </c>
    </row>
    <row r="25" spans="1:16" ht="12.75" customHeight="1">
      <c r="A25" s="15"/>
      <c r="B25" s="15"/>
      <c r="C25" s="15"/>
      <c r="D25" s="15"/>
      <c r="E25" s="15" t="s">
        <v>98</v>
      </c>
      <c r="F25" s="15"/>
      <c r="G25" s="15"/>
      <c r="H25" s="15"/>
      <c r="I25" s="15">
        <f>I16+I23</f>
      </c>
      <c r="J25" s="15"/>
      <c r="K25" s="15"/>
      <c r="L25" s="15"/>
      <c r="M25" s="15"/>
      <c r="P25">
        <f>P16+P23</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2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248</v>
      </c>
      <c r="D5" s="5"/>
      <c r="E5" s="5" t="s">
        <v>249</v>
      </c>
    </row>
    <row r="6" spans="1:5" ht="12.75" customHeight="1">
      <c r="A6" t="s">
        <v>18</v>
      </c>
      <c r="C6" s="5" t="s">
        <v>248</v>
      </c>
      <c r="D6" s="5"/>
      <c r="E6" s="5" t="s">
        <v>249</v>
      </c>
    </row>
    <row r="7" spans="3:5" ht="12.75" customHeight="1">
      <c r="C7" s="5"/>
      <c r="D7" s="5"/>
      <c r="E7" s="5"/>
    </row>
    <row r="8" spans="1:16" ht="12.75" customHeight="1">
      <c r="A8" s="4" t="s">
        <v>23</v>
      </c>
      <c r="B8" s="4" t="s">
        <v>25</v>
      </c>
      <c r="C8" s="4" t="s">
        <v>26</v>
      </c>
      <c r="D8" s="4" t="s">
        <v>27</v>
      </c>
      <c r="E8" s="4" t="s">
        <v>28</v>
      </c>
      <c r="F8" s="4" t="s">
        <v>29</v>
      </c>
      <c r="G8" s="4" t="s">
        <v>30</v>
      </c>
      <c r="H8" s="4" t="s">
        <v>31</v>
      </c>
      <c r="I8" s="4"/>
      <c r="J8" s="4" t="s">
        <v>35</v>
      </c>
      <c r="K8" s="4"/>
      <c r="L8" s="4" t="s">
        <v>36</v>
      </c>
      <c r="M8" s="4"/>
      <c r="O8" t="s">
        <v>34</v>
      </c>
      <c r="P8" t="s">
        <v>11</v>
      </c>
    </row>
    <row r="9" spans="1:15" ht="28.5">
      <c r="A9" s="4"/>
      <c r="B9" s="4"/>
      <c r="C9" s="4"/>
      <c r="D9" s="4"/>
      <c r="E9" s="4"/>
      <c r="F9" s="4"/>
      <c r="G9" s="4"/>
      <c r="H9" s="4" t="s">
        <v>32</v>
      </c>
      <c r="I9" s="4" t="s">
        <v>33</v>
      </c>
      <c r="J9" s="4" t="s">
        <v>32</v>
      </c>
      <c r="K9" s="4" t="s">
        <v>33</v>
      </c>
      <c r="L9" s="4" t="s">
        <v>32</v>
      </c>
      <c r="M9" s="4" t="s">
        <v>33</v>
      </c>
      <c r="O9" t="s">
        <v>11</v>
      </c>
    </row>
    <row r="10" spans="1:13" ht="14.25">
      <c r="A10" s="4" t="s">
        <v>24</v>
      </c>
      <c r="B10" s="4" t="s">
        <v>37</v>
      </c>
      <c r="C10" s="4" t="s">
        <v>38</v>
      </c>
      <c r="D10" s="4" t="s">
        <v>39</v>
      </c>
      <c r="E10" s="4" t="s">
        <v>40</v>
      </c>
      <c r="F10" s="4" t="s">
        <v>41</v>
      </c>
      <c r="G10" s="4" t="s">
        <v>42</v>
      </c>
      <c r="H10" s="4" t="s">
        <v>43</v>
      </c>
      <c r="I10" s="4" t="s">
        <v>44</v>
      </c>
      <c r="J10" s="4">
        <v>10</v>
      </c>
      <c r="K10" s="4">
        <v>11</v>
      </c>
      <c r="L10" s="4">
        <v>12</v>
      </c>
      <c r="M10" s="4">
        <v>13</v>
      </c>
    </row>
    <row r="11" spans="1:9" ht="12.75" customHeight="1">
      <c r="A11" s="8"/>
      <c r="B11" s="8"/>
      <c r="C11" s="8" t="s">
        <v>46</v>
      </c>
      <c r="D11" s="8"/>
      <c r="E11" s="8" t="s">
        <v>45</v>
      </c>
      <c r="F11" s="8"/>
      <c r="G11" s="10"/>
      <c r="H11" s="8"/>
      <c r="I11" s="10"/>
    </row>
    <row r="12" spans="1:16" ht="12.75">
      <c r="A12" s="7">
        <v>1</v>
      </c>
      <c r="B12" s="7" t="s">
        <v>49</v>
      </c>
      <c r="C12" s="7" t="s">
        <v>250</v>
      </c>
      <c r="D12" s="7" t="s">
        <v>49</v>
      </c>
      <c r="E12" s="7" t="s">
        <v>251</v>
      </c>
      <c r="F12" s="7" t="s">
        <v>247</v>
      </c>
      <c r="G12" s="9">
        <v>1</v>
      </c>
      <c r="H12" s="13"/>
      <c r="I12" s="12">
        <f>ROUND((H12*G12),2)</f>
      </c>
      <c r="J12" s="9">
        <v>0</v>
      </c>
      <c r="K12" s="9">
        <f>G12*J12</f>
      </c>
      <c r="L12" s="9">
        <v>0</v>
      </c>
      <c r="M12" s="9">
        <f>G12*L12</f>
      </c>
      <c r="O12">
        <f>rekapitulace!H8</f>
      </c>
      <c r="P12">
        <f>ROUND(O12/100*I12,2)</f>
      </c>
    </row>
    <row r="13" ht="25.5">
      <c r="E13" s="14" t="s">
        <v>252</v>
      </c>
    </row>
    <row r="14" ht="12.75">
      <c r="E14" s="14" t="s">
        <v>49</v>
      </c>
    </row>
    <row r="15" spans="1:16" ht="12.75" customHeight="1">
      <c r="A15" s="15"/>
      <c r="B15" s="15"/>
      <c r="C15" s="15" t="s">
        <v>46</v>
      </c>
      <c r="D15" s="15"/>
      <c r="E15" s="15" t="s">
        <v>45</v>
      </c>
      <c r="F15" s="15"/>
      <c r="G15" s="15"/>
      <c r="H15" s="15"/>
      <c r="I15" s="15">
        <f>SUM(I12:I14)</f>
      </c>
      <c r="J15" s="15"/>
      <c r="K15" s="15"/>
      <c r="L15" s="15"/>
      <c r="M15" s="15"/>
      <c r="P15">
        <f>SUM(P12:P14)</f>
      </c>
    </row>
    <row r="17" spans="1:16" ht="12.75" customHeight="1">
      <c r="A17" s="15"/>
      <c r="B17" s="15"/>
      <c r="C17" s="15"/>
      <c r="D17" s="15"/>
      <c r="E17" s="15" t="s">
        <v>92</v>
      </c>
      <c r="F17" s="15"/>
      <c r="G17" s="15"/>
      <c r="H17" s="15"/>
      <c r="I17" s="15">
        <f>+I15</f>
      </c>
      <c r="J17" s="15"/>
      <c r="K17" s="15"/>
      <c r="L17" s="15"/>
      <c r="M17" s="15"/>
      <c r="P17">
        <f>+P15</f>
      </c>
    </row>
    <row r="19" spans="1:13" ht="12.75" customHeight="1">
      <c r="A19" s="15" t="s">
        <v>93</v>
      </c>
      <c r="B19" s="15"/>
      <c r="C19" s="15"/>
      <c r="D19" s="15"/>
      <c r="E19" s="15"/>
      <c r="F19" s="15"/>
      <c r="G19" s="15"/>
      <c r="H19" s="15"/>
      <c r="I19" s="15"/>
      <c r="J19" s="15"/>
      <c r="K19" s="15"/>
      <c r="L19" s="15"/>
      <c r="M19" s="15"/>
    </row>
    <row r="20" spans="1:13" ht="12.75" customHeight="1">
      <c r="A20" s="15"/>
      <c r="B20" s="15"/>
      <c r="C20" s="15"/>
      <c r="D20" s="15"/>
      <c r="E20" s="15" t="s">
        <v>94</v>
      </c>
      <c r="F20" s="15"/>
      <c r="G20" s="15"/>
      <c r="H20" s="15"/>
      <c r="I20" s="15"/>
      <c r="J20" s="15"/>
      <c r="K20" s="15"/>
      <c r="L20" s="15"/>
      <c r="M20" s="15"/>
    </row>
    <row r="21" spans="1:16" ht="12.75" customHeight="1">
      <c r="A21" s="15"/>
      <c r="B21" s="15"/>
      <c r="C21" s="15"/>
      <c r="D21" s="15"/>
      <c r="E21" s="15" t="s">
        <v>95</v>
      </c>
      <c r="F21" s="15"/>
      <c r="G21" s="15"/>
      <c r="H21" s="15"/>
      <c r="I21" s="15">
        <v>0</v>
      </c>
      <c r="J21" s="15"/>
      <c r="K21" s="15"/>
      <c r="L21" s="15"/>
      <c r="M21" s="15"/>
      <c r="P21">
        <v>0</v>
      </c>
    </row>
    <row r="22" spans="1:13" ht="12.75" customHeight="1">
      <c r="A22" s="15"/>
      <c r="B22" s="15"/>
      <c r="C22" s="15"/>
      <c r="D22" s="15"/>
      <c r="E22" s="15" t="s">
        <v>96</v>
      </c>
      <c r="F22" s="15"/>
      <c r="G22" s="15"/>
      <c r="H22" s="15"/>
      <c r="I22" s="15"/>
      <c r="J22" s="15"/>
      <c r="K22" s="15"/>
      <c r="L22" s="15"/>
      <c r="M22" s="15"/>
    </row>
    <row r="23" spans="1:16" ht="12.75" customHeight="1">
      <c r="A23" s="15"/>
      <c r="B23" s="15"/>
      <c r="C23" s="15"/>
      <c r="D23" s="15"/>
      <c r="E23" s="15" t="s">
        <v>97</v>
      </c>
      <c r="F23" s="15"/>
      <c r="G23" s="15"/>
      <c r="H23" s="15"/>
      <c r="I23" s="15">
        <v>0</v>
      </c>
      <c r="J23" s="15"/>
      <c r="K23" s="15"/>
      <c r="L23" s="15"/>
      <c r="M23" s="15"/>
      <c r="P23">
        <v>0</v>
      </c>
    </row>
    <row r="24" spans="1:16" ht="12.75" customHeight="1">
      <c r="A24" s="15"/>
      <c r="B24" s="15"/>
      <c r="C24" s="15"/>
      <c r="D24" s="15"/>
      <c r="E24" s="15" t="s">
        <v>98</v>
      </c>
      <c r="F24" s="15"/>
      <c r="G24" s="15"/>
      <c r="H24" s="15"/>
      <c r="I24" s="15">
        <f>I21+I23</f>
      </c>
      <c r="J24" s="15"/>
      <c r="K24" s="15"/>
      <c r="L24" s="15"/>
      <c r="M24" s="15"/>
      <c r="P24">
        <f>P21+P23</f>
      </c>
    </row>
    <row r="26" spans="1:16" ht="12.75" customHeight="1">
      <c r="A26" s="15"/>
      <c r="B26" s="15"/>
      <c r="C26" s="15"/>
      <c r="D26" s="15"/>
      <c r="E26" s="15" t="s">
        <v>98</v>
      </c>
      <c r="F26" s="15"/>
      <c r="G26" s="15"/>
      <c r="H26" s="15"/>
      <c r="I26" s="15">
        <f>I17+I24</f>
      </c>
      <c r="J26" s="15"/>
      <c r="K26" s="15"/>
      <c r="L26" s="15"/>
      <c r="M26" s="15"/>
      <c r="P26">
        <f>P17+P24</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