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Ekonomický odbor\Jitka\Výběrová řízení\2025\zeleň\"/>
    </mc:Choice>
  </mc:AlternateContent>
  <xr:revisionPtr revIDLastSave="0" documentId="13_ncr:1_{8AE67DCF-00AB-4008-87C2-5DF5D33B21D1}" xr6:coauthVersionLast="47" xr6:coauthVersionMax="47" xr10:uidLastSave="{00000000-0000-0000-0000-000000000000}"/>
  <workbookProtection workbookAlgorithmName="SHA-512" workbookHashValue="mOJfvbgoIe/3EpxFNXZ50POhdHizdFWNd9eKce+1erGrhAoZlga4mehybMq70PzEIbroETpsZIRs/jF8XwQNsw==" workbookSaltValue="lknPK/7hZvvvPzgMub9aRA==" workbookSpinCount="100000" lockStructure="1"/>
  <bookViews>
    <workbookView xWindow="-120" yWindow="-120" windowWidth="29040" windowHeight="15720" tabRatio="836" activeTab="6" xr2:uid="{E2BD3597-D764-4839-AADB-D431F655CB80}"/>
  </bookViews>
  <sheets>
    <sheet name="KRYCÍ LIST" sheetId="21" r:id="rId1"/>
    <sheet name="PŘEHLED" sheetId="20" r:id="rId2"/>
    <sheet name="NAVRŽENÁ OPATŘENÍ" sheetId="22" r:id="rId3"/>
    <sheet name="ZRUČ NAD SÁZAVOU" sheetId="17" r:id="rId4"/>
    <sheet name="NESMĚŘICE" sheetId="18" r:id="rId5"/>
    <sheet name="ŽELIVEC" sheetId="19" r:id="rId6"/>
    <sheet name="INVENTARIZAČNÍ TABULKY" sheetId="8" r:id="rId7"/>
    <sheet name="legenda" sheetId="9" r:id="rId8"/>
  </sheets>
  <definedNames>
    <definedName name="_xlnm._FilterDatabase" localSheetId="6" hidden="1">'INVENTARIZAČNÍ TABULKY'!$A$1:$P$43</definedName>
    <definedName name="_xlnm.Database">#REF!</definedName>
    <definedName name="_xlnm.Print_Titles" localSheetId="6">'INVENTARIZAČNÍ TABULKY'!$1:$1</definedName>
    <definedName name="_xlnm.Print_Area" localSheetId="0">'KRYCÍ LIST'!$A$1:$F$45</definedName>
    <definedName name="_xlnm.Print_Area" localSheetId="1">PŘEHLED!$A$1:$F$26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8" l="1"/>
  <c r="D15" i="19"/>
  <c r="F19" i="22"/>
  <c r="F15" i="22"/>
  <c r="F16" i="22"/>
  <c r="F17" i="22"/>
  <c r="F18" i="22"/>
  <c r="F17" i="19" l="1"/>
  <c r="F18" i="19"/>
  <c r="F21" i="19"/>
  <c r="F14" i="19"/>
  <c r="F7" i="19"/>
  <c r="F8" i="19"/>
  <c r="F9" i="19"/>
  <c r="F10" i="19"/>
  <c r="F11" i="19"/>
  <c r="F6" i="19"/>
  <c r="F9" i="18"/>
  <c r="F12" i="18"/>
  <c r="F8" i="18"/>
  <c r="F18" i="17"/>
  <c r="F19" i="17"/>
  <c r="F20" i="17"/>
  <c r="F21" i="17"/>
  <c r="F22" i="17"/>
  <c r="F17" i="17"/>
  <c r="F12" i="17"/>
  <c r="F13" i="17"/>
  <c r="F14" i="17"/>
  <c r="F6" i="17"/>
  <c r="F7" i="17"/>
  <c r="F8" i="17"/>
  <c r="F9" i="17"/>
  <c r="F14" i="22"/>
  <c r="F13" i="22"/>
  <c r="F12" i="22"/>
  <c r="F10" i="22"/>
  <c r="F9" i="22"/>
  <c r="F8" i="22"/>
  <c r="F7" i="22"/>
  <c r="F6" i="22"/>
  <c r="F14" i="18" l="1"/>
  <c r="F22" i="20" s="1"/>
  <c r="F21" i="21" s="1"/>
  <c r="F21" i="22"/>
  <c r="F24" i="20" s="1"/>
  <c r="F25" i="17"/>
  <c r="F21" i="20" s="1"/>
  <c r="F20" i="21" s="1"/>
  <c r="F19" i="21" l="1"/>
  <c r="D22" i="19"/>
  <c r="D19" i="19"/>
  <c r="F15" i="19"/>
  <c r="D13" i="18"/>
  <c r="D23" i="17"/>
  <c r="D15" i="17"/>
  <c r="G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3" i="8"/>
  <c r="C20" i="8"/>
  <c r="C19" i="8"/>
  <c r="C18" i="8"/>
  <c r="C17" i="8"/>
  <c r="C16" i="8"/>
  <c r="C15" i="8"/>
  <c r="F23" i="19" l="1"/>
  <c r="F23" i="20" s="1"/>
  <c r="D9" i="18"/>
  <c r="C11" i="8"/>
  <c r="C12" i="8"/>
  <c r="F22" i="21" l="1"/>
  <c r="F23" i="21" s="1"/>
  <c r="F25" i="21" s="1"/>
  <c r="F26" i="21" s="1"/>
  <c r="E29" i="21" s="1"/>
  <c r="E26" i="20"/>
  <c r="C43" i="8"/>
  <c r="C42" i="8"/>
  <c r="C41" i="8"/>
  <c r="C40" i="8"/>
  <c r="C39" i="8"/>
  <c r="C38" i="8"/>
  <c r="C37" i="8"/>
  <c r="C36" i="8"/>
  <c r="C35" i="8"/>
  <c r="C34" i="8"/>
  <c r="C31" i="8"/>
  <c r="C30" i="8"/>
  <c r="C28" i="8"/>
  <c r="C26" i="8"/>
  <c r="C24" i="8"/>
</calcChain>
</file>

<file path=xl/sharedStrings.xml><?xml version="1.0" encoding="utf-8"?>
<sst xmlns="http://schemas.openxmlformats.org/spreadsheetml/2006/main" count="439" uniqueCount="211">
  <si>
    <t>Pol.</t>
  </si>
  <si>
    <t>m.j.</t>
  </si>
  <si>
    <t>Počet m.j.</t>
  </si>
  <si>
    <t>ks</t>
  </si>
  <si>
    <t>M</t>
  </si>
  <si>
    <t>ROSTLINNÝ MATERIÁL</t>
  </si>
  <si>
    <t>cekový počet stromů</t>
  </si>
  <si>
    <t>POPIS PRAVOCNÍ OPERACE</t>
  </si>
  <si>
    <t>m2</t>
  </si>
  <si>
    <t>cekový počet alejových stromů</t>
  </si>
  <si>
    <t>cekový počet ovocných stromů</t>
  </si>
  <si>
    <t>Následná péče o alejové stromy I.rok viz TZ plán péče</t>
  </si>
  <si>
    <t>Následná péče o alejové stromy II.rok viz TZ plán péče</t>
  </si>
  <si>
    <t>IDENTIFIKÁTOR</t>
  </si>
  <si>
    <t xml:space="preserve"> TAXON</t>
  </si>
  <si>
    <t>PRŮMĚR</t>
  </si>
  <si>
    <t>OBVOD (1,3 M)</t>
  </si>
  <si>
    <t>VÝŠKA</t>
  </si>
  <si>
    <t>VÝŠKA NASAZENÍ
KORUNY</t>
  </si>
  <si>
    <t>PRŮMĚR KORUNY</t>
  </si>
  <si>
    <t>FYZ. STÁŘÍ</t>
  </si>
  <si>
    <t>VITALITA</t>
  </si>
  <si>
    <t>ZDRAVOTNÍ STAV</t>
  </si>
  <si>
    <t>STABILITA</t>
  </si>
  <si>
    <t>PERSPEKTIVA</t>
  </si>
  <si>
    <t>POZNÁMKA</t>
  </si>
  <si>
    <t>NAVRŽENÉ OPATŘENÍ</t>
  </si>
  <si>
    <t>ČÍSLO POZEMKU</t>
  </si>
  <si>
    <t>Tilia platyphyllos - lípa velkolistá</t>
  </si>
  <si>
    <t>k. ú. ŽELIVEC</t>
  </si>
  <si>
    <t>Syringa vulgaris - šeřík obecný</t>
  </si>
  <si>
    <t>nálety</t>
  </si>
  <si>
    <t>74/1</t>
  </si>
  <si>
    <t>Salix sp. - vrba</t>
  </si>
  <si>
    <t>upravovana  na hlavu</t>
  </si>
  <si>
    <t>bez zásahu</t>
  </si>
  <si>
    <t>Malus domestica - jabloň domácí</t>
  </si>
  <si>
    <t>hniloba kmene a báze</t>
  </si>
  <si>
    <t>hniloba kmene</t>
  </si>
  <si>
    <t>18; 15; 17</t>
  </si>
  <si>
    <t>56;48;52</t>
  </si>
  <si>
    <t>hniloba kmene, plodnice rezavce štětinatého</t>
  </si>
  <si>
    <t>10; 11</t>
  </si>
  <si>
    <t>32;36</t>
  </si>
  <si>
    <t>dvojkmen</t>
  </si>
  <si>
    <t>15; 18; 17</t>
  </si>
  <si>
    <t>48;58;52</t>
  </si>
  <si>
    <t>trojkmen</t>
  </si>
  <si>
    <t>Prunus domestica subsp. italica - renkloda</t>
  </si>
  <si>
    <t>obrost na bázi</t>
  </si>
  <si>
    <t>odstranění obrostu</t>
  </si>
  <si>
    <t>průměr měřen v 1m</t>
  </si>
  <si>
    <t>Juglans regia - ořešík královský</t>
  </si>
  <si>
    <t>odstranit trubku</t>
  </si>
  <si>
    <t>těžiště mimo osu kmene, plodnice dřevokazné houby</t>
  </si>
  <si>
    <t>proschlá</t>
  </si>
  <si>
    <t>těžiště mimo osu kmene</t>
  </si>
  <si>
    <t>Prunus avium - třešeň ptačí</t>
  </si>
  <si>
    <t>hniloba kmene, koruna nad střechou</t>
  </si>
  <si>
    <t>572</t>
  </si>
  <si>
    <t xml:space="preserve">nad střechou </t>
  </si>
  <si>
    <t>silná redukce koruny v minulosti, mnoho výmladků v koruně</t>
  </si>
  <si>
    <t>497/1</t>
  </si>
  <si>
    <t>tlakové větvení ve 2 m, el. vedení</t>
  </si>
  <si>
    <t>514</t>
  </si>
  <si>
    <t>Fyziologické stáří</t>
  </si>
  <si>
    <t>Vitalita</t>
  </si>
  <si>
    <t>1. mladý strom</t>
  </si>
  <si>
    <t>1. výborná až mírně snížená</t>
  </si>
  <si>
    <t xml:space="preserve">2. aklimatizovaný mladý strom </t>
  </si>
  <si>
    <t>2. zřetelně snížená</t>
  </si>
  <si>
    <t>3. dospívající strom</t>
  </si>
  <si>
    <t>3. výrazně snížená</t>
  </si>
  <si>
    <t>4. dospělý strom</t>
  </si>
  <si>
    <t>4. zbytková vitalita</t>
  </si>
  <si>
    <t xml:space="preserve">5. senescentní strom </t>
  </si>
  <si>
    <t>5. suchý strom</t>
  </si>
  <si>
    <t xml:space="preserve">Zdravotní stavu </t>
  </si>
  <si>
    <t>Stabilita</t>
  </si>
  <si>
    <t>1. výborný až dobrý</t>
  </si>
  <si>
    <t>1. výborná až dobrá</t>
  </si>
  <si>
    <t>2. zhoršený</t>
  </si>
  <si>
    <t xml:space="preserve">2. zhoršená </t>
  </si>
  <si>
    <t>3. výrazně zhoršený</t>
  </si>
  <si>
    <t xml:space="preserve">3. výrazně zhoršená </t>
  </si>
  <si>
    <t>4. silně narušený</t>
  </si>
  <si>
    <t>4. silně narušená</t>
  </si>
  <si>
    <t>5. rozpadající se/rozpadlý strom</t>
  </si>
  <si>
    <t>5. havarijní strom</t>
  </si>
  <si>
    <t>Perspektiva</t>
  </si>
  <si>
    <t>A. dlouhodobě perspektivní</t>
  </si>
  <si>
    <t>B. krátkodobě perspektivní (perspektiva dočasná)</t>
  </si>
  <si>
    <t>C. neperspektivní</t>
  </si>
  <si>
    <t>cekový počet keřů</t>
  </si>
  <si>
    <t>Picea pungens - smrk pichlavý</t>
  </si>
  <si>
    <t>Corylus colurna - líska turecká</t>
  </si>
  <si>
    <t>Morus alba - moršovník bílý</t>
  </si>
  <si>
    <t>Salix caprea - vrba bílá</t>
  </si>
  <si>
    <t>76;70</t>
  </si>
  <si>
    <t>k. ú. ZRUČ NAD SÁZAVOU</t>
  </si>
  <si>
    <t>230</t>
  </si>
  <si>
    <t>232</t>
  </si>
  <si>
    <t>tlakové větvení na bázi, defektní výhony</t>
  </si>
  <si>
    <t>asymetrická koruna, náklon kmene, hniloba báze</t>
  </si>
  <si>
    <t>A</t>
  </si>
  <si>
    <t>Forsythia intermedia - zlatice</t>
  </si>
  <si>
    <t>odstranění</t>
  </si>
  <si>
    <t>4 ks, pravidelně řezané, 5m2</t>
  </si>
  <si>
    <t>B</t>
  </si>
  <si>
    <t>C</t>
  </si>
  <si>
    <t>230, 231, 232</t>
  </si>
  <si>
    <t>ZE08b</t>
  </si>
  <si>
    <t>Rozpočet je zpracován dle sdružených cen obvyklých opatření MŽP (OOOPK)</t>
  </si>
  <si>
    <t>ZE08c</t>
  </si>
  <si>
    <t>Roční následná péče o keře v zápoji I.rok viz TZ plán péče</t>
  </si>
  <si>
    <t>Roční následná péče o keře v zápoji II.rok viz TZ plán péče</t>
  </si>
  <si>
    <t>24, 22</t>
  </si>
  <si>
    <t>Kácení volné, průměr kmene na pařezu 21-30 cm</t>
  </si>
  <si>
    <t>k. ú. NESMĚŘICE</t>
  </si>
  <si>
    <t>vitální výmladky v koruně, dobře kalusující rány, suché větve v koruně</t>
  </si>
  <si>
    <t>1873/1</t>
  </si>
  <si>
    <t xml:space="preserve">tlakové větveni v 3 m, 2 x tlakové větvení v 7 m   </t>
  </si>
  <si>
    <t xml:space="preserve">el. vedení </t>
  </si>
  <si>
    <t>tlakové větvení ve 3 m</t>
  </si>
  <si>
    <t>bujně rostoucí výmladky v koruně</t>
  </si>
  <si>
    <t>1897/1</t>
  </si>
  <si>
    <t>utlačená koruna od 5, jednostranně zavětvená koruna, hustá koruna</t>
  </si>
  <si>
    <t>PLOCHA
KORUNY</t>
  </si>
  <si>
    <t>Řez udržovací u ovocných dřevin - plocha stromu do 50 m²</t>
  </si>
  <si>
    <t>Kácení volné, průměr kmene na pařezu 31-40 cm</t>
  </si>
  <si>
    <t>Řez solitérních keřů - výška keře více než 3 m</t>
  </si>
  <si>
    <t>Kácení volné, průměr kmene na pařezu 11-20 cm</t>
  </si>
  <si>
    <t>Kácení postupné, a s přetažením, průměr kmene na pařezu 51-60 cm</t>
  </si>
  <si>
    <t>Kácení volné, průměr kmene na pařezu 21-30 cm + odstranění pařezů frézováním</t>
  </si>
  <si>
    <t xml:space="preserve">VÝSADBY ZRUČ NAD SÁZAVOU </t>
  </si>
  <si>
    <t>NAVRŽENÁ OPATŘENÍ - STÁVAJÍCÍ DŘEVINY</t>
  </si>
  <si>
    <t xml:space="preserve">VÝSADBY NESMĚŘICE </t>
  </si>
  <si>
    <t xml:space="preserve">VÝSADBY ŽELIVEC </t>
  </si>
  <si>
    <t xml:space="preserve">CELKEM   </t>
  </si>
  <si>
    <t>Řez stromu s plochou 101-200 m², lokální redukce, zdravotní řez</t>
  </si>
  <si>
    <t>Řez stromu s plochou 101-200 m², stabilizace sekundární koruny, zdravotní řez</t>
  </si>
  <si>
    <t>Řez stromu s plochou 201-300 m² obvodová redukce koruny, zdravotní řez</t>
  </si>
  <si>
    <t>Prunus cerasus - višeň obecná, ovocný strom, vysokokmen s zapěst. korunkou, prostokořenný, výška 180-200 cm</t>
  </si>
  <si>
    <t>Cornus mas - dřín obecný, keř v kontejneru, výška 40-60 cm</t>
  </si>
  <si>
    <t>Acer platanoides - javor mléč, alejový strom s balem, ok 12-14 cm</t>
  </si>
  <si>
    <t>Tilia cordata - lípa srdčitá, alejový strom s balem, ok 12-14 cm</t>
  </si>
  <si>
    <t>Quercus robur - dub letní, alejový strom s balem, ok 12-14 cm</t>
  </si>
  <si>
    <t>Prunus avium - třešeň ptačí, ovocný strom, vysokokmen s zapěst. korunkou, prostokořenný</t>
  </si>
  <si>
    <t>Prunus domestica - slivoň švestka, ovocný strom, vysokokmen s zapěst. korunkou, prostokořenný</t>
  </si>
  <si>
    <t>Tilia platyphyllos - lípa velkolistá, alejový strom s balem, ok 12-14 cm</t>
  </si>
  <si>
    <t>Prunus domestica - slivoň švestka, vysokokmen s zapěst. korunkou, prostokořenný</t>
  </si>
  <si>
    <t>Pyrus communis - hrušeň obecná, ovocný strom, vysokokmen s zapěst. korunkou, prostokořenný</t>
  </si>
  <si>
    <t>Malus domestica - jabloň domácí, ovocný strom,vysokokmen s zapěst. korunkou, prostokořenný</t>
  </si>
  <si>
    <t>Morus alba - morušovník bílý 170 +</t>
  </si>
  <si>
    <t>Následná péče o ovocné stromy I.rok viz TZ plán péče</t>
  </si>
  <si>
    <t>Následná péče o ovocné stromy II.rok viz TZ plán péče</t>
  </si>
  <si>
    <t>PŘEHLED ROZPOČTU</t>
  </si>
  <si>
    <t>Název stavby :</t>
  </si>
  <si>
    <t>Odpovědný projektant:</t>
  </si>
  <si>
    <t>Ing. Václav Bažant, Ph.D.</t>
  </si>
  <si>
    <t>Datum:</t>
  </si>
  <si>
    <t>Investor:</t>
  </si>
  <si>
    <t>Město Zruč nad Sázavou</t>
  </si>
  <si>
    <t>Dodavatel:</t>
  </si>
  <si>
    <t>REKAPITULACE</t>
  </si>
  <si>
    <t>ZRUČ NAD SÁZAVOU</t>
  </si>
  <si>
    <t>NESMĚŘICE</t>
  </si>
  <si>
    <t>ŽELIVEC</t>
  </si>
  <si>
    <t>Celkové náklady bez DPH</t>
  </si>
  <si>
    <t>KRYCÍ LIST ROZPOČTU</t>
  </si>
  <si>
    <t>DOPLNĚNÍ KRAJINNÉ ZELENĚ 
ZRUČ NAD SÁZAVOU, NESMĚŘICE, ŽELIVEC    2024
VEGETAČNÍ ÚPRAVY / DPS</t>
  </si>
  <si>
    <t xml:space="preserve">město Zruč nad Sázavou </t>
  </si>
  <si>
    <t>Náklady z rozpočtu</t>
  </si>
  <si>
    <t>Ostatní náklady ze souhrného rozpočtu</t>
  </si>
  <si>
    <t>Cena bez DPH</t>
  </si>
  <si>
    <t>DPH základní</t>
  </si>
  <si>
    <t>DPH snížená</t>
  </si>
  <si>
    <t>Cena s DPH</t>
  </si>
  <si>
    <t>Projektant</t>
  </si>
  <si>
    <t>Zpracovatel</t>
  </si>
  <si>
    <t>Tímto čestně prohlašuji, že zpracovaný položkový rozpočet</t>
  </si>
  <si>
    <t>obsahuje ceny v místě a čase obvyklé</t>
  </si>
  <si>
    <t>Datum a podpis</t>
  </si>
  <si>
    <t>Objednatel</t>
  </si>
  <si>
    <t>Zhotovitel</t>
  </si>
  <si>
    <t>OŠETŘENÍ DŘEVIN</t>
  </si>
  <si>
    <t>Cena m.j.</t>
  </si>
  <si>
    <t>Cena celkem</t>
  </si>
  <si>
    <t>ZE04a</t>
  </si>
  <si>
    <t>ZE04b</t>
  </si>
  <si>
    <t>ZE04c</t>
  </si>
  <si>
    <t>ZE03e</t>
  </si>
  <si>
    <t>ZE11a</t>
  </si>
  <si>
    <t>Odstranění pařezů frézováním</t>
  </si>
  <si>
    <t>ZE05b</t>
  </si>
  <si>
    <t>Likvidace klestu štěpkováním</t>
  </si>
  <si>
    <t>m3</t>
  </si>
  <si>
    <t>ZE17c</t>
  </si>
  <si>
    <t>ZE18a</t>
  </si>
  <si>
    <t>Řezy udržovací u ovocných dřevin - plocha stromu do 50 m²</t>
  </si>
  <si>
    <t>ZE35c</t>
  </si>
  <si>
    <t>Řez stromu s plochou 101-200 m², lokální redukce</t>
  </si>
  <si>
    <t>ZE35d</t>
  </si>
  <si>
    <t>Řez stromu s plochou 101-200 m², stabilizace sekundární koruny</t>
  </si>
  <si>
    <t>ZE36d</t>
  </si>
  <si>
    <t>Řez stromu s plochou 201-300 m² obvodová redukce koruny</t>
  </si>
  <si>
    <t xml:space="preserve">CELKEM  </t>
  </si>
  <si>
    <t>NAVRŽENÁ OPATŘENÍ</t>
  </si>
  <si>
    <t>DOPLNĚNÍ SÍDELNÍ ZELENĚ 
ZRUČ NAD SÁZAVOU, NESMĚŘICE, ŽELIVEC 2024
VEGETAČNÍ ÚPRAVY / DPS</t>
  </si>
  <si>
    <t>Odstranění keře s vykopáním kořenů</t>
  </si>
  <si>
    <t>Odstranění obrostu na bázi stromu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</si>
</sst>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č&quot;_-;\-* #,##0.00\ &quot;Kč&quot;_-;_-* &quot;-&quot;??\ &quot;Kč&quot;_-;_-@_-"/>
    <numFmt numFmtId="164" formatCode="#,##0\ &quot;Kč&quot;"/>
    <numFmt numFmtId="165" formatCode="#,##0.00\ &quot;Kč&quot;"/>
    <numFmt numFmtId="166" formatCode="0.0"/>
    <numFmt numFmtId="167" formatCode="#,##0.0\ &quot;Kč&quot;"/>
  </numFmts>
  <fonts count="35" x14ac:knownFonts="1">
    <font>
      <sz val="11"/>
      <color theme="1"/>
      <name val="Calibri"/>
      <family val="2"/>
      <charset val="238"/>
      <scheme val="minor"/>
    </font>
    <font>
      <b/>
      <sz val="13"/>
      <name val="Arial Narrow"/>
      <family val="2"/>
      <charset val="238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8"/>
      <name val="Trebuchet MS"/>
      <family val="2"/>
      <charset val="238"/>
    </font>
    <font>
      <sz val="11"/>
      <color indexed="8"/>
      <name val="Calibri"/>
      <family val="2"/>
      <charset val="238"/>
    </font>
    <font>
      <i/>
      <sz val="8"/>
      <name val="Arial Narrow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i/>
      <sz val="12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indexed="8"/>
      <name val="Arial Narrow"/>
      <family val="2"/>
      <charset val="238"/>
    </font>
    <font>
      <b/>
      <sz val="10"/>
      <name val="Arial Narrow"/>
      <family val="2"/>
      <charset val="238"/>
    </font>
    <font>
      <b/>
      <u/>
      <sz val="10"/>
      <name val="Arial Narrow"/>
      <family val="2"/>
      <charset val="238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sz val="10"/>
      <color rgb="FF0000FF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rgb="FF0000FF"/>
      <name val="Arial Narrow"/>
      <family val="2"/>
      <charset val="238"/>
    </font>
    <font>
      <b/>
      <sz val="10"/>
      <color rgb="FFC00000"/>
      <name val="Arial Narrow"/>
      <family val="2"/>
      <charset val="238"/>
    </font>
    <font>
      <sz val="10"/>
      <color rgb="FFC00000"/>
      <name val="Arial Narrow"/>
      <family val="2"/>
      <charset val="238"/>
    </font>
    <font>
      <sz val="10"/>
      <color rgb="FF007635"/>
      <name val="Arial Narrow"/>
      <family val="2"/>
      <charset val="238"/>
    </font>
    <font>
      <b/>
      <sz val="10"/>
      <color rgb="FF007635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7" fillId="0" borderId="0"/>
    <xf numFmtId="44" fontId="3" fillId="0" borderId="0" applyFont="0" applyFill="0" applyBorder="0" applyAlignment="0" applyProtection="0"/>
  </cellStyleXfs>
  <cellXfs count="242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9" fillId="0" borderId="0" xfId="0" applyFont="1"/>
    <xf numFmtId="1" fontId="9" fillId="0" borderId="8" xfId="0" applyNumberFormat="1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" fontId="9" fillId="0" borderId="3" xfId="0" applyNumberFormat="1" applyFont="1" applyBorder="1" applyAlignment="1">
      <alignment vertical="center" wrapText="1"/>
    </xf>
    <xf numFmtId="1" fontId="9" fillId="0" borderId="3" xfId="0" applyNumberFormat="1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1" fontId="9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1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justify" vertical="center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vertical="top"/>
    </xf>
    <xf numFmtId="0" fontId="13" fillId="0" borderId="0" xfId="0" applyFont="1" applyAlignment="1">
      <alignment wrapText="1"/>
    </xf>
    <xf numFmtId="0" fontId="12" fillId="0" borderId="0" xfId="0" applyFont="1" applyAlignment="1">
      <alignment vertical="top"/>
    </xf>
    <xf numFmtId="0" fontId="11" fillId="0" borderId="0" xfId="0" applyFont="1"/>
    <xf numFmtId="0" fontId="14" fillId="0" borderId="0" xfId="0" applyFont="1"/>
    <xf numFmtId="0" fontId="14" fillId="0" borderId="0" xfId="0" applyFont="1" applyAlignment="1">
      <alignment wrapText="1"/>
    </xf>
    <xf numFmtId="0" fontId="15" fillId="0" borderId="0" xfId="0" applyFont="1" applyAlignment="1">
      <alignment horizontal="left"/>
    </xf>
    <xf numFmtId="1" fontId="10" fillId="0" borderId="6" xfId="0" applyNumberFormat="1" applyFont="1" applyBorder="1" applyAlignment="1">
      <alignment horizontal="left" vertical="center"/>
    </xf>
    <xf numFmtId="49" fontId="9" fillId="0" borderId="3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textRotation="90"/>
    </xf>
    <xf numFmtId="1" fontId="9" fillId="0" borderId="1" xfId="0" applyNumberFormat="1" applyFont="1" applyBorder="1" applyAlignment="1">
      <alignment horizontal="center" textRotation="90" wrapText="1"/>
    </xf>
    <xf numFmtId="1" fontId="9" fillId="2" borderId="1" xfId="0" applyNumberFormat="1" applyFont="1" applyFill="1" applyBorder="1" applyAlignment="1">
      <alignment horizontal="center" textRotation="90"/>
    </xf>
    <xf numFmtId="49" fontId="9" fillId="0" borderId="11" xfId="0" applyNumberFormat="1" applyFont="1" applyBorder="1" applyAlignment="1">
      <alignment horizontal="center" textRotation="90" wrapText="1"/>
    </xf>
    <xf numFmtId="1" fontId="10" fillId="0" borderId="10" xfId="0" applyNumberFormat="1" applyFont="1" applyBorder="1" applyAlignment="1">
      <alignment horizontal="left"/>
    </xf>
    <xf numFmtId="49" fontId="9" fillId="0" borderId="5" xfId="0" applyNumberFormat="1" applyFont="1" applyBorder="1" applyAlignment="1">
      <alignment horizontal="center" vertical="center" wrapText="1"/>
    </xf>
    <xf numFmtId="1" fontId="10" fillId="0" borderId="6" xfId="0" applyNumberFormat="1" applyFont="1" applyBorder="1" applyAlignment="1">
      <alignment horizontal="left"/>
    </xf>
    <xf numFmtId="1" fontId="9" fillId="0" borderId="2" xfId="0" applyNumberFormat="1" applyFont="1" applyBorder="1" applyAlignment="1">
      <alignment horizontal="center" textRotation="90"/>
    </xf>
    <xf numFmtId="1" fontId="9" fillId="0" borderId="2" xfId="0" applyNumberFormat="1" applyFont="1" applyBorder="1" applyAlignment="1">
      <alignment horizontal="center" textRotation="90" wrapText="1"/>
    </xf>
    <xf numFmtId="1" fontId="9" fillId="2" borderId="2" xfId="0" applyNumberFormat="1" applyFont="1" applyFill="1" applyBorder="1" applyAlignment="1">
      <alignment horizontal="center" textRotation="90"/>
    </xf>
    <xf numFmtId="164" fontId="9" fillId="0" borderId="2" xfId="0" applyNumberFormat="1" applyFont="1" applyBorder="1" applyAlignment="1">
      <alignment horizontal="right" textRotation="90" wrapText="1"/>
    </xf>
    <xf numFmtId="1" fontId="9" fillId="0" borderId="8" xfId="0" applyNumberFormat="1" applyFont="1" applyBorder="1" applyAlignment="1">
      <alignment vertical="center" wrapText="1"/>
    </xf>
    <xf numFmtId="1" fontId="9" fillId="0" borderId="8" xfId="0" applyNumberFormat="1" applyFont="1" applyBorder="1" applyAlignment="1">
      <alignment horizontal="left" vertical="center" wrapText="1"/>
    </xf>
    <xf numFmtId="1" fontId="9" fillId="0" borderId="5" xfId="0" applyNumberFormat="1" applyFont="1" applyBorder="1" applyAlignment="1">
      <alignment vertical="center" wrapText="1"/>
    </xf>
    <xf numFmtId="1" fontId="9" fillId="3" borderId="5" xfId="0" applyNumberFormat="1" applyFont="1" applyFill="1" applyBorder="1" applyAlignment="1">
      <alignment horizontal="center" textRotation="90" wrapText="1"/>
    </xf>
    <xf numFmtId="1" fontId="9" fillId="3" borderId="1" xfId="0" applyNumberFormat="1" applyFont="1" applyFill="1" applyBorder="1" applyAlignment="1">
      <alignment horizontal="center" textRotation="90" wrapText="1"/>
    </xf>
    <xf numFmtId="1" fontId="9" fillId="3" borderId="3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1" fontId="9" fillId="3" borderId="5" xfId="0" applyNumberFormat="1" applyFont="1" applyFill="1" applyBorder="1" applyAlignment="1">
      <alignment horizontal="center" textRotation="90"/>
    </xf>
    <xf numFmtId="1" fontId="9" fillId="3" borderId="1" xfId="0" applyNumberFormat="1" applyFont="1" applyFill="1" applyBorder="1" applyAlignment="1">
      <alignment horizontal="center" textRotation="90"/>
    </xf>
    <xf numFmtId="0" fontId="9" fillId="3" borderId="3" xfId="0" applyFont="1" applyFill="1" applyBorder="1" applyAlignment="1">
      <alignment vertical="center" wrapText="1"/>
    </xf>
    <xf numFmtId="1" fontId="9" fillId="3" borderId="2" xfId="0" applyNumberFormat="1" applyFont="1" applyFill="1" applyBorder="1" applyAlignment="1">
      <alignment horizontal="center" textRotation="90"/>
    </xf>
    <xf numFmtId="1" fontId="9" fillId="3" borderId="5" xfId="0" applyNumberFormat="1" applyFont="1" applyFill="1" applyBorder="1" applyAlignment="1">
      <alignment horizontal="center" vertical="center" wrapText="1"/>
    </xf>
    <xf numFmtId="1" fontId="9" fillId="3" borderId="2" xfId="0" applyNumberFormat="1" applyFont="1" applyFill="1" applyBorder="1" applyAlignment="1">
      <alignment horizontal="center" vertical="center" wrapText="1"/>
    </xf>
    <xf numFmtId="1" fontId="9" fillId="3" borderId="8" xfId="0" applyNumberFormat="1" applyFont="1" applyFill="1" applyBorder="1" applyAlignment="1">
      <alignment horizontal="center" vertical="center" wrapText="1"/>
    </xf>
    <xf numFmtId="1" fontId="9" fillId="3" borderId="0" xfId="0" applyNumberFormat="1" applyFont="1" applyFill="1"/>
    <xf numFmtId="0" fontId="20" fillId="2" borderId="0" xfId="0" applyFont="1" applyFill="1" applyAlignment="1">
      <alignment horizontal="center" vertical="center"/>
    </xf>
    <xf numFmtId="165" fontId="20" fillId="2" borderId="0" xfId="0" applyNumberFormat="1" applyFont="1" applyFill="1"/>
    <xf numFmtId="166" fontId="2" fillId="2" borderId="0" xfId="0" applyNumberFormat="1" applyFont="1" applyFill="1" applyAlignment="1">
      <alignment horizontal="right" vertical="center"/>
    </xf>
    <xf numFmtId="165" fontId="2" fillId="2" borderId="0" xfId="0" applyNumberFormat="1" applyFont="1" applyFill="1" applyAlignment="1">
      <alignment horizontal="right" vertical="center"/>
    </xf>
    <xf numFmtId="165" fontId="20" fillId="2" borderId="0" xfId="0" applyNumberFormat="1" applyFont="1" applyFill="1" applyAlignment="1">
      <alignment horizontal="right" vertical="center"/>
    </xf>
    <xf numFmtId="0" fontId="21" fillId="2" borderId="0" xfId="1" applyFont="1" applyFill="1"/>
    <xf numFmtId="0" fontId="2" fillId="2" borderId="0" xfId="1" applyFont="1" applyFill="1" applyAlignment="1">
      <alignment vertical="center"/>
    </xf>
    <xf numFmtId="49" fontId="21" fillId="2" borderId="0" xfId="1" applyNumberFormat="1" applyFont="1" applyFill="1"/>
    <xf numFmtId="0" fontId="2" fillId="2" borderId="0" xfId="1" applyFont="1" applyFill="1"/>
    <xf numFmtId="49" fontId="2" fillId="2" borderId="0" xfId="0" applyNumberFormat="1" applyFont="1" applyFill="1" applyAlignment="1">
      <alignment horizontal="right" vertical="center"/>
    </xf>
    <xf numFmtId="0" fontId="2" fillId="2" borderId="0" xfId="0" applyFont="1" applyFill="1"/>
    <xf numFmtId="0" fontId="23" fillId="2" borderId="0" xfId="1" applyFont="1" applyFill="1" applyAlignment="1">
      <alignment vertical="center"/>
    </xf>
    <xf numFmtId="0" fontId="20" fillId="2" borderId="0" xfId="0" applyFont="1" applyFill="1"/>
    <xf numFmtId="0" fontId="22" fillId="2" borderId="2" xfId="0" applyFont="1" applyFill="1" applyBorder="1" applyAlignment="1">
      <alignment horizontal="left" vertical="center"/>
    </xf>
    <xf numFmtId="165" fontId="22" fillId="2" borderId="2" xfId="0" applyNumberFormat="1" applyFont="1" applyFill="1" applyBorder="1" applyAlignment="1">
      <alignment vertical="center"/>
    </xf>
    <xf numFmtId="165" fontId="24" fillId="2" borderId="0" xfId="0" applyNumberFormat="1" applyFont="1" applyFill="1" applyAlignment="1">
      <alignment vertical="center"/>
    </xf>
    <xf numFmtId="165" fontId="20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2" fillId="2" borderId="1" xfId="0" applyFont="1" applyFill="1" applyBorder="1" applyAlignment="1">
      <alignment horizontal="left" vertical="center"/>
    </xf>
    <xf numFmtId="165" fontId="22" fillId="2" borderId="1" xfId="0" applyNumberFormat="1" applyFont="1" applyFill="1" applyBorder="1" applyAlignment="1">
      <alignment vertical="center"/>
    </xf>
    <xf numFmtId="165" fontId="25" fillId="2" borderId="0" xfId="0" applyNumberFormat="1" applyFont="1" applyFill="1"/>
    <xf numFmtId="0" fontId="2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/>
    </xf>
    <xf numFmtId="0" fontId="22" fillId="2" borderId="14" xfId="0" applyFont="1" applyFill="1" applyBorder="1" applyAlignment="1">
      <alignment horizontal="left" vertical="center"/>
    </xf>
    <xf numFmtId="165" fontId="22" fillId="2" borderId="14" xfId="0" applyNumberFormat="1" applyFont="1" applyFill="1" applyBorder="1" applyAlignment="1">
      <alignment vertical="center"/>
    </xf>
    <xf numFmtId="165" fontId="22" fillId="2" borderId="15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/>
    <xf numFmtId="165" fontId="26" fillId="2" borderId="0" xfId="0" applyNumberFormat="1" applyFont="1" applyFill="1"/>
    <xf numFmtId="0" fontId="25" fillId="2" borderId="0" xfId="0" applyFont="1" applyFill="1"/>
    <xf numFmtId="165" fontId="27" fillId="2" borderId="0" xfId="0" applyNumberFormat="1" applyFont="1" applyFill="1" applyAlignment="1">
      <alignment horizontal="right" vertical="center"/>
    </xf>
    <xf numFmtId="165" fontId="27" fillId="2" borderId="0" xfId="0" applyNumberFormat="1" applyFont="1" applyFill="1" applyAlignment="1">
      <alignment vertical="center"/>
    </xf>
    <xf numFmtId="0" fontId="27" fillId="2" borderId="0" xfId="0" applyFont="1" applyFill="1" applyAlignment="1">
      <alignment vertical="center"/>
    </xf>
    <xf numFmtId="165" fontId="28" fillId="2" borderId="0" xfId="0" applyNumberFormat="1" applyFont="1" applyFill="1"/>
    <xf numFmtId="165" fontId="29" fillId="2" borderId="0" xfId="0" applyNumberFormat="1" applyFont="1" applyFill="1"/>
    <xf numFmtId="0" fontId="29" fillId="2" borderId="0" xfId="0" applyFont="1" applyFill="1"/>
    <xf numFmtId="0" fontId="30" fillId="2" borderId="0" xfId="0" applyFont="1" applyFill="1"/>
    <xf numFmtId="165" fontId="30" fillId="2" borderId="0" xfId="0" applyNumberFormat="1" applyFont="1" applyFill="1"/>
    <xf numFmtId="0" fontId="31" fillId="2" borderId="0" xfId="0" applyFont="1" applyFill="1"/>
    <xf numFmtId="0" fontId="32" fillId="2" borderId="0" xfId="0" applyFont="1" applyFill="1"/>
    <xf numFmtId="165" fontId="31" fillId="2" borderId="0" xfId="0" applyNumberFormat="1" applyFont="1" applyFill="1"/>
    <xf numFmtId="0" fontId="33" fillId="2" borderId="0" xfId="0" applyFont="1" applyFill="1"/>
    <xf numFmtId="0" fontId="34" fillId="2" borderId="0" xfId="0" applyFont="1" applyFill="1"/>
    <xf numFmtId="165" fontId="34" fillId="2" borderId="0" xfId="0" applyNumberFormat="1" applyFont="1" applyFill="1"/>
    <xf numFmtId="165" fontId="33" fillId="2" borderId="0" xfId="0" applyNumberFormat="1" applyFont="1" applyFill="1"/>
    <xf numFmtId="0" fontId="21" fillId="2" borderId="1" xfId="1" applyFont="1" applyFill="1" applyBorder="1"/>
    <xf numFmtId="0" fontId="2" fillId="2" borderId="1" xfId="1" applyFont="1" applyFill="1" applyBorder="1"/>
    <xf numFmtId="165" fontId="2" fillId="2" borderId="1" xfId="0" applyNumberFormat="1" applyFont="1" applyFill="1" applyBorder="1" applyAlignment="1">
      <alignment horizontal="right" vertical="center"/>
    </xf>
    <xf numFmtId="9" fontId="2" fillId="2" borderId="0" xfId="0" applyNumberFormat="1" applyFont="1" applyFill="1" applyAlignment="1">
      <alignment horizontal="left"/>
    </xf>
    <xf numFmtId="165" fontId="2" fillId="2" borderId="0" xfId="0" applyNumberFormat="1" applyFont="1" applyFill="1" applyAlignment="1">
      <alignment horizontal="right"/>
    </xf>
    <xf numFmtId="165" fontId="27" fillId="2" borderId="0" xfId="0" applyNumberFormat="1" applyFont="1" applyFill="1" applyAlignment="1">
      <alignment horizontal="right"/>
    </xf>
    <xf numFmtId="165" fontId="27" fillId="2" borderId="0" xfId="0" applyNumberFormat="1" applyFont="1" applyFill="1"/>
    <xf numFmtId="0" fontId="27" fillId="2" borderId="0" xfId="0" applyFont="1" applyFill="1"/>
    <xf numFmtId="0" fontId="2" fillId="2" borderId="1" xfId="0" applyFont="1" applyFill="1" applyBorder="1" applyAlignment="1">
      <alignment horizontal="left"/>
    </xf>
    <xf numFmtId="165" fontId="2" fillId="2" borderId="1" xfId="0" applyNumberFormat="1" applyFont="1" applyFill="1" applyBorder="1" applyAlignment="1">
      <alignment horizontal="left"/>
    </xf>
    <xf numFmtId="165" fontId="2" fillId="2" borderId="1" xfId="0" applyNumberFormat="1" applyFont="1" applyFill="1" applyBorder="1" applyAlignment="1">
      <alignment horizontal="right"/>
    </xf>
    <xf numFmtId="0" fontId="29" fillId="0" borderId="0" xfId="0" applyFont="1"/>
    <xf numFmtId="165" fontId="2" fillId="2" borderId="0" xfId="0" applyNumberFormat="1" applyFont="1" applyFill="1" applyAlignment="1">
      <alignment horizontal="left"/>
    </xf>
    <xf numFmtId="0" fontId="2" fillId="2" borderId="12" xfId="0" applyFont="1" applyFill="1" applyBorder="1" applyAlignment="1">
      <alignment horizontal="left"/>
    </xf>
    <xf numFmtId="165" fontId="2" fillId="2" borderId="12" xfId="0" applyNumberFormat="1" applyFont="1" applyFill="1" applyBorder="1" applyAlignment="1">
      <alignment horizontal="left"/>
    </xf>
    <xf numFmtId="165" fontId="2" fillId="2" borderId="12" xfId="0" applyNumberFormat="1" applyFont="1" applyFill="1" applyBorder="1" applyAlignment="1">
      <alignment horizontal="right"/>
    </xf>
    <xf numFmtId="0" fontId="2" fillId="2" borderId="12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22" fillId="2" borderId="0" xfId="1" applyFont="1" applyFill="1" applyAlignment="1">
      <alignment vertical="center" wrapText="1"/>
    </xf>
    <xf numFmtId="0" fontId="0" fillId="2" borderId="0" xfId="0" applyFill="1"/>
    <xf numFmtId="0" fontId="1" fillId="4" borderId="12" xfId="0" applyFont="1" applyFill="1" applyBorder="1" applyAlignment="1">
      <alignment horizontal="left" vertical="center"/>
    </xf>
    <xf numFmtId="165" fontId="1" fillId="4" borderId="12" xfId="0" applyNumberFormat="1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left" vertical="center"/>
    </xf>
    <xf numFmtId="165" fontId="1" fillId="4" borderId="2" xfId="0" applyNumberFormat="1" applyFont="1" applyFill="1" applyBorder="1" applyAlignment="1">
      <alignment horizontal="right"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2" fontId="2" fillId="2" borderId="0" xfId="0" applyNumberFormat="1" applyFont="1" applyFill="1" applyAlignment="1" applyProtection="1">
      <alignment horizontal="center" vertical="center"/>
      <protection locked="0"/>
    </xf>
    <xf numFmtId="0" fontId="17" fillId="2" borderId="3" xfId="0" applyFont="1" applyFill="1" applyBorder="1" applyAlignment="1" applyProtection="1">
      <alignment horizontal="left" vertical="center"/>
      <protection locked="0"/>
    </xf>
    <xf numFmtId="0" fontId="17" fillId="2" borderId="3" xfId="0" applyFont="1" applyFill="1" applyBorder="1" applyAlignment="1" applyProtection="1">
      <alignment vertical="center" wrapText="1"/>
      <protection locked="0"/>
    </xf>
    <xf numFmtId="0" fontId="17" fillId="2" borderId="3" xfId="0" applyFont="1" applyFill="1" applyBorder="1" applyAlignment="1" applyProtection="1">
      <alignment horizontal="center" vertical="center"/>
      <protection locked="0"/>
    </xf>
    <xf numFmtId="2" fontId="17" fillId="2" borderId="3" xfId="0" applyNumberFormat="1" applyFont="1" applyFill="1" applyBorder="1" applyAlignment="1" applyProtection="1">
      <alignment horizontal="center" vertical="center"/>
      <protection locked="0"/>
    </xf>
    <xf numFmtId="165" fontId="17" fillId="2" borderId="3" xfId="0" applyNumberFormat="1" applyFont="1" applyFill="1" applyBorder="1" applyAlignment="1" applyProtection="1">
      <alignment horizontal="right" vertical="center"/>
      <protection locked="0"/>
    </xf>
    <xf numFmtId="0" fontId="18" fillId="2" borderId="3" xfId="0" applyFont="1" applyFill="1" applyBorder="1" applyAlignment="1" applyProtection="1">
      <alignment horizontal="left" vertical="center"/>
      <protection locked="0"/>
    </xf>
    <xf numFmtId="0" fontId="18" fillId="2" borderId="3" xfId="0" applyFont="1" applyFill="1" applyBorder="1" applyAlignment="1" applyProtection="1">
      <alignment vertical="center" wrapText="1"/>
      <protection locked="0"/>
    </xf>
    <xf numFmtId="0" fontId="18" fillId="0" borderId="3" xfId="0" applyFont="1" applyBorder="1" applyAlignment="1" applyProtection="1">
      <alignment horizontal="center"/>
      <protection locked="0"/>
    </xf>
    <xf numFmtId="167" fontId="18" fillId="0" borderId="3" xfId="0" applyNumberFormat="1" applyFont="1" applyBorder="1" applyAlignment="1" applyProtection="1">
      <alignment horizontal="right" vertical="center"/>
      <protection locked="0"/>
    </xf>
    <xf numFmtId="0" fontId="18" fillId="2" borderId="0" xfId="0" applyFont="1" applyFill="1" applyAlignment="1" applyProtection="1">
      <alignment vertical="center"/>
      <protection locked="0"/>
    </xf>
    <xf numFmtId="0" fontId="19" fillId="2" borderId="3" xfId="0" applyFont="1" applyFill="1" applyBorder="1" applyAlignment="1" applyProtection="1">
      <alignment vertical="center"/>
      <protection locked="0"/>
    </xf>
    <xf numFmtId="167" fontId="18" fillId="0" borderId="3" xfId="0" applyNumberFormat="1" applyFont="1" applyBorder="1" applyAlignment="1" applyProtection="1">
      <alignment horizontal="right"/>
      <protection locked="0"/>
    </xf>
    <xf numFmtId="167" fontId="19" fillId="0" borderId="3" xfId="0" applyNumberFormat="1" applyFont="1" applyBorder="1" applyAlignment="1" applyProtection="1">
      <alignment horizontal="right"/>
      <protection locked="0"/>
    </xf>
    <xf numFmtId="167" fontId="19" fillId="0" borderId="3" xfId="0" applyNumberFormat="1" applyFont="1" applyBorder="1" applyAlignment="1" applyProtection="1">
      <alignment horizontal="right" vertical="center"/>
      <protection locked="0"/>
    </xf>
    <xf numFmtId="0" fontId="8" fillId="2" borderId="3" xfId="0" applyFont="1" applyFill="1" applyBorder="1" applyAlignment="1" applyProtection="1">
      <alignment horizontal="left" vertical="center"/>
      <protection locked="0"/>
    </xf>
    <xf numFmtId="167" fontId="8" fillId="0" borderId="3" xfId="0" applyNumberFormat="1" applyFont="1" applyBorder="1" applyAlignment="1" applyProtection="1">
      <alignment horizontal="right"/>
      <protection locked="0"/>
    </xf>
    <xf numFmtId="167" fontId="8" fillId="0" borderId="3" xfId="0" applyNumberFormat="1" applyFont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vertical="center"/>
      <protection locked="0"/>
    </xf>
    <xf numFmtId="165" fontId="1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horizontal="center" vertical="center"/>
    </xf>
    <xf numFmtId="2" fontId="2" fillId="2" borderId="0" xfId="0" applyNumberFormat="1" applyFont="1" applyFill="1" applyAlignment="1" applyProtection="1">
      <alignment horizontal="center" vertical="center"/>
    </xf>
    <xf numFmtId="0" fontId="17" fillId="2" borderId="3" xfId="0" applyFont="1" applyFill="1" applyBorder="1" applyAlignment="1" applyProtection="1">
      <alignment horizontal="left" vertical="center"/>
    </xf>
    <xf numFmtId="0" fontId="17" fillId="2" borderId="3" xfId="0" applyFont="1" applyFill="1" applyBorder="1" applyAlignment="1" applyProtection="1">
      <alignment vertical="center" wrapText="1"/>
    </xf>
    <xf numFmtId="0" fontId="17" fillId="2" borderId="3" xfId="0" applyFont="1" applyFill="1" applyBorder="1" applyAlignment="1" applyProtection="1">
      <alignment horizontal="center" vertical="center"/>
    </xf>
    <xf numFmtId="2" fontId="17" fillId="2" borderId="3" xfId="0" applyNumberFormat="1" applyFont="1" applyFill="1" applyBorder="1" applyAlignment="1" applyProtection="1">
      <alignment horizontal="center" vertical="center"/>
    </xf>
    <xf numFmtId="0" fontId="18" fillId="2" borderId="3" xfId="0" applyFont="1" applyFill="1" applyBorder="1" applyAlignment="1" applyProtection="1">
      <alignment horizontal="left" vertical="center"/>
    </xf>
    <xf numFmtId="0" fontId="18" fillId="2" borderId="3" xfId="0" applyFont="1" applyFill="1" applyBorder="1" applyAlignment="1" applyProtection="1">
      <alignment vertical="center" wrapText="1"/>
    </xf>
    <xf numFmtId="0" fontId="18" fillId="0" borderId="3" xfId="0" applyFont="1" applyBorder="1" applyAlignment="1" applyProtection="1">
      <alignment horizontal="center"/>
    </xf>
    <xf numFmtId="1" fontId="18" fillId="2" borderId="3" xfId="0" applyNumberFormat="1" applyFont="1" applyFill="1" applyBorder="1" applyAlignment="1" applyProtection="1">
      <alignment horizontal="center"/>
    </xf>
    <xf numFmtId="0" fontId="18" fillId="2" borderId="0" xfId="0" applyFont="1" applyFill="1" applyAlignment="1" applyProtection="1">
      <alignment vertical="center"/>
    </xf>
    <xf numFmtId="0" fontId="19" fillId="2" borderId="3" xfId="0" applyFont="1" applyFill="1" applyBorder="1" applyAlignment="1" applyProtection="1">
      <alignment vertical="center"/>
    </xf>
    <xf numFmtId="1" fontId="19" fillId="2" borderId="3" xfId="0" applyNumberFormat="1" applyFont="1" applyFill="1" applyBorder="1" applyAlignment="1" applyProtection="1">
      <alignment horizontal="center"/>
    </xf>
    <xf numFmtId="0" fontId="19" fillId="2" borderId="3" xfId="0" applyFont="1" applyFill="1" applyBorder="1" applyAlignment="1" applyProtection="1">
      <alignment horizontal="left" vertical="center"/>
    </xf>
    <xf numFmtId="0" fontId="19" fillId="2" borderId="0" xfId="0" applyFont="1" applyFill="1" applyAlignment="1" applyProtection="1">
      <alignment vertical="center"/>
    </xf>
    <xf numFmtId="0" fontId="19" fillId="0" borderId="3" xfId="0" applyFont="1" applyBorder="1" applyAlignment="1" applyProtection="1">
      <alignment horizontal="center"/>
    </xf>
    <xf numFmtId="1" fontId="19" fillId="2" borderId="3" xfId="0" applyNumberFormat="1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left" vertical="center"/>
    </xf>
    <xf numFmtId="0" fontId="8" fillId="2" borderId="3" xfId="0" applyFont="1" applyFill="1" applyBorder="1" applyAlignment="1" applyProtection="1">
      <alignment vertical="center"/>
    </xf>
    <xf numFmtId="1" fontId="8" fillId="2" borderId="3" xfId="0" applyNumberFormat="1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vertical="center"/>
    </xf>
    <xf numFmtId="0" fontId="0" fillId="0" borderId="0" xfId="0" applyProtection="1"/>
    <xf numFmtId="0" fontId="17" fillId="2" borderId="0" xfId="0" applyFont="1" applyFill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horizontal="center" vertical="center"/>
      <protection locked="0"/>
    </xf>
    <xf numFmtId="0" fontId="18" fillId="2" borderId="0" xfId="0" applyFont="1" applyFill="1" applyAlignment="1" applyProtection="1">
      <alignment horizontal="left" vertical="center"/>
      <protection locked="0"/>
    </xf>
    <xf numFmtId="0" fontId="18" fillId="2" borderId="0" xfId="0" applyFont="1" applyFill="1" applyAlignment="1" applyProtection="1">
      <alignment horizontal="center" vertical="center"/>
      <protection locked="0"/>
    </xf>
    <xf numFmtId="2" fontId="18" fillId="2" borderId="0" xfId="0" applyNumberFormat="1" applyFont="1" applyFill="1" applyAlignment="1" applyProtection="1">
      <alignment horizontal="center" vertical="center"/>
      <protection locked="0"/>
    </xf>
    <xf numFmtId="0" fontId="18" fillId="2" borderId="0" xfId="0" applyFont="1" applyFill="1" applyAlignment="1" applyProtection="1">
      <alignment vertical="center" wrapText="1"/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2" borderId="3" xfId="0" applyFont="1" applyFill="1" applyBorder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1" fontId="18" fillId="2" borderId="0" xfId="0" applyNumberFormat="1" applyFont="1" applyFill="1" applyAlignment="1" applyProtection="1">
      <alignment horizontal="center"/>
    </xf>
    <xf numFmtId="0" fontId="18" fillId="2" borderId="3" xfId="0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 applyProtection="1">
      <alignment vertical="center" wrapText="1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2" fontId="4" fillId="2" borderId="3" xfId="0" applyNumberFormat="1" applyFont="1" applyFill="1" applyBorder="1" applyAlignment="1" applyProtection="1">
      <alignment horizontal="center" vertical="center"/>
      <protection locked="0"/>
    </xf>
    <xf numFmtId="165" fontId="4" fillId="2" borderId="3" xfId="0" applyNumberFormat="1" applyFont="1" applyFill="1" applyBorder="1" applyAlignment="1" applyProtection="1">
      <alignment horizontal="righ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167" fontId="5" fillId="0" borderId="3" xfId="0" applyNumberFormat="1" applyFont="1" applyBorder="1" applyAlignment="1" applyProtection="1">
      <alignment horizontal="right" vertical="center"/>
      <protection locked="0"/>
    </xf>
    <xf numFmtId="0" fontId="5" fillId="2" borderId="3" xfId="0" applyFont="1" applyFill="1" applyBorder="1" applyAlignment="1" applyProtection="1">
      <alignment vertical="center"/>
      <protection locked="0"/>
    </xf>
    <xf numFmtId="0" fontId="8" fillId="2" borderId="8" xfId="0" applyFont="1" applyFill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 applyProtection="1">
      <alignment vertical="center" wrapText="1"/>
    </xf>
    <xf numFmtId="0" fontId="4" fillId="2" borderId="3" xfId="0" applyFont="1" applyFill="1" applyBorder="1" applyAlignment="1" applyProtection="1">
      <alignment horizontal="center" vertical="center"/>
    </xf>
    <xf numFmtId="2" fontId="4" fillId="2" borderId="3" xfId="0" applyNumberFormat="1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vertical="center" wrapText="1"/>
    </xf>
    <xf numFmtId="0" fontId="5" fillId="0" borderId="3" xfId="0" applyFont="1" applyBorder="1" applyAlignment="1" applyProtection="1">
      <alignment horizontal="center"/>
    </xf>
    <xf numFmtId="1" fontId="5" fillId="2" borderId="3" xfId="0" applyNumberFormat="1" applyFont="1" applyFill="1" applyBorder="1" applyAlignment="1" applyProtection="1">
      <alignment horizontal="center"/>
    </xf>
    <xf numFmtId="0" fontId="5" fillId="2" borderId="3" xfId="0" applyFont="1" applyFill="1" applyBorder="1" applyAlignment="1" applyProtection="1">
      <alignment vertical="center"/>
    </xf>
    <xf numFmtId="0" fontId="5" fillId="2" borderId="3" xfId="0" applyFont="1" applyFill="1" applyBorder="1" applyAlignment="1" applyProtection="1">
      <alignment horizontal="center" vertical="center"/>
    </xf>
    <xf numFmtId="1" fontId="8" fillId="2" borderId="3" xfId="0" applyNumberFormat="1" applyFont="1" applyFill="1" applyBorder="1" applyAlignment="1" applyProtection="1">
      <alignment horizontal="center"/>
    </xf>
    <xf numFmtId="0" fontId="8" fillId="2" borderId="0" xfId="0" applyFont="1" applyFill="1" applyAlignment="1" applyProtection="1">
      <alignment vertical="center"/>
    </xf>
    <xf numFmtId="0" fontId="8" fillId="0" borderId="3" xfId="0" applyFont="1" applyBorder="1" applyAlignment="1" applyProtection="1">
      <alignment horizontal="center"/>
    </xf>
    <xf numFmtId="0" fontId="5" fillId="2" borderId="0" xfId="0" applyFont="1" applyFill="1" applyAlignment="1" applyProtection="1">
      <alignment vertical="center"/>
    </xf>
    <xf numFmtId="0" fontId="5" fillId="0" borderId="8" xfId="0" applyFont="1" applyBorder="1" applyAlignment="1" applyProtection="1">
      <alignment horizontal="center"/>
    </xf>
    <xf numFmtId="1" fontId="5" fillId="2" borderId="8" xfId="0" applyNumberFormat="1" applyFont="1" applyFill="1" applyBorder="1" applyAlignment="1" applyProtection="1">
      <alignment horizontal="center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vertical="center" wrapText="1"/>
      <protection locked="0"/>
    </xf>
    <xf numFmtId="1" fontId="9" fillId="0" borderId="5" xfId="0" applyNumberFormat="1" applyFont="1" applyBorder="1" applyAlignment="1" applyProtection="1">
      <alignment horizontal="center" textRotation="90"/>
    </xf>
    <xf numFmtId="1" fontId="9" fillId="0" borderId="5" xfId="0" applyNumberFormat="1" applyFont="1" applyBorder="1" applyAlignment="1" applyProtection="1">
      <alignment horizontal="center" textRotation="90" wrapText="1"/>
    </xf>
    <xf numFmtId="1" fontId="9" fillId="2" borderId="5" xfId="0" applyNumberFormat="1" applyFont="1" applyFill="1" applyBorder="1" applyAlignment="1" applyProtection="1">
      <alignment horizontal="center" textRotation="90"/>
    </xf>
    <xf numFmtId="49" fontId="9" fillId="0" borderId="5" xfId="0" applyNumberFormat="1" applyFont="1" applyBorder="1" applyAlignment="1" applyProtection="1">
      <alignment horizontal="center" textRotation="90" wrapText="1"/>
    </xf>
    <xf numFmtId="0" fontId="9" fillId="0" borderId="3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vertical="center" wrapText="1"/>
    </xf>
    <xf numFmtId="1" fontId="9" fillId="0" borderId="8" xfId="0" applyNumberFormat="1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vertical="center" wrapText="1"/>
    </xf>
    <xf numFmtId="0" fontId="9" fillId="0" borderId="8" xfId="0" applyFont="1" applyBorder="1" applyAlignment="1" applyProtection="1">
      <alignment horizontal="center" vertical="center" wrapText="1"/>
    </xf>
    <xf numFmtId="49" fontId="9" fillId="0" borderId="8" xfId="0" applyNumberFormat="1" applyFont="1" applyBorder="1" applyAlignment="1" applyProtection="1">
      <alignment horizontal="center" vertical="center" wrapText="1"/>
    </xf>
    <xf numFmtId="1" fontId="9" fillId="0" borderId="3" xfId="0" applyNumberFormat="1" applyFont="1" applyBorder="1" applyAlignment="1" applyProtection="1">
      <alignment horizontal="center" vertical="center" wrapText="1"/>
    </xf>
    <xf numFmtId="49" fontId="9" fillId="0" borderId="3" xfId="0" applyNumberFormat="1" applyFont="1" applyBorder="1" applyAlignment="1" applyProtection="1">
      <alignment horizontal="center" vertical="center" wrapText="1"/>
    </xf>
    <xf numFmtId="0" fontId="9" fillId="0" borderId="0" xfId="0" applyFont="1" applyProtection="1"/>
    <xf numFmtId="0" fontId="9" fillId="0" borderId="0" xfId="0" applyFont="1" applyAlignment="1" applyProtection="1">
      <alignment horizontal="center"/>
    </xf>
    <xf numFmtId="49" fontId="9" fillId="0" borderId="0" xfId="0" applyNumberFormat="1" applyFont="1" applyAlignment="1" applyProtection="1">
      <alignment horizontal="center"/>
    </xf>
    <xf numFmtId="165" fontId="18" fillId="2" borderId="0" xfId="0" applyNumberFormat="1" applyFont="1" applyFill="1" applyAlignment="1" applyProtection="1">
      <alignment horizontal="right" vertical="center"/>
      <protection locked="0"/>
    </xf>
    <xf numFmtId="165" fontId="18" fillId="2" borderId="3" xfId="0" applyNumberFormat="1" applyFont="1" applyFill="1" applyBorder="1" applyAlignment="1" applyProtection="1">
      <alignment horizontal="right" vertical="center"/>
      <protection locked="0"/>
    </xf>
    <xf numFmtId="0" fontId="18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vertical="center"/>
      <protection locked="0"/>
    </xf>
    <xf numFmtId="165" fontId="5" fillId="2" borderId="2" xfId="0" applyNumberFormat="1" applyFont="1" applyFill="1" applyBorder="1" applyAlignment="1" applyProtection="1">
      <alignment horizontal="right" vertical="center"/>
      <protection locked="0"/>
    </xf>
    <xf numFmtId="0" fontId="1" fillId="2" borderId="16" xfId="0" applyFont="1" applyFill="1" applyBorder="1" applyAlignment="1" applyProtection="1">
      <alignment vertical="center"/>
      <protection locked="0"/>
    </xf>
    <xf numFmtId="165" fontId="1" fillId="2" borderId="16" xfId="0" applyNumberFormat="1" applyFont="1" applyFill="1" applyBorder="1" applyAlignment="1" applyProtection="1">
      <alignment horizontal="right" vertical="center"/>
      <protection locked="0"/>
    </xf>
    <xf numFmtId="1" fontId="18" fillId="2" borderId="3" xfId="0" applyNumberFormat="1" applyFont="1" applyFill="1" applyBorder="1" applyAlignment="1" applyProtection="1">
      <alignment horizontal="center" vertical="center"/>
    </xf>
    <xf numFmtId="1" fontId="18" fillId="2" borderId="9" xfId="0" applyNumberFormat="1" applyFont="1" applyFill="1" applyBorder="1" applyAlignment="1" applyProtection="1">
      <alignment horizontal="center" vertical="center"/>
    </xf>
    <xf numFmtId="0" fontId="18" fillId="3" borderId="3" xfId="0" applyFont="1" applyFill="1" applyBorder="1" applyAlignment="1" applyProtection="1">
      <alignment vertical="center" wrapText="1"/>
    </xf>
    <xf numFmtId="167" fontId="5" fillId="0" borderId="3" xfId="0" applyNumberFormat="1" applyFont="1" applyBorder="1" applyAlignment="1" applyProtection="1">
      <alignment horizontal="right" vertical="center"/>
    </xf>
  </cellXfs>
  <cellStyles count="7">
    <cellStyle name="Excel Built-in Normal" xfId="5" xr:uid="{AEC46315-85EF-452B-89E3-96C5074C9692}"/>
    <cellStyle name="Měna 2" xfId="6" xr:uid="{3854184E-8217-442E-BDD1-9BB37E2E225E}"/>
    <cellStyle name="Normální" xfId="0" builtinId="0"/>
    <cellStyle name="Normální 2 7" xfId="4" xr:uid="{B54DD3AE-147E-47F6-89AF-2F308AB428A1}"/>
    <cellStyle name="Normální 43" xfId="1" xr:uid="{D812C846-18FC-4054-AEBB-443640A78A4B}"/>
    <cellStyle name="Normální 59" xfId="2" xr:uid="{FCD82BEB-9EE7-4C3C-A592-8B15A5595894}"/>
    <cellStyle name="Normální 60" xfId="3" xr:uid="{043D20C8-FF33-4794-8DED-625435D1A6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377687</xdr:colOff>
      <xdr:row>33</xdr:row>
      <xdr:rowOff>24029</xdr:rowOff>
    </xdr:from>
    <xdr:to>
      <xdr:col>3</xdr:col>
      <xdr:colOff>1315278</xdr:colOff>
      <xdr:row>36</xdr:row>
      <xdr:rowOff>113831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FE40313-C94F-4BF9-8F66-ED60AD240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6337" y="7533539"/>
          <a:ext cx="2194891" cy="6651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9A20C-8412-4C72-95C8-C3783FE00CB7}">
  <sheetPr>
    <pageSetUpPr fitToPage="1"/>
  </sheetPr>
  <dimension ref="A1:H45"/>
  <sheetViews>
    <sheetView view="pageBreakPreview" topLeftCell="A7" zoomScale="80" zoomScaleNormal="80" zoomScaleSheetLayoutView="80" workbookViewId="0">
      <selection activeCell="A5" sqref="A5:F5"/>
    </sheetView>
  </sheetViews>
  <sheetFormatPr defaultColWidth="8.85546875" defaultRowHeight="12.75" x14ac:dyDescent="0.2"/>
  <cols>
    <col min="1" max="3" width="8.7109375" style="68" customWidth="1"/>
    <col min="4" max="4" width="30" style="68" customWidth="1"/>
    <col min="5" max="5" width="24" style="68" customWidth="1"/>
    <col min="6" max="6" width="17.28515625" style="68" bestFit="1" customWidth="1"/>
    <col min="7" max="7" width="12.140625" style="70" bestFit="1" customWidth="1"/>
    <col min="8" max="8" width="16" style="59" bestFit="1" customWidth="1"/>
    <col min="9" max="16384" width="8.85546875" style="70"/>
  </cols>
  <sheetData>
    <row r="1" spans="1:7" x14ac:dyDescent="0.2">
      <c r="A1" s="120" t="s">
        <v>169</v>
      </c>
      <c r="B1" s="120"/>
      <c r="C1" s="120"/>
      <c r="D1" s="120"/>
      <c r="E1" s="120"/>
      <c r="F1" s="120"/>
      <c r="G1" s="58"/>
    </row>
    <row r="2" spans="1:7" x14ac:dyDescent="0.2">
      <c r="A2" s="121"/>
      <c r="B2" s="121"/>
      <c r="C2" s="121"/>
      <c r="D2" s="121"/>
      <c r="E2" s="121"/>
      <c r="F2" s="121"/>
      <c r="G2" s="58"/>
    </row>
    <row r="3" spans="1:7" ht="15" customHeight="1" x14ac:dyDescent="0.2">
      <c r="A3" s="1"/>
      <c r="B3" s="1"/>
      <c r="C3" s="2"/>
      <c r="D3" s="60"/>
      <c r="E3" s="61"/>
      <c r="F3" s="61"/>
      <c r="G3" s="62"/>
    </row>
    <row r="4" spans="1:7" ht="15" customHeight="1" x14ac:dyDescent="0.2">
      <c r="A4" s="63" t="s">
        <v>157</v>
      </c>
      <c r="B4" s="63"/>
      <c r="C4" s="63"/>
      <c r="D4" s="60"/>
      <c r="E4" s="61"/>
      <c r="F4" s="61"/>
      <c r="G4" s="62"/>
    </row>
    <row r="5" spans="1:7" ht="46.15" customHeight="1" x14ac:dyDescent="0.25">
      <c r="A5" s="122" t="s">
        <v>170</v>
      </c>
      <c r="B5" s="123"/>
      <c r="C5" s="123"/>
      <c r="D5" s="123"/>
      <c r="E5" s="123"/>
      <c r="F5" s="123"/>
      <c r="G5" s="62"/>
    </row>
    <row r="6" spans="1:7" ht="15" customHeight="1" x14ac:dyDescent="0.2">
      <c r="A6" s="64"/>
      <c r="B6" s="65"/>
      <c r="C6" s="66"/>
      <c r="D6" s="60"/>
      <c r="E6" s="61"/>
      <c r="F6" s="61"/>
      <c r="G6" s="62"/>
    </row>
    <row r="7" spans="1:7" ht="15" customHeight="1" x14ac:dyDescent="0.2">
      <c r="A7" s="63" t="s">
        <v>158</v>
      </c>
      <c r="B7" s="66"/>
      <c r="C7" s="66"/>
      <c r="D7" s="66" t="s">
        <v>159</v>
      </c>
      <c r="E7" s="61" t="s">
        <v>160</v>
      </c>
      <c r="F7" s="67"/>
      <c r="G7" s="62"/>
    </row>
    <row r="8" spans="1:7" ht="15" customHeight="1" x14ac:dyDescent="0.2">
      <c r="A8" s="63"/>
      <c r="B8" s="66"/>
      <c r="C8" s="66"/>
      <c r="D8" s="66"/>
      <c r="E8" s="61"/>
      <c r="F8" s="61"/>
      <c r="G8" s="62"/>
    </row>
    <row r="9" spans="1:7" ht="15" customHeight="1" x14ac:dyDescent="0.2">
      <c r="A9" s="63"/>
      <c r="B9" s="66"/>
      <c r="C9" s="66"/>
      <c r="D9" s="66"/>
      <c r="E9" s="61"/>
      <c r="F9" s="61"/>
      <c r="G9" s="62"/>
    </row>
    <row r="10" spans="1:7" ht="15" customHeight="1" x14ac:dyDescent="0.2">
      <c r="E10" s="61"/>
      <c r="F10" s="61"/>
      <c r="G10" s="62"/>
    </row>
    <row r="11" spans="1:7" ht="15" customHeight="1" x14ac:dyDescent="0.2">
      <c r="A11" s="63" t="s">
        <v>161</v>
      </c>
      <c r="B11" s="66"/>
      <c r="C11" s="66"/>
      <c r="D11" s="66" t="s">
        <v>171</v>
      </c>
      <c r="E11" s="61"/>
      <c r="F11" s="61"/>
      <c r="G11" s="62"/>
    </row>
    <row r="12" spans="1:7" ht="15" customHeight="1" x14ac:dyDescent="0.2">
      <c r="E12" s="61"/>
      <c r="F12" s="61"/>
      <c r="G12" s="62"/>
    </row>
    <row r="13" spans="1:7" s="59" customFormat="1" ht="15" customHeight="1" x14ac:dyDescent="0.2">
      <c r="E13" s="61"/>
      <c r="F13" s="61"/>
      <c r="G13" s="62"/>
    </row>
    <row r="14" spans="1:7" s="59" customFormat="1" ht="15" customHeight="1" x14ac:dyDescent="0.2">
      <c r="B14" s="66"/>
      <c r="C14" s="66"/>
      <c r="D14" s="66"/>
      <c r="E14" s="61"/>
      <c r="F14" s="61"/>
      <c r="G14" s="62"/>
    </row>
    <row r="15" spans="1:7" s="59" customFormat="1" ht="15" customHeight="1" x14ac:dyDescent="0.2">
      <c r="A15" s="63" t="s">
        <v>163</v>
      </c>
      <c r="B15" s="66"/>
      <c r="C15" s="66"/>
      <c r="D15" s="66"/>
      <c r="E15" s="61"/>
      <c r="F15" s="61"/>
      <c r="G15" s="62"/>
    </row>
    <row r="16" spans="1:7" s="59" customFormat="1" ht="15" customHeight="1" x14ac:dyDescent="0.2">
      <c r="A16" s="63"/>
      <c r="B16" s="66"/>
      <c r="C16" s="66"/>
      <c r="D16" s="66"/>
      <c r="E16" s="61"/>
      <c r="F16" s="61"/>
      <c r="G16" s="62"/>
    </row>
    <row r="17" spans="1:8" s="59" customFormat="1" ht="15" customHeight="1" x14ac:dyDescent="0.2">
      <c r="A17" s="63"/>
      <c r="B17" s="66"/>
      <c r="C17" s="66"/>
      <c r="D17" s="66"/>
      <c r="E17" s="61"/>
      <c r="F17" s="61"/>
      <c r="G17" s="62"/>
    </row>
    <row r="18" spans="1:8" s="59" customFormat="1" ht="15" customHeight="1" x14ac:dyDescent="0.2">
      <c r="A18" s="63"/>
      <c r="B18" s="66"/>
      <c r="C18" s="66"/>
      <c r="D18" s="66"/>
      <c r="E18" s="61"/>
      <c r="F18" s="61"/>
      <c r="G18" s="62"/>
    </row>
    <row r="19" spans="1:8" s="59" customFormat="1" ht="15" customHeight="1" x14ac:dyDescent="0.2">
      <c r="A19" s="63" t="s">
        <v>135</v>
      </c>
      <c r="B19" s="66"/>
      <c r="C19" s="66"/>
      <c r="D19" s="66"/>
      <c r="E19" s="61"/>
      <c r="F19" s="61">
        <f>PŘEHLED!F24</f>
        <v>0</v>
      </c>
      <c r="G19" s="62"/>
    </row>
    <row r="20" spans="1:8" s="59" customFormat="1" ht="15" customHeight="1" x14ac:dyDescent="0.2">
      <c r="A20" s="63" t="s">
        <v>134</v>
      </c>
      <c r="B20" s="66"/>
      <c r="C20" s="66"/>
      <c r="D20" s="66"/>
      <c r="E20" s="61"/>
      <c r="F20" s="59">
        <f>PŘEHLED!F21</f>
        <v>0</v>
      </c>
      <c r="G20" s="62"/>
    </row>
    <row r="21" spans="1:8" s="59" customFormat="1" ht="15" customHeight="1" x14ac:dyDescent="0.2">
      <c r="A21" s="63" t="s">
        <v>136</v>
      </c>
      <c r="B21" s="66"/>
      <c r="C21" s="66"/>
      <c r="D21" s="66"/>
      <c r="E21" s="61"/>
      <c r="F21" s="61">
        <f>PŘEHLED!F22</f>
        <v>0</v>
      </c>
      <c r="G21" s="62"/>
    </row>
    <row r="22" spans="1:8" s="59" customFormat="1" ht="15" customHeight="1" x14ac:dyDescent="0.2">
      <c r="A22" s="63" t="s">
        <v>137</v>
      </c>
      <c r="B22" s="66"/>
      <c r="C22" s="66"/>
      <c r="D22" s="66"/>
      <c r="E22" s="61"/>
      <c r="F22" s="61">
        <f>PŘEHLED!F23</f>
        <v>0</v>
      </c>
      <c r="G22" s="62"/>
    </row>
    <row r="23" spans="1:8" s="59" customFormat="1" ht="25.15" customHeight="1" x14ac:dyDescent="0.2">
      <c r="A23" s="103" t="s">
        <v>172</v>
      </c>
      <c r="B23" s="104"/>
      <c r="C23" s="104"/>
      <c r="D23" s="104"/>
      <c r="E23" s="105"/>
      <c r="F23" s="105">
        <f>SUM(F19:F22)</f>
        <v>0</v>
      </c>
      <c r="G23" s="62"/>
    </row>
    <row r="24" spans="1:8" s="59" customFormat="1" ht="25.15" customHeight="1" x14ac:dyDescent="0.2">
      <c r="A24" s="63" t="s">
        <v>173</v>
      </c>
      <c r="B24" s="66"/>
      <c r="C24" s="66"/>
      <c r="D24" s="66"/>
      <c r="E24" s="61"/>
      <c r="F24" s="61">
        <v>0</v>
      </c>
      <c r="G24" s="62"/>
    </row>
    <row r="25" spans="1:8" ht="25.15" customHeight="1" x14ac:dyDescent="0.2">
      <c r="A25" s="84" t="s">
        <v>174</v>
      </c>
      <c r="B25" s="84"/>
      <c r="C25" s="84"/>
      <c r="D25" s="84"/>
      <c r="E25" s="85"/>
      <c r="F25" s="85">
        <f>F23</f>
        <v>0</v>
      </c>
      <c r="G25" s="78"/>
    </row>
    <row r="26" spans="1:8" ht="25.15" customHeight="1" x14ac:dyDescent="0.2">
      <c r="A26" s="84" t="s">
        <v>175</v>
      </c>
      <c r="B26" s="84"/>
      <c r="C26" s="106">
        <v>0.21</v>
      </c>
      <c r="D26" s="84"/>
      <c r="E26" s="85"/>
      <c r="F26" s="85">
        <f>F25*0.21</f>
        <v>0</v>
      </c>
      <c r="G26" s="78"/>
    </row>
    <row r="27" spans="1:8" ht="25.15" customHeight="1" x14ac:dyDescent="0.2">
      <c r="A27" s="84" t="s">
        <v>176</v>
      </c>
      <c r="B27" s="84"/>
      <c r="C27" s="106">
        <v>0.15</v>
      </c>
      <c r="D27" s="84"/>
      <c r="E27" s="85"/>
      <c r="F27" s="85">
        <v>0</v>
      </c>
      <c r="G27" s="78"/>
    </row>
    <row r="28" spans="1:8" s="87" customFormat="1" ht="25.15" customHeight="1" x14ac:dyDescent="0.2">
      <c r="A28" s="84"/>
      <c r="B28" s="84"/>
      <c r="C28" s="84"/>
      <c r="D28" s="84"/>
      <c r="E28" s="85"/>
      <c r="F28" s="85"/>
      <c r="G28" s="86"/>
      <c r="H28" s="78"/>
    </row>
    <row r="29" spans="1:8" s="90" customFormat="1" ht="25.15" customHeight="1" x14ac:dyDescent="0.25">
      <c r="A29" s="124" t="s">
        <v>177</v>
      </c>
      <c r="B29" s="124"/>
      <c r="C29" s="124"/>
      <c r="D29" s="124"/>
      <c r="E29" s="125">
        <f>F25+F26</f>
        <v>0</v>
      </c>
      <c r="F29" s="125"/>
      <c r="G29" s="88"/>
      <c r="H29" s="89"/>
    </row>
    <row r="30" spans="1:8" s="110" customFormat="1" ht="15" customHeight="1" x14ac:dyDescent="0.3">
      <c r="A30" s="84"/>
      <c r="B30" s="84"/>
      <c r="C30" s="84"/>
      <c r="D30" s="84"/>
      <c r="E30" s="107"/>
      <c r="F30" s="107"/>
      <c r="G30" s="108"/>
      <c r="H30" s="109"/>
    </row>
    <row r="31" spans="1:8" s="110" customFormat="1" ht="15" customHeight="1" x14ac:dyDescent="0.3">
      <c r="A31" s="103" t="s">
        <v>178</v>
      </c>
      <c r="B31" s="111"/>
      <c r="C31" s="111"/>
      <c r="D31" s="111"/>
      <c r="E31" s="112" t="s">
        <v>179</v>
      </c>
      <c r="F31" s="113"/>
      <c r="G31" s="108"/>
      <c r="H31" s="109"/>
    </row>
    <row r="32" spans="1:8" s="110" customFormat="1" ht="15" customHeight="1" x14ac:dyDescent="0.3">
      <c r="A32" s="114" t="s">
        <v>180</v>
      </c>
      <c r="B32" s="84"/>
      <c r="C32" s="84"/>
      <c r="D32" s="84"/>
      <c r="E32" s="115"/>
      <c r="F32" s="107"/>
      <c r="G32" s="108"/>
      <c r="H32" s="109"/>
    </row>
    <row r="33" spans="1:8" s="110" customFormat="1" ht="15" customHeight="1" x14ac:dyDescent="0.3">
      <c r="A33" s="84" t="s">
        <v>181</v>
      </c>
      <c r="B33" s="84"/>
      <c r="C33" s="84"/>
      <c r="D33" s="84"/>
      <c r="E33" s="115"/>
      <c r="F33" s="107"/>
      <c r="G33" s="108"/>
      <c r="H33" s="109"/>
    </row>
    <row r="34" spans="1:8" s="110" customFormat="1" ht="15" customHeight="1" x14ac:dyDescent="0.3">
      <c r="B34" s="84"/>
      <c r="C34" s="84"/>
      <c r="D34" s="84"/>
      <c r="E34" s="115"/>
      <c r="F34" s="107"/>
      <c r="G34" s="108"/>
      <c r="H34" s="109"/>
    </row>
    <row r="35" spans="1:8" s="110" customFormat="1" ht="15" customHeight="1" x14ac:dyDescent="0.3">
      <c r="A35" s="84"/>
      <c r="B35" s="84"/>
      <c r="C35" s="84"/>
      <c r="D35" s="84"/>
      <c r="E35" s="115"/>
      <c r="F35" s="107"/>
      <c r="G35" s="108"/>
      <c r="H35" s="109"/>
    </row>
    <row r="36" spans="1:8" s="110" customFormat="1" ht="15" customHeight="1" x14ac:dyDescent="0.3">
      <c r="A36" s="84" t="s">
        <v>182</v>
      </c>
      <c r="B36" s="84"/>
      <c r="C36" s="84"/>
      <c r="D36" s="84"/>
      <c r="E36" s="115" t="s">
        <v>182</v>
      </c>
      <c r="F36" s="107"/>
      <c r="G36" s="108"/>
      <c r="H36" s="109"/>
    </row>
    <row r="37" spans="1:8" s="110" customFormat="1" ht="15" customHeight="1" x14ac:dyDescent="0.3">
      <c r="A37" s="116"/>
      <c r="B37" s="116"/>
      <c r="C37" s="116"/>
      <c r="D37" s="116"/>
      <c r="E37" s="117"/>
      <c r="F37" s="118"/>
      <c r="G37" s="108"/>
      <c r="H37" s="109"/>
    </row>
    <row r="38" spans="1:8" s="110" customFormat="1" ht="15" customHeight="1" x14ac:dyDescent="0.3">
      <c r="A38" s="84"/>
      <c r="B38" s="84"/>
      <c r="C38" s="84"/>
      <c r="D38" s="84"/>
      <c r="E38" s="107"/>
      <c r="F38" s="107"/>
      <c r="G38" s="108"/>
      <c r="H38" s="109"/>
    </row>
    <row r="39" spans="1:8" s="110" customFormat="1" ht="15" customHeight="1" x14ac:dyDescent="0.3">
      <c r="A39" s="103" t="s">
        <v>183</v>
      </c>
      <c r="B39" s="111"/>
      <c r="C39" s="111"/>
      <c r="D39" s="111"/>
      <c r="E39" s="112" t="s">
        <v>184</v>
      </c>
      <c r="F39" s="113"/>
      <c r="G39" s="108"/>
      <c r="H39" s="109"/>
    </row>
    <row r="40" spans="1:8" s="110" customFormat="1" ht="25.15" customHeight="1" x14ac:dyDescent="0.3">
      <c r="A40" s="84"/>
      <c r="B40" s="84"/>
      <c r="C40" s="84"/>
      <c r="D40" s="84"/>
      <c r="E40" s="115"/>
      <c r="F40" s="107"/>
      <c r="G40" s="108"/>
      <c r="H40" s="109"/>
    </row>
    <row r="41" spans="1:8" s="93" customFormat="1" ht="15" customHeight="1" x14ac:dyDescent="0.2">
      <c r="A41" s="84"/>
      <c r="B41" s="84"/>
      <c r="C41" s="84"/>
      <c r="D41" s="84"/>
      <c r="E41" s="115"/>
      <c r="F41" s="107"/>
      <c r="G41" s="91"/>
      <c r="H41" s="92"/>
    </row>
    <row r="42" spans="1:8" s="93" customFormat="1" x14ac:dyDescent="0.2">
      <c r="A42" s="84"/>
      <c r="B42" s="84"/>
      <c r="C42" s="84"/>
      <c r="D42" s="84"/>
      <c r="E42" s="115"/>
      <c r="F42" s="107"/>
      <c r="G42" s="91"/>
      <c r="H42" s="92"/>
    </row>
    <row r="43" spans="1:8" s="93" customFormat="1" x14ac:dyDescent="0.2">
      <c r="A43" s="84"/>
      <c r="B43" s="84"/>
      <c r="C43" s="84"/>
      <c r="D43" s="84"/>
      <c r="E43" s="115"/>
      <c r="F43" s="107"/>
      <c r="G43" s="91"/>
      <c r="H43" s="92"/>
    </row>
    <row r="44" spans="1:8" x14ac:dyDescent="0.2">
      <c r="A44" s="84" t="s">
        <v>182</v>
      </c>
      <c r="B44" s="84"/>
      <c r="C44" s="84"/>
      <c r="D44" s="84"/>
      <c r="E44" s="115" t="s">
        <v>182</v>
      </c>
      <c r="F44" s="107"/>
    </row>
    <row r="45" spans="1:8" x14ac:dyDescent="0.2">
      <c r="A45" s="119"/>
      <c r="B45" s="119"/>
      <c r="C45" s="119"/>
      <c r="D45" s="119"/>
      <c r="E45" s="119"/>
      <c r="F45" s="119"/>
    </row>
  </sheetData>
  <mergeCells count="4">
    <mergeCell ref="A1:F2"/>
    <mergeCell ref="A5:F5"/>
    <mergeCell ref="A29:D29"/>
    <mergeCell ref="E29:F29"/>
  </mergeCells>
  <printOptions horizontalCentered="1"/>
  <pageMargins left="0.39370078740157483" right="0.23622047244094491" top="0.74803149606299213" bottom="0.74803149606299213" header="0.31496062992125984" footer="0.31496062992125984"/>
  <pageSetup paperSize="9" fitToHeight="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B5CB6-5A94-4DCD-9BDB-B01252F77914}">
  <sheetPr>
    <pageSetUpPr fitToPage="1"/>
  </sheetPr>
  <dimension ref="A1:H35"/>
  <sheetViews>
    <sheetView view="pageBreakPreview" zoomScale="85" zoomScaleNormal="80" zoomScaleSheetLayoutView="85" workbookViewId="0">
      <selection activeCell="F21" sqref="F21:F24"/>
    </sheetView>
  </sheetViews>
  <sheetFormatPr defaultColWidth="8.85546875" defaultRowHeight="12.75" x14ac:dyDescent="0.2"/>
  <cols>
    <col min="1" max="3" width="8.7109375" style="68" customWidth="1"/>
    <col min="4" max="4" width="30" style="68" customWidth="1"/>
    <col min="5" max="5" width="24" style="68" customWidth="1"/>
    <col min="6" max="6" width="17.28515625" style="68" bestFit="1" customWidth="1"/>
    <col min="7" max="7" width="12.140625" style="70" bestFit="1" customWidth="1"/>
    <col min="8" max="8" width="16" style="59" bestFit="1" customWidth="1"/>
    <col min="9" max="16384" width="8.85546875" style="70"/>
  </cols>
  <sheetData>
    <row r="1" spans="1:7" x14ac:dyDescent="0.2">
      <c r="A1" s="120" t="s">
        <v>156</v>
      </c>
      <c r="B1" s="120"/>
      <c r="C1" s="120"/>
      <c r="D1" s="120"/>
      <c r="E1" s="120"/>
      <c r="F1" s="120"/>
      <c r="G1" s="58"/>
    </row>
    <row r="2" spans="1:7" x14ac:dyDescent="0.2">
      <c r="A2" s="121"/>
      <c r="B2" s="121"/>
      <c r="C2" s="121"/>
      <c r="D2" s="121"/>
      <c r="E2" s="121"/>
      <c r="F2" s="121"/>
      <c r="G2" s="58"/>
    </row>
    <row r="3" spans="1:7" ht="15" customHeight="1" x14ac:dyDescent="0.2">
      <c r="A3" s="1"/>
      <c r="B3" s="1"/>
      <c r="C3" s="2"/>
      <c r="D3" s="60"/>
      <c r="E3" s="61"/>
      <c r="F3" s="61"/>
      <c r="G3" s="62"/>
    </row>
    <row r="4" spans="1:7" ht="15" customHeight="1" x14ac:dyDescent="0.2">
      <c r="A4" s="1"/>
      <c r="B4" s="1"/>
      <c r="C4" s="2"/>
      <c r="D4" s="60"/>
      <c r="E4" s="61"/>
      <c r="F4" s="61"/>
      <c r="G4" s="62"/>
    </row>
    <row r="5" spans="1:7" ht="15" customHeight="1" x14ac:dyDescent="0.2">
      <c r="A5" s="63" t="s">
        <v>157</v>
      </c>
      <c r="B5" s="63"/>
      <c r="C5" s="63"/>
      <c r="D5" s="60"/>
      <c r="E5" s="61"/>
      <c r="F5" s="61"/>
      <c r="G5" s="62"/>
    </row>
    <row r="6" spans="1:7" ht="46.15" customHeight="1" x14ac:dyDescent="0.25">
      <c r="A6" s="122" t="s">
        <v>208</v>
      </c>
      <c r="B6" s="123"/>
      <c r="C6" s="123"/>
      <c r="D6" s="123"/>
      <c r="E6" s="123"/>
      <c r="F6" s="123"/>
      <c r="G6" s="62"/>
    </row>
    <row r="7" spans="1:7" ht="15" customHeight="1" x14ac:dyDescent="0.2">
      <c r="A7" s="64"/>
      <c r="B7" s="65"/>
      <c r="C7" s="66"/>
      <c r="D7" s="60"/>
      <c r="E7" s="61"/>
      <c r="F7" s="61"/>
      <c r="G7" s="62"/>
    </row>
    <row r="8" spans="1:7" ht="15" customHeight="1" x14ac:dyDescent="0.2">
      <c r="A8" s="63" t="s">
        <v>158</v>
      </c>
      <c r="B8" s="66"/>
      <c r="C8" s="66"/>
      <c r="D8" s="66" t="s">
        <v>159</v>
      </c>
      <c r="E8" s="61" t="s">
        <v>160</v>
      </c>
      <c r="F8" s="67"/>
      <c r="G8" s="62"/>
    </row>
    <row r="9" spans="1:7" ht="15" customHeight="1" x14ac:dyDescent="0.2">
      <c r="A9" s="63"/>
      <c r="B9" s="66"/>
      <c r="C9" s="66"/>
      <c r="D9" s="66"/>
      <c r="E9" s="61"/>
      <c r="F9" s="61"/>
      <c r="G9" s="62"/>
    </row>
    <row r="10" spans="1:7" ht="15" customHeight="1" x14ac:dyDescent="0.2">
      <c r="A10" s="63"/>
      <c r="B10" s="66"/>
      <c r="C10" s="66"/>
      <c r="D10" s="66"/>
      <c r="E10" s="61"/>
      <c r="F10" s="61"/>
      <c r="G10" s="62"/>
    </row>
    <row r="11" spans="1:7" ht="15" customHeight="1" x14ac:dyDescent="0.2">
      <c r="E11" s="61"/>
      <c r="F11" s="61"/>
      <c r="G11" s="62"/>
    </row>
    <row r="12" spans="1:7" ht="15" customHeight="1" x14ac:dyDescent="0.2">
      <c r="A12" s="63" t="s">
        <v>161</v>
      </c>
      <c r="B12" s="66"/>
      <c r="C12" s="66"/>
      <c r="D12" s="66" t="s">
        <v>162</v>
      </c>
      <c r="E12" s="61"/>
      <c r="F12" s="61"/>
      <c r="G12" s="62"/>
    </row>
    <row r="13" spans="1:7" ht="15" customHeight="1" x14ac:dyDescent="0.2">
      <c r="A13" s="63"/>
      <c r="B13" s="66"/>
      <c r="C13" s="66"/>
      <c r="D13" s="66"/>
      <c r="E13" s="61"/>
      <c r="F13" s="61"/>
      <c r="G13" s="62"/>
    </row>
    <row r="14" spans="1:7" s="59" customFormat="1" ht="15" customHeight="1" x14ac:dyDescent="0.2">
      <c r="E14" s="61"/>
      <c r="F14" s="61"/>
      <c r="G14" s="62"/>
    </row>
    <row r="15" spans="1:7" s="59" customFormat="1" ht="15" customHeight="1" x14ac:dyDescent="0.2">
      <c r="A15" s="63"/>
      <c r="B15" s="66"/>
      <c r="C15" s="66"/>
      <c r="D15" s="66"/>
      <c r="E15" s="61"/>
      <c r="F15" s="61"/>
      <c r="G15" s="62"/>
    </row>
    <row r="16" spans="1:7" s="59" customFormat="1" ht="15" customHeight="1" x14ac:dyDescent="0.2">
      <c r="A16" s="63" t="s">
        <v>163</v>
      </c>
      <c r="B16" s="66"/>
      <c r="C16" s="66"/>
      <c r="D16" s="66"/>
      <c r="E16" s="61"/>
      <c r="F16" s="61"/>
      <c r="G16" s="62"/>
    </row>
    <row r="17" spans="1:8" s="59" customFormat="1" ht="15" customHeight="1" x14ac:dyDescent="0.2">
      <c r="A17" s="63"/>
      <c r="B17" s="66"/>
      <c r="C17" s="66"/>
      <c r="D17" s="66"/>
      <c r="E17" s="61"/>
      <c r="F17" s="61"/>
      <c r="G17" s="62"/>
    </row>
    <row r="18" spans="1:8" s="59" customFormat="1" ht="15" customHeight="1" x14ac:dyDescent="0.2">
      <c r="A18" s="63"/>
      <c r="B18" s="66"/>
      <c r="C18" s="66"/>
      <c r="D18" s="66"/>
      <c r="E18" s="61"/>
      <c r="F18" s="61"/>
      <c r="G18" s="62"/>
    </row>
    <row r="19" spans="1:8" s="59" customFormat="1" ht="15" customHeight="1" x14ac:dyDescent="0.2">
      <c r="A19" s="63"/>
      <c r="B19" s="66"/>
      <c r="C19" s="66"/>
      <c r="D19" s="66"/>
      <c r="E19" s="61"/>
      <c r="F19" s="61"/>
      <c r="G19" s="62"/>
    </row>
    <row r="20" spans="1:8" ht="52.15" customHeight="1" x14ac:dyDescent="0.2">
      <c r="A20" s="69" t="s">
        <v>164</v>
      </c>
      <c r="B20" s="1"/>
      <c r="C20" s="2"/>
      <c r="D20" s="60"/>
      <c r="E20" s="61"/>
      <c r="F20" s="61"/>
      <c r="G20" s="62"/>
    </row>
    <row r="21" spans="1:8" s="75" customFormat="1" ht="24" customHeight="1" x14ac:dyDescent="0.25">
      <c r="A21" s="71" t="s">
        <v>165</v>
      </c>
      <c r="B21" s="71"/>
      <c r="C21" s="71"/>
      <c r="D21" s="71"/>
      <c r="E21" s="72"/>
      <c r="F21" s="72">
        <f>'ZRUČ NAD SÁZAVOU'!F25</f>
        <v>0</v>
      </c>
      <c r="G21" s="73"/>
      <c r="H21" s="74"/>
    </row>
    <row r="22" spans="1:8" s="75" customFormat="1" ht="24" customHeight="1" x14ac:dyDescent="0.25">
      <c r="A22" s="71" t="s">
        <v>166</v>
      </c>
      <c r="B22" s="71"/>
      <c r="C22" s="71"/>
      <c r="D22" s="71"/>
      <c r="E22" s="72"/>
      <c r="F22" s="72">
        <f>NESMĚŘICE!F14</f>
        <v>0</v>
      </c>
      <c r="G22" s="73"/>
      <c r="H22" s="74"/>
    </row>
    <row r="23" spans="1:8" ht="25.15" customHeight="1" thickBot="1" x14ac:dyDescent="0.25">
      <c r="A23" s="76" t="s">
        <v>167</v>
      </c>
      <c r="B23" s="76"/>
      <c r="C23" s="76"/>
      <c r="D23" s="76"/>
      <c r="E23" s="77"/>
      <c r="F23" s="77">
        <f>ŽELIVEC!F23</f>
        <v>0</v>
      </c>
      <c r="G23" s="78"/>
    </row>
    <row r="24" spans="1:8" ht="25.15" customHeight="1" thickBot="1" x14ac:dyDescent="0.25">
      <c r="A24" s="79" t="s">
        <v>207</v>
      </c>
      <c r="B24" s="80"/>
      <c r="C24" s="81"/>
      <c r="D24" s="81"/>
      <c r="E24" s="82"/>
      <c r="F24" s="83">
        <f>'NAVRŽENÁ OPATŘENÍ'!F21</f>
        <v>0</v>
      </c>
      <c r="G24" s="78"/>
    </row>
    <row r="25" spans="1:8" s="87" customFormat="1" ht="25.15" customHeight="1" x14ac:dyDescent="0.2">
      <c r="A25" s="84"/>
      <c r="B25" s="84"/>
      <c r="C25" s="84"/>
      <c r="D25" s="84"/>
      <c r="E25" s="85"/>
      <c r="F25" s="85"/>
      <c r="G25" s="86"/>
      <c r="H25" s="78"/>
    </row>
    <row r="26" spans="1:8" s="90" customFormat="1" ht="25.15" customHeight="1" x14ac:dyDescent="0.25">
      <c r="A26" s="126" t="s">
        <v>168</v>
      </c>
      <c r="B26" s="126"/>
      <c r="C26" s="126"/>
      <c r="D26" s="126"/>
      <c r="E26" s="127">
        <f>SUM(F21:F24)</f>
        <v>0</v>
      </c>
      <c r="F26" s="127"/>
      <c r="G26" s="88"/>
      <c r="H26" s="89"/>
    </row>
    <row r="27" spans="1:8" s="93" customFormat="1" ht="15" customHeight="1" x14ac:dyDescent="0.2">
      <c r="A27" s="68"/>
      <c r="B27" s="68"/>
      <c r="C27" s="68"/>
      <c r="D27" s="68"/>
      <c r="E27" s="85"/>
      <c r="F27" s="85"/>
      <c r="G27" s="91"/>
      <c r="H27" s="92"/>
    </row>
    <row r="28" spans="1:8" s="93" customFormat="1" x14ac:dyDescent="0.2">
      <c r="A28" s="68"/>
      <c r="B28" s="68"/>
      <c r="C28" s="68"/>
      <c r="D28" s="68"/>
      <c r="E28" s="68"/>
      <c r="F28" s="68"/>
      <c r="G28" s="91"/>
      <c r="H28" s="92"/>
    </row>
    <row r="29" spans="1:8" s="93" customFormat="1" x14ac:dyDescent="0.2">
      <c r="A29" s="68"/>
      <c r="B29" s="68"/>
      <c r="C29" s="68"/>
      <c r="D29" s="68"/>
      <c r="E29" s="68"/>
      <c r="F29" s="68"/>
      <c r="G29" s="91"/>
      <c r="H29" s="92"/>
    </row>
    <row r="30" spans="1:8" s="93" customFormat="1" x14ac:dyDescent="0.2">
      <c r="A30" s="68"/>
      <c r="B30" s="68"/>
      <c r="C30" s="68"/>
      <c r="D30" s="68"/>
      <c r="E30" s="94"/>
      <c r="F30" s="68"/>
      <c r="G30" s="95"/>
      <c r="H30" s="92"/>
    </row>
    <row r="31" spans="1:8" s="93" customFormat="1" x14ac:dyDescent="0.2">
      <c r="A31" s="68"/>
      <c r="B31" s="68"/>
      <c r="C31" s="68"/>
      <c r="D31" s="68"/>
      <c r="G31" s="92"/>
      <c r="H31" s="92"/>
    </row>
    <row r="32" spans="1:8" s="93" customFormat="1" x14ac:dyDescent="0.2">
      <c r="A32" s="68"/>
      <c r="B32" s="68"/>
      <c r="C32" s="68"/>
      <c r="D32" s="68"/>
      <c r="E32" s="96"/>
      <c r="F32" s="97"/>
      <c r="G32" s="98"/>
      <c r="H32" s="92"/>
    </row>
    <row r="33" spans="1:8" s="93" customFormat="1" x14ac:dyDescent="0.2">
      <c r="A33" s="68"/>
      <c r="B33" s="68"/>
      <c r="C33" s="68"/>
      <c r="D33" s="68"/>
      <c r="E33" s="96"/>
      <c r="F33" s="97"/>
      <c r="G33" s="98"/>
      <c r="H33" s="92"/>
    </row>
    <row r="34" spans="1:8" s="93" customFormat="1" x14ac:dyDescent="0.2">
      <c r="A34" s="68"/>
      <c r="B34" s="68"/>
      <c r="C34" s="68"/>
      <c r="D34" s="70"/>
      <c r="E34" s="96"/>
      <c r="F34" s="97"/>
      <c r="G34" s="98"/>
      <c r="H34" s="92"/>
    </row>
    <row r="35" spans="1:8" s="99" customFormat="1" x14ac:dyDescent="0.2">
      <c r="E35" s="100"/>
      <c r="F35" s="100"/>
      <c r="G35" s="101"/>
      <c r="H35" s="102"/>
    </row>
  </sheetData>
  <mergeCells count="4">
    <mergeCell ref="A1:F2"/>
    <mergeCell ref="A6:F6"/>
    <mergeCell ref="A26:D26"/>
    <mergeCell ref="E26:F26"/>
  </mergeCells>
  <printOptions horizontalCentered="1"/>
  <pageMargins left="0.39370078740157483" right="0.23622047244094491" top="0.74803149606299213" bottom="0.74803149606299213" header="0.31496062992125984" footer="0.31496062992125984"/>
  <pageSetup paperSize="9" fitToHeight="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5F993-FAF0-48ED-A28D-58572ECC7718}">
  <sheetPr>
    <tabColor rgb="FFFF0000"/>
  </sheetPr>
  <dimension ref="A1:F22"/>
  <sheetViews>
    <sheetView view="pageLayout" zoomScaleNormal="100" workbookViewId="0">
      <selection activeCell="B15" sqref="B15"/>
    </sheetView>
  </sheetViews>
  <sheetFormatPr defaultRowHeight="15" x14ac:dyDescent="0.25"/>
  <cols>
    <col min="1" max="1" width="9.140625" style="129"/>
    <col min="2" max="2" width="76.85546875" style="129" customWidth="1"/>
    <col min="3" max="4" width="9.140625" style="129"/>
    <col min="5" max="5" width="11.140625" style="129" customWidth="1"/>
    <col min="6" max="6" width="12.140625" style="129" bestFit="1" customWidth="1"/>
    <col min="7" max="16384" width="9.140625" style="129"/>
  </cols>
  <sheetData>
    <row r="1" spans="1:6" ht="17.25" x14ac:dyDescent="0.25">
      <c r="A1" s="128" t="s">
        <v>135</v>
      </c>
      <c r="B1" s="128"/>
      <c r="C1" s="128"/>
      <c r="D1" s="128"/>
      <c r="E1" s="128"/>
      <c r="F1" s="128"/>
    </row>
    <row r="2" spans="1:6" ht="15.75" x14ac:dyDescent="0.25">
      <c r="A2" s="180" t="s">
        <v>112</v>
      </c>
      <c r="B2" s="181"/>
      <c r="C2" s="181"/>
      <c r="D2" s="181"/>
      <c r="E2" s="181"/>
      <c r="F2" s="181"/>
    </row>
    <row r="3" spans="1:6" ht="15.75" x14ac:dyDescent="0.25">
      <c r="A3" s="182"/>
      <c r="B3" s="144"/>
      <c r="C3" s="183"/>
      <c r="D3" s="184"/>
      <c r="E3" s="231"/>
      <c r="F3" s="231"/>
    </row>
    <row r="4" spans="1:6" ht="15.75" x14ac:dyDescent="0.25">
      <c r="A4" s="135" t="s">
        <v>0</v>
      </c>
      <c r="B4" s="136" t="s">
        <v>185</v>
      </c>
      <c r="C4" s="137" t="s">
        <v>1</v>
      </c>
      <c r="D4" s="138" t="s">
        <v>2</v>
      </c>
      <c r="E4" s="139" t="s">
        <v>186</v>
      </c>
      <c r="F4" s="139" t="s">
        <v>187</v>
      </c>
    </row>
    <row r="5" spans="1:6" ht="15.75" x14ac:dyDescent="0.25">
      <c r="A5" s="144"/>
      <c r="B5" s="144"/>
      <c r="C5" s="137"/>
      <c r="D5" s="138"/>
      <c r="E5" s="232"/>
      <c r="F5" s="139"/>
    </row>
    <row r="6" spans="1:6" ht="15.75" x14ac:dyDescent="0.25">
      <c r="A6" s="164" t="s">
        <v>188</v>
      </c>
      <c r="B6" s="240" t="s">
        <v>131</v>
      </c>
      <c r="C6" s="233" t="s">
        <v>3</v>
      </c>
      <c r="D6" s="238">
        <v>2</v>
      </c>
      <c r="E6" s="232">
        <v>0</v>
      </c>
      <c r="F6" s="232">
        <f>D6*E6</f>
        <v>0</v>
      </c>
    </row>
    <row r="7" spans="1:6" ht="15.75" x14ac:dyDescent="0.25">
      <c r="A7" s="164" t="s">
        <v>189</v>
      </c>
      <c r="B7" s="165" t="s">
        <v>117</v>
      </c>
      <c r="C7" s="233" t="s">
        <v>3</v>
      </c>
      <c r="D7" s="238">
        <v>5</v>
      </c>
      <c r="E7" s="232">
        <v>0</v>
      </c>
      <c r="F7" s="232">
        <f t="shared" ref="F7:F12" si="0">D7*E7</f>
        <v>0</v>
      </c>
    </row>
    <row r="8" spans="1:6" ht="15.75" x14ac:dyDescent="0.25">
      <c r="A8" s="164" t="s">
        <v>190</v>
      </c>
      <c r="B8" s="165" t="s">
        <v>129</v>
      </c>
      <c r="C8" s="233" t="s">
        <v>3</v>
      </c>
      <c r="D8" s="238">
        <v>1</v>
      </c>
      <c r="E8" s="232">
        <v>0</v>
      </c>
      <c r="F8" s="232">
        <f t="shared" si="0"/>
        <v>0</v>
      </c>
    </row>
    <row r="9" spans="1:6" ht="15.75" x14ac:dyDescent="0.25">
      <c r="A9" s="164" t="s">
        <v>191</v>
      </c>
      <c r="B9" s="240" t="s">
        <v>132</v>
      </c>
      <c r="C9" s="233" t="s">
        <v>3</v>
      </c>
      <c r="D9" s="238">
        <v>1</v>
      </c>
      <c r="E9" s="232">
        <v>0</v>
      </c>
      <c r="F9" s="232">
        <f t="shared" si="0"/>
        <v>0</v>
      </c>
    </row>
    <row r="10" spans="1:6" ht="15.75" x14ac:dyDescent="0.25">
      <c r="A10" s="190" t="s">
        <v>192</v>
      </c>
      <c r="B10" s="190" t="s">
        <v>193</v>
      </c>
      <c r="C10" s="233" t="s">
        <v>8</v>
      </c>
      <c r="D10" s="238">
        <v>1</v>
      </c>
      <c r="E10" s="232">
        <v>0</v>
      </c>
      <c r="F10" s="232">
        <f t="shared" si="0"/>
        <v>0</v>
      </c>
    </row>
    <row r="11" spans="1:6" ht="15.75" x14ac:dyDescent="0.25">
      <c r="A11" s="190"/>
      <c r="B11" s="179"/>
      <c r="D11" s="179"/>
    </row>
    <row r="12" spans="1:6" ht="15.75" x14ac:dyDescent="0.25">
      <c r="A12" s="190" t="s">
        <v>194</v>
      </c>
      <c r="B12" s="190" t="s">
        <v>195</v>
      </c>
      <c r="C12" s="233" t="s">
        <v>196</v>
      </c>
      <c r="D12" s="238">
        <v>4</v>
      </c>
      <c r="E12" s="232">
        <v>0</v>
      </c>
      <c r="F12" s="232">
        <f t="shared" si="0"/>
        <v>0</v>
      </c>
    </row>
    <row r="13" spans="1:6" ht="15.75" x14ac:dyDescent="0.25">
      <c r="A13" s="190" t="s">
        <v>197</v>
      </c>
      <c r="B13" s="190" t="s">
        <v>130</v>
      </c>
      <c r="C13" s="233" t="s">
        <v>3</v>
      </c>
      <c r="D13" s="238">
        <v>2</v>
      </c>
      <c r="E13" s="232">
        <v>0</v>
      </c>
      <c r="F13" s="232">
        <f>D13*E13</f>
        <v>0</v>
      </c>
    </row>
    <row r="14" spans="1:6" ht="15.75" x14ac:dyDescent="0.25">
      <c r="A14" s="164" t="s">
        <v>198</v>
      </c>
      <c r="B14" s="165" t="s">
        <v>199</v>
      </c>
      <c r="C14" s="233" t="s">
        <v>3</v>
      </c>
      <c r="D14" s="238">
        <v>6</v>
      </c>
      <c r="E14" s="232">
        <v>0</v>
      </c>
      <c r="F14" s="232">
        <f>D14*E14</f>
        <v>0</v>
      </c>
    </row>
    <row r="15" spans="1:6" ht="15.75" x14ac:dyDescent="0.25">
      <c r="A15" s="164" t="s">
        <v>200</v>
      </c>
      <c r="B15" s="165" t="s">
        <v>201</v>
      </c>
      <c r="C15" s="233" t="s">
        <v>3</v>
      </c>
      <c r="D15" s="238">
        <v>1</v>
      </c>
      <c r="E15" s="232">
        <v>0</v>
      </c>
      <c r="F15" s="232">
        <f t="shared" ref="F15:F18" si="1">D15*E15</f>
        <v>0</v>
      </c>
    </row>
    <row r="16" spans="1:6" ht="15.75" x14ac:dyDescent="0.25">
      <c r="A16" s="164" t="s">
        <v>202</v>
      </c>
      <c r="B16" s="165" t="s">
        <v>203</v>
      </c>
      <c r="C16" s="233" t="s">
        <v>3</v>
      </c>
      <c r="D16" s="238">
        <v>1</v>
      </c>
      <c r="E16" s="232">
        <v>0</v>
      </c>
      <c r="F16" s="232">
        <f t="shared" si="1"/>
        <v>0</v>
      </c>
    </row>
    <row r="17" spans="1:6" ht="15.75" x14ac:dyDescent="0.25">
      <c r="A17" s="190" t="s">
        <v>204</v>
      </c>
      <c r="B17" s="190" t="s">
        <v>205</v>
      </c>
      <c r="C17" s="233" t="s">
        <v>3</v>
      </c>
      <c r="D17" s="238">
        <v>1</v>
      </c>
      <c r="E17" s="232">
        <v>0</v>
      </c>
      <c r="F17" s="232">
        <f t="shared" si="1"/>
        <v>0</v>
      </c>
    </row>
    <row r="18" spans="1:6" ht="15.75" x14ac:dyDescent="0.25">
      <c r="B18" s="190" t="s">
        <v>209</v>
      </c>
      <c r="C18" s="233" t="s">
        <v>3</v>
      </c>
      <c r="D18" s="238">
        <v>4</v>
      </c>
      <c r="E18" s="232">
        <v>0</v>
      </c>
      <c r="F18" s="232">
        <f t="shared" si="1"/>
        <v>0</v>
      </c>
    </row>
    <row r="19" spans="1:6" ht="15.75" x14ac:dyDescent="0.25">
      <c r="B19" s="190" t="s">
        <v>210</v>
      </c>
      <c r="C19" s="233" t="s">
        <v>3</v>
      </c>
      <c r="D19" s="239">
        <v>1</v>
      </c>
      <c r="E19" s="232">
        <v>0</v>
      </c>
      <c r="F19" s="232">
        <f>D19*E19</f>
        <v>0</v>
      </c>
    </row>
    <row r="20" spans="1:6" x14ac:dyDescent="0.25">
      <c r="A20" s="234"/>
      <c r="B20" s="234"/>
      <c r="C20" s="234"/>
      <c r="D20" s="234"/>
      <c r="E20" s="235"/>
      <c r="F20" s="234"/>
    </row>
    <row r="21" spans="1:6" ht="18" thickBot="1" x14ac:dyDescent="0.3">
      <c r="A21" s="236" t="s">
        <v>206</v>
      </c>
      <c r="B21" s="236"/>
      <c r="C21" s="236"/>
      <c r="D21" s="236"/>
      <c r="E21" s="237"/>
      <c r="F21" s="237">
        <f>SUM(F6:F20)</f>
        <v>0</v>
      </c>
    </row>
    <row r="22" spans="1:6" ht="15.75" thickTop="1" x14ac:dyDescent="0.25"/>
  </sheetData>
  <sheetProtection algorithmName="SHA-512" hashValue="qtjh1EMZlko49V5Dk5mdloJL4+ONPPbuZioLdvJS7Kf/i0VTC9CTdlAwcKCgMqts1Wmd9ROaEopXlQPM+hV8FQ==" saltValue="hWdpv5a0GnpMjgaVz1K4lA==" spinCount="100000" sheet="1" objects="1" scenarios="1"/>
  <mergeCells count="2">
    <mergeCell ref="A1:F1"/>
    <mergeCell ref="A21:D21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&amp;RDOPLNĚNÍ SÍDELNÍ ZELENĚ 
ZRUČ NAD SÁZAVOU, NESMĚŘICE, ŽELIVEC  2024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7DB15-25C5-4CDA-9341-4E71A472F967}">
  <sheetPr>
    <tabColor rgb="FFFF0000"/>
  </sheetPr>
  <dimension ref="A1:F26"/>
  <sheetViews>
    <sheetView view="pageLayout" zoomScale="98" zoomScaleNormal="100" zoomScalePageLayoutView="98" workbookViewId="0">
      <selection activeCell="E13" sqref="E13"/>
    </sheetView>
  </sheetViews>
  <sheetFormatPr defaultRowHeight="15" x14ac:dyDescent="0.25"/>
  <cols>
    <col min="1" max="1" width="6" style="179" customWidth="1"/>
    <col min="2" max="2" width="82" style="179" customWidth="1"/>
    <col min="3" max="3" width="3.7109375" style="179" bestFit="1" customWidth="1"/>
    <col min="4" max="4" width="9" style="179" bestFit="1" customWidth="1"/>
    <col min="5" max="5" width="10.140625" style="129" customWidth="1"/>
    <col min="6" max="6" width="17" style="129" customWidth="1"/>
    <col min="7" max="16384" width="9.140625" style="129"/>
  </cols>
  <sheetData>
    <row r="1" spans="1:6" ht="17.25" x14ac:dyDescent="0.25">
      <c r="A1" s="154" t="s">
        <v>135</v>
      </c>
      <c r="B1" s="154"/>
      <c r="C1" s="154"/>
      <c r="D1" s="154"/>
    </row>
    <row r="2" spans="1:6" ht="17.25" x14ac:dyDescent="0.25">
      <c r="A2" s="154" t="s">
        <v>134</v>
      </c>
      <c r="B2" s="154"/>
      <c r="C2" s="154"/>
      <c r="D2" s="154"/>
    </row>
    <row r="3" spans="1:6" x14ac:dyDescent="0.25">
      <c r="A3" s="155" t="s">
        <v>112</v>
      </c>
      <c r="B3" s="156"/>
      <c r="C3" s="156"/>
      <c r="D3" s="156"/>
    </row>
    <row r="4" spans="1:6" x14ac:dyDescent="0.25">
      <c r="A4" s="155"/>
      <c r="B4" s="157"/>
      <c r="C4" s="158"/>
      <c r="D4" s="159"/>
    </row>
    <row r="5" spans="1:6" ht="15.75" x14ac:dyDescent="0.25">
      <c r="A5" s="160" t="s">
        <v>0</v>
      </c>
      <c r="B5" s="161" t="s">
        <v>7</v>
      </c>
      <c r="C5" s="162" t="s">
        <v>1</v>
      </c>
      <c r="D5" s="163" t="s">
        <v>2</v>
      </c>
      <c r="E5" s="139" t="s">
        <v>186</v>
      </c>
      <c r="F5" s="139" t="s">
        <v>187</v>
      </c>
    </row>
    <row r="6" spans="1:6" ht="15.75" x14ac:dyDescent="0.25">
      <c r="A6" s="164" t="s">
        <v>111</v>
      </c>
      <c r="B6" s="165" t="s">
        <v>11</v>
      </c>
      <c r="C6" s="166" t="s">
        <v>3</v>
      </c>
      <c r="D6" s="167">
        <v>72</v>
      </c>
      <c r="E6" s="143">
        <v>0</v>
      </c>
      <c r="F6" s="143">
        <f>D6*E6</f>
        <v>0</v>
      </c>
    </row>
    <row r="7" spans="1:6" ht="15.75" x14ac:dyDescent="0.25">
      <c r="A7" s="164" t="s">
        <v>111</v>
      </c>
      <c r="B7" s="165" t="s">
        <v>12</v>
      </c>
      <c r="C7" s="166" t="s">
        <v>3</v>
      </c>
      <c r="D7" s="167">
        <v>72</v>
      </c>
      <c r="E7" s="143">
        <v>0</v>
      </c>
      <c r="F7" s="143">
        <f>D7*E7</f>
        <v>0</v>
      </c>
    </row>
    <row r="8" spans="1:6" ht="15.75" x14ac:dyDescent="0.25">
      <c r="A8" s="164" t="s">
        <v>111</v>
      </c>
      <c r="B8" s="165" t="s">
        <v>154</v>
      </c>
      <c r="C8" s="166" t="s">
        <v>3</v>
      </c>
      <c r="D8" s="167">
        <v>58</v>
      </c>
      <c r="E8" s="143">
        <v>0</v>
      </c>
      <c r="F8" s="143">
        <f t="shared" ref="F8:F9" si="0">E8*D8</f>
        <v>0</v>
      </c>
    </row>
    <row r="9" spans="1:6" ht="15.75" x14ac:dyDescent="0.25">
      <c r="A9" s="164" t="s">
        <v>111</v>
      </c>
      <c r="B9" s="165" t="s">
        <v>155</v>
      </c>
      <c r="C9" s="166" t="s">
        <v>3</v>
      </c>
      <c r="D9" s="167">
        <v>58</v>
      </c>
      <c r="E9" s="143">
        <v>0</v>
      </c>
      <c r="F9" s="143">
        <f t="shared" si="0"/>
        <v>0</v>
      </c>
    </row>
    <row r="10" spans="1:6" ht="15.75" x14ac:dyDescent="0.25">
      <c r="A10" s="168"/>
      <c r="B10" s="168"/>
      <c r="C10" s="168"/>
      <c r="D10" s="168"/>
      <c r="E10" s="144"/>
      <c r="F10" s="144"/>
    </row>
    <row r="11" spans="1:6" ht="15.75" x14ac:dyDescent="0.25">
      <c r="A11" s="160" t="s">
        <v>0</v>
      </c>
      <c r="B11" s="161" t="s">
        <v>5</v>
      </c>
      <c r="C11" s="162" t="s">
        <v>1</v>
      </c>
      <c r="D11" s="163" t="s">
        <v>2</v>
      </c>
      <c r="E11" s="139" t="s">
        <v>186</v>
      </c>
      <c r="F11" s="139" t="s">
        <v>187</v>
      </c>
    </row>
    <row r="12" spans="1:6" ht="15.75" x14ac:dyDescent="0.25">
      <c r="A12" s="164" t="s">
        <v>4</v>
      </c>
      <c r="B12" s="165" t="s">
        <v>144</v>
      </c>
      <c r="C12" s="166" t="s">
        <v>3</v>
      </c>
      <c r="D12" s="167">
        <v>12</v>
      </c>
      <c r="E12" s="143">
        <v>0</v>
      </c>
      <c r="F12" s="143">
        <f>D12*E12</f>
        <v>0</v>
      </c>
    </row>
    <row r="13" spans="1:6" ht="15.75" x14ac:dyDescent="0.25">
      <c r="A13" s="164" t="s">
        <v>4</v>
      </c>
      <c r="B13" s="165" t="s">
        <v>145</v>
      </c>
      <c r="C13" s="166" t="s">
        <v>3</v>
      </c>
      <c r="D13" s="167">
        <v>33</v>
      </c>
      <c r="E13" s="143">
        <v>0</v>
      </c>
      <c r="F13" s="143">
        <f t="shared" ref="F13:F14" si="1">E13*D13</f>
        <v>0</v>
      </c>
    </row>
    <row r="14" spans="1:6" ht="15.75" x14ac:dyDescent="0.25">
      <c r="A14" s="164" t="s">
        <v>4</v>
      </c>
      <c r="B14" s="165" t="s">
        <v>146</v>
      </c>
      <c r="C14" s="166" t="s">
        <v>3</v>
      </c>
      <c r="D14" s="167">
        <v>27</v>
      </c>
      <c r="E14" s="143">
        <v>0</v>
      </c>
      <c r="F14" s="143">
        <f t="shared" si="1"/>
        <v>0</v>
      </c>
    </row>
    <row r="15" spans="1:6" ht="15.75" x14ac:dyDescent="0.25">
      <c r="A15" s="164"/>
      <c r="B15" s="169" t="s">
        <v>9</v>
      </c>
      <c r="C15" s="166"/>
      <c r="D15" s="170">
        <f>SUM(D12:D14)</f>
        <v>72</v>
      </c>
      <c r="E15" s="146"/>
      <c r="F15" s="143"/>
    </row>
    <row r="16" spans="1:6" ht="15.75" x14ac:dyDescent="0.25">
      <c r="A16" s="171"/>
      <c r="B16" s="172"/>
      <c r="C16" s="173"/>
      <c r="D16" s="172"/>
      <c r="E16" s="147"/>
      <c r="F16" s="148"/>
    </row>
    <row r="17" spans="1:6" ht="31.5" x14ac:dyDescent="0.25">
      <c r="A17" s="164" t="s">
        <v>4</v>
      </c>
      <c r="B17" s="165" t="s">
        <v>152</v>
      </c>
      <c r="C17" s="166" t="s">
        <v>3</v>
      </c>
      <c r="D17" s="167">
        <v>15</v>
      </c>
      <c r="E17" s="143">
        <v>0</v>
      </c>
      <c r="F17" s="143">
        <f>D17*E17</f>
        <v>0</v>
      </c>
    </row>
    <row r="18" spans="1:6" ht="15.75" x14ac:dyDescent="0.25">
      <c r="A18" s="164" t="s">
        <v>4</v>
      </c>
      <c r="B18" s="165" t="s">
        <v>153</v>
      </c>
      <c r="C18" s="166" t="s">
        <v>3</v>
      </c>
      <c r="D18" s="167">
        <v>6</v>
      </c>
      <c r="E18" s="143">
        <v>0</v>
      </c>
      <c r="F18" s="143">
        <f t="shared" ref="F18:F22" si="2">D18*E18</f>
        <v>0</v>
      </c>
    </row>
    <row r="19" spans="1:6" ht="15.75" x14ac:dyDescent="0.25">
      <c r="A19" s="164" t="s">
        <v>4</v>
      </c>
      <c r="B19" s="165" t="s">
        <v>147</v>
      </c>
      <c r="C19" s="166" t="s">
        <v>3</v>
      </c>
      <c r="D19" s="167">
        <v>7</v>
      </c>
      <c r="E19" s="143">
        <v>0</v>
      </c>
      <c r="F19" s="143">
        <f t="shared" si="2"/>
        <v>0</v>
      </c>
    </row>
    <row r="20" spans="1:6" ht="14.65" customHeight="1" x14ac:dyDescent="0.25">
      <c r="A20" s="164" t="s">
        <v>4</v>
      </c>
      <c r="B20" s="165" t="s">
        <v>142</v>
      </c>
      <c r="C20" s="166" t="s">
        <v>3</v>
      </c>
      <c r="D20" s="167">
        <v>7</v>
      </c>
      <c r="E20" s="143">
        <v>0</v>
      </c>
      <c r="F20" s="143">
        <f t="shared" si="2"/>
        <v>0</v>
      </c>
    </row>
    <row r="21" spans="1:6" ht="31.5" x14ac:dyDescent="0.25">
      <c r="A21" s="164" t="s">
        <v>4</v>
      </c>
      <c r="B21" s="165" t="s">
        <v>148</v>
      </c>
      <c r="C21" s="166" t="s">
        <v>3</v>
      </c>
      <c r="D21" s="167">
        <v>13</v>
      </c>
      <c r="E21" s="143">
        <v>0</v>
      </c>
      <c r="F21" s="143">
        <f t="shared" si="2"/>
        <v>0</v>
      </c>
    </row>
    <row r="22" spans="1:6" ht="31.5" x14ac:dyDescent="0.25">
      <c r="A22" s="164" t="s">
        <v>4</v>
      </c>
      <c r="B22" s="165" t="s">
        <v>151</v>
      </c>
      <c r="C22" s="166" t="s">
        <v>3</v>
      </c>
      <c r="D22" s="167">
        <v>10</v>
      </c>
      <c r="E22" s="143">
        <v>0</v>
      </c>
      <c r="F22" s="143">
        <f t="shared" si="2"/>
        <v>0</v>
      </c>
    </row>
    <row r="23" spans="1:6" ht="15.75" x14ac:dyDescent="0.25">
      <c r="A23" s="171"/>
      <c r="B23" s="169" t="s">
        <v>10</v>
      </c>
      <c r="C23" s="169"/>
      <c r="D23" s="174">
        <f>SUM(D17:D22)</f>
        <v>58</v>
      </c>
      <c r="E23" s="147"/>
      <c r="F23" s="148"/>
    </row>
    <row r="24" spans="1:6" x14ac:dyDescent="0.25">
      <c r="A24" s="175"/>
      <c r="B24" s="176"/>
      <c r="C24" s="176"/>
      <c r="D24" s="177"/>
      <c r="E24" s="150"/>
      <c r="F24" s="151"/>
    </row>
    <row r="25" spans="1:6" ht="18" thickBot="1" x14ac:dyDescent="0.3">
      <c r="A25" s="178" t="s">
        <v>138</v>
      </c>
      <c r="B25" s="178"/>
      <c r="C25" s="178"/>
      <c r="D25" s="178"/>
      <c r="E25" s="153"/>
      <c r="F25" s="153">
        <f>SUM(F6:F24)</f>
        <v>0</v>
      </c>
    </row>
    <row r="26" spans="1:6" ht="15.75" thickTop="1" x14ac:dyDescent="0.25"/>
  </sheetData>
  <sheetProtection algorithmName="SHA-512" hashValue="VSAgLIg91TPGv/hUO87tGDRMiJoB0rTw0mbieM6TfVJq8OFudWjaIuRimR+09FpzpJM3960qog+lmQ86mXZAIg==" saltValue="/H/DXTK0/giH6W+kV9lzMg==" spinCount="100000" sheet="1" objects="1" scenarios="1"/>
  <mergeCells count="3">
    <mergeCell ref="A1:D1"/>
    <mergeCell ref="A2:D2"/>
    <mergeCell ref="A25:D25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80C6A-657F-4C62-ACB0-0A7616F4D5FA}">
  <sheetPr>
    <tabColor rgb="FFFF0000"/>
  </sheetPr>
  <dimension ref="A1:F15"/>
  <sheetViews>
    <sheetView view="pageLayout" zoomScale="85" zoomScaleNormal="100" zoomScalePageLayoutView="85" workbookViewId="0">
      <selection activeCell="E9" sqref="E9"/>
    </sheetView>
  </sheetViews>
  <sheetFormatPr defaultRowHeight="15" x14ac:dyDescent="0.25"/>
  <cols>
    <col min="1" max="1" width="9.140625" style="129"/>
    <col min="2" max="2" width="80.28515625" style="129" customWidth="1"/>
    <col min="3" max="5" width="9.140625" style="129"/>
    <col min="6" max="6" width="14.140625" style="129" customWidth="1"/>
    <col min="7" max="16384" width="9.140625" style="129"/>
  </cols>
  <sheetData>
    <row r="1" spans="1:6" ht="17.25" x14ac:dyDescent="0.25">
      <c r="A1" s="128" t="s">
        <v>135</v>
      </c>
      <c r="B1" s="128"/>
      <c r="C1" s="128"/>
      <c r="D1" s="128"/>
    </row>
    <row r="2" spans="1:6" ht="15.75" x14ac:dyDescent="0.25">
      <c r="A2" s="180" t="s">
        <v>112</v>
      </c>
      <c r="B2" s="181"/>
      <c r="C2" s="181"/>
      <c r="D2" s="181"/>
    </row>
    <row r="3" spans="1:6" ht="15.75" x14ac:dyDescent="0.25">
      <c r="A3" s="182"/>
      <c r="B3" s="144"/>
      <c r="C3" s="183"/>
      <c r="D3" s="184"/>
    </row>
    <row r="4" spans="1:6" ht="17.25" x14ac:dyDescent="0.25">
      <c r="A4" s="128" t="s">
        <v>136</v>
      </c>
      <c r="B4" s="128"/>
      <c r="C4" s="128"/>
      <c r="D4" s="128"/>
    </row>
    <row r="5" spans="1:6" ht="15.75" x14ac:dyDescent="0.25">
      <c r="A5" s="180" t="s">
        <v>112</v>
      </c>
      <c r="B5" s="181"/>
      <c r="C5" s="181"/>
      <c r="D5" s="181"/>
    </row>
    <row r="6" spans="1:6" ht="15.75" x14ac:dyDescent="0.25">
      <c r="A6" s="180"/>
      <c r="B6" s="144"/>
      <c r="C6" s="183"/>
      <c r="D6" s="184"/>
    </row>
    <row r="7" spans="1:6" ht="15.75" x14ac:dyDescent="0.25">
      <c r="A7" s="135" t="s">
        <v>0</v>
      </c>
      <c r="B7" s="136" t="s">
        <v>7</v>
      </c>
      <c r="C7" s="137" t="s">
        <v>1</v>
      </c>
      <c r="D7" s="138" t="s">
        <v>2</v>
      </c>
      <c r="E7" s="139" t="s">
        <v>186</v>
      </c>
      <c r="F7" s="139" t="s">
        <v>187</v>
      </c>
    </row>
    <row r="8" spans="1:6" ht="15.75" x14ac:dyDescent="0.25">
      <c r="A8" s="140" t="s">
        <v>111</v>
      </c>
      <c r="B8" s="141" t="s">
        <v>11</v>
      </c>
      <c r="C8" s="142" t="s">
        <v>3</v>
      </c>
      <c r="D8" s="167">
        <f>D13</f>
        <v>3</v>
      </c>
      <c r="E8" s="143">
        <v>0</v>
      </c>
      <c r="F8" s="143">
        <f>D8*E8</f>
        <v>0</v>
      </c>
    </row>
    <row r="9" spans="1:6" ht="15.75" x14ac:dyDescent="0.25">
      <c r="A9" s="140" t="s">
        <v>111</v>
      </c>
      <c r="B9" s="141" t="s">
        <v>12</v>
      </c>
      <c r="C9" s="142" t="s">
        <v>3</v>
      </c>
      <c r="D9" s="167">
        <f>D8</f>
        <v>3</v>
      </c>
      <c r="E9" s="143">
        <v>0</v>
      </c>
      <c r="F9" s="143">
        <f>D9*E9</f>
        <v>0</v>
      </c>
    </row>
    <row r="10" spans="1:6" ht="15.75" x14ac:dyDescent="0.25">
      <c r="A10" s="182"/>
      <c r="B10" s="185"/>
      <c r="C10" s="186"/>
      <c r="D10" s="189"/>
    </row>
    <row r="11" spans="1:6" ht="15.75" x14ac:dyDescent="0.25">
      <c r="A11" s="135" t="s">
        <v>0</v>
      </c>
      <c r="B11" s="136" t="s">
        <v>5</v>
      </c>
      <c r="C11" s="137" t="s">
        <v>1</v>
      </c>
      <c r="D11" s="163" t="s">
        <v>2</v>
      </c>
      <c r="E11" s="139" t="s">
        <v>186</v>
      </c>
      <c r="F11" s="139" t="s">
        <v>187</v>
      </c>
    </row>
    <row r="12" spans="1:6" ht="15.75" x14ac:dyDescent="0.25">
      <c r="A12" s="140" t="s">
        <v>4</v>
      </c>
      <c r="B12" s="141" t="s">
        <v>149</v>
      </c>
      <c r="C12" s="142" t="s">
        <v>3</v>
      </c>
      <c r="D12" s="167">
        <v>3</v>
      </c>
      <c r="E12" s="143">
        <v>0</v>
      </c>
      <c r="F12" s="143">
        <f>D12*E12</f>
        <v>0</v>
      </c>
    </row>
    <row r="13" spans="1:6" ht="15.75" x14ac:dyDescent="0.25">
      <c r="A13" s="187"/>
      <c r="B13" s="145" t="s">
        <v>6</v>
      </c>
      <c r="C13" s="145"/>
      <c r="D13" s="174">
        <f>SUM(D12:D12)</f>
        <v>3</v>
      </c>
      <c r="E13" s="188"/>
      <c r="F13" s="188"/>
    </row>
    <row r="14" spans="1:6" ht="18" thickBot="1" x14ac:dyDescent="0.3">
      <c r="A14" s="152" t="s">
        <v>138</v>
      </c>
      <c r="B14" s="152"/>
      <c r="C14" s="152"/>
      <c r="D14" s="152"/>
      <c r="E14" s="153"/>
      <c r="F14" s="153">
        <f>SUM(F8:F13)</f>
        <v>0</v>
      </c>
    </row>
    <row r="15" spans="1:6" ht="15.75" thickTop="1" x14ac:dyDescent="0.25"/>
  </sheetData>
  <sheetProtection algorithmName="SHA-512" hashValue="WrC8MsUySgxutLIPsjdQmB6Ccnr6nY9dsNA42kPmsBCDOjJItG0WmJQpXMbOm1h2J1xLo0+fwuG7ZRG8gE2kgw==" saltValue="09hd9UAyuoung7thfPNncQ==" spinCount="100000" sheet="1" objects="1" scenarios="1"/>
  <mergeCells count="3">
    <mergeCell ref="A1:D1"/>
    <mergeCell ref="A4:D4"/>
    <mergeCell ref="A14:D14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&amp;RDOPLNĚNÍ SÍDELNÍ ZELENĚ 
ZRUČ NAD SÁZAVOU, NESMĚŘICE, ŽELIVEC  2024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08E5A-7897-4464-91BF-07B0B954459D}">
  <sheetPr>
    <tabColor rgb="FFFF0000"/>
  </sheetPr>
  <dimension ref="A1:F24"/>
  <sheetViews>
    <sheetView view="pageLayout" zoomScale="115" zoomScaleNormal="100" zoomScalePageLayoutView="115" workbookViewId="0">
      <selection activeCell="E7" sqref="E7"/>
    </sheetView>
  </sheetViews>
  <sheetFormatPr defaultRowHeight="15" x14ac:dyDescent="0.25"/>
  <cols>
    <col min="1" max="1" width="6" style="129" customWidth="1"/>
    <col min="2" max="2" width="80.85546875" style="129" customWidth="1"/>
    <col min="3" max="3" width="5.28515625" style="129" customWidth="1"/>
    <col min="4" max="4" width="9" style="129" bestFit="1" customWidth="1"/>
    <col min="5" max="5" width="9.140625" style="129"/>
    <col min="6" max="6" width="15.7109375" style="129" customWidth="1"/>
    <col min="7" max="16384" width="9.140625" style="129"/>
  </cols>
  <sheetData>
    <row r="1" spans="1:6" x14ac:dyDescent="0.25">
      <c r="A1" s="130"/>
      <c r="B1" s="132"/>
      <c r="C1" s="133"/>
      <c r="D1" s="134"/>
    </row>
    <row r="2" spans="1:6" ht="17.25" x14ac:dyDescent="0.25">
      <c r="A2" s="128" t="s">
        <v>137</v>
      </c>
      <c r="B2" s="128"/>
      <c r="C2" s="128"/>
      <c r="D2" s="128"/>
    </row>
    <row r="3" spans="1:6" x14ac:dyDescent="0.25">
      <c r="A3" s="130" t="s">
        <v>112</v>
      </c>
      <c r="B3" s="131"/>
      <c r="C3" s="131"/>
      <c r="D3" s="131"/>
    </row>
    <row r="4" spans="1:6" x14ac:dyDescent="0.25">
      <c r="A4" s="130"/>
      <c r="B4" s="132"/>
      <c r="C4" s="133"/>
      <c r="D4" s="134"/>
    </row>
    <row r="5" spans="1:6" x14ac:dyDescent="0.25">
      <c r="A5" s="191" t="s">
        <v>0</v>
      </c>
      <c r="B5" s="192" t="s">
        <v>7</v>
      </c>
      <c r="C5" s="193" t="s">
        <v>1</v>
      </c>
      <c r="D5" s="194" t="s">
        <v>2</v>
      </c>
      <c r="E5" s="195" t="s">
        <v>186</v>
      </c>
      <c r="F5" s="195" t="s">
        <v>187</v>
      </c>
    </row>
    <row r="6" spans="1:6" x14ac:dyDescent="0.25">
      <c r="A6" s="196" t="s">
        <v>111</v>
      </c>
      <c r="B6" s="203" t="s">
        <v>11</v>
      </c>
      <c r="C6" s="204" t="s">
        <v>3</v>
      </c>
      <c r="D6" s="205">
        <v>1</v>
      </c>
      <c r="E6" s="197">
        <v>0</v>
      </c>
      <c r="F6" s="197">
        <f>D6*E6</f>
        <v>0</v>
      </c>
    </row>
    <row r="7" spans="1:6" x14ac:dyDescent="0.25">
      <c r="A7" s="196" t="s">
        <v>111</v>
      </c>
      <c r="B7" s="203" t="s">
        <v>12</v>
      </c>
      <c r="C7" s="204" t="s">
        <v>3</v>
      </c>
      <c r="D7" s="205">
        <v>1</v>
      </c>
      <c r="E7" s="197">
        <v>0</v>
      </c>
      <c r="F7" s="197">
        <f t="shared" ref="F7:F11" si="0">D7*E7</f>
        <v>0</v>
      </c>
    </row>
    <row r="8" spans="1:6" x14ac:dyDescent="0.25">
      <c r="A8" s="196" t="s">
        <v>111</v>
      </c>
      <c r="B8" s="203" t="s">
        <v>154</v>
      </c>
      <c r="C8" s="204" t="s">
        <v>3</v>
      </c>
      <c r="D8" s="205">
        <v>30</v>
      </c>
      <c r="E8" s="197">
        <v>0</v>
      </c>
      <c r="F8" s="197">
        <f t="shared" si="0"/>
        <v>0</v>
      </c>
    </row>
    <row r="9" spans="1:6" x14ac:dyDescent="0.25">
      <c r="A9" s="196" t="s">
        <v>111</v>
      </c>
      <c r="B9" s="203" t="s">
        <v>155</v>
      </c>
      <c r="C9" s="204" t="s">
        <v>3</v>
      </c>
      <c r="D9" s="205">
        <v>30</v>
      </c>
      <c r="E9" s="197">
        <v>0</v>
      </c>
      <c r="F9" s="197">
        <f t="shared" si="0"/>
        <v>0</v>
      </c>
    </row>
    <row r="10" spans="1:6" x14ac:dyDescent="0.25">
      <c r="A10" s="198" t="s">
        <v>113</v>
      </c>
      <c r="B10" s="206" t="s">
        <v>114</v>
      </c>
      <c r="C10" s="207" t="s">
        <v>8</v>
      </c>
      <c r="D10" s="205">
        <v>108</v>
      </c>
      <c r="E10" s="197">
        <v>0</v>
      </c>
      <c r="F10" s="197">
        <f t="shared" si="0"/>
        <v>0</v>
      </c>
    </row>
    <row r="11" spans="1:6" x14ac:dyDescent="0.25">
      <c r="A11" s="198" t="s">
        <v>113</v>
      </c>
      <c r="B11" s="206" t="s">
        <v>115</v>
      </c>
      <c r="C11" s="207" t="s">
        <v>8</v>
      </c>
      <c r="D11" s="205">
        <v>108</v>
      </c>
      <c r="E11" s="197">
        <v>0</v>
      </c>
      <c r="F11" s="197">
        <f t="shared" si="0"/>
        <v>0</v>
      </c>
    </row>
    <row r="12" spans="1:6" x14ac:dyDescent="0.25">
      <c r="A12" s="196"/>
      <c r="B12" s="203"/>
      <c r="C12" s="204"/>
      <c r="D12" s="205"/>
    </row>
    <row r="13" spans="1:6" x14ac:dyDescent="0.25">
      <c r="A13" s="191" t="s">
        <v>0</v>
      </c>
      <c r="B13" s="200" t="s">
        <v>5</v>
      </c>
      <c r="C13" s="201" t="s">
        <v>1</v>
      </c>
      <c r="D13" s="202" t="s">
        <v>2</v>
      </c>
      <c r="E13" s="195" t="s">
        <v>186</v>
      </c>
      <c r="F13" s="195" t="s">
        <v>187</v>
      </c>
    </row>
    <row r="14" spans="1:6" x14ac:dyDescent="0.25">
      <c r="A14" s="196" t="s">
        <v>4</v>
      </c>
      <c r="B14" s="203" t="s">
        <v>149</v>
      </c>
      <c r="C14" s="204" t="s">
        <v>3</v>
      </c>
      <c r="D14" s="205">
        <v>1</v>
      </c>
      <c r="E14" s="197">
        <v>0</v>
      </c>
      <c r="F14" s="197">
        <f>D14*E14</f>
        <v>0</v>
      </c>
    </row>
    <row r="15" spans="1:6" x14ac:dyDescent="0.25">
      <c r="A15" s="196"/>
      <c r="B15" s="176" t="s">
        <v>9</v>
      </c>
      <c r="C15" s="204"/>
      <c r="D15" s="208">
        <f>SUM(D14:D14)</f>
        <v>1</v>
      </c>
      <c r="E15" s="197">
        <v>0</v>
      </c>
      <c r="F15" s="197">
        <f t="shared" ref="F15:F21" si="1">D15*E15</f>
        <v>0</v>
      </c>
    </row>
    <row r="16" spans="1:6" ht="9" customHeight="1" x14ac:dyDescent="0.25">
      <c r="A16" s="149"/>
      <c r="B16" s="209"/>
      <c r="C16" s="210"/>
      <c r="D16" s="209"/>
      <c r="E16" s="197"/>
      <c r="F16" s="197"/>
    </row>
    <row r="17" spans="1:6" x14ac:dyDescent="0.25">
      <c r="A17" s="196" t="s">
        <v>4</v>
      </c>
      <c r="B17" s="203" t="s">
        <v>147</v>
      </c>
      <c r="C17" s="204" t="s">
        <v>3</v>
      </c>
      <c r="D17" s="205">
        <v>2</v>
      </c>
      <c r="E17" s="197">
        <v>0</v>
      </c>
      <c r="F17" s="197">
        <f t="shared" si="1"/>
        <v>0</v>
      </c>
    </row>
    <row r="18" spans="1:6" x14ac:dyDescent="0.25">
      <c r="A18" s="196" t="s">
        <v>4</v>
      </c>
      <c r="B18" s="203" t="s">
        <v>150</v>
      </c>
      <c r="C18" s="204" t="s">
        <v>3</v>
      </c>
      <c r="D18" s="205">
        <v>28</v>
      </c>
      <c r="E18" s="197">
        <v>0</v>
      </c>
      <c r="F18" s="197">
        <f t="shared" si="1"/>
        <v>0</v>
      </c>
    </row>
    <row r="19" spans="1:6" x14ac:dyDescent="0.25">
      <c r="A19" s="149"/>
      <c r="B19" s="176" t="s">
        <v>10</v>
      </c>
      <c r="C19" s="176"/>
      <c r="D19" s="177">
        <f>SUM(D17:D18)</f>
        <v>30</v>
      </c>
      <c r="E19" s="197"/>
      <c r="F19" s="197"/>
    </row>
    <row r="20" spans="1:6" ht="8.4499999999999993" customHeight="1" x14ac:dyDescent="0.25">
      <c r="A20" s="149"/>
      <c r="B20" s="176"/>
      <c r="C20" s="176"/>
      <c r="D20" s="177"/>
      <c r="E20" s="197"/>
      <c r="F20" s="197"/>
    </row>
    <row r="21" spans="1:6" x14ac:dyDescent="0.25">
      <c r="A21" s="199"/>
      <c r="B21" s="211" t="s">
        <v>143</v>
      </c>
      <c r="C21" s="212" t="s">
        <v>3</v>
      </c>
      <c r="D21" s="213">
        <v>220</v>
      </c>
      <c r="E21" s="197">
        <v>0</v>
      </c>
      <c r="F21" s="197">
        <f t="shared" si="1"/>
        <v>0</v>
      </c>
    </row>
    <row r="22" spans="1:6" x14ac:dyDescent="0.25">
      <c r="A22" s="198"/>
      <c r="B22" s="176" t="s">
        <v>93</v>
      </c>
      <c r="C22" s="176"/>
      <c r="D22" s="177">
        <f>SUM(D21)</f>
        <v>220</v>
      </c>
      <c r="E22" s="241"/>
      <c r="F22" s="197"/>
    </row>
    <row r="23" spans="1:6" ht="18" thickBot="1" x14ac:dyDescent="0.3">
      <c r="A23" s="152" t="s">
        <v>138</v>
      </c>
      <c r="B23" s="152"/>
      <c r="C23" s="152"/>
      <c r="D23" s="152"/>
      <c r="E23" s="153"/>
      <c r="F23" s="153">
        <f>SUM(F18:F22)</f>
        <v>0</v>
      </c>
    </row>
    <row r="24" spans="1:6" ht="15.75" thickTop="1" x14ac:dyDescent="0.25"/>
  </sheetData>
  <sheetProtection algorithmName="SHA-512" hashValue="Fcrkqlm7faWHMCeYoNEKT7HPP/wX1efC6pPBKDXu3TQj7d4/QpFkyfJqDrLVo4k/MRZq7vTyAokNTrIbtWF4sQ==" saltValue="P+fmK1gKmztYXo+VF6ZDYw==" spinCount="100000" sheet="1" objects="1" scenarios="1"/>
  <mergeCells count="2">
    <mergeCell ref="A2:D2"/>
    <mergeCell ref="A23:D23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&amp;RDOPLNĚNÍ SÍDELNÍ ZELENĚ 
ZRUČ NAD SÁZAVOU, NESMĚŘICE, ŽELIVEC  2024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68DB3-8B85-42B8-9E05-612620FD36AA}">
  <sheetPr filterMode="1"/>
  <dimension ref="A1:P43"/>
  <sheetViews>
    <sheetView tabSelected="1" view="pageLayout" zoomScale="110" zoomScaleNormal="120" zoomScalePageLayoutView="110" workbookViewId="0">
      <selection activeCell="N55" sqref="N55"/>
    </sheetView>
  </sheetViews>
  <sheetFormatPr defaultColWidth="8.85546875" defaultRowHeight="11.25" x14ac:dyDescent="0.2"/>
  <cols>
    <col min="1" max="1" width="6.85546875" style="228" bestFit="1" customWidth="1"/>
    <col min="2" max="2" width="23.85546875" style="228" customWidth="1"/>
    <col min="3" max="3" width="6.28515625" style="57" hidden="1" customWidth="1"/>
    <col min="4" max="4" width="8.5703125" style="229" customWidth="1"/>
    <col min="5" max="5" width="2.42578125" style="229" bestFit="1" customWidth="1"/>
    <col min="6" max="6" width="4.140625" style="229" bestFit="1" customWidth="1"/>
    <col min="7" max="7" width="4.140625" style="49" hidden="1" customWidth="1"/>
    <col min="8" max="11" width="2.42578125" style="229" bestFit="1" customWidth="1"/>
    <col min="12" max="13" width="2.5703125" style="229" customWidth="1"/>
    <col min="14" max="14" width="30" style="229" customWidth="1"/>
    <col min="15" max="15" width="31.28515625" style="228" customWidth="1"/>
    <col min="16" max="16" width="6.85546875" style="230" bestFit="1" customWidth="1"/>
    <col min="17" max="16384" width="8.85546875" style="214"/>
  </cols>
  <sheetData>
    <row r="1" spans="1:16" ht="62.25" x14ac:dyDescent="0.2">
      <c r="A1" s="216" t="s">
        <v>13</v>
      </c>
      <c r="B1" s="216" t="s">
        <v>14</v>
      </c>
      <c r="C1" s="50" t="s">
        <v>15</v>
      </c>
      <c r="D1" s="216" t="s">
        <v>16</v>
      </c>
      <c r="E1" s="216" t="s">
        <v>17</v>
      </c>
      <c r="F1" s="217" t="s">
        <v>18</v>
      </c>
      <c r="G1" s="46" t="s">
        <v>127</v>
      </c>
      <c r="H1" s="217" t="s">
        <v>19</v>
      </c>
      <c r="I1" s="216" t="s">
        <v>20</v>
      </c>
      <c r="J1" s="218" t="s">
        <v>21</v>
      </c>
      <c r="K1" s="216" t="s">
        <v>22</v>
      </c>
      <c r="L1" s="216" t="s">
        <v>23</v>
      </c>
      <c r="M1" s="216" t="s">
        <v>24</v>
      </c>
      <c r="N1" s="217" t="s">
        <v>25</v>
      </c>
      <c r="O1" s="217" t="s">
        <v>26</v>
      </c>
      <c r="P1" s="219" t="s">
        <v>27</v>
      </c>
    </row>
    <row r="2" spans="1:16" s="3" customFormat="1" hidden="1" x14ac:dyDescent="0.2">
      <c r="A2" s="36" t="s">
        <v>99</v>
      </c>
      <c r="B2" s="32"/>
      <c r="C2" s="51"/>
      <c r="D2" s="32"/>
      <c r="E2" s="32"/>
      <c r="F2" s="33"/>
      <c r="G2" s="47"/>
      <c r="H2" s="33"/>
      <c r="I2" s="32"/>
      <c r="J2" s="34"/>
      <c r="K2" s="32"/>
      <c r="L2" s="32"/>
      <c r="M2" s="32"/>
      <c r="N2" s="33"/>
      <c r="O2" s="33"/>
      <c r="P2" s="35"/>
    </row>
    <row r="3" spans="1:16" s="3" customFormat="1" hidden="1" x14ac:dyDescent="0.2">
      <c r="A3" s="5">
        <v>1</v>
      </c>
      <c r="B3" s="8" t="s">
        <v>94</v>
      </c>
      <c r="C3" s="48"/>
      <c r="D3" s="5">
        <v>90</v>
      </c>
      <c r="E3" s="5">
        <v>12</v>
      </c>
      <c r="F3" s="5">
        <v>2</v>
      </c>
      <c r="G3" s="48">
        <f>E3*H3</f>
        <v>36</v>
      </c>
      <c r="H3" s="5">
        <v>3</v>
      </c>
      <c r="I3" s="10">
        <v>3</v>
      </c>
      <c r="J3" s="5">
        <v>1</v>
      </c>
      <c r="K3" s="5">
        <v>1</v>
      </c>
      <c r="L3" s="5">
        <v>1</v>
      </c>
      <c r="M3" s="5" t="s">
        <v>104</v>
      </c>
      <c r="N3" s="9"/>
      <c r="O3" s="11" t="s">
        <v>35</v>
      </c>
      <c r="P3" s="31" t="s">
        <v>100</v>
      </c>
    </row>
    <row r="4" spans="1:16" s="3" customFormat="1" hidden="1" x14ac:dyDescent="0.2">
      <c r="A4" s="5">
        <v>2</v>
      </c>
      <c r="B4" s="8" t="s">
        <v>94</v>
      </c>
      <c r="C4" s="48"/>
      <c r="D4" s="5">
        <v>112</v>
      </c>
      <c r="E4" s="5">
        <v>12</v>
      </c>
      <c r="F4" s="5">
        <v>2</v>
      </c>
      <c r="G4" s="48">
        <f t="shared" ref="G4:G43" si="0">E4*H4</f>
        <v>36</v>
      </c>
      <c r="H4" s="5">
        <v>3</v>
      </c>
      <c r="I4" s="10">
        <v>3</v>
      </c>
      <c r="J4" s="5">
        <v>1</v>
      </c>
      <c r="K4" s="5">
        <v>1</v>
      </c>
      <c r="L4" s="5">
        <v>1</v>
      </c>
      <c r="M4" s="5" t="s">
        <v>104</v>
      </c>
      <c r="N4" s="9"/>
      <c r="O4" s="11" t="s">
        <v>35</v>
      </c>
      <c r="P4" s="31" t="s">
        <v>100</v>
      </c>
    </row>
    <row r="5" spans="1:16" s="3" customFormat="1" hidden="1" x14ac:dyDescent="0.2">
      <c r="A5" s="5">
        <v>3</v>
      </c>
      <c r="B5" s="8" t="s">
        <v>94</v>
      </c>
      <c r="C5" s="48"/>
      <c r="D5" s="10">
        <v>110</v>
      </c>
      <c r="E5" s="10">
        <v>12</v>
      </c>
      <c r="F5" s="5">
        <v>2</v>
      </c>
      <c r="G5" s="48">
        <f t="shared" si="0"/>
        <v>36</v>
      </c>
      <c r="H5" s="5">
        <v>3</v>
      </c>
      <c r="I5" s="10">
        <v>3</v>
      </c>
      <c r="J5" s="5">
        <v>1</v>
      </c>
      <c r="K5" s="5">
        <v>1</v>
      </c>
      <c r="L5" s="5">
        <v>1</v>
      </c>
      <c r="M5" s="5" t="s">
        <v>104</v>
      </c>
      <c r="N5" s="11"/>
      <c r="O5" s="11" t="s">
        <v>35</v>
      </c>
      <c r="P5" s="31" t="s">
        <v>100</v>
      </c>
    </row>
    <row r="6" spans="1:16" s="3" customFormat="1" hidden="1" x14ac:dyDescent="0.2">
      <c r="A6" s="5">
        <v>4</v>
      </c>
      <c r="B6" s="8" t="s">
        <v>94</v>
      </c>
      <c r="C6" s="48"/>
      <c r="D6" s="10">
        <v>105</v>
      </c>
      <c r="E6" s="10">
        <v>11</v>
      </c>
      <c r="F6" s="5">
        <v>2</v>
      </c>
      <c r="G6" s="48">
        <f t="shared" si="0"/>
        <v>33</v>
      </c>
      <c r="H6" s="5">
        <v>3</v>
      </c>
      <c r="I6" s="10">
        <v>3</v>
      </c>
      <c r="J6" s="5">
        <v>1</v>
      </c>
      <c r="K6" s="5">
        <v>1</v>
      </c>
      <c r="L6" s="5">
        <v>1</v>
      </c>
      <c r="M6" s="5" t="s">
        <v>104</v>
      </c>
      <c r="N6" s="11"/>
      <c r="O6" s="11" t="s">
        <v>35</v>
      </c>
      <c r="P6" s="31" t="s">
        <v>101</v>
      </c>
    </row>
    <row r="7" spans="1:16" s="3" customFormat="1" hidden="1" x14ac:dyDescent="0.2">
      <c r="A7" s="5">
        <v>5</v>
      </c>
      <c r="B7" s="8" t="s">
        <v>94</v>
      </c>
      <c r="C7" s="48"/>
      <c r="D7" s="10">
        <v>107</v>
      </c>
      <c r="E7" s="10">
        <v>11</v>
      </c>
      <c r="F7" s="5">
        <v>2</v>
      </c>
      <c r="G7" s="48">
        <f t="shared" si="0"/>
        <v>33</v>
      </c>
      <c r="H7" s="5">
        <v>3</v>
      </c>
      <c r="I7" s="10">
        <v>3</v>
      </c>
      <c r="J7" s="5">
        <v>1</v>
      </c>
      <c r="K7" s="5">
        <v>1</v>
      </c>
      <c r="L7" s="5">
        <v>1</v>
      </c>
      <c r="M7" s="5" t="s">
        <v>104</v>
      </c>
      <c r="N7" s="11"/>
      <c r="O7" s="11" t="s">
        <v>35</v>
      </c>
      <c r="P7" s="31" t="s">
        <v>101</v>
      </c>
    </row>
    <row r="8" spans="1:16" s="3" customFormat="1" hidden="1" x14ac:dyDescent="0.2">
      <c r="A8" s="5">
        <v>6</v>
      </c>
      <c r="B8" s="8" t="s">
        <v>94</v>
      </c>
      <c r="C8" s="48"/>
      <c r="D8" s="10">
        <v>115</v>
      </c>
      <c r="E8" s="10">
        <v>13</v>
      </c>
      <c r="F8" s="5">
        <v>2</v>
      </c>
      <c r="G8" s="48">
        <f t="shared" si="0"/>
        <v>39</v>
      </c>
      <c r="H8" s="5">
        <v>3</v>
      </c>
      <c r="I8" s="10">
        <v>3</v>
      </c>
      <c r="J8" s="5">
        <v>1</v>
      </c>
      <c r="K8" s="5">
        <v>1</v>
      </c>
      <c r="L8" s="5">
        <v>1</v>
      </c>
      <c r="M8" s="5" t="s">
        <v>104</v>
      </c>
      <c r="N8" s="11"/>
      <c r="O8" s="11" t="s">
        <v>35</v>
      </c>
      <c r="P8" s="31" t="s">
        <v>101</v>
      </c>
    </row>
    <row r="9" spans="1:16" s="3" customFormat="1" hidden="1" x14ac:dyDescent="0.2">
      <c r="A9" s="5">
        <v>7</v>
      </c>
      <c r="B9" s="8" t="s">
        <v>95</v>
      </c>
      <c r="C9" s="48"/>
      <c r="D9" s="10">
        <v>146</v>
      </c>
      <c r="E9" s="10">
        <v>11</v>
      </c>
      <c r="F9" s="10">
        <v>1</v>
      </c>
      <c r="G9" s="48">
        <f t="shared" si="0"/>
        <v>66</v>
      </c>
      <c r="H9" s="10">
        <v>6</v>
      </c>
      <c r="I9" s="10">
        <v>3</v>
      </c>
      <c r="J9" s="5">
        <v>1</v>
      </c>
      <c r="K9" s="5">
        <v>1</v>
      </c>
      <c r="L9" s="5">
        <v>1</v>
      </c>
      <c r="M9" s="5" t="s">
        <v>104</v>
      </c>
      <c r="N9" s="11"/>
      <c r="O9" s="11" t="s">
        <v>35</v>
      </c>
      <c r="P9" s="31" t="s">
        <v>101</v>
      </c>
    </row>
    <row r="10" spans="1:16" s="7" customFormat="1" ht="22.5" hidden="1" x14ac:dyDescent="0.25">
      <c r="A10" s="5">
        <v>8</v>
      </c>
      <c r="B10" s="8" t="s">
        <v>96</v>
      </c>
      <c r="C10" s="48" t="s">
        <v>116</v>
      </c>
      <c r="D10" s="10" t="s">
        <v>98</v>
      </c>
      <c r="E10" s="10">
        <v>7</v>
      </c>
      <c r="F10" s="10">
        <v>1</v>
      </c>
      <c r="G10" s="48">
        <f t="shared" si="0"/>
        <v>56</v>
      </c>
      <c r="H10" s="10">
        <v>8</v>
      </c>
      <c r="I10" s="10">
        <v>4</v>
      </c>
      <c r="J10" s="10">
        <v>2</v>
      </c>
      <c r="K10" s="10">
        <v>3</v>
      </c>
      <c r="L10" s="10">
        <v>2</v>
      </c>
      <c r="M10" s="5" t="s">
        <v>109</v>
      </c>
      <c r="N10" s="7" t="s">
        <v>103</v>
      </c>
      <c r="O10" s="11" t="s">
        <v>133</v>
      </c>
      <c r="P10" s="31" t="s">
        <v>101</v>
      </c>
    </row>
    <row r="11" spans="1:16" s="7" customFormat="1" ht="22.5" hidden="1" x14ac:dyDescent="0.25">
      <c r="A11" s="5">
        <v>9</v>
      </c>
      <c r="B11" s="8" t="s">
        <v>96</v>
      </c>
      <c r="C11" s="48">
        <f>D11/3.14</f>
        <v>30.254777070063692</v>
      </c>
      <c r="D11" s="10">
        <v>95</v>
      </c>
      <c r="E11" s="10">
        <v>8</v>
      </c>
      <c r="F11" s="10">
        <v>2</v>
      </c>
      <c r="G11" s="48">
        <f t="shared" si="0"/>
        <v>32</v>
      </c>
      <c r="H11" s="10">
        <v>4</v>
      </c>
      <c r="I11" s="10">
        <v>4</v>
      </c>
      <c r="J11" s="10">
        <v>2</v>
      </c>
      <c r="K11" s="10">
        <v>3</v>
      </c>
      <c r="L11" s="10">
        <v>3</v>
      </c>
      <c r="M11" s="5" t="s">
        <v>109</v>
      </c>
      <c r="N11" s="11" t="s">
        <v>102</v>
      </c>
      <c r="O11" s="11" t="s">
        <v>129</v>
      </c>
      <c r="P11" s="31" t="s">
        <v>101</v>
      </c>
    </row>
    <row r="12" spans="1:16" s="7" customFormat="1" ht="22.5" hidden="1" x14ac:dyDescent="0.25">
      <c r="A12" s="12">
        <v>10</v>
      </c>
      <c r="B12" s="14" t="s">
        <v>97</v>
      </c>
      <c r="C12" s="48">
        <f>D12/3.14</f>
        <v>17.515923566878982</v>
      </c>
      <c r="D12" s="13">
        <v>55</v>
      </c>
      <c r="E12" s="13">
        <v>4</v>
      </c>
      <c r="F12" s="13">
        <v>3</v>
      </c>
      <c r="G12" s="48">
        <f t="shared" si="0"/>
        <v>8</v>
      </c>
      <c r="H12" s="13">
        <v>2</v>
      </c>
      <c r="I12" s="13">
        <v>4</v>
      </c>
      <c r="J12" s="13">
        <v>1</v>
      </c>
      <c r="K12" s="13">
        <v>3</v>
      </c>
      <c r="L12" s="13">
        <v>4</v>
      </c>
      <c r="M12" s="13" t="s">
        <v>109</v>
      </c>
      <c r="N12" s="14"/>
      <c r="O12" s="11" t="s">
        <v>117</v>
      </c>
      <c r="P12" s="37" t="s">
        <v>100</v>
      </c>
    </row>
    <row r="13" spans="1:16" s="215" customFormat="1" ht="22.5" x14ac:dyDescent="0.25">
      <c r="A13" s="220" t="s">
        <v>104</v>
      </c>
      <c r="B13" s="221" t="s">
        <v>105</v>
      </c>
      <c r="C13" s="52"/>
      <c r="D13" s="221"/>
      <c r="E13" s="220">
        <v>1</v>
      </c>
      <c r="F13" s="221"/>
      <c r="G13" s="48">
        <f t="shared" si="0"/>
        <v>0</v>
      </c>
      <c r="H13" s="221"/>
      <c r="I13" s="221"/>
      <c r="J13" s="221"/>
      <c r="K13" s="221"/>
      <c r="L13" s="221"/>
      <c r="M13" s="221"/>
      <c r="N13" s="221" t="s">
        <v>107</v>
      </c>
      <c r="O13" s="221" t="s">
        <v>106</v>
      </c>
      <c r="P13" s="221" t="s">
        <v>110</v>
      </c>
    </row>
    <row r="14" spans="1:16" s="7" customFormat="1" hidden="1" x14ac:dyDescent="0.2">
      <c r="A14" s="38" t="s">
        <v>118</v>
      </c>
      <c r="B14" s="39"/>
      <c r="C14" s="53"/>
      <c r="D14" s="39"/>
      <c r="E14" s="39"/>
      <c r="F14" s="40"/>
      <c r="G14" s="48">
        <f t="shared" si="0"/>
        <v>0</v>
      </c>
      <c r="H14" s="40"/>
      <c r="I14" s="39"/>
      <c r="J14" s="41"/>
      <c r="K14" s="39"/>
      <c r="L14" s="39"/>
      <c r="M14" s="39"/>
      <c r="N14" s="40"/>
      <c r="O14" s="40"/>
      <c r="P14" s="42"/>
    </row>
    <row r="15" spans="1:16" s="7" customFormat="1" ht="22.5" hidden="1" x14ac:dyDescent="0.25">
      <c r="A15" s="4">
        <v>1</v>
      </c>
      <c r="B15" s="43" t="s">
        <v>28</v>
      </c>
      <c r="C15" s="48">
        <f t="shared" ref="C15:C20" si="1">D15/3.14</f>
        <v>90.127388535031841</v>
      </c>
      <c r="D15" s="4">
        <v>283</v>
      </c>
      <c r="E15" s="4">
        <v>16</v>
      </c>
      <c r="F15" s="4">
        <v>3</v>
      </c>
      <c r="G15" s="48">
        <f t="shared" si="0"/>
        <v>208</v>
      </c>
      <c r="H15" s="4">
        <v>13</v>
      </c>
      <c r="I15" s="4">
        <v>4</v>
      </c>
      <c r="J15" s="4">
        <v>1</v>
      </c>
      <c r="K15" s="4">
        <v>2</v>
      </c>
      <c r="L15" s="4">
        <v>1</v>
      </c>
      <c r="M15" s="5" t="s">
        <v>108</v>
      </c>
      <c r="N15" s="44" t="s">
        <v>119</v>
      </c>
      <c r="O15" s="11" t="s">
        <v>35</v>
      </c>
      <c r="P15" s="6" t="s">
        <v>120</v>
      </c>
    </row>
    <row r="16" spans="1:16" s="7" customFormat="1" ht="22.5" hidden="1" x14ac:dyDescent="0.25">
      <c r="A16" s="5">
        <v>2</v>
      </c>
      <c r="B16" s="8" t="s">
        <v>28</v>
      </c>
      <c r="C16" s="48">
        <f t="shared" si="1"/>
        <v>18.471337579617835</v>
      </c>
      <c r="D16" s="5">
        <v>58</v>
      </c>
      <c r="E16" s="5">
        <v>19</v>
      </c>
      <c r="F16" s="5">
        <v>5</v>
      </c>
      <c r="G16" s="48">
        <f t="shared" si="0"/>
        <v>171</v>
      </c>
      <c r="H16" s="5">
        <v>9</v>
      </c>
      <c r="I16" s="5">
        <v>4</v>
      </c>
      <c r="J16" s="5">
        <v>1</v>
      </c>
      <c r="K16" s="5">
        <v>2</v>
      </c>
      <c r="L16" s="5">
        <v>2</v>
      </c>
      <c r="M16" s="5" t="s">
        <v>108</v>
      </c>
      <c r="N16" s="9" t="s">
        <v>121</v>
      </c>
      <c r="O16" s="11" t="s">
        <v>35</v>
      </c>
      <c r="P16" s="6" t="s">
        <v>120</v>
      </c>
    </row>
    <row r="17" spans="1:16" s="7" customFormat="1" hidden="1" x14ac:dyDescent="0.25">
      <c r="A17" s="5">
        <v>3</v>
      </c>
      <c r="B17" s="8" t="s">
        <v>28</v>
      </c>
      <c r="C17" s="48">
        <f t="shared" si="1"/>
        <v>69.108280254777071</v>
      </c>
      <c r="D17" s="10">
        <v>217</v>
      </c>
      <c r="E17" s="10">
        <v>16</v>
      </c>
      <c r="F17" s="10">
        <v>4</v>
      </c>
      <c r="G17" s="48">
        <f t="shared" si="0"/>
        <v>160</v>
      </c>
      <c r="H17" s="10">
        <v>10</v>
      </c>
      <c r="I17" s="10">
        <v>4</v>
      </c>
      <c r="J17" s="10">
        <v>2</v>
      </c>
      <c r="K17" s="10">
        <v>2</v>
      </c>
      <c r="L17" s="10">
        <v>2</v>
      </c>
      <c r="M17" s="5" t="s">
        <v>108</v>
      </c>
      <c r="N17" s="11" t="s">
        <v>122</v>
      </c>
      <c r="O17" s="11" t="s">
        <v>35</v>
      </c>
      <c r="P17" s="6" t="s">
        <v>120</v>
      </c>
    </row>
    <row r="18" spans="1:16" s="7" customFormat="1" hidden="1" x14ac:dyDescent="0.25">
      <c r="A18" s="5">
        <v>4</v>
      </c>
      <c r="B18" s="8" t="s">
        <v>28</v>
      </c>
      <c r="C18" s="48">
        <f t="shared" si="1"/>
        <v>40.127388535031848</v>
      </c>
      <c r="D18" s="10">
        <v>126</v>
      </c>
      <c r="E18" s="10">
        <v>13</v>
      </c>
      <c r="F18" s="10">
        <v>3</v>
      </c>
      <c r="G18" s="48">
        <f t="shared" si="0"/>
        <v>78</v>
      </c>
      <c r="H18" s="10">
        <v>6</v>
      </c>
      <c r="I18" s="10">
        <v>3</v>
      </c>
      <c r="J18" s="10">
        <v>1</v>
      </c>
      <c r="K18" s="10">
        <v>2</v>
      </c>
      <c r="L18" s="10">
        <v>2</v>
      </c>
      <c r="M18" s="5" t="s">
        <v>108</v>
      </c>
      <c r="N18" s="11" t="s">
        <v>123</v>
      </c>
      <c r="O18" s="11" t="s">
        <v>35</v>
      </c>
      <c r="P18" s="6" t="s">
        <v>120</v>
      </c>
    </row>
    <row r="19" spans="1:16" s="7" customFormat="1" hidden="1" x14ac:dyDescent="0.25">
      <c r="A19" s="5">
        <v>5</v>
      </c>
      <c r="B19" s="8" t="s">
        <v>28</v>
      </c>
      <c r="C19" s="48">
        <f t="shared" si="1"/>
        <v>98.089171974522287</v>
      </c>
      <c r="D19" s="10">
        <v>308</v>
      </c>
      <c r="E19" s="10">
        <v>19</v>
      </c>
      <c r="F19" s="10">
        <v>4</v>
      </c>
      <c r="G19" s="48">
        <f t="shared" si="0"/>
        <v>228</v>
      </c>
      <c r="H19" s="10">
        <v>12</v>
      </c>
      <c r="I19" s="10">
        <v>4</v>
      </c>
      <c r="J19" s="10">
        <v>1</v>
      </c>
      <c r="K19" s="10">
        <v>2</v>
      </c>
      <c r="L19" s="10">
        <v>2</v>
      </c>
      <c r="M19" s="5" t="s">
        <v>108</v>
      </c>
      <c r="N19" s="11" t="s">
        <v>124</v>
      </c>
      <c r="O19" s="11" t="s">
        <v>35</v>
      </c>
      <c r="P19" s="6" t="s">
        <v>125</v>
      </c>
    </row>
    <row r="20" spans="1:16" s="7" customFormat="1" ht="22.5" hidden="1" x14ac:dyDescent="0.25">
      <c r="A20" s="12">
        <v>6</v>
      </c>
      <c r="B20" s="45" t="s">
        <v>28</v>
      </c>
      <c r="C20" s="54">
        <f t="shared" si="1"/>
        <v>44.585987261146492</v>
      </c>
      <c r="D20" s="13">
        <v>140</v>
      </c>
      <c r="E20" s="13">
        <v>9</v>
      </c>
      <c r="F20" s="13">
        <v>3</v>
      </c>
      <c r="G20" s="48">
        <f t="shared" si="0"/>
        <v>36</v>
      </c>
      <c r="H20" s="13">
        <v>4</v>
      </c>
      <c r="I20" s="13">
        <v>4</v>
      </c>
      <c r="J20" s="13">
        <v>2</v>
      </c>
      <c r="K20" s="13">
        <v>2</v>
      </c>
      <c r="L20" s="13">
        <v>2</v>
      </c>
      <c r="M20" s="5" t="s">
        <v>108</v>
      </c>
      <c r="N20" s="14" t="s">
        <v>126</v>
      </c>
      <c r="O20" s="11" t="s">
        <v>35</v>
      </c>
      <c r="P20" s="15" t="s">
        <v>125</v>
      </c>
    </row>
    <row r="21" spans="1:16" s="7" customFormat="1" hidden="1" x14ac:dyDescent="0.25">
      <c r="A21" s="30" t="s">
        <v>29</v>
      </c>
      <c r="B21" s="16"/>
      <c r="C21" s="55"/>
      <c r="D21" s="18"/>
      <c r="E21" s="18"/>
      <c r="F21" s="18"/>
      <c r="G21" s="48">
        <f t="shared" si="0"/>
        <v>0</v>
      </c>
      <c r="H21" s="18"/>
      <c r="I21" s="18"/>
      <c r="J21" s="18"/>
      <c r="K21" s="18"/>
      <c r="L21" s="18"/>
      <c r="M21" s="17"/>
      <c r="N21" s="16"/>
      <c r="O21" s="16"/>
      <c r="P21" s="19"/>
    </row>
    <row r="22" spans="1:16" s="215" customFormat="1" x14ac:dyDescent="0.25">
      <c r="A22" s="222">
        <v>1</v>
      </c>
      <c r="B22" s="223" t="s">
        <v>30</v>
      </c>
      <c r="C22" s="56"/>
      <c r="D22" s="224"/>
      <c r="E22" s="224">
        <v>4</v>
      </c>
      <c r="F22" s="224"/>
      <c r="G22" s="48">
        <f t="shared" si="0"/>
        <v>0</v>
      </c>
      <c r="H22" s="224"/>
      <c r="I22" s="224"/>
      <c r="J22" s="224"/>
      <c r="K22" s="224"/>
      <c r="L22" s="224"/>
      <c r="M22" s="222"/>
      <c r="N22" s="223" t="s">
        <v>31</v>
      </c>
      <c r="O22" s="223" t="s">
        <v>130</v>
      </c>
      <c r="P22" s="225" t="s">
        <v>32</v>
      </c>
    </row>
    <row r="23" spans="1:16" s="7" customFormat="1" hidden="1" x14ac:dyDescent="0.25">
      <c r="A23" s="5">
        <v>2</v>
      </c>
      <c r="B23" s="11" t="s">
        <v>33</v>
      </c>
      <c r="C23" s="48"/>
      <c r="D23" s="10"/>
      <c r="E23" s="10">
        <v>4</v>
      </c>
      <c r="F23" s="10"/>
      <c r="G23" s="48">
        <f t="shared" si="0"/>
        <v>0</v>
      </c>
      <c r="H23" s="10"/>
      <c r="I23" s="10"/>
      <c r="J23" s="10"/>
      <c r="K23" s="10"/>
      <c r="L23" s="10"/>
      <c r="M23" s="5"/>
      <c r="N23" s="11" t="s">
        <v>34</v>
      </c>
      <c r="O23" s="11" t="s">
        <v>35</v>
      </c>
      <c r="P23" s="6">
        <v>56</v>
      </c>
    </row>
    <row r="24" spans="1:16" s="7" customFormat="1" ht="22.5" hidden="1" x14ac:dyDescent="0.25">
      <c r="A24" s="5">
        <v>3</v>
      </c>
      <c r="B24" s="11" t="s">
        <v>36</v>
      </c>
      <c r="C24" s="48">
        <f t="shared" ref="C24" si="2">D24/3.14</f>
        <v>21.656050955414013</v>
      </c>
      <c r="D24" s="10">
        <v>68</v>
      </c>
      <c r="E24" s="10">
        <v>4</v>
      </c>
      <c r="F24" s="10">
        <v>1</v>
      </c>
      <c r="G24" s="48">
        <f t="shared" si="0"/>
        <v>16</v>
      </c>
      <c r="H24" s="10">
        <v>4</v>
      </c>
      <c r="I24" s="10">
        <v>3</v>
      </c>
      <c r="J24" s="10">
        <v>1</v>
      </c>
      <c r="K24" s="10">
        <v>2</v>
      </c>
      <c r="L24" s="10">
        <v>1</v>
      </c>
      <c r="M24" s="5" t="s">
        <v>108</v>
      </c>
      <c r="N24" s="11"/>
      <c r="O24" s="11" t="s">
        <v>128</v>
      </c>
      <c r="P24" s="6">
        <v>56</v>
      </c>
    </row>
    <row r="25" spans="1:16" s="215" customFormat="1" x14ac:dyDescent="0.25">
      <c r="A25" s="226">
        <v>4</v>
      </c>
      <c r="B25" s="221" t="s">
        <v>30</v>
      </c>
      <c r="C25" s="48"/>
      <c r="D25" s="220"/>
      <c r="E25" s="220">
        <v>4</v>
      </c>
      <c r="F25" s="220"/>
      <c r="G25" s="48">
        <f t="shared" si="0"/>
        <v>0</v>
      </c>
      <c r="H25" s="220"/>
      <c r="I25" s="220"/>
      <c r="J25" s="220"/>
      <c r="K25" s="220"/>
      <c r="L25" s="220"/>
      <c r="M25" s="226"/>
      <c r="N25" s="221"/>
      <c r="O25" s="221" t="s">
        <v>130</v>
      </c>
      <c r="P25" s="225">
        <v>56</v>
      </c>
    </row>
    <row r="26" spans="1:16" s="7" customFormat="1" ht="22.5" hidden="1" x14ac:dyDescent="0.25">
      <c r="A26" s="5">
        <v>5</v>
      </c>
      <c r="B26" s="11" t="s">
        <v>36</v>
      </c>
      <c r="C26" s="48">
        <f>D26/3.14</f>
        <v>21.656050955414013</v>
      </c>
      <c r="D26" s="10">
        <v>68</v>
      </c>
      <c r="E26" s="10">
        <v>4</v>
      </c>
      <c r="F26" s="10">
        <v>1</v>
      </c>
      <c r="G26" s="48">
        <f t="shared" si="0"/>
        <v>16</v>
      </c>
      <c r="H26" s="10">
        <v>4</v>
      </c>
      <c r="I26" s="10">
        <v>3</v>
      </c>
      <c r="J26" s="10">
        <v>1</v>
      </c>
      <c r="K26" s="10">
        <v>3</v>
      </c>
      <c r="L26" s="10">
        <v>3</v>
      </c>
      <c r="M26" s="5" t="s">
        <v>109</v>
      </c>
      <c r="N26" s="11" t="s">
        <v>37</v>
      </c>
      <c r="O26" s="11" t="s">
        <v>117</v>
      </c>
      <c r="P26" s="6">
        <v>56</v>
      </c>
    </row>
    <row r="27" spans="1:16" s="7" customFormat="1" hidden="1" x14ac:dyDescent="0.25">
      <c r="A27" s="5">
        <v>6</v>
      </c>
      <c r="B27" s="11" t="s">
        <v>33</v>
      </c>
      <c r="C27" s="52"/>
      <c r="D27" s="10"/>
      <c r="E27" s="10">
        <v>3</v>
      </c>
      <c r="F27" s="10"/>
      <c r="G27" s="48">
        <f t="shared" si="0"/>
        <v>0</v>
      </c>
      <c r="H27" s="10"/>
      <c r="I27" s="10"/>
      <c r="J27" s="10"/>
      <c r="K27" s="10"/>
      <c r="L27" s="10"/>
      <c r="M27" s="5"/>
      <c r="N27" s="11" t="s">
        <v>34</v>
      </c>
      <c r="O27" s="11" t="s">
        <v>35</v>
      </c>
      <c r="P27" s="6">
        <v>56</v>
      </c>
    </row>
    <row r="28" spans="1:16" s="7" customFormat="1" ht="22.5" hidden="1" x14ac:dyDescent="0.25">
      <c r="A28" s="5">
        <v>7</v>
      </c>
      <c r="B28" s="11" t="s">
        <v>36</v>
      </c>
      <c r="C28" s="48">
        <f>D28/3.14</f>
        <v>12.420382165605096</v>
      </c>
      <c r="D28" s="10">
        <v>39</v>
      </c>
      <c r="E28" s="10">
        <v>3</v>
      </c>
      <c r="F28" s="10">
        <v>1</v>
      </c>
      <c r="G28" s="48">
        <f t="shared" si="0"/>
        <v>9</v>
      </c>
      <c r="H28" s="10">
        <v>3</v>
      </c>
      <c r="I28" s="10">
        <v>3</v>
      </c>
      <c r="J28" s="10">
        <v>2</v>
      </c>
      <c r="K28" s="10">
        <v>3</v>
      </c>
      <c r="L28" s="10">
        <v>3</v>
      </c>
      <c r="M28" s="5" t="s">
        <v>109</v>
      </c>
      <c r="N28" s="11" t="s">
        <v>38</v>
      </c>
      <c r="O28" s="11" t="s">
        <v>131</v>
      </c>
      <c r="P28" s="6">
        <v>56</v>
      </c>
    </row>
    <row r="29" spans="1:16" s="7" customFormat="1" ht="22.5" hidden="1" x14ac:dyDescent="0.25">
      <c r="A29" s="5">
        <v>8</v>
      </c>
      <c r="B29" s="11" t="s">
        <v>36</v>
      </c>
      <c r="C29" s="48" t="s">
        <v>39</v>
      </c>
      <c r="D29" s="10" t="s">
        <v>40</v>
      </c>
      <c r="E29" s="10">
        <v>4</v>
      </c>
      <c r="F29" s="10">
        <v>1</v>
      </c>
      <c r="G29" s="48">
        <f t="shared" si="0"/>
        <v>16</v>
      </c>
      <c r="H29" s="10">
        <v>4</v>
      </c>
      <c r="I29" s="10">
        <v>3</v>
      </c>
      <c r="J29" s="10">
        <v>1</v>
      </c>
      <c r="K29" s="10">
        <v>2</v>
      </c>
      <c r="L29" s="10">
        <v>1</v>
      </c>
      <c r="M29" s="5" t="s">
        <v>108</v>
      </c>
      <c r="N29" s="11"/>
      <c r="O29" s="11" t="s">
        <v>128</v>
      </c>
      <c r="P29" s="6">
        <v>56</v>
      </c>
    </row>
    <row r="30" spans="1:16" s="7" customFormat="1" ht="22.5" hidden="1" x14ac:dyDescent="0.25">
      <c r="A30" s="5">
        <v>9</v>
      </c>
      <c r="B30" s="11" t="s">
        <v>36</v>
      </c>
      <c r="C30" s="48">
        <f t="shared" ref="C30:C37" si="3">D30/3.14</f>
        <v>29.29936305732484</v>
      </c>
      <c r="D30" s="10">
        <v>92</v>
      </c>
      <c r="E30" s="10">
        <v>4</v>
      </c>
      <c r="F30" s="10">
        <v>1</v>
      </c>
      <c r="G30" s="48">
        <f t="shared" si="0"/>
        <v>12</v>
      </c>
      <c r="H30" s="10">
        <v>3</v>
      </c>
      <c r="I30" s="10">
        <v>3</v>
      </c>
      <c r="J30" s="10">
        <v>2</v>
      </c>
      <c r="K30" s="10">
        <v>3</v>
      </c>
      <c r="L30" s="10">
        <v>3</v>
      </c>
      <c r="M30" s="5" t="s">
        <v>109</v>
      </c>
      <c r="N30" s="11" t="s">
        <v>41</v>
      </c>
      <c r="O30" s="11" t="s">
        <v>117</v>
      </c>
      <c r="P30" s="6">
        <v>56</v>
      </c>
    </row>
    <row r="31" spans="1:16" s="7" customFormat="1" ht="22.5" hidden="1" x14ac:dyDescent="0.25">
      <c r="A31" s="5">
        <v>10</v>
      </c>
      <c r="B31" s="11" t="s">
        <v>36</v>
      </c>
      <c r="C31" s="48">
        <f t="shared" si="3"/>
        <v>24.203821656050955</v>
      </c>
      <c r="D31" s="10">
        <v>76</v>
      </c>
      <c r="E31" s="10">
        <v>4</v>
      </c>
      <c r="F31" s="10">
        <v>1</v>
      </c>
      <c r="G31" s="48">
        <f t="shared" si="0"/>
        <v>8</v>
      </c>
      <c r="H31" s="10">
        <v>2</v>
      </c>
      <c r="I31" s="10">
        <v>3</v>
      </c>
      <c r="J31" s="10">
        <v>2</v>
      </c>
      <c r="K31" s="10">
        <v>3</v>
      </c>
      <c r="L31" s="10">
        <v>3</v>
      </c>
      <c r="M31" s="5" t="s">
        <v>109</v>
      </c>
      <c r="N31" s="11" t="s">
        <v>41</v>
      </c>
      <c r="O31" s="11" t="s">
        <v>117</v>
      </c>
      <c r="P31" s="6">
        <v>56</v>
      </c>
    </row>
    <row r="32" spans="1:16" s="7" customFormat="1" ht="22.5" hidden="1" x14ac:dyDescent="0.25">
      <c r="A32" s="5">
        <v>11</v>
      </c>
      <c r="B32" s="11" t="s">
        <v>36</v>
      </c>
      <c r="C32" s="48" t="s">
        <v>42</v>
      </c>
      <c r="D32" s="10" t="s">
        <v>43</v>
      </c>
      <c r="E32" s="10">
        <v>3</v>
      </c>
      <c r="F32" s="10">
        <v>1</v>
      </c>
      <c r="G32" s="48">
        <f t="shared" si="0"/>
        <v>12</v>
      </c>
      <c r="H32" s="10">
        <v>4</v>
      </c>
      <c r="I32" s="10">
        <v>2</v>
      </c>
      <c r="J32" s="10">
        <v>1</v>
      </c>
      <c r="K32" s="10">
        <v>2</v>
      </c>
      <c r="L32" s="10">
        <v>1</v>
      </c>
      <c r="M32" s="5" t="s">
        <v>104</v>
      </c>
      <c r="N32" s="11" t="s">
        <v>44</v>
      </c>
      <c r="O32" s="11" t="s">
        <v>128</v>
      </c>
      <c r="P32" s="6">
        <v>56</v>
      </c>
    </row>
    <row r="33" spans="1:16" s="7" customFormat="1" ht="22.5" hidden="1" x14ac:dyDescent="0.25">
      <c r="A33" s="5">
        <v>12</v>
      </c>
      <c r="B33" s="11" t="s">
        <v>36</v>
      </c>
      <c r="C33" s="48" t="s">
        <v>45</v>
      </c>
      <c r="D33" s="10" t="s">
        <v>46</v>
      </c>
      <c r="E33" s="10">
        <v>4</v>
      </c>
      <c r="F33" s="10">
        <v>1</v>
      </c>
      <c r="G33" s="48">
        <f t="shared" si="0"/>
        <v>20</v>
      </c>
      <c r="H33" s="10">
        <v>5</v>
      </c>
      <c r="I33" s="10">
        <v>3</v>
      </c>
      <c r="J33" s="10">
        <v>1</v>
      </c>
      <c r="K33" s="10">
        <v>2</v>
      </c>
      <c r="L33" s="10">
        <v>1</v>
      </c>
      <c r="M33" s="5" t="s">
        <v>108</v>
      </c>
      <c r="N33" s="11" t="s">
        <v>47</v>
      </c>
      <c r="O33" s="11" t="s">
        <v>128</v>
      </c>
      <c r="P33" s="6">
        <v>56</v>
      </c>
    </row>
    <row r="34" spans="1:16" s="215" customFormat="1" ht="22.5" x14ac:dyDescent="0.25">
      <c r="A34" s="226">
        <v>13</v>
      </c>
      <c r="B34" s="221" t="s">
        <v>48</v>
      </c>
      <c r="C34" s="48">
        <f t="shared" si="3"/>
        <v>19.108280254777068</v>
      </c>
      <c r="D34" s="220">
        <v>60</v>
      </c>
      <c r="E34" s="220">
        <v>4</v>
      </c>
      <c r="F34" s="220">
        <v>1</v>
      </c>
      <c r="G34" s="48">
        <f t="shared" si="0"/>
        <v>12</v>
      </c>
      <c r="H34" s="220">
        <v>3</v>
      </c>
      <c r="I34" s="220">
        <v>2</v>
      </c>
      <c r="J34" s="220">
        <v>1</v>
      </c>
      <c r="K34" s="220">
        <v>2</v>
      </c>
      <c r="L34" s="220">
        <v>2</v>
      </c>
      <c r="M34" s="226" t="s">
        <v>108</v>
      </c>
      <c r="N34" s="221" t="s">
        <v>49</v>
      </c>
      <c r="O34" s="221" t="s">
        <v>50</v>
      </c>
      <c r="P34" s="227">
        <v>56</v>
      </c>
    </row>
    <row r="35" spans="1:16" s="7" customFormat="1" ht="22.5" hidden="1" x14ac:dyDescent="0.25">
      <c r="A35" s="5">
        <v>14</v>
      </c>
      <c r="B35" s="11" t="s">
        <v>36</v>
      </c>
      <c r="C35" s="48">
        <f t="shared" si="3"/>
        <v>24.203821656050955</v>
      </c>
      <c r="D35" s="10">
        <v>76</v>
      </c>
      <c r="E35" s="10">
        <v>4</v>
      </c>
      <c r="F35" s="10">
        <v>1</v>
      </c>
      <c r="G35" s="48">
        <f t="shared" si="0"/>
        <v>16</v>
      </c>
      <c r="H35" s="10">
        <v>4</v>
      </c>
      <c r="I35" s="10">
        <v>3</v>
      </c>
      <c r="J35" s="10">
        <v>1</v>
      </c>
      <c r="K35" s="10">
        <v>2</v>
      </c>
      <c r="L35" s="10">
        <v>1</v>
      </c>
      <c r="M35" s="5" t="s">
        <v>108</v>
      </c>
      <c r="N35" s="11" t="s">
        <v>51</v>
      </c>
      <c r="O35" s="11" t="s">
        <v>128</v>
      </c>
      <c r="P35" s="31">
        <v>56</v>
      </c>
    </row>
    <row r="36" spans="1:16" s="7" customFormat="1" hidden="1" x14ac:dyDescent="0.25">
      <c r="A36" s="5">
        <v>15</v>
      </c>
      <c r="B36" s="11" t="s">
        <v>52</v>
      </c>
      <c r="C36" s="48">
        <f t="shared" si="3"/>
        <v>10.828025477707007</v>
      </c>
      <c r="D36" s="10">
        <v>34</v>
      </c>
      <c r="E36" s="10">
        <v>4</v>
      </c>
      <c r="F36" s="10">
        <v>1</v>
      </c>
      <c r="G36" s="48">
        <f t="shared" si="0"/>
        <v>8</v>
      </c>
      <c r="H36" s="10">
        <v>2</v>
      </c>
      <c r="I36" s="10">
        <v>2</v>
      </c>
      <c r="J36" s="10">
        <v>1</v>
      </c>
      <c r="K36" s="10">
        <v>1</v>
      </c>
      <c r="L36" s="10">
        <v>1</v>
      </c>
      <c r="M36" s="10" t="s">
        <v>104</v>
      </c>
      <c r="N36" s="11" t="s">
        <v>53</v>
      </c>
      <c r="O36" s="11" t="s">
        <v>35</v>
      </c>
      <c r="P36" s="31">
        <v>56</v>
      </c>
    </row>
    <row r="37" spans="1:16" s="7" customFormat="1" ht="22.5" hidden="1" x14ac:dyDescent="0.25">
      <c r="A37" s="5">
        <v>16</v>
      </c>
      <c r="B37" s="11" t="s">
        <v>36</v>
      </c>
      <c r="C37" s="48">
        <f t="shared" si="3"/>
        <v>28.025477707006367</v>
      </c>
      <c r="D37" s="10">
        <v>88</v>
      </c>
      <c r="E37" s="10">
        <v>4</v>
      </c>
      <c r="F37" s="10">
        <v>1</v>
      </c>
      <c r="G37" s="48">
        <f t="shared" si="0"/>
        <v>20</v>
      </c>
      <c r="H37" s="10">
        <v>5</v>
      </c>
      <c r="I37" s="10">
        <v>3</v>
      </c>
      <c r="J37" s="10">
        <v>2</v>
      </c>
      <c r="K37" s="10">
        <v>2</v>
      </c>
      <c r="L37" s="10">
        <v>2</v>
      </c>
      <c r="M37" s="10" t="s">
        <v>108</v>
      </c>
      <c r="N37" s="11" t="s">
        <v>54</v>
      </c>
      <c r="O37" s="11" t="s">
        <v>128</v>
      </c>
      <c r="P37" s="31">
        <v>56</v>
      </c>
    </row>
    <row r="38" spans="1:16" s="7" customFormat="1" ht="22.5" hidden="1" x14ac:dyDescent="0.25">
      <c r="A38" s="5">
        <v>17</v>
      </c>
      <c r="B38" s="11" t="s">
        <v>48</v>
      </c>
      <c r="C38" s="48">
        <f>D38/3.14</f>
        <v>12.738853503184712</v>
      </c>
      <c r="D38" s="10">
        <v>40</v>
      </c>
      <c r="E38" s="10">
        <v>4</v>
      </c>
      <c r="F38" s="10">
        <v>1</v>
      </c>
      <c r="G38" s="48">
        <f t="shared" si="0"/>
        <v>12</v>
      </c>
      <c r="H38" s="10">
        <v>3</v>
      </c>
      <c r="I38" s="10">
        <v>1</v>
      </c>
      <c r="J38" s="10">
        <v>2</v>
      </c>
      <c r="K38" s="10">
        <v>3</v>
      </c>
      <c r="L38" s="10">
        <v>2</v>
      </c>
      <c r="M38" s="5" t="s">
        <v>109</v>
      </c>
      <c r="N38" s="11" t="s">
        <v>55</v>
      </c>
      <c r="O38" s="11" t="s">
        <v>131</v>
      </c>
      <c r="P38" s="31">
        <v>56</v>
      </c>
    </row>
    <row r="39" spans="1:16" s="7" customFormat="1" ht="22.5" hidden="1" x14ac:dyDescent="0.25">
      <c r="A39" s="5">
        <v>18</v>
      </c>
      <c r="B39" s="11" t="s">
        <v>48</v>
      </c>
      <c r="C39" s="48">
        <f t="shared" ref="C39:C41" si="4">D39/3.14</f>
        <v>10.19108280254777</v>
      </c>
      <c r="D39" s="10">
        <v>32</v>
      </c>
      <c r="E39" s="10">
        <v>4</v>
      </c>
      <c r="F39" s="10">
        <v>1</v>
      </c>
      <c r="G39" s="48">
        <f t="shared" si="0"/>
        <v>12</v>
      </c>
      <c r="H39" s="10">
        <v>3</v>
      </c>
      <c r="I39" s="10">
        <v>1</v>
      </c>
      <c r="J39" s="10">
        <v>2</v>
      </c>
      <c r="K39" s="10">
        <v>2</v>
      </c>
      <c r="L39" s="10">
        <v>2</v>
      </c>
      <c r="M39" s="5" t="s">
        <v>108</v>
      </c>
      <c r="N39" s="11" t="s">
        <v>56</v>
      </c>
      <c r="O39" s="11" t="s">
        <v>35</v>
      </c>
      <c r="P39" s="31">
        <v>56</v>
      </c>
    </row>
    <row r="40" spans="1:16" s="7" customFormat="1" ht="22.5" hidden="1" x14ac:dyDescent="0.25">
      <c r="A40" s="5">
        <v>19</v>
      </c>
      <c r="B40" s="11" t="s">
        <v>57</v>
      </c>
      <c r="C40" s="48">
        <f t="shared" si="4"/>
        <v>46.496815286624205</v>
      </c>
      <c r="D40" s="10">
        <v>146</v>
      </c>
      <c r="E40" s="10">
        <v>8</v>
      </c>
      <c r="F40" s="10">
        <v>3</v>
      </c>
      <c r="G40" s="48">
        <f t="shared" si="0"/>
        <v>48</v>
      </c>
      <c r="H40" s="10">
        <v>6</v>
      </c>
      <c r="I40" s="10">
        <v>4</v>
      </c>
      <c r="J40" s="10">
        <v>3</v>
      </c>
      <c r="K40" s="10">
        <v>3</v>
      </c>
      <c r="L40" s="10">
        <v>4</v>
      </c>
      <c r="M40" s="10" t="s">
        <v>109</v>
      </c>
      <c r="N40" s="11" t="s">
        <v>58</v>
      </c>
      <c r="O40" s="11" t="s">
        <v>132</v>
      </c>
      <c r="P40" s="31" t="s">
        <v>59</v>
      </c>
    </row>
    <row r="41" spans="1:16" s="215" customFormat="1" ht="22.5" x14ac:dyDescent="0.25">
      <c r="A41" s="226">
        <v>20</v>
      </c>
      <c r="B41" s="221" t="s">
        <v>52</v>
      </c>
      <c r="C41" s="48">
        <f t="shared" si="4"/>
        <v>70.063694267515928</v>
      </c>
      <c r="D41" s="220">
        <v>220</v>
      </c>
      <c r="E41" s="220">
        <v>13</v>
      </c>
      <c r="F41" s="220">
        <v>3</v>
      </c>
      <c r="G41" s="48">
        <f t="shared" si="0"/>
        <v>117</v>
      </c>
      <c r="H41" s="220">
        <v>9</v>
      </c>
      <c r="I41" s="220">
        <v>4</v>
      </c>
      <c r="J41" s="220">
        <v>1</v>
      </c>
      <c r="K41" s="220">
        <v>2</v>
      </c>
      <c r="L41" s="220">
        <v>2</v>
      </c>
      <c r="M41" s="220" t="s">
        <v>108</v>
      </c>
      <c r="N41" s="221" t="s">
        <v>60</v>
      </c>
      <c r="O41" s="221" t="s">
        <v>139</v>
      </c>
      <c r="P41" s="227" t="s">
        <v>59</v>
      </c>
    </row>
    <row r="42" spans="1:16" s="215" customFormat="1" ht="22.5" x14ac:dyDescent="0.25">
      <c r="A42" s="226">
        <v>21</v>
      </c>
      <c r="B42" s="221" t="s">
        <v>28</v>
      </c>
      <c r="C42" s="48">
        <f>D42/3.14</f>
        <v>81.528662420382162</v>
      </c>
      <c r="D42" s="220">
        <v>256</v>
      </c>
      <c r="E42" s="220">
        <v>16</v>
      </c>
      <c r="F42" s="220">
        <v>2</v>
      </c>
      <c r="G42" s="48">
        <f t="shared" si="0"/>
        <v>128</v>
      </c>
      <c r="H42" s="220">
        <v>8</v>
      </c>
      <c r="I42" s="220">
        <v>4</v>
      </c>
      <c r="J42" s="220">
        <v>1</v>
      </c>
      <c r="K42" s="220">
        <v>3</v>
      </c>
      <c r="L42" s="220">
        <v>2</v>
      </c>
      <c r="M42" s="226" t="s">
        <v>108</v>
      </c>
      <c r="N42" s="221" t="s">
        <v>61</v>
      </c>
      <c r="O42" s="221" t="s">
        <v>140</v>
      </c>
      <c r="P42" s="227" t="s">
        <v>62</v>
      </c>
    </row>
    <row r="43" spans="1:16" s="215" customFormat="1" ht="22.5" x14ac:dyDescent="0.25">
      <c r="A43" s="226">
        <v>22</v>
      </c>
      <c r="B43" s="221" t="s">
        <v>28</v>
      </c>
      <c r="C43" s="48">
        <f>D43/3.14</f>
        <v>77.70700636942675</v>
      </c>
      <c r="D43" s="220">
        <v>244</v>
      </c>
      <c r="E43" s="220">
        <v>21</v>
      </c>
      <c r="F43" s="220">
        <v>4</v>
      </c>
      <c r="G43" s="48">
        <f t="shared" si="0"/>
        <v>273</v>
      </c>
      <c r="H43" s="220">
        <v>13</v>
      </c>
      <c r="I43" s="220">
        <v>4</v>
      </c>
      <c r="J43" s="220">
        <v>1</v>
      </c>
      <c r="K43" s="220">
        <v>2</v>
      </c>
      <c r="L43" s="220">
        <v>2</v>
      </c>
      <c r="M43" s="226" t="s">
        <v>108</v>
      </c>
      <c r="N43" s="221" t="s">
        <v>63</v>
      </c>
      <c r="O43" s="221" t="s">
        <v>141</v>
      </c>
      <c r="P43" s="227" t="s">
        <v>64</v>
      </c>
    </row>
  </sheetData>
  <autoFilter ref="A1:P43" xr:uid="{55F68DB3-8B85-42B8-9E05-612620FD36AA}">
    <filterColumn colId="14">
      <filters>
        <filter val="odstranění"/>
        <filter val="odstranění obrostu"/>
        <filter val="Řez solitérních keřů - výška keře více než 3 m"/>
        <filter val="Řez stromu s plochou 101-200 m², lokální redukce, zdravotní řez"/>
        <filter val="Řez stromu s plochou 101-200 m², stabilizace sekundární koruny, zdravotní řez"/>
        <filter val="Řez stromu s plochou 201-300 m² obvodová redukce koruny, zdravotní řez"/>
      </filters>
    </filterColumn>
  </autoFilter>
  <phoneticPr fontId="16" type="noConversion"/>
  <pageMargins left="0.70866141732283472" right="0.70866141732283472" top="0.78740157480314965" bottom="0.78740157480314965" header="0.31496062992125984" footer="0.31496062992125984"/>
  <pageSetup paperSize="9" orientation="landscape" horizontalDpi="4294967293" r:id="rId1"/>
  <headerFooter>
    <oddHeader>&amp;LINVENTARIZAČNÍ TABULKY
DENDROLOGICKÝ PRŮZKUM&amp;RDOPLNĚNÍ SÍDELNÍ ZELENĚ 
ZRUČ NAD SÁZAVOU, NESMĚŘICE, ŽELIVEC  2024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932F9-1861-465C-A670-7A51A8B91EB5}">
  <dimension ref="A1:D44"/>
  <sheetViews>
    <sheetView view="pageLayout" zoomScaleNormal="100" workbookViewId="0">
      <selection activeCell="B21" sqref="B21"/>
    </sheetView>
  </sheetViews>
  <sheetFormatPr defaultColWidth="9.140625" defaultRowHeight="15.75" x14ac:dyDescent="0.25"/>
  <cols>
    <col min="1" max="1" width="53.28515625" style="22" bestFit="1" customWidth="1"/>
    <col min="2" max="2" width="45.85546875" style="22" customWidth="1"/>
    <col min="3" max="3" width="9.140625" style="22"/>
    <col min="4" max="4" width="8" style="22" customWidth="1"/>
    <col min="5" max="5" width="14" style="22" customWidth="1"/>
    <col min="6" max="16384" width="9.140625" style="22"/>
  </cols>
  <sheetData>
    <row r="1" spans="1:2" x14ac:dyDescent="0.25">
      <c r="A1" s="20" t="s">
        <v>65</v>
      </c>
      <c r="B1" s="21" t="s">
        <v>66</v>
      </c>
    </row>
    <row r="2" spans="1:2" x14ac:dyDescent="0.25">
      <c r="A2" s="23" t="s">
        <v>67</v>
      </c>
      <c r="B2" s="23" t="s">
        <v>68</v>
      </c>
    </row>
    <row r="3" spans="1:2" x14ac:dyDescent="0.25">
      <c r="A3" s="22" t="s">
        <v>69</v>
      </c>
      <c r="B3" s="24" t="s">
        <v>70</v>
      </c>
    </row>
    <row r="4" spans="1:2" x14ac:dyDescent="0.25">
      <c r="A4" s="23" t="s">
        <v>71</v>
      </c>
      <c r="B4" s="23" t="s">
        <v>72</v>
      </c>
    </row>
    <row r="5" spans="1:2" x14ac:dyDescent="0.25">
      <c r="A5" s="23" t="s">
        <v>73</v>
      </c>
      <c r="B5" s="23" t="s">
        <v>74</v>
      </c>
    </row>
    <row r="6" spans="1:2" x14ac:dyDescent="0.25">
      <c r="A6" s="23" t="s">
        <v>75</v>
      </c>
      <c r="B6" s="23" t="s">
        <v>76</v>
      </c>
    </row>
    <row r="7" spans="1:2" x14ac:dyDescent="0.25">
      <c r="A7" s="23"/>
    </row>
    <row r="9" spans="1:2" x14ac:dyDescent="0.25">
      <c r="A9" s="25" t="s">
        <v>77</v>
      </c>
      <c r="B9" s="26" t="s">
        <v>78</v>
      </c>
    </row>
    <row r="10" spans="1:2" x14ac:dyDescent="0.25">
      <c r="A10" s="27" t="s">
        <v>79</v>
      </c>
      <c r="B10" s="22" t="s">
        <v>80</v>
      </c>
    </row>
    <row r="11" spans="1:2" x14ac:dyDescent="0.25">
      <c r="A11" s="28" t="s">
        <v>81</v>
      </c>
      <c r="B11" s="22" t="s">
        <v>82</v>
      </c>
    </row>
    <row r="12" spans="1:2" x14ac:dyDescent="0.25">
      <c r="A12" s="22" t="s">
        <v>83</v>
      </c>
      <c r="B12" s="22" t="s">
        <v>84</v>
      </c>
    </row>
    <row r="13" spans="1:2" x14ac:dyDescent="0.25">
      <c r="A13" s="22" t="s">
        <v>85</v>
      </c>
      <c r="B13" s="22" t="s">
        <v>86</v>
      </c>
    </row>
    <row r="14" spans="1:2" x14ac:dyDescent="0.25">
      <c r="A14" s="22" t="s">
        <v>87</v>
      </c>
      <c r="B14" s="22" t="s">
        <v>88</v>
      </c>
    </row>
    <row r="17" spans="1:1" x14ac:dyDescent="0.25">
      <c r="A17" s="26" t="s">
        <v>89</v>
      </c>
    </row>
    <row r="18" spans="1:1" x14ac:dyDescent="0.25">
      <c r="A18" s="22" t="s">
        <v>90</v>
      </c>
    </row>
    <row r="19" spans="1:1" x14ac:dyDescent="0.25">
      <c r="A19" s="22" t="s">
        <v>91</v>
      </c>
    </row>
    <row r="20" spans="1:1" x14ac:dyDescent="0.25">
      <c r="A20" s="22" t="s">
        <v>92</v>
      </c>
    </row>
    <row r="21" spans="1:1" x14ac:dyDescent="0.25">
      <c r="A21" s="24"/>
    </row>
    <row r="36" spans="1:4" x14ac:dyDescent="0.25">
      <c r="A36" s="26"/>
    </row>
    <row r="37" spans="1:4" x14ac:dyDescent="0.25">
      <c r="D37" s="24"/>
    </row>
    <row r="41" spans="1:4" x14ac:dyDescent="0.25">
      <c r="A41" s="25"/>
    </row>
    <row r="42" spans="1:4" x14ac:dyDescent="0.25">
      <c r="A42" s="29"/>
    </row>
    <row r="43" spans="1:4" x14ac:dyDescent="0.25">
      <c r="A43" s="29"/>
    </row>
    <row r="44" spans="1:4" x14ac:dyDescent="0.25">
      <c r="A44" s="29"/>
    </row>
  </sheetData>
  <pageMargins left="0.7" right="0.7" top="0.78740157499999996" bottom="0.78740157499999996" header="0.3" footer="0.3"/>
  <pageSetup paperSize="9" orientation="landscape" r:id="rId1"/>
  <headerFooter>
    <oddHeader>&amp;LDENDROLOGICKÝ PRŮZKUM&amp;RDOPLNĚNÍ SÍDELNÍ ZELENĚ 
ZRUČ NAD SÁZAVOU, NESMĚŘICE, ŽELIVEC  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3</vt:i4>
      </vt:variant>
    </vt:vector>
  </HeadingPairs>
  <TitlesOfParts>
    <vt:vector size="11" baseType="lpstr">
      <vt:lpstr>KRYCÍ LIST</vt:lpstr>
      <vt:lpstr>PŘEHLED</vt:lpstr>
      <vt:lpstr>NAVRŽENÁ OPATŘENÍ</vt:lpstr>
      <vt:lpstr>ZRUČ NAD SÁZAVOU</vt:lpstr>
      <vt:lpstr>NESMĚŘICE</vt:lpstr>
      <vt:lpstr>ŽELIVEC</vt:lpstr>
      <vt:lpstr>INVENTARIZAČNÍ TABULKY</vt:lpstr>
      <vt:lpstr>legenda</vt:lpstr>
      <vt:lpstr>'INVENTARIZAČNÍ TABULKY'!Názvy_tisku</vt:lpstr>
      <vt:lpstr>'KRYCÍ LIST'!Oblast_tisku</vt:lpstr>
      <vt:lpstr>PŘEHLED!Oblast_tisku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Bažant Václav</dc:creator>
  <cp:lastModifiedBy>Jitka Trojanová</cp:lastModifiedBy>
  <cp:lastPrinted>2024-09-03T09:08:11Z</cp:lastPrinted>
  <dcterms:created xsi:type="dcterms:W3CDTF">2020-07-28T08:32:26Z</dcterms:created>
  <dcterms:modified xsi:type="dcterms:W3CDTF">2025-01-21T08:38:21Z</dcterms:modified>
</cp:coreProperties>
</file>