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T:\Nadlimitní řízení 2020\11_20 Podzemní kontejnery_Lindnerova\Zadávací dokumentace\Příloha č. 3_Výkazy výměr\"/>
    </mc:Choice>
  </mc:AlternateContent>
  <xr:revisionPtr revIDLastSave="0" documentId="13_ncr:1_{7953D373-E72A-4850-BD39-E1959C1FB4B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O4 kl" sheetId="2" r:id="rId1"/>
    <sheet name="SO4 rek" sheetId="3" r:id="rId2"/>
    <sheet name="SO4 pol" sheetId="4" r:id="rId3"/>
  </sheets>
  <externalReferences>
    <externalReference r:id="rId4"/>
  </externalReferences>
  <definedNames>
    <definedName name="_BPK1">#REF!</definedName>
    <definedName name="_BPK2">#REF!</definedName>
    <definedName name="_BPK3">#REF!</definedName>
    <definedName name="_SO01">#REF!</definedName>
    <definedName name="a">#REF!</definedName>
    <definedName name="Dodavka">'[1]SO5 rek'!$G$38</definedName>
    <definedName name="Dodavka0">#REF!</definedName>
    <definedName name="HSV0">#REF!</definedName>
    <definedName name="HZS">'[1]SO5 rek'!$I$38</definedName>
    <definedName name="HZS0">#REF!</definedName>
    <definedName name="Mont">'[1]SO5 rek'!$H$38</definedName>
    <definedName name="Montaz0">#REF!</definedName>
    <definedName name="_xlnm.Print_Area" localSheetId="0">'SO4 kl'!$A$1:$G$44</definedName>
    <definedName name="_xlnm.Print_Area" localSheetId="2">'SO4 pol'!$A$1:$G$44</definedName>
    <definedName name="_xlnm.Print_Area" localSheetId="1">'SO4 rek'!$A$1:$I$64</definedName>
    <definedName name="PSV0">#REF!</definedName>
    <definedName name="SazbaDPH1">'[1]SO5 kl'!$C$29</definedName>
    <definedName name="SazbaDPH2">'[1]SO5 kl'!$C$31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Kc">'[1]SO5 rek'!#REF!</definedName>
    <definedName name="VRNnazev">'[1]SO5 rek'!#REF!</definedName>
    <definedName name="VRNproc">'[1]SO5 rek'!#REF!</definedName>
    <definedName name="VRNzakl">'[1]SO5 rek'!#REF!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4" l="1"/>
  <c r="G42" i="4"/>
  <c r="G41" i="4"/>
  <c r="C39" i="4"/>
  <c r="G38" i="4"/>
  <c r="G37" i="4"/>
  <c r="G39" i="4" s="1"/>
  <c r="E23" i="3" s="1"/>
  <c r="G33" i="4"/>
  <c r="G32" i="4"/>
  <c r="G31" i="4"/>
  <c r="G30" i="4"/>
  <c r="G34" i="4" s="1"/>
  <c r="E18" i="3" s="1"/>
  <c r="G27" i="4"/>
  <c r="G26" i="4"/>
  <c r="G25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I48" i="3"/>
  <c r="H48" i="3"/>
  <c r="G48" i="3"/>
  <c r="F48" i="3"/>
  <c r="I43" i="3"/>
  <c r="H43" i="3"/>
  <c r="G43" i="3"/>
  <c r="F43" i="3"/>
  <c r="I38" i="3"/>
  <c r="H38" i="3"/>
  <c r="G38" i="3"/>
  <c r="F38" i="3"/>
  <c r="I33" i="3"/>
  <c r="H33" i="3"/>
  <c r="G33" i="3"/>
  <c r="F33" i="3"/>
  <c r="I28" i="3"/>
  <c r="H28" i="3"/>
  <c r="G28" i="3"/>
  <c r="I23" i="3"/>
  <c r="H23" i="3"/>
  <c r="G23" i="3"/>
  <c r="F23" i="3"/>
  <c r="I18" i="3"/>
  <c r="H18" i="3"/>
  <c r="G18" i="3"/>
  <c r="F18" i="3"/>
  <c r="I13" i="3"/>
  <c r="H13" i="3"/>
  <c r="G13" i="3"/>
  <c r="F13" i="3"/>
  <c r="I8" i="3"/>
  <c r="H8" i="3"/>
  <c r="G8" i="3"/>
  <c r="F8" i="3"/>
  <c r="C32" i="2"/>
  <c r="C30" i="2"/>
  <c r="F30" i="2" s="1"/>
  <c r="C20" i="2"/>
  <c r="C15" i="2"/>
  <c r="C14" i="2"/>
  <c r="G44" i="4" l="1"/>
  <c r="F28" i="3" s="1"/>
  <c r="C17" i="2" s="1"/>
  <c r="G28" i="4"/>
  <c r="E13" i="3" s="1"/>
  <c r="G23" i="4"/>
  <c r="E8" i="3" s="1"/>
  <c r="E51" i="3" l="1"/>
  <c r="M51" i="3" l="1"/>
  <c r="G56" i="3"/>
  <c r="G58" i="3"/>
  <c r="I58" i="3" s="1"/>
  <c r="G16" i="2" s="1"/>
  <c r="G61" i="3"/>
  <c r="I61" i="3" s="1"/>
  <c r="G19" i="2" s="1"/>
  <c r="G62" i="3"/>
  <c r="I62" i="3" s="1"/>
  <c r="G20" i="2" s="1"/>
  <c r="G63" i="3"/>
  <c r="I63" i="3" s="1"/>
  <c r="G21" i="2" s="1"/>
  <c r="G57" i="3"/>
  <c r="I57" i="3" s="1"/>
  <c r="G15" i="2" s="1"/>
  <c r="G60" i="3"/>
  <c r="I60" i="3" s="1"/>
  <c r="G18" i="2" s="1"/>
  <c r="I56" i="3"/>
  <c r="G14" i="2" s="1"/>
  <c r="G59" i="3"/>
  <c r="I59" i="3" s="1"/>
  <c r="G17" i="2" s="1"/>
  <c r="C16" i="2"/>
  <c r="C18" i="2" s="1"/>
  <c r="C21" i="2" s="1"/>
  <c r="G22" i="2" l="1"/>
  <c r="C22" i="2" s="1"/>
  <c r="F31" i="2" s="1"/>
  <c r="I64" i="3"/>
  <c r="M64" i="3" s="1"/>
  <c r="F32" i="2" l="1"/>
  <c r="F33" i="2" s="1"/>
</calcChain>
</file>

<file path=xl/sharedStrings.xml><?xml version="1.0" encoding="utf-8"?>
<sst xmlns="http://schemas.openxmlformats.org/spreadsheetml/2006/main" count="251" uniqueCount="129">
  <si>
    <t>KRYCÍ LIST ROZPOČTU</t>
  </si>
  <si>
    <t>Objekt :</t>
  </si>
  <si>
    <t>Název objektu :</t>
  </si>
  <si>
    <t>JKSO :</t>
  </si>
  <si>
    <t>SO4 - Lindnerova</t>
  </si>
  <si>
    <t>Stavba :</t>
  </si>
  <si>
    <t>Název stavby :</t>
  </si>
  <si>
    <t>SKP :</t>
  </si>
  <si>
    <t>Podzemní kontejnery města Jičín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</si>
  <si>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</si>
  <si>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</si>
  <si>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</si>
  <si>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</si>
  <si>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</si>
  <si>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</si>
  <si>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</si>
  <si>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</si>
  <si>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</si>
  <si>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</si>
  <si>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</si>
  <si>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</si>
  <si>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Ztížené výrobní podmínky</t>
  </si>
  <si>
    <t>Z</t>
  </si>
  <si>
    <t>Montáž celkem</t>
  </si>
  <si>
    <t>Oborová přirážka</t>
  </si>
  <si>
    <t>R</t>
  </si>
  <si>
    <t>HSV celkem</t>
  </si>
  <si>
    <t>Přesun stavebních kapacit</t>
  </si>
  <si>
    <t>N</t>
  </si>
  <si>
    <t>PSV celkem</t>
  </si>
  <si>
    <t>Mimostaveništní doprava</t>
  </si>
  <si>
    <t>ZRN celkem</t>
  </si>
  <si>
    <t>Zařízení staveniště</t>
  </si>
  <si>
    <t>Provoz investora</t>
  </si>
  <si>
    <t>HZS</t>
  </si>
  <si>
    <t>Vytyčení stavby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</si>
  <si>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</si>
  <si>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</si>
  <si>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</si>
  <si>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</si>
  <si>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</si>
  <si>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</si>
  <si>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</si>
  <si>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</si>
  <si>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</si>
  <si>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</si>
  <si>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</si>
  <si>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</si>
  <si>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</si>
  <si>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</si>
  <si>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</si>
  <si>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</si>
  <si>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 xml:space="preserve"> </t>
  </si>
  <si>
    <t>Rozpočet :</t>
  </si>
  <si>
    <t>Cenový návrh</t>
  </si>
  <si>
    <t>REKAPITULACE  STAVEBNÍCH  DÍLŮ</t>
  </si>
  <si>
    <t>Stavební díl:</t>
  </si>
  <si>
    <t>Zemní práce</t>
  </si>
  <si>
    <t>HSV</t>
  </si>
  <si>
    <t>PSV</t>
  </si>
  <si>
    <t>Dodávka</t>
  </si>
  <si>
    <t>Montáž</t>
  </si>
  <si>
    <t>CELKEM  OBJEKT</t>
  </si>
  <si>
    <t>Základy</t>
  </si>
  <si>
    <t>Komunikace</t>
  </si>
  <si>
    <t xml:space="preserve">Ostatní konstrukce a práce-bourání   </t>
  </si>
  <si>
    <t>Práce a dodávky PSV</t>
  </si>
  <si>
    <t>CELKEM HSV</t>
  </si>
  <si>
    <t>VEDLEJŠÍ ROZPOČTOVÉ  NÁKLADY</t>
  </si>
  <si>
    <t>Název VRN</t>
  </si>
  <si>
    <t>Kč</t>
  </si>
  <si>
    <t>%</t>
  </si>
  <si>
    <t>Základna</t>
  </si>
  <si>
    <t>Rezerva rozpočtu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</si>
  <si>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</si>
  <si>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</si>
  <si>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</si>
  <si>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</si>
  <si>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</si>
  <si>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</si>
  <si>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</si>
  <si>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</si>
  <si>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</si>
  <si>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</si>
  <si>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</si>
  <si>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</si>
  <si>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 xml:space="preserve">Vytyčení sítí   </t>
  </si>
  <si>
    <t>kus</t>
  </si>
  <si>
    <t xml:space="preserve">Geodetické práce - vytyčení, zaměření   </t>
  </si>
  <si>
    <t>Rozebrání zámk.dlažby 8 cm a podkladu,pl.do 200 m2 včetně nakládání a odvozu na skládku do 1 km</t>
  </si>
  <si>
    <t>m2</t>
  </si>
  <si>
    <t>Rozebrání dlažby z kostek a podkladu,pl.nad 200 m2 včetně nakládání a odvozu na skládku do 1 km</t>
  </si>
  <si>
    <t xml:space="preserve">Hloubení jam zapažených v hornině tř. 3 objemu do 100 m3   </t>
  </si>
  <si>
    <t>m3</t>
  </si>
  <si>
    <t xml:space="preserve">Příplatek za lepivost u hloubení jam zapažených v hornině tř. 3   </t>
  </si>
  <si>
    <t xml:space="preserve">Zřízení příložného pažení a rozepření stěn rýh hl do 4 m   </t>
  </si>
  <si>
    <t xml:space="preserve">Odstranění příložného pažení a rozepření stěn rýh hl do 4 m   </t>
  </si>
  <si>
    <t xml:space="preserve">Svislé přemístění výkopku z horniny tř. 1 až 4 hl výkopu do 4 m   </t>
  </si>
  <si>
    <t xml:space="preserve">Vodorovné přemístění do 10000 m výkopku z horniny tř. 1 až 4   </t>
  </si>
  <si>
    <t xml:space="preserve">Uložení sypaniny na skládky   </t>
  </si>
  <si>
    <t xml:space="preserve">Poplatek za uložení odpadu ze sypaniny na skládce (skládkovné)   </t>
  </si>
  <si>
    <t>t</t>
  </si>
  <si>
    <t xml:space="preserve">Úprava pláně v hornině tř. 1 až 4 se zhutněním   </t>
  </si>
  <si>
    <t xml:space="preserve">Obsyp objektů bez prohození sypaniny z hornin tř. 1 až 4 uloženým do 30 m od kraje objektu   </t>
  </si>
  <si>
    <t xml:space="preserve">kamenivo přírodní těžené pro stavební účely  PTK  (drobné, hrubé, štěrkopísky) kamenivo mimo normu zásypový materiál   </t>
  </si>
  <si>
    <t>Celkem za</t>
  </si>
  <si>
    <t>1 Zemní práce</t>
  </si>
  <si>
    <t>2</t>
  </si>
  <si>
    <t xml:space="preserve">Základové desky ze ŽB pro prostředí s mrazovými cykly tř. C 20/25 + síť KARI 150x150x10  </t>
  </si>
  <si>
    <t xml:space="preserve">Lože pro trativody z betonu prostého   </t>
  </si>
  <si>
    <t xml:space="preserve">Trativody z drenážních trubek plastových flexibilních D 100 mm bez lože   </t>
  </si>
  <si>
    <t>m</t>
  </si>
  <si>
    <t>2 Základy</t>
  </si>
  <si>
    <t>4</t>
  </si>
  <si>
    <t xml:space="preserve">Podklad z kameniva hrubého drceného vel. 32-63 mm tl 250 mm   </t>
  </si>
  <si>
    <t xml:space="preserve">Podklad ze štěrkodrtě ŠD tl 50 mm   </t>
  </si>
  <si>
    <t xml:space="preserve">Kladení kamenné dlažby komunikací pro pěší tl 80 mm skupiny A pl do 50 m2   </t>
  </si>
  <si>
    <t xml:space="preserve">dlažba žulová  6 x 6 cm šedá </t>
  </si>
  <si>
    <t xml:space="preserve">4 Komunikace   </t>
  </si>
  <si>
    <t>5</t>
  </si>
  <si>
    <t xml:space="preserve">Přesun hmot  </t>
  </si>
  <si>
    <t xml:space="preserve">Osazení obrubníku žulového stojatého s boční opěrou do lože z betonu prostého   </t>
  </si>
  <si>
    <t>ks</t>
  </si>
  <si>
    <t xml:space="preserve">obrubník žulový, šedý 100x20x20 cm   </t>
  </si>
  <si>
    <t>6</t>
  </si>
  <si>
    <t xml:space="preserve">Přesun hmot pro nádrže a jímky ČOV, zásobníky a jámy mimo zemědělských betonové v do 25 m   </t>
  </si>
  <si>
    <t xml:space="preserve">6 Práce a dodávky PSV   </t>
  </si>
  <si>
    <t>1 "podzemní kontejner+vyprazdňovací systém 2 háky+chodníková plošina+sloupec pro vhazování odpadu"   vč. bet prefabrikátu o objemu 3m3</t>
  </si>
  <si>
    <t>2 "podzemní kontejner+vyprazdňovací systém 2 háky+chodníková plošina+sloupec pro vhazování odpadu"  vč. bet. prefabrikátu o objemu 5m3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</si>
</sst>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0.0"/>
    <numFmt numFmtId="167" formatCode="#,##0.000;\-#,##0.000"/>
    <numFmt numFmtId="168" formatCode="###0.000;\-###0.000"/>
    <numFmt numFmtId="172" formatCode="#,##0.00\ &quot;Kč&quot;"/>
  </numFmts>
  <fonts count="3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sz val="8"/>
      <name val="Arial CE"/>
      <charset val="238"/>
    </font>
    <font>
      <sz val="8"/>
      <color indexed="9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 CE"/>
    </font>
    <font>
      <b/>
      <sz val="8"/>
      <name val="Arial CE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34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49" fontId="3" fillId="2" borderId="5" xfId="1" applyNumberFormat="1" applyFont="1" applyFill="1" applyBorder="1"/>
    <xf numFmtId="49" fontId="1" fillId="2" borderId="6" xfId="1" applyNumberFormat="1" applyFill="1" applyBorder="1"/>
    <xf numFmtId="0" fontId="4" fillId="2" borderId="0" xfId="1" applyFont="1" applyFill="1"/>
    <xf numFmtId="0" fontId="1" fillId="2" borderId="0" xfId="1" applyFill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5" fillId="2" borderId="0" xfId="1" applyFont="1" applyFill="1"/>
    <xf numFmtId="49" fontId="1" fillId="0" borderId="13" xfId="1" applyNumberFormat="1" applyBorder="1" applyAlignment="1">
      <alignment horizontal="left"/>
    </xf>
    <xf numFmtId="3" fontId="1" fillId="0" borderId="12" xfId="1" applyNumberFormat="1" applyBorder="1"/>
    <xf numFmtId="0" fontId="1" fillId="0" borderId="16" xfId="1" applyBorder="1"/>
    <xf numFmtId="0" fontId="1" fillId="0" borderId="14" xfId="1" applyBorder="1"/>
    <xf numFmtId="0" fontId="1" fillId="0" borderId="17" xfId="1" applyBorder="1"/>
    <xf numFmtId="0" fontId="1" fillId="0" borderId="18" xfId="1" applyBorder="1"/>
    <xf numFmtId="0" fontId="1" fillId="0" borderId="5" xfId="1" applyBorder="1"/>
    <xf numFmtId="0" fontId="1" fillId="0" borderId="13" xfId="1" applyBorder="1"/>
    <xf numFmtId="3" fontId="1" fillId="0" borderId="0" xfId="1" applyNumberFormat="1"/>
    <xf numFmtId="0" fontId="2" fillId="0" borderId="22" xfId="1" applyFont="1" applyBorder="1" applyAlignment="1">
      <alignment horizontal="centerContinuous" vertical="center"/>
    </xf>
    <xf numFmtId="0" fontId="8" fillId="0" borderId="23" xfId="1" applyFont="1" applyBorder="1" applyAlignment="1">
      <alignment horizontal="centerContinuous" vertical="center"/>
    </xf>
    <xf numFmtId="0" fontId="1" fillId="0" borderId="23" xfId="1" applyBorder="1" applyAlignment="1">
      <alignment horizontal="centerContinuous" vertical="center"/>
    </xf>
    <xf numFmtId="0" fontId="1" fillId="0" borderId="24" xfId="1" applyBorder="1" applyAlignment="1">
      <alignment horizontal="centerContinuous" vertical="center"/>
    </xf>
    <xf numFmtId="0" fontId="7" fillId="0" borderId="25" xfId="1" applyFont="1" applyBorder="1" applyAlignment="1">
      <alignment horizontal="left"/>
    </xf>
    <xf numFmtId="0" fontId="1" fillId="0" borderId="26" xfId="1" applyBorder="1" applyAlignment="1">
      <alignment horizontal="left"/>
    </xf>
    <xf numFmtId="0" fontId="1" fillId="0" borderId="27" xfId="1" applyBorder="1" applyAlignment="1">
      <alignment horizontal="centerContinuous"/>
    </xf>
    <xf numFmtId="0" fontId="7" fillId="0" borderId="26" xfId="1" applyFont="1" applyBorder="1" applyAlignment="1">
      <alignment horizontal="centerContinuous"/>
    </xf>
    <xf numFmtId="0" fontId="1" fillId="0" borderId="26" xfId="1" applyBorder="1" applyAlignment="1">
      <alignment horizontal="centerContinuous"/>
    </xf>
    <xf numFmtId="0" fontId="1" fillId="0" borderId="28" xfId="1" applyBorder="1"/>
    <xf numFmtId="0" fontId="1" fillId="0" borderId="20" xfId="1" applyBorder="1"/>
    <xf numFmtId="0" fontId="1" fillId="0" borderId="30" xfId="1" applyBorder="1"/>
    <xf numFmtId="3" fontId="1" fillId="0" borderId="31" xfId="1" applyNumberFormat="1" applyBorder="1"/>
    <xf numFmtId="0" fontId="1" fillId="0" borderId="32" xfId="1" applyBorder="1"/>
    <xf numFmtId="3" fontId="1" fillId="0" borderId="14" xfId="1" applyNumberFormat="1" applyBorder="1"/>
    <xf numFmtId="0" fontId="1" fillId="0" borderId="15" xfId="1" applyBorder="1"/>
    <xf numFmtId="0" fontId="1" fillId="0" borderId="33" xfId="1" applyBorder="1"/>
    <xf numFmtId="0" fontId="1" fillId="0" borderId="34" xfId="1" applyBorder="1"/>
    <xf numFmtId="0" fontId="9" fillId="0" borderId="16" xfId="1" applyFont="1" applyBorder="1"/>
    <xf numFmtId="3" fontId="1" fillId="0" borderId="10" xfId="1" applyNumberFormat="1" applyBorder="1"/>
    <xf numFmtId="0" fontId="1" fillId="0" borderId="36" xfId="1" applyBorder="1"/>
    <xf numFmtId="3" fontId="1" fillId="0" borderId="37" xfId="1" applyNumberFormat="1" applyBorder="1"/>
    <xf numFmtId="0" fontId="1" fillId="0" borderId="38" xfId="1" applyBorder="1"/>
    <xf numFmtId="0" fontId="1" fillId="0" borderId="40" xfId="1" applyBorder="1"/>
    <xf numFmtId="0" fontId="1" fillId="0" borderId="0" xfId="1" applyAlignment="1">
      <alignment horizontal="right"/>
    </xf>
    <xf numFmtId="164" fontId="1" fillId="0" borderId="0" xfId="1" applyNumberFormat="1"/>
    <xf numFmtId="165" fontId="1" fillId="0" borderId="11" xfId="1" applyNumberFormat="1" applyBorder="1" applyAlignment="1">
      <alignment horizontal="right"/>
    </xf>
    <xf numFmtId="0" fontId="8" fillId="2" borderId="41" xfId="1" applyFont="1" applyFill="1" applyBorder="1"/>
    <xf numFmtId="0" fontId="8" fillId="2" borderId="42" xfId="1" applyFont="1" applyFill="1" applyBorder="1"/>
    <xf numFmtId="0" fontId="8" fillId="2" borderId="43" xfId="1" applyFont="1" applyFill="1" applyBorder="1"/>
    <xf numFmtId="0" fontId="8" fillId="2" borderId="44" xfId="1" applyFont="1" applyFill="1" applyBorder="1"/>
    <xf numFmtId="0" fontId="8" fillId="0" borderId="0" xfId="1" applyFont="1"/>
    <xf numFmtId="0" fontId="1" fillId="0" borderId="0" xfId="1" applyAlignment="1">
      <alignment vertical="justify"/>
    </xf>
    <xf numFmtId="0" fontId="11" fillId="0" borderId="48" xfId="2" applyBorder="1" applyAlignment="1">
      <alignment horizontal="right"/>
    </xf>
    <xf numFmtId="0" fontId="11" fillId="0" borderId="48" xfId="2" applyBorder="1"/>
    <xf numFmtId="0" fontId="11" fillId="0" borderId="47" xfId="2" applyBorder="1"/>
    <xf numFmtId="0" fontId="1" fillId="0" borderId="48" xfId="1" applyBorder="1" applyAlignment="1">
      <alignment horizontal="left"/>
    </xf>
    <xf numFmtId="0" fontId="1" fillId="0" borderId="49" xfId="1" applyBorder="1"/>
    <xf numFmtId="0" fontId="4" fillId="0" borderId="52" xfId="2" applyFont="1" applyBorder="1"/>
    <xf numFmtId="0" fontId="11" fillId="0" borderId="52" xfId="2" applyBorder="1"/>
    <xf numFmtId="0" fontId="11" fillId="0" borderId="52" xfId="2" applyBorder="1" applyAlignment="1">
      <alignment horizontal="right"/>
    </xf>
    <xf numFmtId="49" fontId="2" fillId="0" borderId="0" xfId="1" applyNumberFormat="1" applyFont="1" applyAlignment="1">
      <alignment horizontal="centerContinuous"/>
    </xf>
    <xf numFmtId="0" fontId="7" fillId="3" borderId="26" xfId="1" applyFont="1" applyFill="1" applyBorder="1"/>
    <xf numFmtId="0" fontId="7" fillId="3" borderId="27" xfId="1" applyFont="1" applyFill="1" applyBorder="1"/>
    <xf numFmtId="0" fontId="7" fillId="3" borderId="55" xfId="1" applyFont="1" applyFill="1" applyBorder="1"/>
    <xf numFmtId="0" fontId="7" fillId="3" borderId="56" xfId="1" applyFont="1" applyFill="1" applyBorder="1"/>
    <xf numFmtId="0" fontId="7" fillId="3" borderId="57" xfId="1" applyFont="1" applyFill="1" applyBorder="1"/>
    <xf numFmtId="0" fontId="7" fillId="0" borderId="0" xfId="1" applyFont="1"/>
    <xf numFmtId="49" fontId="12" fillId="0" borderId="5" xfId="1" applyNumberFormat="1" applyFont="1" applyBorder="1"/>
    <xf numFmtId="0" fontId="12" fillId="0" borderId="0" xfId="1" applyFont="1"/>
    <xf numFmtId="3" fontId="9" fillId="0" borderId="7" xfId="1" applyNumberFormat="1" applyFont="1" applyBorder="1"/>
    <xf numFmtId="3" fontId="9" fillId="0" borderId="6" xfId="1" applyNumberFormat="1" applyFont="1" applyBorder="1"/>
    <xf numFmtId="3" fontId="9" fillId="0" borderId="58" xfId="1" applyNumberFormat="1" applyFont="1" applyBorder="1"/>
    <xf numFmtId="3" fontId="9" fillId="0" borderId="59" xfId="1" applyNumberFormat="1" applyFont="1" applyBorder="1"/>
    <xf numFmtId="0" fontId="7" fillId="2" borderId="25" xfId="1" applyFont="1" applyFill="1" applyBorder="1"/>
    <xf numFmtId="0" fontId="7" fillId="2" borderId="26" xfId="1" applyFont="1" applyFill="1" applyBorder="1"/>
    <xf numFmtId="3" fontId="7" fillId="2" borderId="27" xfId="1" applyNumberFormat="1" applyFont="1" applyFill="1" applyBorder="1"/>
    <xf numFmtId="3" fontId="7" fillId="0" borderId="0" xfId="1" applyNumberFormat="1" applyFont="1"/>
    <xf numFmtId="0" fontId="14" fillId="4" borderId="0" xfId="1" applyFont="1" applyFill="1"/>
    <xf numFmtId="0" fontId="1" fillId="0" borderId="0" xfId="1" applyAlignment="1">
      <alignment horizontal="center"/>
    </xf>
    <xf numFmtId="3" fontId="15" fillId="0" borderId="0" xfId="1" applyNumberFormat="1" applyFont="1"/>
    <xf numFmtId="3" fontId="2" fillId="0" borderId="0" xfId="1" applyNumberFormat="1" applyFont="1" applyAlignment="1">
      <alignment horizontal="centerContinuous"/>
    </xf>
    <xf numFmtId="0" fontId="15" fillId="5" borderId="30" xfId="1" applyFont="1" applyFill="1" applyBorder="1"/>
    <xf numFmtId="0" fontId="15" fillId="5" borderId="31" xfId="1" applyFont="1" applyFill="1" applyBorder="1"/>
    <xf numFmtId="0" fontId="1" fillId="5" borderId="60" xfId="1" applyFill="1" applyBorder="1"/>
    <xf numFmtId="0" fontId="15" fillId="5" borderId="61" xfId="1" applyFont="1" applyFill="1" applyBorder="1" applyAlignment="1">
      <alignment horizontal="right"/>
    </xf>
    <xf numFmtId="0" fontId="15" fillId="5" borderId="31" xfId="1" applyFont="1" applyFill="1" applyBorder="1" applyAlignment="1">
      <alignment horizontal="right"/>
    </xf>
    <xf numFmtId="0" fontId="15" fillId="5" borderId="32" xfId="1" applyFont="1" applyFill="1" applyBorder="1" applyAlignment="1">
      <alignment horizontal="center"/>
    </xf>
    <xf numFmtId="4" fontId="16" fillId="5" borderId="31" xfId="1" applyNumberFormat="1" applyFont="1" applyFill="1" applyBorder="1" applyAlignment="1">
      <alignment horizontal="right"/>
    </xf>
    <xf numFmtId="4" fontId="16" fillId="5" borderId="60" xfId="1" applyNumberFormat="1" applyFont="1" applyFill="1" applyBorder="1" applyAlignment="1">
      <alignment horizontal="right"/>
    </xf>
    <xf numFmtId="0" fontId="9" fillId="0" borderId="34" xfId="1" applyFont="1" applyBorder="1"/>
    <xf numFmtId="0" fontId="9" fillId="0" borderId="20" xfId="1" applyFont="1" applyBorder="1"/>
    <xf numFmtId="0" fontId="9" fillId="0" borderId="21" xfId="1" applyFont="1" applyBorder="1"/>
    <xf numFmtId="3" fontId="9" fillId="0" borderId="33" xfId="1" applyNumberFormat="1" applyFont="1" applyBorder="1" applyAlignment="1">
      <alignment horizontal="right"/>
    </xf>
    <xf numFmtId="165" fontId="9" fillId="0" borderId="62" xfId="1" applyNumberFormat="1" applyFont="1" applyBorder="1" applyAlignment="1">
      <alignment horizontal="right"/>
    </xf>
    <xf numFmtId="4" fontId="9" fillId="0" borderId="20" xfId="1" applyNumberFormat="1" applyFont="1" applyBorder="1" applyAlignment="1">
      <alignment horizontal="right"/>
    </xf>
    <xf numFmtId="0" fontId="1" fillId="2" borderId="41" xfId="1" applyFill="1" applyBorder="1"/>
    <xf numFmtId="0" fontId="7" fillId="2" borderId="42" xfId="1" applyFont="1" applyFill="1" applyBorder="1"/>
    <xf numFmtId="0" fontId="1" fillId="2" borderId="42" xfId="1" applyFill="1" applyBorder="1"/>
    <xf numFmtId="4" fontId="1" fillId="2" borderId="64" xfId="1" applyNumberFormat="1" applyFill="1" applyBorder="1"/>
    <xf numFmtId="4" fontId="1" fillId="2" borderId="41" xfId="1" applyNumberFormat="1" applyFill="1" applyBorder="1"/>
    <xf numFmtId="4" fontId="1" fillId="2" borderId="42" xfId="1" applyNumberFormat="1" applyFill="1" applyBorder="1"/>
    <xf numFmtId="3" fontId="7" fillId="2" borderId="42" xfId="1" applyNumberFormat="1" applyFont="1" applyFill="1" applyBorder="1" applyAlignment="1">
      <alignment horizontal="right"/>
    </xf>
    <xf numFmtId="3" fontId="12" fillId="0" borderId="0" xfId="1" applyNumberFormat="1" applyFont="1"/>
    <xf numFmtId="4" fontId="12" fillId="0" borderId="0" xfId="1" applyNumberFormat="1" applyFont="1"/>
    <xf numFmtId="4" fontId="1" fillId="0" borderId="0" xfId="1" applyNumberFormat="1"/>
    <xf numFmtId="0" fontId="11" fillId="0" borderId="0" xfId="2"/>
    <xf numFmtId="0" fontId="18" fillId="0" borderId="0" xfId="2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 applyAlignment="1">
      <alignment horizontal="right"/>
    </xf>
    <xf numFmtId="0" fontId="21" fillId="0" borderId="48" xfId="2" applyFont="1" applyBorder="1"/>
    <xf numFmtId="0" fontId="20" fillId="0" borderId="48" xfId="2" applyFont="1" applyBorder="1"/>
    <xf numFmtId="0" fontId="22" fillId="0" borderId="47" xfId="2" applyFont="1" applyBorder="1" applyAlignment="1">
      <alignment horizontal="right"/>
    </xf>
    <xf numFmtId="0" fontId="20" fillId="0" borderId="48" xfId="2" applyFont="1" applyBorder="1" applyAlignment="1">
      <alignment horizontal="left"/>
    </xf>
    <xf numFmtId="0" fontId="20" fillId="0" borderId="49" xfId="2" applyFont="1" applyBorder="1"/>
    <xf numFmtId="0" fontId="21" fillId="0" borderId="52" xfId="2" applyFont="1" applyBorder="1"/>
    <xf numFmtId="0" fontId="20" fillId="0" borderId="52" xfId="2" applyFont="1" applyBorder="1"/>
    <xf numFmtId="0" fontId="22" fillId="0" borderId="0" xfId="2" applyFont="1"/>
    <xf numFmtId="0" fontId="20" fillId="0" borderId="0" xfId="2" applyFont="1"/>
    <xf numFmtId="49" fontId="22" fillId="2" borderId="62" xfId="2" applyNumberFormat="1" applyFont="1" applyFill="1" applyBorder="1"/>
    <xf numFmtId="0" fontId="22" fillId="2" borderId="62" xfId="2" applyFont="1" applyFill="1" applyBorder="1" applyAlignment="1">
      <alignment horizontal="center"/>
    </xf>
    <xf numFmtId="0" fontId="21" fillId="0" borderId="62" xfId="2" applyFont="1" applyBorder="1" applyAlignment="1">
      <alignment horizontal="center"/>
    </xf>
    <xf numFmtId="49" fontId="21" fillId="0" borderId="62" xfId="2" applyNumberFormat="1" applyFont="1" applyBorder="1" applyAlignment="1">
      <alignment horizontal="left"/>
    </xf>
    <xf numFmtId="0" fontId="21" fillId="0" borderId="62" xfId="2" applyFont="1" applyBorder="1"/>
    <xf numFmtId="0" fontId="20" fillId="0" borderId="62" xfId="2" applyFont="1" applyBorder="1" applyAlignment="1">
      <alignment horizontal="center"/>
    </xf>
    <xf numFmtId="0" fontId="20" fillId="0" borderId="62" xfId="2" applyFont="1" applyBorder="1" applyAlignment="1">
      <alignment horizontal="right"/>
    </xf>
    <xf numFmtId="0" fontId="23" fillId="0" borderId="62" xfId="2" applyFont="1" applyBorder="1"/>
    <xf numFmtId="0" fontId="24" fillId="0" borderId="0" xfId="2" applyFont="1"/>
    <xf numFmtId="0" fontId="22" fillId="0" borderId="62" xfId="2" applyFont="1" applyBorder="1" applyAlignment="1">
      <alignment horizontal="center"/>
    </xf>
    <xf numFmtId="49" fontId="22" fillId="0" borderId="62" xfId="2" applyNumberFormat="1" applyFont="1" applyBorder="1" applyAlignment="1">
      <alignment horizontal="right"/>
    </xf>
    <xf numFmtId="0" fontId="25" fillId="0" borderId="62" xfId="1" applyFont="1" applyBorder="1" applyAlignment="1" applyProtection="1">
      <alignment horizontal="left" wrapText="1"/>
      <protection locked="0"/>
    </xf>
    <xf numFmtId="167" fontId="25" fillId="0" borderId="62" xfId="1" applyNumberFormat="1" applyFont="1" applyBorder="1" applyAlignment="1" applyProtection="1">
      <alignment horizontal="right"/>
      <protection locked="0"/>
    </xf>
    <xf numFmtId="4" fontId="23" fillId="6" borderId="62" xfId="2" applyNumberFormat="1" applyFont="1" applyFill="1" applyBorder="1" applyAlignment="1">
      <alignment horizontal="right" wrapText="1"/>
    </xf>
    <xf numFmtId="4" fontId="23" fillId="0" borderId="62" xfId="1" applyNumberFormat="1" applyFont="1" applyBorder="1" applyAlignment="1">
      <alignment horizontal="right"/>
    </xf>
    <xf numFmtId="0" fontId="26" fillId="0" borderId="0" xfId="2" applyFont="1" applyAlignment="1">
      <alignment wrapText="1"/>
    </xf>
    <xf numFmtId="49" fontId="23" fillId="0" borderId="62" xfId="2" applyNumberFormat="1" applyFont="1" applyBorder="1" applyAlignment="1">
      <alignment horizontal="left" vertical="top"/>
    </xf>
    <xf numFmtId="4" fontId="23" fillId="0" borderId="62" xfId="2" applyNumberFormat="1" applyFont="1" applyBorder="1" applyAlignment="1">
      <alignment horizontal="right"/>
    </xf>
    <xf numFmtId="0" fontId="10" fillId="0" borderId="62" xfId="2" applyFont="1" applyBorder="1" applyAlignment="1">
      <alignment wrapText="1"/>
    </xf>
    <xf numFmtId="49" fontId="27" fillId="0" borderId="62" xfId="2" applyNumberFormat="1" applyFont="1" applyBorder="1" applyAlignment="1">
      <alignment horizontal="left" vertical="top"/>
    </xf>
    <xf numFmtId="0" fontId="25" fillId="0" borderId="62" xfId="1" applyFont="1" applyBorder="1" applyAlignment="1">
      <alignment horizontal="left" wrapText="1"/>
    </xf>
    <xf numFmtId="168" fontId="25" fillId="0" borderId="62" xfId="1" applyNumberFormat="1" applyFont="1" applyBorder="1" applyAlignment="1">
      <alignment horizontal="right"/>
    </xf>
    <xf numFmtId="4" fontId="25" fillId="0" borderId="62" xfId="1" applyNumberFormat="1" applyFont="1" applyBorder="1" applyAlignment="1">
      <alignment horizontal="right"/>
    </xf>
    <xf numFmtId="0" fontId="20" fillId="2" borderId="62" xfId="2" applyFont="1" applyFill="1" applyBorder="1" applyAlignment="1">
      <alignment horizontal="center"/>
    </xf>
    <xf numFmtId="49" fontId="28" fillId="2" borderId="62" xfId="2" applyNumberFormat="1" applyFont="1" applyFill="1" applyBorder="1" applyAlignment="1">
      <alignment horizontal="left"/>
    </xf>
    <xf numFmtId="0" fontId="28" fillId="2" borderId="62" xfId="2" applyFont="1" applyFill="1" applyBorder="1"/>
    <xf numFmtId="4" fontId="20" fillId="2" borderId="62" xfId="2" applyNumberFormat="1" applyFont="1" applyFill="1" applyBorder="1" applyAlignment="1">
      <alignment horizontal="right"/>
    </xf>
    <xf numFmtId="4" fontId="29" fillId="2" borderId="62" xfId="2" applyNumberFormat="1" applyFont="1" applyFill="1" applyBorder="1"/>
    <xf numFmtId="3" fontId="20" fillId="0" borderId="0" xfId="2" applyNumberFormat="1" applyFont="1"/>
    <xf numFmtId="4" fontId="20" fillId="0" borderId="62" xfId="2" applyNumberFormat="1" applyFont="1" applyBorder="1" applyAlignment="1">
      <alignment horizontal="right"/>
    </xf>
    <xf numFmtId="4" fontId="23" fillId="0" borderId="62" xfId="2" applyNumberFormat="1" applyFont="1" applyBorder="1"/>
    <xf numFmtId="0" fontId="25" fillId="0" borderId="65" xfId="1" applyFont="1" applyBorder="1" applyAlignment="1">
      <alignment horizontal="left" wrapText="1"/>
    </xf>
    <xf numFmtId="168" fontId="25" fillId="0" borderId="65" xfId="1" applyNumberFormat="1" applyFont="1" applyBorder="1" applyAlignment="1">
      <alignment horizontal="right"/>
    </xf>
    <xf numFmtId="4" fontId="29" fillId="0" borderId="62" xfId="2" applyNumberFormat="1" applyFont="1" applyBorder="1"/>
    <xf numFmtId="0" fontId="20" fillId="0" borderId="62" xfId="2" applyFont="1" applyBorder="1"/>
    <xf numFmtId="0" fontId="21" fillId="0" borderId="66" xfId="2" applyFont="1" applyBorder="1" applyAlignment="1">
      <alignment horizontal="center"/>
    </xf>
    <xf numFmtId="49" fontId="21" fillId="0" borderId="66" xfId="2" applyNumberFormat="1" applyFont="1" applyBorder="1" applyAlignment="1">
      <alignment horizontal="left"/>
    </xf>
    <xf numFmtId="0" fontId="21" fillId="0" borderId="66" xfId="2" applyFont="1" applyBorder="1"/>
    <xf numFmtId="0" fontId="20" fillId="0" borderId="66" xfId="2" applyFont="1" applyBorder="1" applyAlignment="1">
      <alignment horizontal="center"/>
    </xf>
    <xf numFmtId="0" fontId="20" fillId="0" borderId="66" xfId="2" applyFont="1" applyBorder="1" applyAlignment="1">
      <alignment horizontal="right"/>
    </xf>
    <xf numFmtId="4" fontId="20" fillId="0" borderId="66" xfId="2" applyNumberFormat="1" applyFont="1" applyBorder="1" applyAlignment="1">
      <alignment horizontal="right"/>
    </xf>
    <xf numFmtId="4" fontId="23" fillId="0" borderId="66" xfId="2" applyNumberFormat="1" applyFont="1" applyBorder="1"/>
    <xf numFmtId="0" fontId="9" fillId="0" borderId="0" xfId="2" applyFont="1"/>
    <xf numFmtId="0" fontId="20" fillId="0" borderId="67" xfId="2" applyFont="1" applyBorder="1" applyAlignment="1">
      <alignment horizontal="center"/>
    </xf>
    <xf numFmtId="0" fontId="20" fillId="0" borderId="67" xfId="2" applyFont="1" applyBorder="1"/>
    <xf numFmtId="0" fontId="21" fillId="0" borderId="67" xfId="2" applyFont="1" applyBorder="1"/>
    <xf numFmtId="4" fontId="20" fillId="0" borderId="67" xfId="2" applyNumberFormat="1" applyFont="1" applyBorder="1"/>
    <xf numFmtId="4" fontId="23" fillId="0" borderId="67" xfId="2" applyNumberFormat="1" applyFont="1" applyBorder="1"/>
    <xf numFmtId="4" fontId="23" fillId="7" borderId="62" xfId="2" applyNumberFormat="1" applyFont="1" applyFill="1" applyBorder="1"/>
    <xf numFmtId="0" fontId="30" fillId="0" borderId="0" xfId="2" applyFont="1"/>
    <xf numFmtId="4" fontId="25" fillId="0" borderId="0" xfId="1" applyNumberFormat="1" applyFont="1"/>
    <xf numFmtId="4" fontId="11" fillId="0" borderId="0" xfId="2" applyNumberFormat="1"/>
    <xf numFmtId="0" fontId="31" fillId="0" borderId="0" xfId="1" applyFont="1" applyAlignment="1" applyProtection="1">
      <alignment horizontal="left" wrapText="1"/>
      <protection locked="0"/>
    </xf>
    <xf numFmtId="167" fontId="31" fillId="0" borderId="0" xfId="1" applyNumberFormat="1" applyFont="1" applyAlignment="1" applyProtection="1">
      <alignment horizontal="right"/>
      <protection locked="0"/>
    </xf>
    <xf numFmtId="39" fontId="31" fillId="0" borderId="0" xfId="1" applyNumberFormat="1" applyFont="1" applyAlignment="1" applyProtection="1">
      <alignment horizontal="right"/>
      <protection locked="0"/>
    </xf>
    <xf numFmtId="0" fontId="1" fillId="0" borderId="0" xfId="1" applyAlignment="1" applyProtection="1">
      <alignment horizontal="left" vertical="top"/>
      <protection locked="0"/>
    </xf>
    <xf numFmtId="0" fontId="32" fillId="0" borderId="0" xfId="2" applyFont="1"/>
    <xf numFmtId="3" fontId="32" fillId="0" borderId="0" xfId="2" applyNumberFormat="1" applyFont="1" applyAlignment="1">
      <alignment horizontal="right"/>
    </xf>
    <xf numFmtId="4" fontId="32" fillId="0" borderId="0" xfId="2" applyNumberFormat="1" applyFont="1"/>
    <xf numFmtId="0" fontId="20" fillId="0" borderId="0" xfId="2" applyFont="1" applyAlignment="1">
      <alignment horizontal="right"/>
    </xf>
    <xf numFmtId="0" fontId="33" fillId="0" borderId="0" xfId="2" applyFont="1"/>
    <xf numFmtId="0" fontId="11" fillId="0" borderId="0" xfId="2" applyAlignment="1">
      <alignment horizontal="right"/>
    </xf>
    <xf numFmtId="0" fontId="1" fillId="0" borderId="0" xfId="1" applyAlignment="1">
      <alignment horizontal="left" wrapText="1"/>
    </xf>
    <xf numFmtId="0" fontId="6" fillId="0" borderId="14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1" xfId="1" applyFont="1" applyBorder="1" applyAlignment="1">
      <alignment horizontal="left"/>
    </xf>
    <xf numFmtId="0" fontId="10" fillId="0" borderId="0" xfId="1" applyFont="1" applyAlignment="1">
      <alignment horizontal="left" vertical="top" wrapText="1"/>
    </xf>
    <xf numFmtId="0" fontId="11" fillId="0" borderId="45" xfId="2" applyBorder="1" applyAlignment="1">
      <alignment horizontal="center"/>
    </xf>
    <xf numFmtId="0" fontId="11" fillId="0" borderId="46" xfId="2" applyBorder="1" applyAlignment="1">
      <alignment horizontal="center"/>
    </xf>
    <xf numFmtId="0" fontId="4" fillId="0" borderId="47" xfId="2" applyFont="1" applyBorder="1"/>
    <xf numFmtId="0" fontId="1" fillId="0" borderId="48" xfId="1" applyBorder="1"/>
    <xf numFmtId="0" fontId="11" fillId="0" borderId="50" xfId="2" applyBorder="1" applyAlignment="1">
      <alignment horizontal="center"/>
    </xf>
    <xf numFmtId="0" fontId="11" fillId="0" borderId="51" xfId="2" applyBorder="1" applyAlignment="1">
      <alignment horizontal="center"/>
    </xf>
    <xf numFmtId="0" fontId="11" fillId="0" borderId="53" xfId="2" applyBorder="1" applyAlignment="1">
      <alignment horizontal="left"/>
    </xf>
    <xf numFmtId="0" fontId="11" fillId="0" borderId="52" xfId="2" applyBorder="1" applyAlignment="1">
      <alignment horizontal="left"/>
    </xf>
    <xf numFmtId="0" fontId="11" fillId="0" borderId="54" xfId="2" applyBorder="1" applyAlignment="1">
      <alignment horizontal="left"/>
    </xf>
    <xf numFmtId="0" fontId="13" fillId="4" borderId="0" xfId="1" applyFont="1" applyFill="1" applyAlignment="1">
      <alignment horizontal="center"/>
    </xf>
    <xf numFmtId="0" fontId="17" fillId="0" borderId="0" xfId="2" applyFont="1" applyAlignment="1">
      <alignment horizontal="center"/>
    </xf>
    <xf numFmtId="0" fontId="20" fillId="0" borderId="45" xfId="2" applyFont="1" applyBorder="1" applyAlignment="1">
      <alignment horizontal="center"/>
    </xf>
    <xf numFmtId="0" fontId="20" fillId="0" borderId="46" xfId="2" applyFont="1" applyBorder="1" applyAlignment="1">
      <alignment horizontal="center"/>
    </xf>
    <xf numFmtId="49" fontId="20" fillId="0" borderId="50" xfId="2" applyNumberFormat="1" applyFont="1" applyBorder="1" applyAlignment="1">
      <alignment horizontal="center"/>
    </xf>
    <xf numFmtId="0" fontId="20" fillId="0" borderId="51" xfId="2" applyFont="1" applyBorder="1" applyAlignment="1">
      <alignment horizontal="center"/>
    </xf>
    <xf numFmtId="0" fontId="20" fillId="0" borderId="53" xfId="2" applyFont="1" applyBorder="1" applyAlignment="1">
      <alignment horizontal="center" shrinkToFit="1"/>
    </xf>
    <xf numFmtId="0" fontId="20" fillId="0" borderId="52" xfId="2" applyFont="1" applyBorder="1" applyAlignment="1">
      <alignment horizontal="center" shrinkToFit="1"/>
    </xf>
    <xf numFmtId="0" fontId="20" fillId="0" borderId="54" xfId="2" applyFont="1" applyBorder="1" applyAlignment="1">
      <alignment horizontal="center" shrinkToFit="1"/>
    </xf>
    <xf numFmtId="4" fontId="7" fillId="2" borderId="55" xfId="1" applyNumberFormat="1" applyFont="1" applyFill="1" applyBorder="1"/>
    <xf numFmtId="4" fontId="7" fillId="2" borderId="56" xfId="1" applyNumberFormat="1" applyFont="1" applyFill="1" applyBorder="1"/>
    <xf numFmtId="4" fontId="7" fillId="2" borderId="57" xfId="1" applyNumberFormat="1" applyFont="1" applyFill="1" applyBorder="1"/>
    <xf numFmtId="4" fontId="7" fillId="0" borderId="0" xfId="1" applyNumberFormat="1" applyFont="1"/>
    <xf numFmtId="4" fontId="7" fillId="3" borderId="55" xfId="1" applyNumberFormat="1" applyFont="1" applyFill="1" applyBorder="1"/>
    <xf numFmtId="4" fontId="7" fillId="3" borderId="56" xfId="1" applyNumberFormat="1" applyFont="1" applyFill="1" applyBorder="1"/>
    <xf numFmtId="4" fontId="7" fillId="3" borderId="57" xfId="1" applyNumberFormat="1" applyFont="1" applyFill="1" applyBorder="1"/>
    <xf numFmtId="4" fontId="9" fillId="0" borderId="6" xfId="1" applyNumberFormat="1" applyFont="1" applyBorder="1"/>
    <xf numFmtId="4" fontId="9" fillId="0" borderId="58" xfId="1" applyNumberFormat="1" applyFont="1" applyBorder="1"/>
    <xf numFmtId="4" fontId="9" fillId="0" borderId="59" xfId="1" applyNumberFormat="1" applyFont="1" applyBorder="1"/>
    <xf numFmtId="4" fontId="13" fillId="4" borderId="0" xfId="1" applyNumberFormat="1" applyFont="1" applyFill="1"/>
    <xf numFmtId="4" fontId="1" fillId="0" borderId="29" xfId="1" applyNumberFormat="1" applyBorder="1"/>
    <xf numFmtId="4" fontId="1" fillId="0" borderId="35" xfId="1" applyNumberFormat="1" applyBorder="1"/>
    <xf numFmtId="4" fontId="1" fillId="0" borderId="39" xfId="1" applyNumberFormat="1" applyBorder="1"/>
    <xf numFmtId="172" fontId="1" fillId="0" borderId="14" xfId="1" applyNumberFormat="1" applyBorder="1"/>
    <xf numFmtId="172" fontId="1" fillId="0" borderId="0" xfId="1" applyNumberFormat="1"/>
    <xf numFmtId="172" fontId="8" fillId="2" borderId="42" xfId="1" applyNumberFormat="1" applyFont="1" applyFill="1" applyBorder="1"/>
    <xf numFmtId="4" fontId="9" fillId="0" borderId="21" xfId="1" applyNumberFormat="1" applyFont="1" applyBorder="1" applyAlignment="1">
      <alignment horizontal="right"/>
    </xf>
    <xf numFmtId="4" fontId="7" fillId="2" borderId="64" xfId="1" applyNumberFormat="1" applyFont="1" applyFill="1" applyBorder="1" applyAlignment="1">
      <alignment horizontal="right"/>
    </xf>
    <xf numFmtId="4" fontId="9" fillId="0" borderId="63" xfId="1" applyNumberFormat="1" applyFont="1" applyBorder="1" applyAlignment="1">
      <alignment horizontal="right"/>
    </xf>
  </cellXfs>
  <cellStyles count="3">
    <cellStyle name="Normální" xfId="0" builtinId="0"/>
    <cellStyle name="Normální 2" xfId="1" xr:uid="{632948CF-A23C-4AC6-9986-A4BDE1EA56FF}"/>
    <cellStyle name="normální_POL.XLS" xfId="2" xr:uid="{5A511A54-3AD0-494D-A1E1-01A759301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kumenty\Projekty_n\Projekty\Ji&#269;&#237;n\Podzemn&#237;%20kontejnery\00%20P&#345;ed%20pod&#225;n&#237;m%20&#382;&#225;dosti\III.etapa\od%20M&#328;uka\CD\Pk%20Ji&#269;&#237;n_rozpo&#269;et_SO1%20-%20SO5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 Jičín KL"/>
      <sheetName val="Pk Jičín REK"/>
      <sheetName val="SO1 kl"/>
      <sheetName val="SO1 rek"/>
      <sheetName val="SO1 pol"/>
      <sheetName val="SO2 kl"/>
      <sheetName val="SO2 rek"/>
      <sheetName val="SO2 pol"/>
      <sheetName val="SO3 kl"/>
      <sheetName val="SO3 rek"/>
      <sheetName val="SO3 pol"/>
      <sheetName val="SO4 kl"/>
      <sheetName val="SO4 rek"/>
      <sheetName val="SO4 pol"/>
      <sheetName val="SO5 kl"/>
      <sheetName val="SO5 rek"/>
      <sheetName val="SO5 p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15</v>
          </cell>
        </row>
        <row r="31">
          <cell r="C31">
            <v>21</v>
          </cell>
        </row>
      </sheetData>
      <sheetData sheetId="15">
        <row r="38">
          <cell r="G38">
            <v>0</v>
          </cell>
          <cell r="H38">
            <v>0</v>
          </cell>
          <cell r="I38">
            <v>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742-6F34-4A86-9780-38F2F2C37AFF}">
  <dimension ref="A1:BE54"/>
  <sheetViews>
    <sheetView topLeftCell="A10" workbookViewId="0">
      <selection activeCell="F34" sqref="F34"/>
    </sheetView>
  </sheetViews>
  <sheetFormatPr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5.85546875" style="3" customWidth="1"/>
    <col min="7" max="7" width="10.7109375" style="3" customWidth="1"/>
    <col min="8" max="256" width="9.140625" style="3"/>
    <col min="257" max="257" width="2" style="3" customWidth="1"/>
    <col min="258" max="258" width="15" style="3" customWidth="1"/>
    <col min="259" max="259" width="15.85546875" style="3" customWidth="1"/>
    <col min="260" max="260" width="14.5703125" style="3" customWidth="1"/>
    <col min="261" max="261" width="13.5703125" style="3" customWidth="1"/>
    <col min="262" max="262" width="15.85546875" style="3" customWidth="1"/>
    <col min="263" max="263" width="10.7109375" style="3" customWidth="1"/>
    <col min="264" max="512" width="9.140625" style="3"/>
    <col min="513" max="513" width="2" style="3" customWidth="1"/>
    <col min="514" max="514" width="15" style="3" customWidth="1"/>
    <col min="515" max="515" width="15.85546875" style="3" customWidth="1"/>
    <col min="516" max="516" width="14.5703125" style="3" customWidth="1"/>
    <col min="517" max="517" width="13.5703125" style="3" customWidth="1"/>
    <col min="518" max="518" width="15.85546875" style="3" customWidth="1"/>
    <col min="519" max="519" width="10.7109375" style="3" customWidth="1"/>
    <col min="520" max="768" width="9.140625" style="3"/>
    <col min="769" max="769" width="2" style="3" customWidth="1"/>
    <col min="770" max="770" width="15" style="3" customWidth="1"/>
    <col min="771" max="771" width="15.85546875" style="3" customWidth="1"/>
    <col min="772" max="772" width="14.5703125" style="3" customWidth="1"/>
    <col min="773" max="773" width="13.5703125" style="3" customWidth="1"/>
    <col min="774" max="774" width="15.85546875" style="3" customWidth="1"/>
    <col min="775" max="775" width="10.7109375" style="3" customWidth="1"/>
    <col min="776" max="1024" width="9.140625" style="3"/>
    <col min="1025" max="1025" width="2" style="3" customWidth="1"/>
    <col min="1026" max="1026" width="15" style="3" customWidth="1"/>
    <col min="1027" max="1027" width="15.85546875" style="3" customWidth="1"/>
    <col min="1028" max="1028" width="14.5703125" style="3" customWidth="1"/>
    <col min="1029" max="1029" width="13.5703125" style="3" customWidth="1"/>
    <col min="1030" max="1030" width="15.85546875" style="3" customWidth="1"/>
    <col min="1031" max="1031" width="10.7109375" style="3" customWidth="1"/>
    <col min="1032" max="1280" width="9.140625" style="3"/>
    <col min="1281" max="1281" width="2" style="3" customWidth="1"/>
    <col min="1282" max="1282" width="15" style="3" customWidth="1"/>
    <col min="1283" max="1283" width="15.85546875" style="3" customWidth="1"/>
    <col min="1284" max="1284" width="14.5703125" style="3" customWidth="1"/>
    <col min="1285" max="1285" width="13.5703125" style="3" customWidth="1"/>
    <col min="1286" max="1286" width="15.85546875" style="3" customWidth="1"/>
    <col min="1287" max="1287" width="10.7109375" style="3" customWidth="1"/>
    <col min="1288" max="1536" width="9.140625" style="3"/>
    <col min="1537" max="1537" width="2" style="3" customWidth="1"/>
    <col min="1538" max="1538" width="15" style="3" customWidth="1"/>
    <col min="1539" max="1539" width="15.85546875" style="3" customWidth="1"/>
    <col min="1540" max="1540" width="14.5703125" style="3" customWidth="1"/>
    <col min="1541" max="1541" width="13.5703125" style="3" customWidth="1"/>
    <col min="1542" max="1542" width="15.85546875" style="3" customWidth="1"/>
    <col min="1543" max="1543" width="10.7109375" style="3" customWidth="1"/>
    <col min="1544" max="1792" width="9.140625" style="3"/>
    <col min="1793" max="1793" width="2" style="3" customWidth="1"/>
    <col min="1794" max="1794" width="15" style="3" customWidth="1"/>
    <col min="1795" max="1795" width="15.85546875" style="3" customWidth="1"/>
    <col min="1796" max="1796" width="14.5703125" style="3" customWidth="1"/>
    <col min="1797" max="1797" width="13.5703125" style="3" customWidth="1"/>
    <col min="1798" max="1798" width="15.85546875" style="3" customWidth="1"/>
    <col min="1799" max="1799" width="10.7109375" style="3" customWidth="1"/>
    <col min="1800" max="2048" width="9.140625" style="3"/>
    <col min="2049" max="2049" width="2" style="3" customWidth="1"/>
    <col min="2050" max="2050" width="15" style="3" customWidth="1"/>
    <col min="2051" max="2051" width="15.85546875" style="3" customWidth="1"/>
    <col min="2052" max="2052" width="14.5703125" style="3" customWidth="1"/>
    <col min="2053" max="2053" width="13.5703125" style="3" customWidth="1"/>
    <col min="2054" max="2054" width="15.85546875" style="3" customWidth="1"/>
    <col min="2055" max="2055" width="10.7109375" style="3" customWidth="1"/>
    <col min="2056" max="2304" width="9.140625" style="3"/>
    <col min="2305" max="2305" width="2" style="3" customWidth="1"/>
    <col min="2306" max="2306" width="15" style="3" customWidth="1"/>
    <col min="2307" max="2307" width="15.85546875" style="3" customWidth="1"/>
    <col min="2308" max="2308" width="14.5703125" style="3" customWidth="1"/>
    <col min="2309" max="2309" width="13.5703125" style="3" customWidth="1"/>
    <col min="2310" max="2310" width="15.85546875" style="3" customWidth="1"/>
    <col min="2311" max="2311" width="10.7109375" style="3" customWidth="1"/>
    <col min="2312" max="2560" width="9.140625" style="3"/>
    <col min="2561" max="2561" width="2" style="3" customWidth="1"/>
    <col min="2562" max="2562" width="15" style="3" customWidth="1"/>
    <col min="2563" max="2563" width="15.85546875" style="3" customWidth="1"/>
    <col min="2564" max="2564" width="14.5703125" style="3" customWidth="1"/>
    <col min="2565" max="2565" width="13.5703125" style="3" customWidth="1"/>
    <col min="2566" max="2566" width="15.85546875" style="3" customWidth="1"/>
    <col min="2567" max="2567" width="10.7109375" style="3" customWidth="1"/>
    <col min="2568" max="2816" width="9.140625" style="3"/>
    <col min="2817" max="2817" width="2" style="3" customWidth="1"/>
    <col min="2818" max="2818" width="15" style="3" customWidth="1"/>
    <col min="2819" max="2819" width="15.85546875" style="3" customWidth="1"/>
    <col min="2820" max="2820" width="14.5703125" style="3" customWidth="1"/>
    <col min="2821" max="2821" width="13.5703125" style="3" customWidth="1"/>
    <col min="2822" max="2822" width="15.85546875" style="3" customWidth="1"/>
    <col min="2823" max="2823" width="10.7109375" style="3" customWidth="1"/>
    <col min="2824" max="3072" width="9.140625" style="3"/>
    <col min="3073" max="3073" width="2" style="3" customWidth="1"/>
    <col min="3074" max="3074" width="15" style="3" customWidth="1"/>
    <col min="3075" max="3075" width="15.85546875" style="3" customWidth="1"/>
    <col min="3076" max="3076" width="14.5703125" style="3" customWidth="1"/>
    <col min="3077" max="3077" width="13.5703125" style="3" customWidth="1"/>
    <col min="3078" max="3078" width="15.85546875" style="3" customWidth="1"/>
    <col min="3079" max="3079" width="10.7109375" style="3" customWidth="1"/>
    <col min="3080" max="3328" width="9.140625" style="3"/>
    <col min="3329" max="3329" width="2" style="3" customWidth="1"/>
    <col min="3330" max="3330" width="15" style="3" customWidth="1"/>
    <col min="3331" max="3331" width="15.85546875" style="3" customWidth="1"/>
    <col min="3332" max="3332" width="14.5703125" style="3" customWidth="1"/>
    <col min="3333" max="3333" width="13.5703125" style="3" customWidth="1"/>
    <col min="3334" max="3334" width="15.85546875" style="3" customWidth="1"/>
    <col min="3335" max="3335" width="10.7109375" style="3" customWidth="1"/>
    <col min="3336" max="3584" width="9.140625" style="3"/>
    <col min="3585" max="3585" width="2" style="3" customWidth="1"/>
    <col min="3586" max="3586" width="15" style="3" customWidth="1"/>
    <col min="3587" max="3587" width="15.85546875" style="3" customWidth="1"/>
    <col min="3588" max="3588" width="14.5703125" style="3" customWidth="1"/>
    <col min="3589" max="3589" width="13.5703125" style="3" customWidth="1"/>
    <col min="3590" max="3590" width="15.85546875" style="3" customWidth="1"/>
    <col min="3591" max="3591" width="10.7109375" style="3" customWidth="1"/>
    <col min="3592" max="3840" width="9.140625" style="3"/>
    <col min="3841" max="3841" width="2" style="3" customWidth="1"/>
    <col min="3842" max="3842" width="15" style="3" customWidth="1"/>
    <col min="3843" max="3843" width="15.85546875" style="3" customWidth="1"/>
    <col min="3844" max="3844" width="14.5703125" style="3" customWidth="1"/>
    <col min="3845" max="3845" width="13.5703125" style="3" customWidth="1"/>
    <col min="3846" max="3846" width="15.85546875" style="3" customWidth="1"/>
    <col min="3847" max="3847" width="10.7109375" style="3" customWidth="1"/>
    <col min="3848" max="4096" width="9.140625" style="3"/>
    <col min="4097" max="4097" width="2" style="3" customWidth="1"/>
    <col min="4098" max="4098" width="15" style="3" customWidth="1"/>
    <col min="4099" max="4099" width="15.85546875" style="3" customWidth="1"/>
    <col min="4100" max="4100" width="14.5703125" style="3" customWidth="1"/>
    <col min="4101" max="4101" width="13.5703125" style="3" customWidth="1"/>
    <col min="4102" max="4102" width="15.85546875" style="3" customWidth="1"/>
    <col min="4103" max="4103" width="10.7109375" style="3" customWidth="1"/>
    <col min="4104" max="4352" width="9.140625" style="3"/>
    <col min="4353" max="4353" width="2" style="3" customWidth="1"/>
    <col min="4354" max="4354" width="15" style="3" customWidth="1"/>
    <col min="4355" max="4355" width="15.85546875" style="3" customWidth="1"/>
    <col min="4356" max="4356" width="14.5703125" style="3" customWidth="1"/>
    <col min="4357" max="4357" width="13.5703125" style="3" customWidth="1"/>
    <col min="4358" max="4358" width="15.85546875" style="3" customWidth="1"/>
    <col min="4359" max="4359" width="10.7109375" style="3" customWidth="1"/>
    <col min="4360" max="4608" width="9.140625" style="3"/>
    <col min="4609" max="4609" width="2" style="3" customWidth="1"/>
    <col min="4610" max="4610" width="15" style="3" customWidth="1"/>
    <col min="4611" max="4611" width="15.85546875" style="3" customWidth="1"/>
    <col min="4612" max="4612" width="14.5703125" style="3" customWidth="1"/>
    <col min="4613" max="4613" width="13.5703125" style="3" customWidth="1"/>
    <col min="4614" max="4614" width="15.85546875" style="3" customWidth="1"/>
    <col min="4615" max="4615" width="10.7109375" style="3" customWidth="1"/>
    <col min="4616" max="4864" width="9.140625" style="3"/>
    <col min="4865" max="4865" width="2" style="3" customWidth="1"/>
    <col min="4866" max="4866" width="15" style="3" customWidth="1"/>
    <col min="4867" max="4867" width="15.85546875" style="3" customWidth="1"/>
    <col min="4868" max="4868" width="14.5703125" style="3" customWidth="1"/>
    <col min="4869" max="4869" width="13.5703125" style="3" customWidth="1"/>
    <col min="4870" max="4870" width="15.85546875" style="3" customWidth="1"/>
    <col min="4871" max="4871" width="10.7109375" style="3" customWidth="1"/>
    <col min="4872" max="5120" width="9.140625" style="3"/>
    <col min="5121" max="5121" width="2" style="3" customWidth="1"/>
    <col min="5122" max="5122" width="15" style="3" customWidth="1"/>
    <col min="5123" max="5123" width="15.85546875" style="3" customWidth="1"/>
    <col min="5124" max="5124" width="14.5703125" style="3" customWidth="1"/>
    <col min="5125" max="5125" width="13.5703125" style="3" customWidth="1"/>
    <col min="5126" max="5126" width="15.85546875" style="3" customWidth="1"/>
    <col min="5127" max="5127" width="10.7109375" style="3" customWidth="1"/>
    <col min="5128" max="5376" width="9.140625" style="3"/>
    <col min="5377" max="5377" width="2" style="3" customWidth="1"/>
    <col min="5378" max="5378" width="15" style="3" customWidth="1"/>
    <col min="5379" max="5379" width="15.85546875" style="3" customWidth="1"/>
    <col min="5380" max="5380" width="14.5703125" style="3" customWidth="1"/>
    <col min="5381" max="5381" width="13.5703125" style="3" customWidth="1"/>
    <col min="5382" max="5382" width="15.85546875" style="3" customWidth="1"/>
    <col min="5383" max="5383" width="10.7109375" style="3" customWidth="1"/>
    <col min="5384" max="5632" width="9.140625" style="3"/>
    <col min="5633" max="5633" width="2" style="3" customWidth="1"/>
    <col min="5634" max="5634" width="15" style="3" customWidth="1"/>
    <col min="5635" max="5635" width="15.85546875" style="3" customWidth="1"/>
    <col min="5636" max="5636" width="14.5703125" style="3" customWidth="1"/>
    <col min="5637" max="5637" width="13.5703125" style="3" customWidth="1"/>
    <col min="5638" max="5638" width="15.85546875" style="3" customWidth="1"/>
    <col min="5639" max="5639" width="10.7109375" style="3" customWidth="1"/>
    <col min="5640" max="5888" width="9.140625" style="3"/>
    <col min="5889" max="5889" width="2" style="3" customWidth="1"/>
    <col min="5890" max="5890" width="15" style="3" customWidth="1"/>
    <col min="5891" max="5891" width="15.85546875" style="3" customWidth="1"/>
    <col min="5892" max="5892" width="14.5703125" style="3" customWidth="1"/>
    <col min="5893" max="5893" width="13.5703125" style="3" customWidth="1"/>
    <col min="5894" max="5894" width="15.85546875" style="3" customWidth="1"/>
    <col min="5895" max="5895" width="10.7109375" style="3" customWidth="1"/>
    <col min="5896" max="6144" width="9.140625" style="3"/>
    <col min="6145" max="6145" width="2" style="3" customWidth="1"/>
    <col min="6146" max="6146" width="15" style="3" customWidth="1"/>
    <col min="6147" max="6147" width="15.85546875" style="3" customWidth="1"/>
    <col min="6148" max="6148" width="14.5703125" style="3" customWidth="1"/>
    <col min="6149" max="6149" width="13.5703125" style="3" customWidth="1"/>
    <col min="6150" max="6150" width="15.85546875" style="3" customWidth="1"/>
    <col min="6151" max="6151" width="10.7109375" style="3" customWidth="1"/>
    <col min="6152" max="6400" width="9.140625" style="3"/>
    <col min="6401" max="6401" width="2" style="3" customWidth="1"/>
    <col min="6402" max="6402" width="15" style="3" customWidth="1"/>
    <col min="6403" max="6403" width="15.85546875" style="3" customWidth="1"/>
    <col min="6404" max="6404" width="14.5703125" style="3" customWidth="1"/>
    <col min="6405" max="6405" width="13.5703125" style="3" customWidth="1"/>
    <col min="6406" max="6406" width="15.85546875" style="3" customWidth="1"/>
    <col min="6407" max="6407" width="10.7109375" style="3" customWidth="1"/>
    <col min="6408" max="6656" width="9.140625" style="3"/>
    <col min="6657" max="6657" width="2" style="3" customWidth="1"/>
    <col min="6658" max="6658" width="15" style="3" customWidth="1"/>
    <col min="6659" max="6659" width="15.85546875" style="3" customWidth="1"/>
    <col min="6660" max="6660" width="14.5703125" style="3" customWidth="1"/>
    <col min="6661" max="6661" width="13.5703125" style="3" customWidth="1"/>
    <col min="6662" max="6662" width="15.85546875" style="3" customWidth="1"/>
    <col min="6663" max="6663" width="10.7109375" style="3" customWidth="1"/>
    <col min="6664" max="6912" width="9.140625" style="3"/>
    <col min="6913" max="6913" width="2" style="3" customWidth="1"/>
    <col min="6914" max="6914" width="15" style="3" customWidth="1"/>
    <col min="6915" max="6915" width="15.85546875" style="3" customWidth="1"/>
    <col min="6916" max="6916" width="14.5703125" style="3" customWidth="1"/>
    <col min="6917" max="6917" width="13.5703125" style="3" customWidth="1"/>
    <col min="6918" max="6918" width="15.85546875" style="3" customWidth="1"/>
    <col min="6919" max="6919" width="10.7109375" style="3" customWidth="1"/>
    <col min="6920" max="7168" width="9.140625" style="3"/>
    <col min="7169" max="7169" width="2" style="3" customWidth="1"/>
    <col min="7170" max="7170" width="15" style="3" customWidth="1"/>
    <col min="7171" max="7171" width="15.85546875" style="3" customWidth="1"/>
    <col min="7172" max="7172" width="14.5703125" style="3" customWidth="1"/>
    <col min="7173" max="7173" width="13.5703125" style="3" customWidth="1"/>
    <col min="7174" max="7174" width="15.85546875" style="3" customWidth="1"/>
    <col min="7175" max="7175" width="10.7109375" style="3" customWidth="1"/>
    <col min="7176" max="7424" width="9.140625" style="3"/>
    <col min="7425" max="7425" width="2" style="3" customWidth="1"/>
    <col min="7426" max="7426" width="15" style="3" customWidth="1"/>
    <col min="7427" max="7427" width="15.85546875" style="3" customWidth="1"/>
    <col min="7428" max="7428" width="14.5703125" style="3" customWidth="1"/>
    <col min="7429" max="7429" width="13.5703125" style="3" customWidth="1"/>
    <col min="7430" max="7430" width="15.85546875" style="3" customWidth="1"/>
    <col min="7431" max="7431" width="10.7109375" style="3" customWidth="1"/>
    <col min="7432" max="7680" width="9.140625" style="3"/>
    <col min="7681" max="7681" width="2" style="3" customWidth="1"/>
    <col min="7682" max="7682" width="15" style="3" customWidth="1"/>
    <col min="7683" max="7683" width="15.85546875" style="3" customWidth="1"/>
    <col min="7684" max="7684" width="14.5703125" style="3" customWidth="1"/>
    <col min="7685" max="7685" width="13.5703125" style="3" customWidth="1"/>
    <col min="7686" max="7686" width="15.85546875" style="3" customWidth="1"/>
    <col min="7687" max="7687" width="10.7109375" style="3" customWidth="1"/>
    <col min="7688" max="7936" width="9.140625" style="3"/>
    <col min="7937" max="7937" width="2" style="3" customWidth="1"/>
    <col min="7938" max="7938" width="15" style="3" customWidth="1"/>
    <col min="7939" max="7939" width="15.85546875" style="3" customWidth="1"/>
    <col min="7940" max="7940" width="14.5703125" style="3" customWidth="1"/>
    <col min="7941" max="7941" width="13.5703125" style="3" customWidth="1"/>
    <col min="7942" max="7942" width="15.85546875" style="3" customWidth="1"/>
    <col min="7943" max="7943" width="10.7109375" style="3" customWidth="1"/>
    <col min="7944" max="8192" width="9.140625" style="3"/>
    <col min="8193" max="8193" width="2" style="3" customWidth="1"/>
    <col min="8194" max="8194" width="15" style="3" customWidth="1"/>
    <col min="8195" max="8195" width="15.85546875" style="3" customWidth="1"/>
    <col min="8196" max="8196" width="14.5703125" style="3" customWidth="1"/>
    <col min="8197" max="8197" width="13.5703125" style="3" customWidth="1"/>
    <col min="8198" max="8198" width="15.85546875" style="3" customWidth="1"/>
    <col min="8199" max="8199" width="10.7109375" style="3" customWidth="1"/>
    <col min="8200" max="8448" width="9.140625" style="3"/>
    <col min="8449" max="8449" width="2" style="3" customWidth="1"/>
    <col min="8450" max="8450" width="15" style="3" customWidth="1"/>
    <col min="8451" max="8451" width="15.85546875" style="3" customWidth="1"/>
    <col min="8452" max="8452" width="14.5703125" style="3" customWidth="1"/>
    <col min="8453" max="8453" width="13.5703125" style="3" customWidth="1"/>
    <col min="8454" max="8454" width="15.85546875" style="3" customWidth="1"/>
    <col min="8455" max="8455" width="10.7109375" style="3" customWidth="1"/>
    <col min="8456" max="8704" width="9.140625" style="3"/>
    <col min="8705" max="8705" width="2" style="3" customWidth="1"/>
    <col min="8706" max="8706" width="15" style="3" customWidth="1"/>
    <col min="8707" max="8707" width="15.85546875" style="3" customWidth="1"/>
    <col min="8708" max="8708" width="14.5703125" style="3" customWidth="1"/>
    <col min="8709" max="8709" width="13.5703125" style="3" customWidth="1"/>
    <col min="8710" max="8710" width="15.85546875" style="3" customWidth="1"/>
    <col min="8711" max="8711" width="10.7109375" style="3" customWidth="1"/>
    <col min="8712" max="8960" width="9.140625" style="3"/>
    <col min="8961" max="8961" width="2" style="3" customWidth="1"/>
    <col min="8962" max="8962" width="15" style="3" customWidth="1"/>
    <col min="8963" max="8963" width="15.85546875" style="3" customWidth="1"/>
    <col min="8964" max="8964" width="14.5703125" style="3" customWidth="1"/>
    <col min="8965" max="8965" width="13.5703125" style="3" customWidth="1"/>
    <col min="8966" max="8966" width="15.85546875" style="3" customWidth="1"/>
    <col min="8967" max="8967" width="10.7109375" style="3" customWidth="1"/>
    <col min="8968" max="9216" width="9.140625" style="3"/>
    <col min="9217" max="9217" width="2" style="3" customWidth="1"/>
    <col min="9218" max="9218" width="15" style="3" customWidth="1"/>
    <col min="9219" max="9219" width="15.85546875" style="3" customWidth="1"/>
    <col min="9220" max="9220" width="14.5703125" style="3" customWidth="1"/>
    <col min="9221" max="9221" width="13.5703125" style="3" customWidth="1"/>
    <col min="9222" max="9222" width="15.85546875" style="3" customWidth="1"/>
    <col min="9223" max="9223" width="10.7109375" style="3" customWidth="1"/>
    <col min="9224" max="9472" width="9.140625" style="3"/>
    <col min="9473" max="9473" width="2" style="3" customWidth="1"/>
    <col min="9474" max="9474" width="15" style="3" customWidth="1"/>
    <col min="9475" max="9475" width="15.85546875" style="3" customWidth="1"/>
    <col min="9476" max="9476" width="14.5703125" style="3" customWidth="1"/>
    <col min="9477" max="9477" width="13.5703125" style="3" customWidth="1"/>
    <col min="9478" max="9478" width="15.85546875" style="3" customWidth="1"/>
    <col min="9479" max="9479" width="10.7109375" style="3" customWidth="1"/>
    <col min="9480" max="9728" width="9.140625" style="3"/>
    <col min="9729" max="9729" width="2" style="3" customWidth="1"/>
    <col min="9730" max="9730" width="15" style="3" customWidth="1"/>
    <col min="9731" max="9731" width="15.85546875" style="3" customWidth="1"/>
    <col min="9732" max="9732" width="14.5703125" style="3" customWidth="1"/>
    <col min="9733" max="9733" width="13.5703125" style="3" customWidth="1"/>
    <col min="9734" max="9734" width="15.85546875" style="3" customWidth="1"/>
    <col min="9735" max="9735" width="10.7109375" style="3" customWidth="1"/>
    <col min="9736" max="9984" width="9.140625" style="3"/>
    <col min="9985" max="9985" width="2" style="3" customWidth="1"/>
    <col min="9986" max="9986" width="15" style="3" customWidth="1"/>
    <col min="9987" max="9987" width="15.85546875" style="3" customWidth="1"/>
    <col min="9988" max="9988" width="14.5703125" style="3" customWidth="1"/>
    <col min="9989" max="9989" width="13.5703125" style="3" customWidth="1"/>
    <col min="9990" max="9990" width="15.85546875" style="3" customWidth="1"/>
    <col min="9991" max="9991" width="10.7109375" style="3" customWidth="1"/>
    <col min="9992" max="10240" width="9.140625" style="3"/>
    <col min="10241" max="10241" width="2" style="3" customWidth="1"/>
    <col min="10242" max="10242" width="15" style="3" customWidth="1"/>
    <col min="10243" max="10243" width="15.85546875" style="3" customWidth="1"/>
    <col min="10244" max="10244" width="14.5703125" style="3" customWidth="1"/>
    <col min="10245" max="10245" width="13.5703125" style="3" customWidth="1"/>
    <col min="10246" max="10246" width="15.85546875" style="3" customWidth="1"/>
    <col min="10247" max="10247" width="10.7109375" style="3" customWidth="1"/>
    <col min="10248" max="10496" width="9.140625" style="3"/>
    <col min="10497" max="10497" width="2" style="3" customWidth="1"/>
    <col min="10498" max="10498" width="15" style="3" customWidth="1"/>
    <col min="10499" max="10499" width="15.85546875" style="3" customWidth="1"/>
    <col min="10500" max="10500" width="14.5703125" style="3" customWidth="1"/>
    <col min="10501" max="10501" width="13.5703125" style="3" customWidth="1"/>
    <col min="10502" max="10502" width="15.85546875" style="3" customWidth="1"/>
    <col min="10503" max="10503" width="10.7109375" style="3" customWidth="1"/>
    <col min="10504" max="10752" width="9.140625" style="3"/>
    <col min="10753" max="10753" width="2" style="3" customWidth="1"/>
    <col min="10754" max="10754" width="15" style="3" customWidth="1"/>
    <col min="10755" max="10755" width="15.85546875" style="3" customWidth="1"/>
    <col min="10756" max="10756" width="14.5703125" style="3" customWidth="1"/>
    <col min="10757" max="10757" width="13.5703125" style="3" customWidth="1"/>
    <col min="10758" max="10758" width="15.85546875" style="3" customWidth="1"/>
    <col min="10759" max="10759" width="10.7109375" style="3" customWidth="1"/>
    <col min="10760" max="11008" width="9.140625" style="3"/>
    <col min="11009" max="11009" width="2" style="3" customWidth="1"/>
    <col min="11010" max="11010" width="15" style="3" customWidth="1"/>
    <col min="11011" max="11011" width="15.85546875" style="3" customWidth="1"/>
    <col min="11012" max="11012" width="14.5703125" style="3" customWidth="1"/>
    <col min="11013" max="11013" width="13.5703125" style="3" customWidth="1"/>
    <col min="11014" max="11014" width="15.85546875" style="3" customWidth="1"/>
    <col min="11015" max="11015" width="10.7109375" style="3" customWidth="1"/>
    <col min="11016" max="11264" width="9.140625" style="3"/>
    <col min="11265" max="11265" width="2" style="3" customWidth="1"/>
    <col min="11266" max="11266" width="15" style="3" customWidth="1"/>
    <col min="11267" max="11267" width="15.85546875" style="3" customWidth="1"/>
    <col min="11268" max="11268" width="14.5703125" style="3" customWidth="1"/>
    <col min="11269" max="11269" width="13.5703125" style="3" customWidth="1"/>
    <col min="11270" max="11270" width="15.85546875" style="3" customWidth="1"/>
    <col min="11271" max="11271" width="10.7109375" style="3" customWidth="1"/>
    <col min="11272" max="11520" width="9.140625" style="3"/>
    <col min="11521" max="11521" width="2" style="3" customWidth="1"/>
    <col min="11522" max="11522" width="15" style="3" customWidth="1"/>
    <col min="11523" max="11523" width="15.85546875" style="3" customWidth="1"/>
    <col min="11524" max="11524" width="14.5703125" style="3" customWidth="1"/>
    <col min="11525" max="11525" width="13.5703125" style="3" customWidth="1"/>
    <col min="11526" max="11526" width="15.85546875" style="3" customWidth="1"/>
    <col min="11527" max="11527" width="10.7109375" style="3" customWidth="1"/>
    <col min="11528" max="11776" width="9.140625" style="3"/>
    <col min="11777" max="11777" width="2" style="3" customWidth="1"/>
    <col min="11778" max="11778" width="15" style="3" customWidth="1"/>
    <col min="11779" max="11779" width="15.85546875" style="3" customWidth="1"/>
    <col min="11780" max="11780" width="14.5703125" style="3" customWidth="1"/>
    <col min="11781" max="11781" width="13.5703125" style="3" customWidth="1"/>
    <col min="11782" max="11782" width="15.85546875" style="3" customWidth="1"/>
    <col min="11783" max="11783" width="10.7109375" style="3" customWidth="1"/>
    <col min="11784" max="12032" width="9.140625" style="3"/>
    <col min="12033" max="12033" width="2" style="3" customWidth="1"/>
    <col min="12034" max="12034" width="15" style="3" customWidth="1"/>
    <col min="12035" max="12035" width="15.85546875" style="3" customWidth="1"/>
    <col min="12036" max="12036" width="14.5703125" style="3" customWidth="1"/>
    <col min="12037" max="12037" width="13.5703125" style="3" customWidth="1"/>
    <col min="12038" max="12038" width="15.85546875" style="3" customWidth="1"/>
    <col min="12039" max="12039" width="10.7109375" style="3" customWidth="1"/>
    <col min="12040" max="12288" width="9.140625" style="3"/>
    <col min="12289" max="12289" width="2" style="3" customWidth="1"/>
    <col min="12290" max="12290" width="15" style="3" customWidth="1"/>
    <col min="12291" max="12291" width="15.85546875" style="3" customWidth="1"/>
    <col min="12292" max="12292" width="14.5703125" style="3" customWidth="1"/>
    <col min="12293" max="12293" width="13.5703125" style="3" customWidth="1"/>
    <col min="12294" max="12294" width="15.85546875" style="3" customWidth="1"/>
    <col min="12295" max="12295" width="10.7109375" style="3" customWidth="1"/>
    <col min="12296" max="12544" width="9.140625" style="3"/>
    <col min="12545" max="12545" width="2" style="3" customWidth="1"/>
    <col min="12546" max="12546" width="15" style="3" customWidth="1"/>
    <col min="12547" max="12547" width="15.85546875" style="3" customWidth="1"/>
    <col min="12548" max="12548" width="14.5703125" style="3" customWidth="1"/>
    <col min="12549" max="12549" width="13.5703125" style="3" customWidth="1"/>
    <col min="12550" max="12550" width="15.85546875" style="3" customWidth="1"/>
    <col min="12551" max="12551" width="10.7109375" style="3" customWidth="1"/>
    <col min="12552" max="12800" width="9.140625" style="3"/>
    <col min="12801" max="12801" width="2" style="3" customWidth="1"/>
    <col min="12802" max="12802" width="15" style="3" customWidth="1"/>
    <col min="12803" max="12803" width="15.85546875" style="3" customWidth="1"/>
    <col min="12804" max="12804" width="14.5703125" style="3" customWidth="1"/>
    <col min="12805" max="12805" width="13.5703125" style="3" customWidth="1"/>
    <col min="12806" max="12806" width="15.85546875" style="3" customWidth="1"/>
    <col min="12807" max="12807" width="10.7109375" style="3" customWidth="1"/>
    <col min="12808" max="13056" width="9.140625" style="3"/>
    <col min="13057" max="13057" width="2" style="3" customWidth="1"/>
    <col min="13058" max="13058" width="15" style="3" customWidth="1"/>
    <col min="13059" max="13059" width="15.85546875" style="3" customWidth="1"/>
    <col min="13060" max="13060" width="14.5703125" style="3" customWidth="1"/>
    <col min="13061" max="13061" width="13.5703125" style="3" customWidth="1"/>
    <col min="13062" max="13062" width="15.85546875" style="3" customWidth="1"/>
    <col min="13063" max="13063" width="10.7109375" style="3" customWidth="1"/>
    <col min="13064" max="13312" width="9.140625" style="3"/>
    <col min="13313" max="13313" width="2" style="3" customWidth="1"/>
    <col min="13314" max="13314" width="15" style="3" customWidth="1"/>
    <col min="13315" max="13315" width="15.85546875" style="3" customWidth="1"/>
    <col min="13316" max="13316" width="14.5703125" style="3" customWidth="1"/>
    <col min="13317" max="13317" width="13.5703125" style="3" customWidth="1"/>
    <col min="13318" max="13318" width="15.85546875" style="3" customWidth="1"/>
    <col min="13319" max="13319" width="10.7109375" style="3" customWidth="1"/>
    <col min="13320" max="13568" width="9.140625" style="3"/>
    <col min="13569" max="13569" width="2" style="3" customWidth="1"/>
    <col min="13570" max="13570" width="15" style="3" customWidth="1"/>
    <col min="13571" max="13571" width="15.85546875" style="3" customWidth="1"/>
    <col min="13572" max="13572" width="14.5703125" style="3" customWidth="1"/>
    <col min="13573" max="13573" width="13.5703125" style="3" customWidth="1"/>
    <col min="13574" max="13574" width="15.85546875" style="3" customWidth="1"/>
    <col min="13575" max="13575" width="10.7109375" style="3" customWidth="1"/>
    <col min="13576" max="13824" width="9.140625" style="3"/>
    <col min="13825" max="13825" width="2" style="3" customWidth="1"/>
    <col min="13826" max="13826" width="15" style="3" customWidth="1"/>
    <col min="13827" max="13827" width="15.85546875" style="3" customWidth="1"/>
    <col min="13828" max="13828" width="14.5703125" style="3" customWidth="1"/>
    <col min="13829" max="13829" width="13.5703125" style="3" customWidth="1"/>
    <col min="13830" max="13830" width="15.85546875" style="3" customWidth="1"/>
    <col min="13831" max="13831" width="10.7109375" style="3" customWidth="1"/>
    <col min="13832" max="14080" width="9.140625" style="3"/>
    <col min="14081" max="14081" width="2" style="3" customWidth="1"/>
    <col min="14082" max="14082" width="15" style="3" customWidth="1"/>
    <col min="14083" max="14083" width="15.85546875" style="3" customWidth="1"/>
    <col min="14084" max="14084" width="14.5703125" style="3" customWidth="1"/>
    <col min="14085" max="14085" width="13.5703125" style="3" customWidth="1"/>
    <col min="14086" max="14086" width="15.85546875" style="3" customWidth="1"/>
    <col min="14087" max="14087" width="10.7109375" style="3" customWidth="1"/>
    <col min="14088" max="14336" width="9.140625" style="3"/>
    <col min="14337" max="14337" width="2" style="3" customWidth="1"/>
    <col min="14338" max="14338" width="15" style="3" customWidth="1"/>
    <col min="14339" max="14339" width="15.85546875" style="3" customWidth="1"/>
    <col min="14340" max="14340" width="14.5703125" style="3" customWidth="1"/>
    <col min="14341" max="14341" width="13.5703125" style="3" customWidth="1"/>
    <col min="14342" max="14342" width="15.85546875" style="3" customWidth="1"/>
    <col min="14343" max="14343" width="10.7109375" style="3" customWidth="1"/>
    <col min="14344" max="14592" width="9.140625" style="3"/>
    <col min="14593" max="14593" width="2" style="3" customWidth="1"/>
    <col min="14594" max="14594" width="15" style="3" customWidth="1"/>
    <col min="14595" max="14595" width="15.85546875" style="3" customWidth="1"/>
    <col min="14596" max="14596" width="14.5703125" style="3" customWidth="1"/>
    <col min="14597" max="14597" width="13.5703125" style="3" customWidth="1"/>
    <col min="14598" max="14598" width="15.85546875" style="3" customWidth="1"/>
    <col min="14599" max="14599" width="10.7109375" style="3" customWidth="1"/>
    <col min="14600" max="14848" width="9.140625" style="3"/>
    <col min="14849" max="14849" width="2" style="3" customWidth="1"/>
    <col min="14850" max="14850" width="15" style="3" customWidth="1"/>
    <col min="14851" max="14851" width="15.85546875" style="3" customWidth="1"/>
    <col min="14852" max="14852" width="14.5703125" style="3" customWidth="1"/>
    <col min="14853" max="14853" width="13.5703125" style="3" customWidth="1"/>
    <col min="14854" max="14854" width="15.85546875" style="3" customWidth="1"/>
    <col min="14855" max="14855" width="10.7109375" style="3" customWidth="1"/>
    <col min="14856" max="15104" width="9.140625" style="3"/>
    <col min="15105" max="15105" width="2" style="3" customWidth="1"/>
    <col min="15106" max="15106" width="15" style="3" customWidth="1"/>
    <col min="15107" max="15107" width="15.85546875" style="3" customWidth="1"/>
    <col min="15108" max="15108" width="14.5703125" style="3" customWidth="1"/>
    <col min="15109" max="15109" width="13.5703125" style="3" customWidth="1"/>
    <col min="15110" max="15110" width="15.85546875" style="3" customWidth="1"/>
    <col min="15111" max="15111" width="10.7109375" style="3" customWidth="1"/>
    <col min="15112" max="15360" width="9.140625" style="3"/>
    <col min="15361" max="15361" width="2" style="3" customWidth="1"/>
    <col min="15362" max="15362" width="15" style="3" customWidth="1"/>
    <col min="15363" max="15363" width="15.85546875" style="3" customWidth="1"/>
    <col min="15364" max="15364" width="14.5703125" style="3" customWidth="1"/>
    <col min="15365" max="15365" width="13.5703125" style="3" customWidth="1"/>
    <col min="15366" max="15366" width="15.85546875" style="3" customWidth="1"/>
    <col min="15367" max="15367" width="10.7109375" style="3" customWidth="1"/>
    <col min="15368" max="15616" width="9.140625" style="3"/>
    <col min="15617" max="15617" width="2" style="3" customWidth="1"/>
    <col min="15618" max="15618" width="15" style="3" customWidth="1"/>
    <col min="15619" max="15619" width="15.85546875" style="3" customWidth="1"/>
    <col min="15620" max="15620" width="14.5703125" style="3" customWidth="1"/>
    <col min="15621" max="15621" width="13.5703125" style="3" customWidth="1"/>
    <col min="15622" max="15622" width="15.85546875" style="3" customWidth="1"/>
    <col min="15623" max="15623" width="10.7109375" style="3" customWidth="1"/>
    <col min="15624" max="15872" width="9.140625" style="3"/>
    <col min="15873" max="15873" width="2" style="3" customWidth="1"/>
    <col min="15874" max="15874" width="15" style="3" customWidth="1"/>
    <col min="15875" max="15875" width="15.85546875" style="3" customWidth="1"/>
    <col min="15876" max="15876" width="14.5703125" style="3" customWidth="1"/>
    <col min="15877" max="15877" width="13.5703125" style="3" customWidth="1"/>
    <col min="15878" max="15878" width="15.85546875" style="3" customWidth="1"/>
    <col min="15879" max="15879" width="10.7109375" style="3" customWidth="1"/>
    <col min="15880" max="16128" width="9.140625" style="3"/>
    <col min="16129" max="16129" width="2" style="3" customWidth="1"/>
    <col min="16130" max="16130" width="15" style="3" customWidth="1"/>
    <col min="16131" max="16131" width="15.85546875" style="3" customWidth="1"/>
    <col min="16132" max="16132" width="14.5703125" style="3" customWidth="1"/>
    <col min="16133" max="16133" width="13.5703125" style="3" customWidth="1"/>
    <col min="16134" max="16134" width="15.85546875" style="3" customWidth="1"/>
    <col min="16135" max="16135" width="10.7109375" style="3" customWidth="1"/>
    <col min="16136" max="16384" width="9.140625" style="3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4" t="s">
        <v>1</v>
      </c>
      <c r="B3" s="5"/>
      <c r="C3" s="6" t="s">
        <v>2</v>
      </c>
      <c r="D3" s="6"/>
      <c r="E3" s="6"/>
      <c r="F3" s="6" t="s">
        <v>3</v>
      </c>
      <c r="G3" s="7"/>
    </row>
    <row r="4" spans="1:57" ht="12.95" customHeight="1" x14ac:dyDescent="0.2">
      <c r="A4" s="8"/>
      <c r="B4" s="9"/>
      <c r="C4" s="10" t="s">
        <v>4</v>
      </c>
      <c r="D4" s="11"/>
      <c r="E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8"/>
      <c r="B6" s="9"/>
      <c r="C6" s="18" t="s">
        <v>8</v>
      </c>
      <c r="D6" s="11"/>
      <c r="E6" s="11"/>
      <c r="F6" s="19"/>
      <c r="G6" s="12"/>
    </row>
    <row r="7" spans="1:57" x14ac:dyDescent="0.2">
      <c r="A7" s="13" t="s">
        <v>9</v>
      </c>
      <c r="B7" s="15"/>
      <c r="C7" s="190"/>
      <c r="D7" s="191"/>
      <c r="E7" s="16" t="s">
        <v>10</v>
      </c>
      <c r="F7" s="15"/>
      <c r="G7" s="17"/>
    </row>
    <row r="8" spans="1:57" x14ac:dyDescent="0.2">
      <c r="A8" s="13" t="s">
        <v>11</v>
      </c>
      <c r="B8" s="15"/>
      <c r="C8" s="190"/>
      <c r="D8" s="191"/>
      <c r="E8" s="16" t="s">
        <v>12</v>
      </c>
      <c r="F8" s="15"/>
      <c r="G8" s="20"/>
    </row>
    <row r="9" spans="1:57" x14ac:dyDescent="0.2">
      <c r="A9" s="21" t="s">
        <v>13</v>
      </c>
      <c r="B9" s="22"/>
      <c r="C9" s="22"/>
      <c r="D9" s="22"/>
      <c r="E9" s="23" t="s">
        <v>14</v>
      </c>
      <c r="F9" s="22"/>
      <c r="G9" s="24"/>
    </row>
    <row r="10" spans="1:57" x14ac:dyDescent="0.2">
      <c r="A10" s="25" t="s">
        <v>15</v>
      </c>
      <c r="E10" s="26" t="s">
        <v>16</v>
      </c>
      <c r="G10" s="12"/>
      <c r="BA10" s="27"/>
      <c r="BB10" s="27"/>
      <c r="BC10" s="27"/>
      <c r="BD10" s="27"/>
      <c r="BE10" s="27"/>
    </row>
    <row r="11" spans="1:57" x14ac:dyDescent="0.2">
      <c r="A11" s="25"/>
      <c r="E11" s="192"/>
      <c r="F11" s="193"/>
      <c r="G11" s="194"/>
    </row>
    <row r="12" spans="1:57" ht="28.5" customHeight="1" thickBot="1" x14ac:dyDescent="0.25">
      <c r="A12" s="28" t="s">
        <v>17</v>
      </c>
      <c r="B12" s="29"/>
      <c r="C12" s="29"/>
      <c r="D12" s="29"/>
      <c r="E12" s="30"/>
      <c r="F12" s="30"/>
      <c r="G12" s="31"/>
    </row>
    <row r="13" spans="1:57" ht="17.25" customHeight="1" thickBot="1" x14ac:dyDescent="0.25">
      <c r="A13" s="32" t="s">
        <v>18</v>
      </c>
      <c r="B13" s="33"/>
      <c r="C13" s="34"/>
      <c r="D13" s="35" t="s">
        <v>19</v>
      </c>
      <c r="E13" s="36"/>
      <c r="F13" s="36"/>
      <c r="G13" s="34"/>
    </row>
    <row r="14" spans="1:57" ht="15.95" customHeight="1" x14ac:dyDescent="0.2">
      <c r="A14" s="37"/>
      <c r="B14" s="38" t="s">
        <v>20</v>
      </c>
      <c r="C14" s="225">
        <f>Dodavka</f>
        <v>0</v>
      </c>
      <c r="D14" s="39" t="s">
        <v>21</v>
      </c>
      <c r="E14" s="40"/>
      <c r="F14" s="41"/>
      <c r="G14" s="225">
        <f>'SO4 rek'!I56</f>
        <v>0</v>
      </c>
    </row>
    <row r="15" spans="1:57" ht="15.95" customHeight="1" x14ac:dyDescent="0.2">
      <c r="A15" s="37" t="s">
        <v>22</v>
      </c>
      <c r="B15" s="38" t="s">
        <v>23</v>
      </c>
      <c r="C15" s="225">
        <f>Mont</f>
        <v>0</v>
      </c>
      <c r="D15" s="21" t="s">
        <v>24</v>
      </c>
      <c r="E15" s="42"/>
      <c r="F15" s="43"/>
      <c r="G15" s="225">
        <f>'SO4 rek'!I57</f>
        <v>0</v>
      </c>
    </row>
    <row r="16" spans="1:57" ht="15.95" customHeight="1" x14ac:dyDescent="0.2">
      <c r="A16" s="37" t="s">
        <v>25</v>
      </c>
      <c r="B16" s="38" t="s">
        <v>26</v>
      </c>
      <c r="C16" s="225">
        <f>'SO4 rek'!E51</f>
        <v>0</v>
      </c>
      <c r="D16" s="21" t="s">
        <v>27</v>
      </c>
      <c r="E16" s="42"/>
      <c r="F16" s="43"/>
      <c r="G16" s="225">
        <f>'SO4 rek'!I58</f>
        <v>0</v>
      </c>
    </row>
    <row r="17" spans="1:7" ht="15.95" customHeight="1" x14ac:dyDescent="0.2">
      <c r="A17" s="44" t="s">
        <v>28</v>
      </c>
      <c r="B17" s="38" t="s">
        <v>29</v>
      </c>
      <c r="C17" s="225">
        <f>'SO4 rek'!F28</f>
        <v>0</v>
      </c>
      <c r="D17" s="21" t="s">
        <v>30</v>
      </c>
      <c r="E17" s="42"/>
      <c r="F17" s="43"/>
      <c r="G17" s="225">
        <f>'SO4 rek'!I59</f>
        <v>0</v>
      </c>
    </row>
    <row r="18" spans="1:7" ht="15.95" customHeight="1" x14ac:dyDescent="0.2">
      <c r="A18" s="45" t="s">
        <v>31</v>
      </c>
      <c r="B18" s="38"/>
      <c r="C18" s="225">
        <f>SUM(C14:C17)</f>
        <v>0</v>
      </c>
      <c r="D18" s="46" t="s">
        <v>32</v>
      </c>
      <c r="E18" s="42"/>
      <c r="F18" s="43"/>
      <c r="G18" s="225">
        <f>'SO4 rek'!I60</f>
        <v>0</v>
      </c>
    </row>
    <row r="19" spans="1:7" ht="15.95" customHeight="1" x14ac:dyDescent="0.2">
      <c r="A19" s="45"/>
      <c r="B19" s="38"/>
      <c r="C19" s="225"/>
      <c r="D19" s="21" t="s">
        <v>33</v>
      </c>
      <c r="E19" s="42"/>
      <c r="F19" s="43"/>
      <c r="G19" s="225">
        <f>'SO4 rek'!I61</f>
        <v>0</v>
      </c>
    </row>
    <row r="20" spans="1:7" ht="15.95" customHeight="1" x14ac:dyDescent="0.2">
      <c r="A20" s="45" t="s">
        <v>34</v>
      </c>
      <c r="B20" s="38"/>
      <c r="C20" s="225">
        <f>HZS</f>
        <v>0</v>
      </c>
      <c r="D20" s="21" t="s">
        <v>35</v>
      </c>
      <c r="E20" s="42"/>
      <c r="F20" s="43"/>
      <c r="G20" s="225">
        <f>'SO4 rek'!I62</f>
        <v>0</v>
      </c>
    </row>
    <row r="21" spans="1:7" ht="15.95" customHeight="1" thickBot="1" x14ac:dyDescent="0.25">
      <c r="A21" s="25" t="s">
        <v>36</v>
      </c>
      <c r="C21" s="225">
        <f>C18+C20</f>
        <v>0</v>
      </c>
      <c r="D21" s="13" t="s">
        <v>37</v>
      </c>
      <c r="E21" s="47"/>
      <c r="F21" s="14"/>
      <c r="G21" s="225">
        <f>'SO4 rek'!I63</f>
        <v>0</v>
      </c>
    </row>
    <row r="22" spans="1:7" ht="15.95" customHeight="1" thickTop="1" thickBot="1" x14ac:dyDescent="0.25">
      <c r="A22" s="21" t="s">
        <v>38</v>
      </c>
      <c r="B22" s="22"/>
      <c r="C22" s="226">
        <f>C21+G22</f>
        <v>0</v>
      </c>
      <c r="D22" s="48" t="s">
        <v>39</v>
      </c>
      <c r="E22" s="49"/>
      <c r="F22" s="50"/>
      <c r="G22" s="227">
        <f>SUM(G14:G21)</f>
        <v>0</v>
      </c>
    </row>
    <row r="23" spans="1:7" x14ac:dyDescent="0.2">
      <c r="A23" s="4" t="s">
        <v>40</v>
      </c>
      <c r="B23" s="6"/>
      <c r="C23" s="51" t="s">
        <v>41</v>
      </c>
      <c r="D23" s="6"/>
      <c r="E23" s="51" t="s">
        <v>42</v>
      </c>
      <c r="F23" s="6"/>
      <c r="G23" s="7"/>
    </row>
    <row r="24" spans="1:7" x14ac:dyDescent="0.2">
      <c r="A24" s="13"/>
      <c r="B24" s="15"/>
      <c r="C24" s="16" t="s">
        <v>43</v>
      </c>
      <c r="D24" s="15"/>
      <c r="E24" s="16" t="s">
        <v>43</v>
      </c>
      <c r="F24" s="15"/>
      <c r="G24" s="17"/>
    </row>
    <row r="25" spans="1:7" x14ac:dyDescent="0.2">
      <c r="A25" s="25" t="s">
        <v>44</v>
      </c>
      <c r="B25" s="52"/>
      <c r="C25" s="26" t="s">
        <v>44</v>
      </c>
      <c r="E25" s="26" t="s">
        <v>44</v>
      </c>
      <c r="G25" s="12"/>
    </row>
    <row r="26" spans="1:7" x14ac:dyDescent="0.2">
      <c r="A26" s="25"/>
      <c r="B26" s="53"/>
      <c r="C26" s="26" t="s">
        <v>45</v>
      </c>
      <c r="E26" s="26" t="s">
        <v>46</v>
      </c>
      <c r="G26" s="12"/>
    </row>
    <row r="27" spans="1:7" x14ac:dyDescent="0.2">
      <c r="A27" s="25"/>
      <c r="C27" s="26"/>
      <c r="E27" s="26"/>
      <c r="G27" s="12"/>
    </row>
    <row r="28" spans="1:7" ht="97.5" customHeight="1" x14ac:dyDescent="0.2">
      <c r="A28" s="25"/>
      <c r="C28" s="26"/>
      <c r="E28" s="26"/>
      <c r="G28" s="12"/>
    </row>
    <row r="29" spans="1:7" x14ac:dyDescent="0.2">
      <c r="A29" s="13" t="s">
        <v>47</v>
      </c>
      <c r="B29" s="15"/>
      <c r="C29" s="54">
        <v>15</v>
      </c>
      <c r="D29" s="15" t="s">
        <v>48</v>
      </c>
      <c r="E29" s="16"/>
      <c r="F29" s="228">
        <v>0</v>
      </c>
      <c r="G29" s="17"/>
    </row>
    <row r="30" spans="1:7" x14ac:dyDescent="0.2">
      <c r="A30" s="13" t="s">
        <v>49</v>
      </c>
      <c r="B30" s="15"/>
      <c r="C30" s="54">
        <f>SazbaDPH1</f>
        <v>15</v>
      </c>
      <c r="D30" s="15" t="s">
        <v>48</v>
      </c>
      <c r="E30" s="16"/>
      <c r="F30" s="229">
        <f>ROUND(PRODUCT(F29,C30/100),1)</f>
        <v>0</v>
      </c>
      <c r="G30" s="24"/>
    </row>
    <row r="31" spans="1:7" x14ac:dyDescent="0.2">
      <c r="A31" s="13" t="s">
        <v>47</v>
      </c>
      <c r="B31" s="15"/>
      <c r="C31" s="54">
        <v>21</v>
      </c>
      <c r="D31" s="15" t="s">
        <v>48</v>
      </c>
      <c r="E31" s="16"/>
      <c r="F31" s="228">
        <f>ROUND(C22,1)</f>
        <v>0</v>
      </c>
      <c r="G31" s="17"/>
    </row>
    <row r="32" spans="1:7" x14ac:dyDescent="0.2">
      <c r="A32" s="13" t="s">
        <v>49</v>
      </c>
      <c r="B32" s="15"/>
      <c r="C32" s="54">
        <f>SazbaDPH2</f>
        <v>21</v>
      </c>
      <c r="D32" s="15" t="s">
        <v>48</v>
      </c>
      <c r="E32" s="16"/>
      <c r="F32" s="229">
        <f>ROUND(PRODUCT(F31,C32/100),1)</f>
        <v>0</v>
      </c>
      <c r="G32" s="24"/>
    </row>
    <row r="33" spans="1:8" s="59" customFormat="1" ht="19.5" customHeight="1" thickBot="1" x14ac:dyDescent="0.3">
      <c r="A33" s="55" t="s">
        <v>50</v>
      </c>
      <c r="B33" s="56"/>
      <c r="C33" s="56"/>
      <c r="D33" s="56"/>
      <c r="E33" s="57"/>
      <c r="F33" s="230">
        <f>(SUM(F29:F32))</f>
        <v>0</v>
      </c>
      <c r="G33" s="58"/>
    </row>
    <row r="35" spans="1:8" x14ac:dyDescent="0.2">
      <c r="A35" s="3" t="s">
        <v>51</v>
      </c>
      <c r="H35" s="3" t="s">
        <v>52</v>
      </c>
    </row>
    <row r="36" spans="1:8" ht="14.25" customHeight="1" x14ac:dyDescent="0.2">
      <c r="B36" s="195"/>
      <c r="C36" s="195"/>
      <c r="D36" s="195"/>
      <c r="E36" s="195"/>
      <c r="F36" s="195"/>
      <c r="G36" s="195"/>
      <c r="H36" s="3" t="s">
        <v>52</v>
      </c>
    </row>
    <row r="37" spans="1:8" ht="12.75" customHeight="1" x14ac:dyDescent="0.2">
      <c r="A37" s="60"/>
      <c r="B37" s="195"/>
      <c r="C37" s="195"/>
      <c r="D37" s="195"/>
      <c r="E37" s="195"/>
      <c r="F37" s="195"/>
      <c r="G37" s="195"/>
      <c r="H37" s="3" t="s">
        <v>52</v>
      </c>
    </row>
    <row r="38" spans="1:8" x14ac:dyDescent="0.2">
      <c r="A38" s="60"/>
      <c r="B38" s="195"/>
      <c r="C38" s="195"/>
      <c r="D38" s="195"/>
      <c r="E38" s="195"/>
      <c r="F38" s="195"/>
      <c r="G38" s="195"/>
      <c r="H38" s="3" t="s">
        <v>52</v>
      </c>
    </row>
    <row r="39" spans="1:8" x14ac:dyDescent="0.2">
      <c r="A39" s="60"/>
      <c r="B39" s="195"/>
      <c r="C39" s="195"/>
      <c r="D39" s="195"/>
      <c r="E39" s="195"/>
      <c r="F39" s="195"/>
      <c r="G39" s="195"/>
      <c r="H39" s="3" t="s">
        <v>52</v>
      </c>
    </row>
    <row r="40" spans="1:8" x14ac:dyDescent="0.2">
      <c r="A40" s="60"/>
      <c r="B40" s="195"/>
      <c r="C40" s="195"/>
      <c r="D40" s="195"/>
      <c r="E40" s="195"/>
      <c r="F40" s="195"/>
      <c r="G40" s="195"/>
      <c r="H40" s="3" t="s">
        <v>52</v>
      </c>
    </row>
    <row r="41" spans="1:8" x14ac:dyDescent="0.2">
      <c r="A41" s="60"/>
      <c r="B41" s="195"/>
      <c r="C41" s="195"/>
      <c r="D41" s="195"/>
      <c r="E41" s="195"/>
      <c r="F41" s="195"/>
      <c r="G41" s="195"/>
      <c r="H41" s="3" t="s">
        <v>52</v>
      </c>
    </row>
    <row r="42" spans="1:8" x14ac:dyDescent="0.2">
      <c r="A42" s="60"/>
      <c r="B42" s="195"/>
      <c r="C42" s="195"/>
      <c r="D42" s="195"/>
      <c r="E42" s="195"/>
      <c r="F42" s="195"/>
      <c r="G42" s="195"/>
      <c r="H42" s="3" t="s">
        <v>52</v>
      </c>
    </row>
    <row r="43" spans="1:8" x14ac:dyDescent="0.2">
      <c r="A43" s="60"/>
      <c r="B43" s="195"/>
      <c r="C43" s="195"/>
      <c r="D43" s="195"/>
      <c r="E43" s="195"/>
      <c r="F43" s="195"/>
      <c r="G43" s="195"/>
      <c r="H43" s="3" t="s">
        <v>52</v>
      </c>
    </row>
    <row r="44" spans="1:8" x14ac:dyDescent="0.2">
      <c r="A44" s="60"/>
      <c r="B44" s="195"/>
      <c r="C44" s="195"/>
      <c r="D44" s="195"/>
      <c r="E44" s="195"/>
      <c r="F44" s="195"/>
      <c r="G44" s="195"/>
      <c r="H44" s="3" t="s">
        <v>52</v>
      </c>
    </row>
    <row r="45" spans="1:8" x14ac:dyDescent="0.2">
      <c r="B45" s="189"/>
      <c r="C45" s="189"/>
      <c r="D45" s="189"/>
      <c r="E45" s="189"/>
      <c r="F45" s="189"/>
      <c r="G45" s="189"/>
    </row>
    <row r="46" spans="1:8" x14ac:dyDescent="0.2">
      <c r="B46" s="189"/>
      <c r="C46" s="189"/>
      <c r="D46" s="189"/>
      <c r="E46" s="189"/>
      <c r="F46" s="189"/>
      <c r="G46" s="189"/>
    </row>
    <row r="47" spans="1:8" x14ac:dyDescent="0.2">
      <c r="B47" s="189"/>
      <c r="C47" s="189"/>
      <c r="D47" s="189"/>
      <c r="E47" s="189"/>
      <c r="F47" s="189"/>
      <c r="G47" s="189"/>
    </row>
    <row r="48" spans="1:8" x14ac:dyDescent="0.2">
      <c r="B48" s="189"/>
      <c r="C48" s="189"/>
      <c r="D48" s="189"/>
      <c r="E48" s="189"/>
      <c r="F48" s="189"/>
      <c r="G48" s="189"/>
    </row>
    <row r="49" spans="2:7" x14ac:dyDescent="0.2">
      <c r="B49" s="189"/>
      <c r="C49" s="189"/>
      <c r="D49" s="189"/>
      <c r="E49" s="189"/>
      <c r="F49" s="189"/>
      <c r="G49" s="189"/>
    </row>
    <row r="50" spans="2:7" x14ac:dyDescent="0.2">
      <c r="B50" s="189"/>
      <c r="C50" s="189"/>
      <c r="D50" s="189"/>
      <c r="E50" s="189"/>
      <c r="F50" s="189"/>
      <c r="G50" s="189"/>
    </row>
    <row r="51" spans="2:7" x14ac:dyDescent="0.2">
      <c r="B51" s="189"/>
      <c r="C51" s="189"/>
      <c r="D51" s="189"/>
      <c r="E51" s="189"/>
      <c r="F51" s="189"/>
      <c r="G51" s="189"/>
    </row>
    <row r="52" spans="2:7" x14ac:dyDescent="0.2">
      <c r="B52" s="189"/>
      <c r="C52" s="189"/>
      <c r="D52" s="189"/>
      <c r="E52" s="189"/>
      <c r="F52" s="189"/>
      <c r="G52" s="189"/>
    </row>
    <row r="53" spans="2:7" x14ac:dyDescent="0.2">
      <c r="B53" s="189"/>
      <c r="C53" s="189"/>
      <c r="D53" s="189"/>
      <c r="E53" s="189"/>
      <c r="F53" s="189"/>
      <c r="G53" s="189"/>
    </row>
    <row r="54" spans="2:7" x14ac:dyDescent="0.2">
      <c r="B54" s="189"/>
      <c r="C54" s="189"/>
      <c r="D54" s="189"/>
      <c r="E54" s="189"/>
      <c r="F54" s="189"/>
      <c r="G54" s="189"/>
    </row>
  </sheetData>
  <mergeCells count="14">
    <mergeCell ref="B46:G46"/>
    <mergeCell ref="C7:D7"/>
    <mergeCell ref="C8:D8"/>
    <mergeCell ref="E11:G11"/>
    <mergeCell ref="B36:G44"/>
    <mergeCell ref="B45:G45"/>
    <mergeCell ref="B53:G53"/>
    <mergeCell ref="B54:G54"/>
    <mergeCell ref="B47:G47"/>
    <mergeCell ref="B48:G48"/>
    <mergeCell ref="B49:G49"/>
    <mergeCell ref="B50:G50"/>
    <mergeCell ref="B51:G51"/>
    <mergeCell ref="B52:G5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D6D-B47F-4893-9634-A400ED26CF8E}">
  <dimension ref="A1:BE115"/>
  <sheetViews>
    <sheetView topLeftCell="A23" workbookViewId="0">
      <selection activeCell="G56" sqref="G56:G63"/>
    </sheetView>
  </sheetViews>
  <sheetFormatPr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3" style="3" customWidth="1"/>
    <col min="6" max="9" width="9.140625" style="3" customWidth="1"/>
    <col min="10" max="256" width="9.140625" style="3"/>
    <col min="257" max="257" width="5.85546875" style="3" customWidth="1"/>
    <col min="258" max="258" width="6.140625" style="3" customWidth="1"/>
    <col min="259" max="259" width="11.42578125" style="3" customWidth="1"/>
    <col min="260" max="260" width="15.85546875" style="3" customWidth="1"/>
    <col min="261" max="261" width="13" style="3" customWidth="1"/>
    <col min="262" max="512" width="9.140625" style="3"/>
    <col min="513" max="513" width="5.85546875" style="3" customWidth="1"/>
    <col min="514" max="514" width="6.140625" style="3" customWidth="1"/>
    <col min="515" max="515" width="11.42578125" style="3" customWidth="1"/>
    <col min="516" max="516" width="15.85546875" style="3" customWidth="1"/>
    <col min="517" max="517" width="13" style="3" customWidth="1"/>
    <col min="518" max="768" width="9.140625" style="3"/>
    <col min="769" max="769" width="5.85546875" style="3" customWidth="1"/>
    <col min="770" max="770" width="6.140625" style="3" customWidth="1"/>
    <col min="771" max="771" width="11.42578125" style="3" customWidth="1"/>
    <col min="772" max="772" width="15.85546875" style="3" customWidth="1"/>
    <col min="773" max="773" width="13" style="3" customWidth="1"/>
    <col min="774" max="1024" width="9.140625" style="3"/>
    <col min="1025" max="1025" width="5.85546875" style="3" customWidth="1"/>
    <col min="1026" max="1026" width="6.140625" style="3" customWidth="1"/>
    <col min="1027" max="1027" width="11.42578125" style="3" customWidth="1"/>
    <col min="1028" max="1028" width="15.85546875" style="3" customWidth="1"/>
    <col min="1029" max="1029" width="13" style="3" customWidth="1"/>
    <col min="1030" max="1280" width="9.140625" style="3"/>
    <col min="1281" max="1281" width="5.85546875" style="3" customWidth="1"/>
    <col min="1282" max="1282" width="6.140625" style="3" customWidth="1"/>
    <col min="1283" max="1283" width="11.42578125" style="3" customWidth="1"/>
    <col min="1284" max="1284" width="15.85546875" style="3" customWidth="1"/>
    <col min="1285" max="1285" width="13" style="3" customWidth="1"/>
    <col min="1286" max="1536" width="9.140625" style="3"/>
    <col min="1537" max="1537" width="5.85546875" style="3" customWidth="1"/>
    <col min="1538" max="1538" width="6.140625" style="3" customWidth="1"/>
    <col min="1539" max="1539" width="11.42578125" style="3" customWidth="1"/>
    <col min="1540" max="1540" width="15.85546875" style="3" customWidth="1"/>
    <col min="1541" max="1541" width="13" style="3" customWidth="1"/>
    <col min="1542" max="1792" width="9.140625" style="3"/>
    <col min="1793" max="1793" width="5.85546875" style="3" customWidth="1"/>
    <col min="1794" max="1794" width="6.140625" style="3" customWidth="1"/>
    <col min="1795" max="1795" width="11.42578125" style="3" customWidth="1"/>
    <col min="1796" max="1796" width="15.85546875" style="3" customWidth="1"/>
    <col min="1797" max="1797" width="13" style="3" customWidth="1"/>
    <col min="1798" max="2048" width="9.140625" style="3"/>
    <col min="2049" max="2049" width="5.85546875" style="3" customWidth="1"/>
    <col min="2050" max="2050" width="6.140625" style="3" customWidth="1"/>
    <col min="2051" max="2051" width="11.42578125" style="3" customWidth="1"/>
    <col min="2052" max="2052" width="15.85546875" style="3" customWidth="1"/>
    <col min="2053" max="2053" width="13" style="3" customWidth="1"/>
    <col min="2054" max="2304" width="9.140625" style="3"/>
    <col min="2305" max="2305" width="5.85546875" style="3" customWidth="1"/>
    <col min="2306" max="2306" width="6.140625" style="3" customWidth="1"/>
    <col min="2307" max="2307" width="11.42578125" style="3" customWidth="1"/>
    <col min="2308" max="2308" width="15.85546875" style="3" customWidth="1"/>
    <col min="2309" max="2309" width="13" style="3" customWidth="1"/>
    <col min="2310" max="2560" width="9.140625" style="3"/>
    <col min="2561" max="2561" width="5.85546875" style="3" customWidth="1"/>
    <col min="2562" max="2562" width="6.140625" style="3" customWidth="1"/>
    <col min="2563" max="2563" width="11.42578125" style="3" customWidth="1"/>
    <col min="2564" max="2564" width="15.85546875" style="3" customWidth="1"/>
    <col min="2565" max="2565" width="13" style="3" customWidth="1"/>
    <col min="2566" max="2816" width="9.140625" style="3"/>
    <col min="2817" max="2817" width="5.85546875" style="3" customWidth="1"/>
    <col min="2818" max="2818" width="6.140625" style="3" customWidth="1"/>
    <col min="2819" max="2819" width="11.42578125" style="3" customWidth="1"/>
    <col min="2820" max="2820" width="15.85546875" style="3" customWidth="1"/>
    <col min="2821" max="2821" width="13" style="3" customWidth="1"/>
    <col min="2822" max="3072" width="9.140625" style="3"/>
    <col min="3073" max="3073" width="5.85546875" style="3" customWidth="1"/>
    <col min="3074" max="3074" width="6.140625" style="3" customWidth="1"/>
    <col min="3075" max="3075" width="11.42578125" style="3" customWidth="1"/>
    <col min="3076" max="3076" width="15.85546875" style="3" customWidth="1"/>
    <col min="3077" max="3077" width="13" style="3" customWidth="1"/>
    <col min="3078" max="3328" width="9.140625" style="3"/>
    <col min="3329" max="3329" width="5.85546875" style="3" customWidth="1"/>
    <col min="3330" max="3330" width="6.140625" style="3" customWidth="1"/>
    <col min="3331" max="3331" width="11.42578125" style="3" customWidth="1"/>
    <col min="3332" max="3332" width="15.85546875" style="3" customWidth="1"/>
    <col min="3333" max="3333" width="13" style="3" customWidth="1"/>
    <col min="3334" max="3584" width="9.140625" style="3"/>
    <col min="3585" max="3585" width="5.85546875" style="3" customWidth="1"/>
    <col min="3586" max="3586" width="6.140625" style="3" customWidth="1"/>
    <col min="3587" max="3587" width="11.42578125" style="3" customWidth="1"/>
    <col min="3588" max="3588" width="15.85546875" style="3" customWidth="1"/>
    <col min="3589" max="3589" width="13" style="3" customWidth="1"/>
    <col min="3590" max="3840" width="9.140625" style="3"/>
    <col min="3841" max="3841" width="5.85546875" style="3" customWidth="1"/>
    <col min="3842" max="3842" width="6.140625" style="3" customWidth="1"/>
    <col min="3843" max="3843" width="11.42578125" style="3" customWidth="1"/>
    <col min="3844" max="3844" width="15.85546875" style="3" customWidth="1"/>
    <col min="3845" max="3845" width="13" style="3" customWidth="1"/>
    <col min="3846" max="4096" width="9.140625" style="3"/>
    <col min="4097" max="4097" width="5.85546875" style="3" customWidth="1"/>
    <col min="4098" max="4098" width="6.140625" style="3" customWidth="1"/>
    <col min="4099" max="4099" width="11.42578125" style="3" customWidth="1"/>
    <col min="4100" max="4100" width="15.85546875" style="3" customWidth="1"/>
    <col min="4101" max="4101" width="13" style="3" customWidth="1"/>
    <col min="4102" max="4352" width="9.140625" style="3"/>
    <col min="4353" max="4353" width="5.85546875" style="3" customWidth="1"/>
    <col min="4354" max="4354" width="6.140625" style="3" customWidth="1"/>
    <col min="4355" max="4355" width="11.42578125" style="3" customWidth="1"/>
    <col min="4356" max="4356" width="15.85546875" style="3" customWidth="1"/>
    <col min="4357" max="4357" width="13" style="3" customWidth="1"/>
    <col min="4358" max="4608" width="9.140625" style="3"/>
    <col min="4609" max="4609" width="5.85546875" style="3" customWidth="1"/>
    <col min="4610" max="4610" width="6.140625" style="3" customWidth="1"/>
    <col min="4611" max="4611" width="11.42578125" style="3" customWidth="1"/>
    <col min="4612" max="4612" width="15.85546875" style="3" customWidth="1"/>
    <col min="4613" max="4613" width="13" style="3" customWidth="1"/>
    <col min="4614" max="4864" width="9.140625" style="3"/>
    <col min="4865" max="4865" width="5.85546875" style="3" customWidth="1"/>
    <col min="4866" max="4866" width="6.140625" style="3" customWidth="1"/>
    <col min="4867" max="4867" width="11.42578125" style="3" customWidth="1"/>
    <col min="4868" max="4868" width="15.85546875" style="3" customWidth="1"/>
    <col min="4869" max="4869" width="13" style="3" customWidth="1"/>
    <col min="4870" max="5120" width="9.140625" style="3"/>
    <col min="5121" max="5121" width="5.85546875" style="3" customWidth="1"/>
    <col min="5122" max="5122" width="6.140625" style="3" customWidth="1"/>
    <col min="5123" max="5123" width="11.42578125" style="3" customWidth="1"/>
    <col min="5124" max="5124" width="15.85546875" style="3" customWidth="1"/>
    <col min="5125" max="5125" width="13" style="3" customWidth="1"/>
    <col min="5126" max="5376" width="9.140625" style="3"/>
    <col min="5377" max="5377" width="5.85546875" style="3" customWidth="1"/>
    <col min="5378" max="5378" width="6.140625" style="3" customWidth="1"/>
    <col min="5379" max="5379" width="11.42578125" style="3" customWidth="1"/>
    <col min="5380" max="5380" width="15.85546875" style="3" customWidth="1"/>
    <col min="5381" max="5381" width="13" style="3" customWidth="1"/>
    <col min="5382" max="5632" width="9.140625" style="3"/>
    <col min="5633" max="5633" width="5.85546875" style="3" customWidth="1"/>
    <col min="5634" max="5634" width="6.140625" style="3" customWidth="1"/>
    <col min="5635" max="5635" width="11.42578125" style="3" customWidth="1"/>
    <col min="5636" max="5636" width="15.85546875" style="3" customWidth="1"/>
    <col min="5637" max="5637" width="13" style="3" customWidth="1"/>
    <col min="5638" max="5888" width="9.140625" style="3"/>
    <col min="5889" max="5889" width="5.85546875" style="3" customWidth="1"/>
    <col min="5890" max="5890" width="6.140625" style="3" customWidth="1"/>
    <col min="5891" max="5891" width="11.42578125" style="3" customWidth="1"/>
    <col min="5892" max="5892" width="15.85546875" style="3" customWidth="1"/>
    <col min="5893" max="5893" width="13" style="3" customWidth="1"/>
    <col min="5894" max="6144" width="9.140625" style="3"/>
    <col min="6145" max="6145" width="5.85546875" style="3" customWidth="1"/>
    <col min="6146" max="6146" width="6.140625" style="3" customWidth="1"/>
    <col min="6147" max="6147" width="11.42578125" style="3" customWidth="1"/>
    <col min="6148" max="6148" width="15.85546875" style="3" customWidth="1"/>
    <col min="6149" max="6149" width="13" style="3" customWidth="1"/>
    <col min="6150" max="6400" width="9.140625" style="3"/>
    <col min="6401" max="6401" width="5.85546875" style="3" customWidth="1"/>
    <col min="6402" max="6402" width="6.140625" style="3" customWidth="1"/>
    <col min="6403" max="6403" width="11.42578125" style="3" customWidth="1"/>
    <col min="6404" max="6404" width="15.85546875" style="3" customWidth="1"/>
    <col min="6405" max="6405" width="13" style="3" customWidth="1"/>
    <col min="6406" max="6656" width="9.140625" style="3"/>
    <col min="6657" max="6657" width="5.85546875" style="3" customWidth="1"/>
    <col min="6658" max="6658" width="6.140625" style="3" customWidth="1"/>
    <col min="6659" max="6659" width="11.42578125" style="3" customWidth="1"/>
    <col min="6660" max="6660" width="15.85546875" style="3" customWidth="1"/>
    <col min="6661" max="6661" width="13" style="3" customWidth="1"/>
    <col min="6662" max="6912" width="9.140625" style="3"/>
    <col min="6913" max="6913" width="5.85546875" style="3" customWidth="1"/>
    <col min="6914" max="6914" width="6.140625" style="3" customWidth="1"/>
    <col min="6915" max="6915" width="11.42578125" style="3" customWidth="1"/>
    <col min="6916" max="6916" width="15.85546875" style="3" customWidth="1"/>
    <col min="6917" max="6917" width="13" style="3" customWidth="1"/>
    <col min="6918" max="7168" width="9.140625" style="3"/>
    <col min="7169" max="7169" width="5.85546875" style="3" customWidth="1"/>
    <col min="7170" max="7170" width="6.140625" style="3" customWidth="1"/>
    <col min="7171" max="7171" width="11.42578125" style="3" customWidth="1"/>
    <col min="7172" max="7172" width="15.85546875" style="3" customWidth="1"/>
    <col min="7173" max="7173" width="13" style="3" customWidth="1"/>
    <col min="7174" max="7424" width="9.140625" style="3"/>
    <col min="7425" max="7425" width="5.85546875" style="3" customWidth="1"/>
    <col min="7426" max="7426" width="6.140625" style="3" customWidth="1"/>
    <col min="7427" max="7427" width="11.42578125" style="3" customWidth="1"/>
    <col min="7428" max="7428" width="15.85546875" style="3" customWidth="1"/>
    <col min="7429" max="7429" width="13" style="3" customWidth="1"/>
    <col min="7430" max="7680" width="9.140625" style="3"/>
    <col min="7681" max="7681" width="5.85546875" style="3" customWidth="1"/>
    <col min="7682" max="7682" width="6.140625" style="3" customWidth="1"/>
    <col min="7683" max="7683" width="11.42578125" style="3" customWidth="1"/>
    <col min="7684" max="7684" width="15.85546875" style="3" customWidth="1"/>
    <col min="7685" max="7685" width="13" style="3" customWidth="1"/>
    <col min="7686" max="7936" width="9.140625" style="3"/>
    <col min="7937" max="7937" width="5.85546875" style="3" customWidth="1"/>
    <col min="7938" max="7938" width="6.140625" style="3" customWidth="1"/>
    <col min="7939" max="7939" width="11.42578125" style="3" customWidth="1"/>
    <col min="7940" max="7940" width="15.85546875" style="3" customWidth="1"/>
    <col min="7941" max="7941" width="13" style="3" customWidth="1"/>
    <col min="7942" max="8192" width="9.140625" style="3"/>
    <col min="8193" max="8193" width="5.85546875" style="3" customWidth="1"/>
    <col min="8194" max="8194" width="6.140625" style="3" customWidth="1"/>
    <col min="8195" max="8195" width="11.42578125" style="3" customWidth="1"/>
    <col min="8196" max="8196" width="15.85546875" style="3" customWidth="1"/>
    <col min="8197" max="8197" width="13" style="3" customWidth="1"/>
    <col min="8198" max="8448" width="9.140625" style="3"/>
    <col min="8449" max="8449" width="5.85546875" style="3" customWidth="1"/>
    <col min="8450" max="8450" width="6.140625" style="3" customWidth="1"/>
    <col min="8451" max="8451" width="11.42578125" style="3" customWidth="1"/>
    <col min="8452" max="8452" width="15.85546875" style="3" customWidth="1"/>
    <col min="8453" max="8453" width="13" style="3" customWidth="1"/>
    <col min="8454" max="8704" width="9.140625" style="3"/>
    <col min="8705" max="8705" width="5.85546875" style="3" customWidth="1"/>
    <col min="8706" max="8706" width="6.140625" style="3" customWidth="1"/>
    <col min="8707" max="8707" width="11.42578125" style="3" customWidth="1"/>
    <col min="8708" max="8708" width="15.85546875" style="3" customWidth="1"/>
    <col min="8709" max="8709" width="13" style="3" customWidth="1"/>
    <col min="8710" max="8960" width="9.140625" style="3"/>
    <col min="8961" max="8961" width="5.85546875" style="3" customWidth="1"/>
    <col min="8962" max="8962" width="6.140625" style="3" customWidth="1"/>
    <col min="8963" max="8963" width="11.42578125" style="3" customWidth="1"/>
    <col min="8964" max="8964" width="15.85546875" style="3" customWidth="1"/>
    <col min="8965" max="8965" width="13" style="3" customWidth="1"/>
    <col min="8966" max="9216" width="9.140625" style="3"/>
    <col min="9217" max="9217" width="5.85546875" style="3" customWidth="1"/>
    <col min="9218" max="9218" width="6.140625" style="3" customWidth="1"/>
    <col min="9219" max="9219" width="11.42578125" style="3" customWidth="1"/>
    <col min="9220" max="9220" width="15.85546875" style="3" customWidth="1"/>
    <col min="9221" max="9221" width="13" style="3" customWidth="1"/>
    <col min="9222" max="9472" width="9.140625" style="3"/>
    <col min="9473" max="9473" width="5.85546875" style="3" customWidth="1"/>
    <col min="9474" max="9474" width="6.140625" style="3" customWidth="1"/>
    <col min="9475" max="9475" width="11.42578125" style="3" customWidth="1"/>
    <col min="9476" max="9476" width="15.85546875" style="3" customWidth="1"/>
    <col min="9477" max="9477" width="13" style="3" customWidth="1"/>
    <col min="9478" max="9728" width="9.140625" style="3"/>
    <col min="9729" max="9729" width="5.85546875" style="3" customWidth="1"/>
    <col min="9730" max="9730" width="6.140625" style="3" customWidth="1"/>
    <col min="9731" max="9731" width="11.42578125" style="3" customWidth="1"/>
    <col min="9732" max="9732" width="15.85546875" style="3" customWidth="1"/>
    <col min="9733" max="9733" width="13" style="3" customWidth="1"/>
    <col min="9734" max="9984" width="9.140625" style="3"/>
    <col min="9985" max="9985" width="5.85546875" style="3" customWidth="1"/>
    <col min="9986" max="9986" width="6.140625" style="3" customWidth="1"/>
    <col min="9987" max="9987" width="11.42578125" style="3" customWidth="1"/>
    <col min="9988" max="9988" width="15.85546875" style="3" customWidth="1"/>
    <col min="9989" max="9989" width="13" style="3" customWidth="1"/>
    <col min="9990" max="10240" width="9.140625" style="3"/>
    <col min="10241" max="10241" width="5.85546875" style="3" customWidth="1"/>
    <col min="10242" max="10242" width="6.140625" style="3" customWidth="1"/>
    <col min="10243" max="10243" width="11.42578125" style="3" customWidth="1"/>
    <col min="10244" max="10244" width="15.85546875" style="3" customWidth="1"/>
    <col min="10245" max="10245" width="13" style="3" customWidth="1"/>
    <col min="10246" max="10496" width="9.140625" style="3"/>
    <col min="10497" max="10497" width="5.85546875" style="3" customWidth="1"/>
    <col min="10498" max="10498" width="6.140625" style="3" customWidth="1"/>
    <col min="10499" max="10499" width="11.42578125" style="3" customWidth="1"/>
    <col min="10500" max="10500" width="15.85546875" style="3" customWidth="1"/>
    <col min="10501" max="10501" width="13" style="3" customWidth="1"/>
    <col min="10502" max="10752" width="9.140625" style="3"/>
    <col min="10753" max="10753" width="5.85546875" style="3" customWidth="1"/>
    <col min="10754" max="10754" width="6.140625" style="3" customWidth="1"/>
    <col min="10755" max="10755" width="11.42578125" style="3" customWidth="1"/>
    <col min="10756" max="10756" width="15.85546875" style="3" customWidth="1"/>
    <col min="10757" max="10757" width="13" style="3" customWidth="1"/>
    <col min="10758" max="11008" width="9.140625" style="3"/>
    <col min="11009" max="11009" width="5.85546875" style="3" customWidth="1"/>
    <col min="11010" max="11010" width="6.140625" style="3" customWidth="1"/>
    <col min="11011" max="11011" width="11.42578125" style="3" customWidth="1"/>
    <col min="11012" max="11012" width="15.85546875" style="3" customWidth="1"/>
    <col min="11013" max="11013" width="13" style="3" customWidth="1"/>
    <col min="11014" max="11264" width="9.140625" style="3"/>
    <col min="11265" max="11265" width="5.85546875" style="3" customWidth="1"/>
    <col min="11266" max="11266" width="6.140625" style="3" customWidth="1"/>
    <col min="11267" max="11267" width="11.42578125" style="3" customWidth="1"/>
    <col min="11268" max="11268" width="15.85546875" style="3" customWidth="1"/>
    <col min="11269" max="11269" width="13" style="3" customWidth="1"/>
    <col min="11270" max="11520" width="9.140625" style="3"/>
    <col min="11521" max="11521" width="5.85546875" style="3" customWidth="1"/>
    <col min="11522" max="11522" width="6.140625" style="3" customWidth="1"/>
    <col min="11523" max="11523" width="11.42578125" style="3" customWidth="1"/>
    <col min="11524" max="11524" width="15.85546875" style="3" customWidth="1"/>
    <col min="11525" max="11525" width="13" style="3" customWidth="1"/>
    <col min="11526" max="11776" width="9.140625" style="3"/>
    <col min="11777" max="11777" width="5.85546875" style="3" customWidth="1"/>
    <col min="11778" max="11778" width="6.140625" style="3" customWidth="1"/>
    <col min="11779" max="11779" width="11.42578125" style="3" customWidth="1"/>
    <col min="11780" max="11780" width="15.85546875" style="3" customWidth="1"/>
    <col min="11781" max="11781" width="13" style="3" customWidth="1"/>
    <col min="11782" max="12032" width="9.140625" style="3"/>
    <col min="12033" max="12033" width="5.85546875" style="3" customWidth="1"/>
    <col min="12034" max="12034" width="6.140625" style="3" customWidth="1"/>
    <col min="12035" max="12035" width="11.42578125" style="3" customWidth="1"/>
    <col min="12036" max="12036" width="15.85546875" style="3" customWidth="1"/>
    <col min="12037" max="12037" width="13" style="3" customWidth="1"/>
    <col min="12038" max="12288" width="9.140625" style="3"/>
    <col min="12289" max="12289" width="5.85546875" style="3" customWidth="1"/>
    <col min="12290" max="12290" width="6.140625" style="3" customWidth="1"/>
    <col min="12291" max="12291" width="11.42578125" style="3" customWidth="1"/>
    <col min="12292" max="12292" width="15.85546875" style="3" customWidth="1"/>
    <col min="12293" max="12293" width="13" style="3" customWidth="1"/>
    <col min="12294" max="12544" width="9.140625" style="3"/>
    <col min="12545" max="12545" width="5.85546875" style="3" customWidth="1"/>
    <col min="12546" max="12546" width="6.140625" style="3" customWidth="1"/>
    <col min="12547" max="12547" width="11.42578125" style="3" customWidth="1"/>
    <col min="12548" max="12548" width="15.85546875" style="3" customWidth="1"/>
    <col min="12549" max="12549" width="13" style="3" customWidth="1"/>
    <col min="12550" max="12800" width="9.140625" style="3"/>
    <col min="12801" max="12801" width="5.85546875" style="3" customWidth="1"/>
    <col min="12802" max="12802" width="6.140625" style="3" customWidth="1"/>
    <col min="12803" max="12803" width="11.42578125" style="3" customWidth="1"/>
    <col min="12804" max="12804" width="15.85546875" style="3" customWidth="1"/>
    <col min="12805" max="12805" width="13" style="3" customWidth="1"/>
    <col min="12806" max="13056" width="9.140625" style="3"/>
    <col min="13057" max="13057" width="5.85546875" style="3" customWidth="1"/>
    <col min="13058" max="13058" width="6.140625" style="3" customWidth="1"/>
    <col min="13059" max="13059" width="11.42578125" style="3" customWidth="1"/>
    <col min="13060" max="13060" width="15.85546875" style="3" customWidth="1"/>
    <col min="13061" max="13061" width="13" style="3" customWidth="1"/>
    <col min="13062" max="13312" width="9.140625" style="3"/>
    <col min="13313" max="13313" width="5.85546875" style="3" customWidth="1"/>
    <col min="13314" max="13314" width="6.140625" style="3" customWidth="1"/>
    <col min="13315" max="13315" width="11.42578125" style="3" customWidth="1"/>
    <col min="13316" max="13316" width="15.85546875" style="3" customWidth="1"/>
    <col min="13317" max="13317" width="13" style="3" customWidth="1"/>
    <col min="13318" max="13568" width="9.140625" style="3"/>
    <col min="13569" max="13569" width="5.85546875" style="3" customWidth="1"/>
    <col min="13570" max="13570" width="6.140625" style="3" customWidth="1"/>
    <col min="13571" max="13571" width="11.42578125" style="3" customWidth="1"/>
    <col min="13572" max="13572" width="15.85546875" style="3" customWidth="1"/>
    <col min="13573" max="13573" width="13" style="3" customWidth="1"/>
    <col min="13574" max="13824" width="9.140625" style="3"/>
    <col min="13825" max="13825" width="5.85546875" style="3" customWidth="1"/>
    <col min="13826" max="13826" width="6.140625" style="3" customWidth="1"/>
    <col min="13827" max="13827" width="11.42578125" style="3" customWidth="1"/>
    <col min="13828" max="13828" width="15.85546875" style="3" customWidth="1"/>
    <col min="13829" max="13829" width="13" style="3" customWidth="1"/>
    <col min="13830" max="14080" width="9.140625" style="3"/>
    <col min="14081" max="14081" width="5.85546875" style="3" customWidth="1"/>
    <col min="14082" max="14082" width="6.140625" style="3" customWidth="1"/>
    <col min="14083" max="14083" width="11.42578125" style="3" customWidth="1"/>
    <col min="14084" max="14084" width="15.85546875" style="3" customWidth="1"/>
    <col min="14085" max="14085" width="13" style="3" customWidth="1"/>
    <col min="14086" max="14336" width="9.140625" style="3"/>
    <col min="14337" max="14337" width="5.85546875" style="3" customWidth="1"/>
    <col min="14338" max="14338" width="6.140625" style="3" customWidth="1"/>
    <col min="14339" max="14339" width="11.42578125" style="3" customWidth="1"/>
    <col min="14340" max="14340" width="15.85546875" style="3" customWidth="1"/>
    <col min="14341" max="14341" width="13" style="3" customWidth="1"/>
    <col min="14342" max="14592" width="9.140625" style="3"/>
    <col min="14593" max="14593" width="5.85546875" style="3" customWidth="1"/>
    <col min="14594" max="14594" width="6.140625" style="3" customWidth="1"/>
    <col min="14595" max="14595" width="11.42578125" style="3" customWidth="1"/>
    <col min="14596" max="14596" width="15.85546875" style="3" customWidth="1"/>
    <col min="14597" max="14597" width="13" style="3" customWidth="1"/>
    <col min="14598" max="14848" width="9.140625" style="3"/>
    <col min="14849" max="14849" width="5.85546875" style="3" customWidth="1"/>
    <col min="14850" max="14850" width="6.140625" style="3" customWidth="1"/>
    <col min="14851" max="14851" width="11.42578125" style="3" customWidth="1"/>
    <col min="14852" max="14852" width="15.85546875" style="3" customWidth="1"/>
    <col min="14853" max="14853" width="13" style="3" customWidth="1"/>
    <col min="14854" max="15104" width="9.140625" style="3"/>
    <col min="15105" max="15105" width="5.85546875" style="3" customWidth="1"/>
    <col min="15106" max="15106" width="6.140625" style="3" customWidth="1"/>
    <col min="15107" max="15107" width="11.42578125" style="3" customWidth="1"/>
    <col min="15108" max="15108" width="15.85546875" style="3" customWidth="1"/>
    <col min="15109" max="15109" width="13" style="3" customWidth="1"/>
    <col min="15110" max="15360" width="9.140625" style="3"/>
    <col min="15361" max="15361" width="5.85546875" style="3" customWidth="1"/>
    <col min="15362" max="15362" width="6.140625" style="3" customWidth="1"/>
    <col min="15363" max="15363" width="11.42578125" style="3" customWidth="1"/>
    <col min="15364" max="15364" width="15.85546875" style="3" customWidth="1"/>
    <col min="15365" max="15365" width="13" style="3" customWidth="1"/>
    <col min="15366" max="15616" width="9.140625" style="3"/>
    <col min="15617" max="15617" width="5.85546875" style="3" customWidth="1"/>
    <col min="15618" max="15618" width="6.140625" style="3" customWidth="1"/>
    <col min="15619" max="15619" width="11.42578125" style="3" customWidth="1"/>
    <col min="15620" max="15620" width="15.85546875" style="3" customWidth="1"/>
    <col min="15621" max="15621" width="13" style="3" customWidth="1"/>
    <col min="15622" max="15872" width="9.140625" style="3"/>
    <col min="15873" max="15873" width="5.85546875" style="3" customWidth="1"/>
    <col min="15874" max="15874" width="6.140625" style="3" customWidth="1"/>
    <col min="15875" max="15875" width="11.42578125" style="3" customWidth="1"/>
    <col min="15876" max="15876" width="15.85546875" style="3" customWidth="1"/>
    <col min="15877" max="15877" width="13" style="3" customWidth="1"/>
    <col min="15878" max="16128" width="9.140625" style="3"/>
    <col min="16129" max="16129" width="5.85546875" style="3" customWidth="1"/>
    <col min="16130" max="16130" width="6.140625" style="3" customWidth="1"/>
    <col min="16131" max="16131" width="11.42578125" style="3" customWidth="1"/>
    <col min="16132" max="16132" width="15.85546875" style="3" customWidth="1"/>
    <col min="16133" max="16133" width="13" style="3" customWidth="1"/>
    <col min="16134" max="16384" width="9.140625" style="3"/>
  </cols>
  <sheetData>
    <row r="1" spans="1:9" ht="13.5" thickTop="1" x14ac:dyDescent="0.2">
      <c r="A1" s="196" t="s">
        <v>5</v>
      </c>
      <c r="B1" s="197"/>
      <c r="C1" s="198"/>
      <c r="D1" s="199"/>
      <c r="E1" s="61"/>
      <c r="F1" s="62"/>
      <c r="G1" s="63" t="s">
        <v>53</v>
      </c>
      <c r="H1" s="64"/>
      <c r="I1" s="65"/>
    </row>
    <row r="2" spans="1:9" ht="13.5" thickBot="1" x14ac:dyDescent="0.25">
      <c r="A2" s="200" t="s">
        <v>1</v>
      </c>
      <c r="B2" s="201"/>
      <c r="C2" s="66" t="s">
        <v>4</v>
      </c>
      <c r="D2" s="67"/>
      <c r="E2" s="68"/>
      <c r="F2" s="67"/>
      <c r="G2" s="202" t="s">
        <v>54</v>
      </c>
      <c r="H2" s="203"/>
      <c r="I2" s="204"/>
    </row>
    <row r="3" spans="1:9" ht="12" customHeight="1" thickTop="1" x14ac:dyDescent="0.2"/>
    <row r="4" spans="1:9" ht="18.75" customHeight="1" x14ac:dyDescent="0.25">
      <c r="A4" s="69" t="s">
        <v>55</v>
      </c>
      <c r="B4" s="1"/>
      <c r="C4" s="1"/>
      <c r="D4" s="1"/>
      <c r="E4" s="1"/>
      <c r="F4" s="1"/>
      <c r="G4" s="1"/>
      <c r="H4" s="1"/>
      <c r="I4" s="1"/>
    </row>
    <row r="5" spans="1:9" ht="12" customHeight="1" thickBot="1" x14ac:dyDescent="0.25"/>
    <row r="6" spans="1:9" s="75" customFormat="1" ht="12" customHeight="1" thickBot="1" x14ac:dyDescent="0.25">
      <c r="A6" s="70" t="s">
        <v>56</v>
      </c>
      <c r="B6" s="70"/>
      <c r="C6" s="70" t="s">
        <v>57</v>
      </c>
      <c r="D6" s="71"/>
      <c r="E6" s="72" t="s">
        <v>58</v>
      </c>
      <c r="F6" s="73" t="s">
        <v>59</v>
      </c>
      <c r="G6" s="73" t="s">
        <v>60</v>
      </c>
      <c r="H6" s="73" t="s">
        <v>61</v>
      </c>
      <c r="I6" s="74" t="s">
        <v>34</v>
      </c>
    </row>
    <row r="7" spans="1:9" s="75" customFormat="1" ht="6" customHeight="1" thickBot="1" x14ac:dyDescent="0.25">
      <c r="A7" s="76"/>
      <c r="B7" s="77"/>
      <c r="C7" s="3"/>
      <c r="D7" s="78"/>
      <c r="E7" s="79"/>
      <c r="F7" s="80"/>
      <c r="G7" s="80"/>
      <c r="H7" s="80"/>
      <c r="I7" s="81"/>
    </row>
    <row r="8" spans="1:9" s="75" customFormat="1" ht="12" customHeight="1" thickBot="1" x14ac:dyDescent="0.25">
      <c r="A8" s="82"/>
      <c r="B8" s="83" t="s">
        <v>62</v>
      </c>
      <c r="C8" s="83"/>
      <c r="D8" s="84"/>
      <c r="E8" s="214">
        <f>'SO4 pol'!G23</f>
        <v>0</v>
      </c>
      <c r="F8" s="215">
        <f>SUM(F7:F7)</f>
        <v>0</v>
      </c>
      <c r="G8" s="215">
        <f>SUM(G7:G7)</f>
        <v>0</v>
      </c>
      <c r="H8" s="215">
        <f>SUM(H7:H7)</f>
        <v>0</v>
      </c>
      <c r="I8" s="216">
        <f>SUM(I7:I7)</f>
        <v>0</v>
      </c>
    </row>
    <row r="9" spans="1:9" s="75" customFormat="1" ht="12" hidden="1" customHeight="1" x14ac:dyDescent="0.2">
      <c r="D9" s="85"/>
      <c r="E9" s="217"/>
      <c r="F9" s="217"/>
      <c r="G9" s="217"/>
      <c r="H9" s="217"/>
      <c r="I9" s="217"/>
    </row>
    <row r="10" spans="1:9" s="75" customFormat="1" ht="15" customHeight="1" thickBot="1" x14ac:dyDescent="0.25">
      <c r="E10" s="217"/>
      <c r="F10" s="217"/>
      <c r="G10" s="217"/>
      <c r="H10" s="217"/>
      <c r="I10" s="217"/>
    </row>
    <row r="11" spans="1:9" s="75" customFormat="1" ht="12" customHeight="1" thickBot="1" x14ac:dyDescent="0.25">
      <c r="A11" s="70" t="s">
        <v>56</v>
      </c>
      <c r="B11" s="70"/>
      <c r="C11" s="70" t="s">
        <v>63</v>
      </c>
      <c r="D11" s="71"/>
      <c r="E11" s="218" t="s">
        <v>58</v>
      </c>
      <c r="F11" s="219" t="s">
        <v>59</v>
      </c>
      <c r="G11" s="219" t="s">
        <v>60</v>
      </c>
      <c r="H11" s="219" t="s">
        <v>61</v>
      </c>
      <c r="I11" s="220" t="s">
        <v>34</v>
      </c>
    </row>
    <row r="12" spans="1:9" s="75" customFormat="1" ht="6" customHeight="1" thickBot="1" x14ac:dyDescent="0.25">
      <c r="A12" s="76"/>
      <c r="B12" s="77"/>
      <c r="C12" s="3"/>
      <c r="D12" s="78"/>
      <c r="E12" s="221"/>
      <c r="F12" s="222"/>
      <c r="G12" s="222"/>
      <c r="H12" s="222"/>
      <c r="I12" s="223"/>
    </row>
    <row r="13" spans="1:9" s="75" customFormat="1" ht="12" customHeight="1" thickBot="1" x14ac:dyDescent="0.25">
      <c r="A13" s="82"/>
      <c r="B13" s="83" t="s">
        <v>62</v>
      </c>
      <c r="C13" s="83"/>
      <c r="D13" s="84"/>
      <c r="E13" s="214">
        <f>'SO4 pol'!G28</f>
        <v>0</v>
      </c>
      <c r="F13" s="215">
        <f>SUM(F12:F12)</f>
        <v>0</v>
      </c>
      <c r="G13" s="215">
        <f>SUM(G12:G12)</f>
        <v>0</v>
      </c>
      <c r="H13" s="215">
        <f>SUM(H12:H12)</f>
        <v>0</v>
      </c>
      <c r="I13" s="216">
        <f>SUM(I12:I12)</f>
        <v>0</v>
      </c>
    </row>
    <row r="14" spans="1:9" s="75" customFormat="1" ht="12" hidden="1" customHeight="1" x14ac:dyDescent="0.2">
      <c r="D14" s="85"/>
      <c r="E14" s="217"/>
      <c r="F14" s="217"/>
      <c r="G14" s="217"/>
      <c r="H14" s="217"/>
      <c r="I14" s="217"/>
    </row>
    <row r="15" spans="1:9" s="75" customFormat="1" ht="15" customHeight="1" thickBot="1" x14ac:dyDescent="0.25">
      <c r="E15" s="217"/>
      <c r="F15" s="217"/>
      <c r="G15" s="217"/>
      <c r="H15" s="217"/>
      <c r="I15" s="217"/>
    </row>
    <row r="16" spans="1:9" s="75" customFormat="1" ht="12" customHeight="1" thickBot="1" x14ac:dyDescent="0.25">
      <c r="A16" s="70" t="s">
        <v>56</v>
      </c>
      <c r="B16" s="70"/>
      <c r="C16" s="70" t="s">
        <v>64</v>
      </c>
      <c r="D16" s="71"/>
      <c r="E16" s="218" t="s">
        <v>58</v>
      </c>
      <c r="F16" s="219" t="s">
        <v>59</v>
      </c>
      <c r="G16" s="219" t="s">
        <v>60</v>
      </c>
      <c r="H16" s="219" t="s">
        <v>61</v>
      </c>
      <c r="I16" s="220" t="s">
        <v>34</v>
      </c>
    </row>
    <row r="17" spans="1:9" s="75" customFormat="1" ht="6" customHeight="1" thickBot="1" x14ac:dyDescent="0.25">
      <c r="A17" s="76"/>
      <c r="B17" s="77"/>
      <c r="C17" s="3"/>
      <c r="D17" s="78"/>
      <c r="E17" s="221"/>
      <c r="F17" s="222"/>
      <c r="G17" s="222"/>
      <c r="H17" s="222"/>
      <c r="I17" s="223"/>
    </row>
    <row r="18" spans="1:9" s="75" customFormat="1" ht="12" customHeight="1" thickBot="1" x14ac:dyDescent="0.25">
      <c r="A18" s="82"/>
      <c r="B18" s="83" t="s">
        <v>62</v>
      </c>
      <c r="C18" s="83"/>
      <c r="D18" s="84"/>
      <c r="E18" s="214">
        <f>'SO4 pol'!G34</f>
        <v>0</v>
      </c>
      <c r="F18" s="215">
        <f>SUM(F17:F17)</f>
        <v>0</v>
      </c>
      <c r="G18" s="215">
        <f>SUM(G17:G17)</f>
        <v>0</v>
      </c>
      <c r="H18" s="215">
        <f>SUM(H17:H17)</f>
        <v>0</v>
      </c>
      <c r="I18" s="216">
        <f>SUM(I17:I17)</f>
        <v>0</v>
      </c>
    </row>
    <row r="19" spans="1:9" s="75" customFormat="1" ht="12" hidden="1" customHeight="1" x14ac:dyDescent="0.2">
      <c r="D19" s="85"/>
      <c r="E19" s="217"/>
      <c r="F19" s="217"/>
      <c r="G19" s="217"/>
      <c r="H19" s="217"/>
      <c r="I19" s="217"/>
    </row>
    <row r="20" spans="1:9" s="75" customFormat="1" ht="15" customHeight="1" thickBot="1" x14ac:dyDescent="0.25">
      <c r="D20" s="85"/>
      <c r="E20" s="217"/>
      <c r="F20" s="217"/>
      <c r="G20" s="217"/>
      <c r="H20" s="217"/>
      <c r="I20" s="217"/>
    </row>
    <row r="21" spans="1:9" ht="12" customHeight="1" thickBot="1" x14ac:dyDescent="0.25">
      <c r="A21" s="70" t="s">
        <v>56</v>
      </c>
      <c r="B21" s="70"/>
      <c r="C21" s="70" t="s">
        <v>65</v>
      </c>
      <c r="D21" s="71"/>
      <c r="E21" s="218" t="s">
        <v>58</v>
      </c>
      <c r="F21" s="219" t="s">
        <v>59</v>
      </c>
      <c r="G21" s="219" t="s">
        <v>60</v>
      </c>
      <c r="H21" s="219" t="s">
        <v>61</v>
      </c>
      <c r="I21" s="220" t="s">
        <v>34</v>
      </c>
    </row>
    <row r="22" spans="1:9" ht="6" customHeight="1" thickBot="1" x14ac:dyDescent="0.25">
      <c r="A22" s="76"/>
      <c r="B22" s="77"/>
      <c r="D22" s="78"/>
      <c r="E22" s="221"/>
      <c r="F22" s="222"/>
      <c r="G22" s="222"/>
      <c r="H22" s="222"/>
      <c r="I22" s="223"/>
    </row>
    <row r="23" spans="1:9" s="75" customFormat="1" ht="12" customHeight="1" thickBot="1" x14ac:dyDescent="0.25">
      <c r="A23" s="82"/>
      <c r="B23" s="83" t="s">
        <v>62</v>
      </c>
      <c r="C23" s="83"/>
      <c r="D23" s="84"/>
      <c r="E23" s="214">
        <f>'SO4 pol'!G39</f>
        <v>0</v>
      </c>
      <c r="F23" s="215">
        <f>SUM(F22:F22)</f>
        <v>0</v>
      </c>
      <c r="G23" s="215">
        <f>SUM(G22:G22)</f>
        <v>0</v>
      </c>
      <c r="H23" s="215">
        <f>SUM(H22:H22)</f>
        <v>0</v>
      </c>
      <c r="I23" s="216">
        <f>SUM(I22:I22)</f>
        <v>0</v>
      </c>
    </row>
    <row r="24" spans="1:9" s="75" customFormat="1" ht="4.5" hidden="1" customHeight="1" x14ac:dyDescent="0.2">
      <c r="E24" s="217"/>
      <c r="F24" s="217"/>
      <c r="G24" s="217"/>
      <c r="H24" s="217"/>
      <c r="I24" s="217"/>
    </row>
    <row r="25" spans="1:9" s="75" customFormat="1" ht="15" customHeight="1" thickBot="1" x14ac:dyDescent="0.25">
      <c r="D25" s="85"/>
      <c r="E25" s="217"/>
      <c r="F25" s="217"/>
      <c r="G25" s="217"/>
      <c r="H25" s="217"/>
      <c r="I25" s="217"/>
    </row>
    <row r="26" spans="1:9" s="75" customFormat="1" ht="12" customHeight="1" thickBot="1" x14ac:dyDescent="0.25">
      <c r="A26" s="70" t="s">
        <v>56</v>
      </c>
      <c r="B26" s="70"/>
      <c r="C26" s="70" t="s">
        <v>66</v>
      </c>
      <c r="D26" s="71"/>
      <c r="E26" s="218" t="s">
        <v>58</v>
      </c>
      <c r="F26" s="219" t="s">
        <v>59</v>
      </c>
      <c r="G26" s="219" t="s">
        <v>60</v>
      </c>
      <c r="H26" s="219" t="s">
        <v>61</v>
      </c>
      <c r="I26" s="220" t="s">
        <v>34</v>
      </c>
    </row>
    <row r="27" spans="1:9" s="75" customFormat="1" ht="6" customHeight="1" thickBot="1" x14ac:dyDescent="0.25">
      <c r="A27" s="76"/>
      <c r="B27" s="77"/>
      <c r="C27" s="3"/>
      <c r="D27" s="78"/>
      <c r="E27" s="221"/>
      <c r="F27" s="222"/>
      <c r="G27" s="222"/>
      <c r="H27" s="222"/>
      <c r="I27" s="223"/>
    </row>
    <row r="28" spans="1:9" s="75" customFormat="1" ht="12" customHeight="1" thickBot="1" x14ac:dyDescent="0.25">
      <c r="A28" s="82"/>
      <c r="B28" s="83" t="s">
        <v>62</v>
      </c>
      <c r="C28" s="83"/>
      <c r="D28" s="84"/>
      <c r="E28" s="214">
        <v>0</v>
      </c>
      <c r="F28" s="215">
        <f>'SO4 pol'!G44</f>
        <v>0</v>
      </c>
      <c r="G28" s="215">
        <f>SUM(G27:G27)</f>
        <v>0</v>
      </c>
      <c r="H28" s="215">
        <f>SUM(H27:H27)</f>
        <v>0</v>
      </c>
      <c r="I28" s="216">
        <f>SUM(I27:I27)</f>
        <v>0</v>
      </c>
    </row>
    <row r="29" spans="1:9" s="75" customFormat="1" ht="4.5" hidden="1" customHeight="1" x14ac:dyDescent="0.2">
      <c r="D29" s="85"/>
      <c r="E29" s="217"/>
      <c r="F29" s="217"/>
      <c r="G29" s="217"/>
      <c r="H29" s="217"/>
      <c r="I29" s="217"/>
    </row>
    <row r="30" spans="1:9" s="75" customFormat="1" ht="15" customHeight="1" thickBot="1" x14ac:dyDescent="0.25">
      <c r="E30" s="217"/>
      <c r="F30" s="217"/>
      <c r="G30" s="217"/>
      <c r="H30" s="217"/>
      <c r="I30" s="217"/>
    </row>
    <row r="31" spans="1:9" s="75" customFormat="1" ht="12" customHeight="1" thickBot="1" x14ac:dyDescent="0.25">
      <c r="A31" s="70" t="s">
        <v>56</v>
      </c>
      <c r="B31" s="70"/>
      <c r="C31" s="70"/>
      <c r="D31" s="71"/>
      <c r="E31" s="218" t="s">
        <v>58</v>
      </c>
      <c r="F31" s="219" t="s">
        <v>59</v>
      </c>
      <c r="G31" s="219" t="s">
        <v>60</v>
      </c>
      <c r="H31" s="219" t="s">
        <v>61</v>
      </c>
      <c r="I31" s="220" t="s">
        <v>34</v>
      </c>
    </row>
    <row r="32" spans="1:9" s="75" customFormat="1" ht="6" customHeight="1" thickBot="1" x14ac:dyDescent="0.25">
      <c r="A32" s="76"/>
      <c r="B32" s="77"/>
      <c r="C32" s="3"/>
      <c r="D32" s="78"/>
      <c r="E32" s="221"/>
      <c r="F32" s="222"/>
      <c r="G32" s="222"/>
      <c r="H32" s="222"/>
      <c r="I32" s="223"/>
    </row>
    <row r="33" spans="1:9" s="75" customFormat="1" ht="12" customHeight="1" thickBot="1" x14ac:dyDescent="0.25">
      <c r="A33" s="82"/>
      <c r="B33" s="83" t="s">
        <v>62</v>
      </c>
      <c r="C33" s="83"/>
      <c r="D33" s="84"/>
      <c r="E33" s="214">
        <v>0</v>
      </c>
      <c r="F33" s="215">
        <f>SUM(F32:F32)</f>
        <v>0</v>
      </c>
      <c r="G33" s="215">
        <f>SUM(G32:G32)</f>
        <v>0</v>
      </c>
      <c r="H33" s="215">
        <f>SUM(H32:H32)</f>
        <v>0</v>
      </c>
      <c r="I33" s="216">
        <f>SUM(I32:I32)</f>
        <v>0</v>
      </c>
    </row>
    <row r="34" spans="1:9" s="75" customFormat="1" ht="12" hidden="1" customHeight="1" x14ac:dyDescent="0.2">
      <c r="D34" s="85"/>
      <c r="E34" s="217"/>
      <c r="F34" s="217"/>
      <c r="G34" s="217"/>
      <c r="H34" s="217"/>
      <c r="I34" s="217"/>
    </row>
    <row r="35" spans="1:9" s="75" customFormat="1" ht="15" customHeight="1" thickBot="1" x14ac:dyDescent="0.25">
      <c r="E35" s="217"/>
      <c r="F35" s="217"/>
      <c r="G35" s="217"/>
      <c r="H35" s="217"/>
      <c r="I35" s="217"/>
    </row>
    <row r="36" spans="1:9" ht="12" customHeight="1" thickBot="1" x14ac:dyDescent="0.25">
      <c r="A36" s="70" t="s">
        <v>56</v>
      </c>
      <c r="B36" s="70"/>
      <c r="C36" s="70"/>
      <c r="D36" s="71"/>
      <c r="E36" s="218" t="s">
        <v>58</v>
      </c>
      <c r="F36" s="219" t="s">
        <v>59</v>
      </c>
      <c r="G36" s="219" t="s">
        <v>60</v>
      </c>
      <c r="H36" s="219" t="s">
        <v>61</v>
      </c>
      <c r="I36" s="220" t="s">
        <v>34</v>
      </c>
    </row>
    <row r="37" spans="1:9" ht="6" customHeight="1" thickBot="1" x14ac:dyDescent="0.25">
      <c r="A37" s="76"/>
      <c r="B37" s="77"/>
      <c r="D37" s="78"/>
      <c r="E37" s="221"/>
      <c r="F37" s="222"/>
      <c r="G37" s="222"/>
      <c r="H37" s="222"/>
      <c r="I37" s="223"/>
    </row>
    <row r="38" spans="1:9" s="75" customFormat="1" ht="12" customHeight="1" thickBot="1" x14ac:dyDescent="0.25">
      <c r="A38" s="82"/>
      <c r="B38" s="83" t="s">
        <v>62</v>
      </c>
      <c r="C38" s="83"/>
      <c r="D38" s="84"/>
      <c r="E38" s="214">
        <v>0</v>
      </c>
      <c r="F38" s="215">
        <f>SUM(F37:F37)</f>
        <v>0</v>
      </c>
      <c r="G38" s="215">
        <f>SUM(G37:G37)</f>
        <v>0</v>
      </c>
      <c r="H38" s="215">
        <f>SUM(H37:H37)</f>
        <v>0</v>
      </c>
      <c r="I38" s="216">
        <f>SUM(I37:I37)</f>
        <v>0</v>
      </c>
    </row>
    <row r="39" spans="1:9" s="75" customFormat="1" ht="12" hidden="1" customHeight="1" x14ac:dyDescent="0.2">
      <c r="D39" s="85"/>
      <c r="E39" s="217"/>
      <c r="F39" s="217"/>
      <c r="G39" s="217"/>
      <c r="H39" s="217"/>
      <c r="I39" s="217"/>
    </row>
    <row r="40" spans="1:9" s="75" customFormat="1" ht="15" customHeight="1" thickBot="1" x14ac:dyDescent="0.25">
      <c r="D40" s="85"/>
      <c r="E40" s="217"/>
      <c r="F40" s="217"/>
      <c r="G40" s="217"/>
      <c r="H40" s="217"/>
      <c r="I40" s="217"/>
    </row>
    <row r="41" spans="1:9" s="75" customFormat="1" ht="11.25" customHeight="1" thickBot="1" x14ac:dyDescent="0.25">
      <c r="A41" s="70" t="s">
        <v>56</v>
      </c>
      <c r="B41" s="70"/>
      <c r="C41" s="70"/>
      <c r="D41" s="71"/>
      <c r="E41" s="218" t="s">
        <v>58</v>
      </c>
      <c r="F41" s="219" t="s">
        <v>59</v>
      </c>
      <c r="G41" s="219" t="s">
        <v>60</v>
      </c>
      <c r="H41" s="219" t="s">
        <v>61</v>
      </c>
      <c r="I41" s="220" t="s">
        <v>34</v>
      </c>
    </row>
    <row r="42" spans="1:9" s="75" customFormat="1" ht="6" customHeight="1" thickBot="1" x14ac:dyDescent="0.25">
      <c r="A42" s="76"/>
      <c r="B42" s="77"/>
      <c r="C42" s="3"/>
      <c r="D42" s="78"/>
      <c r="E42" s="221"/>
      <c r="F42" s="222"/>
      <c r="G42" s="222"/>
      <c r="H42" s="222"/>
      <c r="I42" s="223"/>
    </row>
    <row r="43" spans="1:9" s="75" customFormat="1" ht="12" customHeight="1" thickBot="1" x14ac:dyDescent="0.25">
      <c r="A43" s="82"/>
      <c r="B43" s="83" t="s">
        <v>62</v>
      </c>
      <c r="C43" s="83"/>
      <c r="D43" s="84"/>
      <c r="E43" s="214">
        <v>0</v>
      </c>
      <c r="F43" s="215">
        <f>SUM(F42:F42)</f>
        <v>0</v>
      </c>
      <c r="G43" s="215">
        <f>SUM(G42:G42)</f>
        <v>0</v>
      </c>
      <c r="H43" s="215">
        <f>SUM(H42:H42)</f>
        <v>0</v>
      </c>
      <c r="I43" s="216">
        <f>SUM(I42:I42)</f>
        <v>0</v>
      </c>
    </row>
    <row r="44" spans="1:9" s="75" customFormat="1" ht="12" hidden="1" customHeight="1" x14ac:dyDescent="0.2">
      <c r="D44" s="85"/>
      <c r="E44" s="217"/>
      <c r="F44" s="217"/>
      <c r="G44" s="217"/>
      <c r="H44" s="217"/>
      <c r="I44" s="217"/>
    </row>
    <row r="45" spans="1:9" s="75" customFormat="1" ht="15" customHeight="1" thickBot="1" x14ac:dyDescent="0.25">
      <c r="D45" s="85"/>
      <c r="E45" s="217"/>
      <c r="F45" s="217"/>
      <c r="G45" s="217"/>
      <c r="H45" s="217"/>
      <c r="I45" s="217"/>
    </row>
    <row r="46" spans="1:9" s="75" customFormat="1" ht="12" customHeight="1" thickBot="1" x14ac:dyDescent="0.25">
      <c r="A46" s="70" t="s">
        <v>56</v>
      </c>
      <c r="B46" s="70"/>
      <c r="C46" s="70"/>
      <c r="D46" s="71"/>
      <c r="E46" s="218" t="s">
        <v>58</v>
      </c>
      <c r="F46" s="219" t="s">
        <v>59</v>
      </c>
      <c r="G46" s="219" t="s">
        <v>60</v>
      </c>
      <c r="H46" s="219" t="s">
        <v>61</v>
      </c>
      <c r="I46" s="220" t="s">
        <v>34</v>
      </c>
    </row>
    <row r="47" spans="1:9" s="75" customFormat="1" ht="6" customHeight="1" thickBot="1" x14ac:dyDescent="0.25">
      <c r="A47" s="76"/>
      <c r="B47" s="77"/>
      <c r="C47" s="3"/>
      <c r="D47" s="78"/>
      <c r="E47" s="221"/>
      <c r="F47" s="222"/>
      <c r="G47" s="222"/>
      <c r="H47" s="222"/>
      <c r="I47" s="223"/>
    </row>
    <row r="48" spans="1:9" s="75" customFormat="1" ht="12" customHeight="1" thickBot="1" x14ac:dyDescent="0.25">
      <c r="A48" s="82"/>
      <c r="B48" s="83" t="s">
        <v>62</v>
      </c>
      <c r="C48" s="83"/>
      <c r="D48" s="84"/>
      <c r="E48" s="214">
        <v>0</v>
      </c>
      <c r="F48" s="215">
        <f>SUM(F47:F47)</f>
        <v>0</v>
      </c>
      <c r="G48" s="215">
        <f>SUM(G47:G47)</f>
        <v>0</v>
      </c>
      <c r="H48" s="215">
        <f>SUM(H47:H47)</f>
        <v>0</v>
      </c>
      <c r="I48" s="216">
        <f>SUM(I47:I47)</f>
        <v>0</v>
      </c>
    </row>
    <row r="49" spans="1:57" s="75" customFormat="1" ht="9.75" customHeight="1" x14ac:dyDescent="0.2">
      <c r="D49" s="85"/>
      <c r="E49" s="85"/>
      <c r="F49" s="85"/>
      <c r="G49" s="85"/>
      <c r="H49" s="85"/>
      <c r="I49" s="85"/>
    </row>
    <row r="50" spans="1:57" s="75" customFormat="1" ht="4.5" customHeight="1" x14ac:dyDescent="0.2">
      <c r="D50" s="85"/>
      <c r="E50" s="85"/>
      <c r="F50" s="85"/>
      <c r="G50" s="85"/>
      <c r="H50" s="85"/>
      <c r="I50" s="85"/>
    </row>
    <row r="51" spans="1:57" ht="15.75" x14ac:dyDescent="0.25">
      <c r="A51" s="205" t="s">
        <v>67</v>
      </c>
      <c r="B51" s="205"/>
      <c r="C51" s="205"/>
      <c r="D51" s="205"/>
      <c r="E51" s="224">
        <f>SUM(E7:E50)</f>
        <v>0</v>
      </c>
      <c r="F51" s="86"/>
      <c r="G51" s="86"/>
      <c r="H51" s="86"/>
      <c r="I51" s="86"/>
      <c r="M51" s="27">
        <f>SUM(E51,F28)</f>
        <v>0</v>
      </c>
    </row>
    <row r="52" spans="1:57" ht="10.5" customHeight="1" x14ac:dyDescent="0.2">
      <c r="A52" s="87"/>
      <c r="B52" s="87"/>
      <c r="C52" s="87"/>
      <c r="D52" s="87"/>
      <c r="E52" s="88"/>
    </row>
    <row r="53" spans="1:57" ht="19.5" customHeight="1" x14ac:dyDescent="0.25">
      <c r="A53" s="1" t="s">
        <v>68</v>
      </c>
      <c r="B53" s="1"/>
      <c r="C53" s="1"/>
      <c r="D53" s="1"/>
      <c r="E53" s="1"/>
      <c r="F53" s="1"/>
      <c r="G53" s="89"/>
      <c r="H53" s="1"/>
      <c r="I53" s="1"/>
      <c r="BA53" s="27"/>
      <c r="BB53" s="27"/>
      <c r="BC53" s="27"/>
      <c r="BD53" s="27"/>
      <c r="BE53" s="27"/>
    </row>
    <row r="54" spans="1:57" ht="13.5" thickBot="1" x14ac:dyDescent="0.25"/>
    <row r="55" spans="1:57" x14ac:dyDescent="0.2">
      <c r="A55" s="90" t="s">
        <v>69</v>
      </c>
      <c r="B55" s="91"/>
      <c r="C55" s="91"/>
      <c r="D55" s="92"/>
      <c r="E55" s="93" t="s">
        <v>70</v>
      </c>
      <c r="F55" s="94" t="s">
        <v>71</v>
      </c>
      <c r="G55" s="95" t="s">
        <v>72</v>
      </c>
      <c r="H55" s="96"/>
      <c r="I55" s="97" t="s">
        <v>70</v>
      </c>
    </row>
    <row r="56" spans="1:57" x14ac:dyDescent="0.2">
      <c r="A56" s="98" t="s">
        <v>21</v>
      </c>
      <c r="B56" s="99"/>
      <c r="C56" s="99"/>
      <c r="D56" s="100"/>
      <c r="E56" s="101">
        <v>0</v>
      </c>
      <c r="F56" s="102">
        <v>0</v>
      </c>
      <c r="G56" s="233">
        <f>$E$51</f>
        <v>0</v>
      </c>
      <c r="H56" s="103"/>
      <c r="I56" s="231">
        <f t="shared" ref="I56:I63" si="0">E56+F56*G56/100</f>
        <v>0</v>
      </c>
      <c r="BA56" s="3">
        <v>0</v>
      </c>
    </row>
    <row r="57" spans="1:57" x14ac:dyDescent="0.2">
      <c r="A57" s="98" t="s">
        <v>24</v>
      </c>
      <c r="B57" s="99"/>
      <c r="C57" s="99"/>
      <c r="D57" s="100"/>
      <c r="E57" s="101">
        <v>0</v>
      </c>
      <c r="F57" s="102">
        <v>0</v>
      </c>
      <c r="G57" s="233">
        <f t="shared" ref="G57:G63" si="1">$E$51</f>
        <v>0</v>
      </c>
      <c r="H57" s="103"/>
      <c r="I57" s="231">
        <f t="shared" si="0"/>
        <v>0</v>
      </c>
      <c r="BA57" s="3">
        <v>0</v>
      </c>
    </row>
    <row r="58" spans="1:57" x14ac:dyDescent="0.2">
      <c r="A58" s="98" t="s">
        <v>27</v>
      </c>
      <c r="B58" s="99"/>
      <c r="C58" s="99"/>
      <c r="D58" s="100"/>
      <c r="E58" s="101">
        <v>0</v>
      </c>
      <c r="F58" s="102">
        <v>0.2</v>
      </c>
      <c r="G58" s="233">
        <f t="shared" si="1"/>
        <v>0</v>
      </c>
      <c r="H58" s="103"/>
      <c r="I58" s="231">
        <f t="shared" si="0"/>
        <v>0</v>
      </c>
      <c r="BA58" s="3">
        <v>0</v>
      </c>
    </row>
    <row r="59" spans="1:57" x14ac:dyDescent="0.2">
      <c r="A59" s="98" t="s">
        <v>30</v>
      </c>
      <c r="B59" s="99"/>
      <c r="C59" s="99"/>
      <c r="D59" s="100"/>
      <c r="E59" s="101">
        <v>0</v>
      </c>
      <c r="F59" s="102">
        <v>0.3</v>
      </c>
      <c r="G59" s="233">
        <f t="shared" si="1"/>
        <v>0</v>
      </c>
      <c r="H59" s="103"/>
      <c r="I59" s="231">
        <f t="shared" si="0"/>
        <v>0</v>
      </c>
      <c r="BA59" s="3">
        <v>2</v>
      </c>
    </row>
    <row r="60" spans="1:57" x14ac:dyDescent="0.2">
      <c r="A60" s="98" t="s">
        <v>32</v>
      </c>
      <c r="B60" s="99"/>
      <c r="C60" s="99"/>
      <c r="D60" s="100"/>
      <c r="E60" s="101">
        <v>0</v>
      </c>
      <c r="F60" s="102">
        <v>0.2</v>
      </c>
      <c r="G60" s="233">
        <f t="shared" si="1"/>
        <v>0</v>
      </c>
      <c r="H60" s="103"/>
      <c r="I60" s="231">
        <f t="shared" si="0"/>
        <v>0</v>
      </c>
      <c r="BA60" s="3">
        <v>2</v>
      </c>
    </row>
    <row r="61" spans="1:57" x14ac:dyDescent="0.2">
      <c r="A61" s="98" t="s">
        <v>33</v>
      </c>
      <c r="B61" s="99"/>
      <c r="C61" s="99"/>
      <c r="D61" s="100"/>
      <c r="E61" s="101">
        <v>0</v>
      </c>
      <c r="F61" s="102">
        <v>0</v>
      </c>
      <c r="G61" s="233">
        <f t="shared" si="1"/>
        <v>0</v>
      </c>
      <c r="H61" s="103"/>
      <c r="I61" s="231">
        <f t="shared" si="0"/>
        <v>0</v>
      </c>
      <c r="BA61" s="3">
        <v>1</v>
      </c>
    </row>
    <row r="62" spans="1:57" x14ac:dyDescent="0.2">
      <c r="A62" s="98" t="s">
        <v>35</v>
      </c>
      <c r="B62" s="99"/>
      <c r="C62" s="99"/>
      <c r="D62" s="100"/>
      <c r="E62" s="101">
        <v>0</v>
      </c>
      <c r="F62" s="102">
        <v>0.4</v>
      </c>
      <c r="G62" s="233">
        <f t="shared" si="1"/>
        <v>0</v>
      </c>
      <c r="H62" s="103"/>
      <c r="I62" s="231">
        <f t="shared" si="0"/>
        <v>0</v>
      </c>
      <c r="BA62" s="3">
        <v>2</v>
      </c>
    </row>
    <row r="63" spans="1:57" x14ac:dyDescent="0.2">
      <c r="A63" s="98" t="s">
        <v>73</v>
      </c>
      <c r="B63" s="99"/>
      <c r="C63" s="99"/>
      <c r="D63" s="100"/>
      <c r="E63" s="101">
        <v>0</v>
      </c>
      <c r="F63" s="102">
        <v>0</v>
      </c>
      <c r="G63" s="233">
        <f t="shared" si="1"/>
        <v>0</v>
      </c>
      <c r="H63" s="103"/>
      <c r="I63" s="231">
        <f t="shared" si="0"/>
        <v>0</v>
      </c>
      <c r="BA63" s="3">
        <v>2</v>
      </c>
    </row>
    <row r="64" spans="1:57" ht="13.5" thickBot="1" x14ac:dyDescent="0.25">
      <c r="A64" s="104"/>
      <c r="B64" s="105" t="s">
        <v>74</v>
      </c>
      <c r="C64" s="106"/>
      <c r="D64" s="107"/>
      <c r="E64" s="108"/>
      <c r="F64" s="109"/>
      <c r="G64" s="109"/>
      <c r="H64" s="110"/>
      <c r="I64" s="232">
        <f>SUM(I56:I63)</f>
        <v>0</v>
      </c>
      <c r="M64" s="27">
        <f>I64+M51</f>
        <v>0</v>
      </c>
    </row>
    <row r="66" spans="2:9" x14ac:dyDescent="0.2">
      <c r="B66" s="75"/>
      <c r="F66" s="111"/>
      <c r="G66" s="112"/>
      <c r="H66" s="112"/>
      <c r="I66" s="113"/>
    </row>
    <row r="67" spans="2:9" x14ac:dyDescent="0.2">
      <c r="F67" s="111"/>
      <c r="G67" s="112"/>
      <c r="H67" s="112"/>
      <c r="I67" s="113"/>
    </row>
    <row r="68" spans="2:9" x14ac:dyDescent="0.2">
      <c r="F68" s="111"/>
      <c r="G68" s="112"/>
      <c r="H68" s="112"/>
      <c r="I68" s="113"/>
    </row>
    <row r="69" spans="2:9" x14ac:dyDescent="0.2">
      <c r="F69" s="111"/>
      <c r="G69" s="112"/>
      <c r="H69" s="112"/>
      <c r="I69" s="113"/>
    </row>
    <row r="70" spans="2:9" x14ac:dyDescent="0.2">
      <c r="F70" s="111"/>
      <c r="G70" s="112"/>
      <c r="H70" s="112"/>
      <c r="I70" s="113"/>
    </row>
    <row r="71" spans="2:9" x14ac:dyDescent="0.2">
      <c r="F71" s="111"/>
      <c r="G71" s="112"/>
      <c r="H71" s="112"/>
      <c r="I71" s="113"/>
    </row>
    <row r="72" spans="2:9" x14ac:dyDescent="0.2">
      <c r="F72" s="111"/>
      <c r="G72" s="112"/>
      <c r="H72" s="112"/>
      <c r="I72" s="113"/>
    </row>
    <row r="73" spans="2:9" x14ac:dyDescent="0.2">
      <c r="F73" s="111"/>
      <c r="G73" s="112"/>
      <c r="H73" s="112"/>
      <c r="I73" s="113"/>
    </row>
    <row r="74" spans="2:9" x14ac:dyDescent="0.2">
      <c r="F74" s="111"/>
      <c r="G74" s="112"/>
      <c r="H74" s="112"/>
      <c r="I74" s="113"/>
    </row>
    <row r="75" spans="2:9" x14ac:dyDescent="0.2">
      <c r="F75" s="111"/>
      <c r="G75" s="112"/>
      <c r="H75" s="112"/>
      <c r="I75" s="113"/>
    </row>
    <row r="76" spans="2:9" x14ac:dyDescent="0.2">
      <c r="F76" s="111"/>
      <c r="G76" s="112"/>
      <c r="H76" s="112"/>
      <c r="I76" s="113"/>
    </row>
    <row r="77" spans="2:9" x14ac:dyDescent="0.2">
      <c r="F77" s="111"/>
      <c r="G77" s="112"/>
      <c r="H77" s="112"/>
      <c r="I77" s="113"/>
    </row>
    <row r="78" spans="2:9" x14ac:dyDescent="0.2">
      <c r="F78" s="111"/>
      <c r="G78" s="112"/>
      <c r="H78" s="112"/>
      <c r="I78" s="113"/>
    </row>
    <row r="79" spans="2:9" x14ac:dyDescent="0.2">
      <c r="F79" s="111"/>
      <c r="G79" s="112"/>
      <c r="H79" s="112"/>
      <c r="I79" s="113"/>
    </row>
    <row r="80" spans="2:9" x14ac:dyDescent="0.2">
      <c r="F80" s="111"/>
      <c r="G80" s="112"/>
      <c r="H80" s="112"/>
      <c r="I80" s="113"/>
    </row>
    <row r="81" spans="6:9" x14ac:dyDescent="0.2">
      <c r="F81" s="111"/>
      <c r="G81" s="112"/>
      <c r="H81" s="112"/>
      <c r="I81" s="113"/>
    </row>
    <row r="82" spans="6:9" x14ac:dyDescent="0.2">
      <c r="F82" s="111"/>
      <c r="G82" s="112"/>
      <c r="H82" s="112"/>
      <c r="I82" s="113"/>
    </row>
    <row r="83" spans="6:9" x14ac:dyDescent="0.2">
      <c r="F83" s="111"/>
      <c r="G83" s="112"/>
      <c r="H83" s="112"/>
      <c r="I83" s="113"/>
    </row>
    <row r="84" spans="6:9" x14ac:dyDescent="0.2">
      <c r="F84" s="111"/>
      <c r="G84" s="112"/>
      <c r="H84" s="112"/>
      <c r="I84" s="113"/>
    </row>
    <row r="85" spans="6:9" x14ac:dyDescent="0.2">
      <c r="F85" s="111"/>
      <c r="G85" s="112"/>
      <c r="H85" s="112"/>
      <c r="I85" s="113"/>
    </row>
    <row r="86" spans="6:9" x14ac:dyDescent="0.2">
      <c r="F86" s="111"/>
      <c r="G86" s="112"/>
      <c r="H86" s="112"/>
      <c r="I86" s="113"/>
    </row>
    <row r="87" spans="6:9" x14ac:dyDescent="0.2">
      <c r="F87" s="111"/>
      <c r="G87" s="112"/>
      <c r="H87" s="112"/>
      <c r="I87" s="113"/>
    </row>
    <row r="88" spans="6:9" x14ac:dyDescent="0.2">
      <c r="F88" s="111"/>
      <c r="G88" s="112"/>
      <c r="H88" s="112"/>
      <c r="I88" s="113"/>
    </row>
    <row r="89" spans="6:9" x14ac:dyDescent="0.2">
      <c r="F89" s="111"/>
      <c r="G89" s="112"/>
      <c r="H89" s="112"/>
      <c r="I89" s="113"/>
    </row>
    <row r="90" spans="6:9" x14ac:dyDescent="0.2">
      <c r="F90" s="111"/>
      <c r="G90" s="112"/>
      <c r="H90" s="112"/>
      <c r="I90" s="113"/>
    </row>
    <row r="91" spans="6:9" x14ac:dyDescent="0.2">
      <c r="F91" s="111"/>
      <c r="G91" s="112"/>
      <c r="H91" s="112"/>
      <c r="I91" s="113"/>
    </row>
    <row r="92" spans="6:9" x14ac:dyDescent="0.2">
      <c r="F92" s="111"/>
      <c r="G92" s="112"/>
      <c r="H92" s="112"/>
      <c r="I92" s="113"/>
    </row>
    <row r="93" spans="6:9" x14ac:dyDescent="0.2">
      <c r="F93" s="111"/>
      <c r="G93" s="112"/>
      <c r="H93" s="112"/>
      <c r="I93" s="113"/>
    </row>
    <row r="94" spans="6:9" x14ac:dyDescent="0.2">
      <c r="F94" s="111"/>
      <c r="G94" s="112"/>
      <c r="H94" s="112"/>
      <c r="I94" s="113"/>
    </row>
    <row r="95" spans="6:9" x14ac:dyDescent="0.2">
      <c r="F95" s="111"/>
      <c r="G95" s="112"/>
      <c r="H95" s="112"/>
      <c r="I95" s="113"/>
    </row>
    <row r="96" spans="6:9" x14ac:dyDescent="0.2">
      <c r="F96" s="111"/>
      <c r="G96" s="112"/>
      <c r="H96" s="112"/>
      <c r="I96" s="113"/>
    </row>
    <row r="97" spans="6:9" x14ac:dyDescent="0.2">
      <c r="F97" s="111"/>
      <c r="G97" s="112"/>
      <c r="H97" s="112"/>
      <c r="I97" s="113"/>
    </row>
    <row r="98" spans="6:9" x14ac:dyDescent="0.2">
      <c r="F98" s="111"/>
      <c r="G98" s="112"/>
      <c r="H98" s="112"/>
      <c r="I98" s="113"/>
    </row>
    <row r="99" spans="6:9" x14ac:dyDescent="0.2">
      <c r="F99" s="111"/>
      <c r="G99" s="112"/>
      <c r="H99" s="112"/>
      <c r="I99" s="113"/>
    </row>
    <row r="100" spans="6:9" x14ac:dyDescent="0.2">
      <c r="F100" s="111"/>
      <c r="G100" s="112"/>
      <c r="H100" s="112"/>
      <c r="I100" s="113"/>
    </row>
    <row r="101" spans="6:9" x14ac:dyDescent="0.2">
      <c r="F101" s="111"/>
      <c r="G101" s="112"/>
      <c r="H101" s="112"/>
      <c r="I101" s="113"/>
    </row>
    <row r="102" spans="6:9" x14ac:dyDescent="0.2">
      <c r="F102" s="111"/>
      <c r="G102" s="112"/>
      <c r="H102" s="112"/>
      <c r="I102" s="113"/>
    </row>
    <row r="103" spans="6:9" x14ac:dyDescent="0.2">
      <c r="F103" s="111"/>
      <c r="G103" s="112"/>
      <c r="H103" s="112"/>
      <c r="I103" s="113"/>
    </row>
    <row r="104" spans="6:9" x14ac:dyDescent="0.2">
      <c r="F104" s="111"/>
      <c r="G104" s="112"/>
      <c r="H104" s="112"/>
      <c r="I104" s="113"/>
    </row>
    <row r="105" spans="6:9" x14ac:dyDescent="0.2">
      <c r="F105" s="111"/>
      <c r="G105" s="112"/>
      <c r="H105" s="112"/>
      <c r="I105" s="113"/>
    </row>
    <row r="106" spans="6:9" x14ac:dyDescent="0.2">
      <c r="F106" s="111"/>
      <c r="G106" s="112"/>
      <c r="H106" s="112"/>
      <c r="I106" s="113"/>
    </row>
    <row r="107" spans="6:9" x14ac:dyDescent="0.2">
      <c r="F107" s="111"/>
      <c r="G107" s="112"/>
      <c r="H107" s="112"/>
      <c r="I107" s="113"/>
    </row>
    <row r="108" spans="6:9" x14ac:dyDescent="0.2">
      <c r="F108" s="111"/>
      <c r="G108" s="112"/>
      <c r="H108" s="112"/>
      <c r="I108" s="113"/>
    </row>
    <row r="109" spans="6:9" x14ac:dyDescent="0.2">
      <c r="F109" s="111"/>
      <c r="G109" s="112"/>
      <c r="H109" s="112"/>
      <c r="I109" s="113"/>
    </row>
    <row r="110" spans="6:9" x14ac:dyDescent="0.2">
      <c r="F110" s="111"/>
      <c r="G110" s="112"/>
      <c r="H110" s="112"/>
      <c r="I110" s="113"/>
    </row>
    <row r="111" spans="6:9" x14ac:dyDescent="0.2">
      <c r="F111" s="111"/>
      <c r="G111" s="112"/>
      <c r="H111" s="112"/>
      <c r="I111" s="113"/>
    </row>
    <row r="112" spans="6:9" x14ac:dyDescent="0.2">
      <c r="F112" s="111"/>
      <c r="G112" s="112"/>
      <c r="H112" s="112"/>
      <c r="I112" s="113"/>
    </row>
    <row r="113" spans="6:9" x14ac:dyDescent="0.2">
      <c r="F113" s="111"/>
      <c r="G113" s="112"/>
      <c r="H113" s="112"/>
      <c r="I113" s="113"/>
    </row>
    <row r="114" spans="6:9" x14ac:dyDescent="0.2">
      <c r="F114" s="111"/>
      <c r="G114" s="112"/>
      <c r="H114" s="112"/>
      <c r="I114" s="113"/>
    </row>
    <row r="115" spans="6:9" x14ac:dyDescent="0.2">
      <c r="F115" s="111"/>
      <c r="G115" s="112"/>
      <c r="H115" s="112"/>
      <c r="I115" s="113"/>
    </row>
  </sheetData>
  <mergeCells count="5">
    <mergeCell ref="A1:B1"/>
    <mergeCell ref="C1:D1"/>
    <mergeCell ref="A2:B2"/>
    <mergeCell ref="G2:I2"/>
    <mergeCell ref="A51:D5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2D9A-8EC7-433B-8510-9608CF683596}">
  <dimension ref="A1:CB68"/>
  <sheetViews>
    <sheetView tabSelected="1" topLeftCell="A22" workbookViewId="0">
      <selection activeCell="L36" sqref="L36"/>
    </sheetView>
  </sheetViews>
  <sheetFormatPr defaultRowHeight="12.75" x14ac:dyDescent="0.2"/>
  <cols>
    <col min="1" max="1" width="4.42578125" style="114" customWidth="1"/>
    <col min="2" max="2" width="11.5703125" style="114" customWidth="1"/>
    <col min="3" max="3" width="40.42578125" style="114" customWidth="1"/>
    <col min="4" max="4" width="4.140625" style="114" customWidth="1"/>
    <col min="5" max="5" width="8.5703125" style="188" customWidth="1"/>
    <col min="6" max="6" width="8.5703125" style="114" customWidth="1"/>
    <col min="7" max="7" width="11.42578125" style="114" customWidth="1"/>
    <col min="8" max="9" width="9.140625" style="114"/>
    <col min="10" max="10" width="10.140625" style="114" bestFit="1" customWidth="1"/>
    <col min="11" max="11" width="9.140625" style="114"/>
    <col min="12" max="12" width="13.85546875" style="114" customWidth="1"/>
    <col min="13" max="256" width="9.140625" style="114"/>
    <col min="257" max="257" width="4.42578125" style="114" customWidth="1"/>
    <col min="258" max="258" width="11.5703125" style="114" customWidth="1"/>
    <col min="259" max="259" width="40.42578125" style="114" customWidth="1"/>
    <col min="260" max="260" width="4.140625" style="114" customWidth="1"/>
    <col min="261" max="262" width="8.5703125" style="114" customWidth="1"/>
    <col min="263" max="263" width="11.42578125" style="114" customWidth="1"/>
    <col min="264" max="265" width="9.140625" style="114"/>
    <col min="266" max="266" width="10.140625" style="114" bestFit="1" customWidth="1"/>
    <col min="267" max="267" width="9.140625" style="114"/>
    <col min="268" max="268" width="13.85546875" style="114" customWidth="1"/>
    <col min="269" max="512" width="9.140625" style="114"/>
    <col min="513" max="513" width="4.42578125" style="114" customWidth="1"/>
    <col min="514" max="514" width="11.5703125" style="114" customWidth="1"/>
    <col min="515" max="515" width="40.42578125" style="114" customWidth="1"/>
    <col min="516" max="516" width="4.140625" style="114" customWidth="1"/>
    <col min="517" max="518" width="8.5703125" style="114" customWidth="1"/>
    <col min="519" max="519" width="11.42578125" style="114" customWidth="1"/>
    <col min="520" max="521" width="9.140625" style="114"/>
    <col min="522" max="522" width="10.140625" style="114" bestFit="1" customWidth="1"/>
    <col min="523" max="523" width="9.140625" style="114"/>
    <col min="524" max="524" width="13.85546875" style="114" customWidth="1"/>
    <col min="525" max="768" width="9.140625" style="114"/>
    <col min="769" max="769" width="4.42578125" style="114" customWidth="1"/>
    <col min="770" max="770" width="11.5703125" style="114" customWidth="1"/>
    <col min="771" max="771" width="40.42578125" style="114" customWidth="1"/>
    <col min="772" max="772" width="4.140625" style="114" customWidth="1"/>
    <col min="773" max="774" width="8.5703125" style="114" customWidth="1"/>
    <col min="775" max="775" width="11.42578125" style="114" customWidth="1"/>
    <col min="776" max="777" width="9.140625" style="114"/>
    <col min="778" max="778" width="10.140625" style="114" bestFit="1" customWidth="1"/>
    <col min="779" max="779" width="9.140625" style="114"/>
    <col min="780" max="780" width="13.85546875" style="114" customWidth="1"/>
    <col min="781" max="1024" width="9.140625" style="114"/>
    <col min="1025" max="1025" width="4.42578125" style="114" customWidth="1"/>
    <col min="1026" max="1026" width="11.5703125" style="114" customWidth="1"/>
    <col min="1027" max="1027" width="40.42578125" style="114" customWidth="1"/>
    <col min="1028" max="1028" width="4.140625" style="114" customWidth="1"/>
    <col min="1029" max="1030" width="8.5703125" style="114" customWidth="1"/>
    <col min="1031" max="1031" width="11.42578125" style="114" customWidth="1"/>
    <col min="1032" max="1033" width="9.140625" style="114"/>
    <col min="1034" max="1034" width="10.140625" style="114" bestFit="1" customWidth="1"/>
    <col min="1035" max="1035" width="9.140625" style="114"/>
    <col min="1036" max="1036" width="13.85546875" style="114" customWidth="1"/>
    <col min="1037" max="1280" width="9.140625" style="114"/>
    <col min="1281" max="1281" width="4.42578125" style="114" customWidth="1"/>
    <col min="1282" max="1282" width="11.5703125" style="114" customWidth="1"/>
    <col min="1283" max="1283" width="40.42578125" style="114" customWidth="1"/>
    <col min="1284" max="1284" width="4.140625" style="114" customWidth="1"/>
    <col min="1285" max="1286" width="8.5703125" style="114" customWidth="1"/>
    <col min="1287" max="1287" width="11.42578125" style="114" customWidth="1"/>
    <col min="1288" max="1289" width="9.140625" style="114"/>
    <col min="1290" max="1290" width="10.140625" style="114" bestFit="1" customWidth="1"/>
    <col min="1291" max="1291" width="9.140625" style="114"/>
    <col min="1292" max="1292" width="13.85546875" style="114" customWidth="1"/>
    <col min="1293" max="1536" width="9.140625" style="114"/>
    <col min="1537" max="1537" width="4.42578125" style="114" customWidth="1"/>
    <col min="1538" max="1538" width="11.5703125" style="114" customWidth="1"/>
    <col min="1539" max="1539" width="40.42578125" style="114" customWidth="1"/>
    <col min="1540" max="1540" width="4.140625" style="114" customWidth="1"/>
    <col min="1541" max="1542" width="8.5703125" style="114" customWidth="1"/>
    <col min="1543" max="1543" width="11.42578125" style="114" customWidth="1"/>
    <col min="1544" max="1545" width="9.140625" style="114"/>
    <col min="1546" max="1546" width="10.140625" style="114" bestFit="1" customWidth="1"/>
    <col min="1547" max="1547" width="9.140625" style="114"/>
    <col min="1548" max="1548" width="13.85546875" style="114" customWidth="1"/>
    <col min="1549" max="1792" width="9.140625" style="114"/>
    <col min="1793" max="1793" width="4.42578125" style="114" customWidth="1"/>
    <col min="1794" max="1794" width="11.5703125" style="114" customWidth="1"/>
    <col min="1795" max="1795" width="40.42578125" style="114" customWidth="1"/>
    <col min="1796" max="1796" width="4.140625" style="114" customWidth="1"/>
    <col min="1797" max="1798" width="8.5703125" style="114" customWidth="1"/>
    <col min="1799" max="1799" width="11.42578125" style="114" customWidth="1"/>
    <col min="1800" max="1801" width="9.140625" style="114"/>
    <col min="1802" max="1802" width="10.140625" style="114" bestFit="1" customWidth="1"/>
    <col min="1803" max="1803" width="9.140625" style="114"/>
    <col min="1804" max="1804" width="13.85546875" style="114" customWidth="1"/>
    <col min="1805" max="2048" width="9.140625" style="114"/>
    <col min="2049" max="2049" width="4.42578125" style="114" customWidth="1"/>
    <col min="2050" max="2050" width="11.5703125" style="114" customWidth="1"/>
    <col min="2051" max="2051" width="40.42578125" style="114" customWidth="1"/>
    <col min="2052" max="2052" width="4.140625" style="114" customWidth="1"/>
    <col min="2053" max="2054" width="8.5703125" style="114" customWidth="1"/>
    <col min="2055" max="2055" width="11.42578125" style="114" customWidth="1"/>
    <col min="2056" max="2057" width="9.140625" style="114"/>
    <col min="2058" max="2058" width="10.140625" style="114" bestFit="1" customWidth="1"/>
    <col min="2059" max="2059" width="9.140625" style="114"/>
    <col min="2060" max="2060" width="13.85546875" style="114" customWidth="1"/>
    <col min="2061" max="2304" width="9.140625" style="114"/>
    <col min="2305" max="2305" width="4.42578125" style="114" customWidth="1"/>
    <col min="2306" max="2306" width="11.5703125" style="114" customWidth="1"/>
    <col min="2307" max="2307" width="40.42578125" style="114" customWidth="1"/>
    <col min="2308" max="2308" width="4.140625" style="114" customWidth="1"/>
    <col min="2309" max="2310" width="8.5703125" style="114" customWidth="1"/>
    <col min="2311" max="2311" width="11.42578125" style="114" customWidth="1"/>
    <col min="2312" max="2313" width="9.140625" style="114"/>
    <col min="2314" max="2314" width="10.140625" style="114" bestFit="1" customWidth="1"/>
    <col min="2315" max="2315" width="9.140625" style="114"/>
    <col min="2316" max="2316" width="13.85546875" style="114" customWidth="1"/>
    <col min="2317" max="2560" width="9.140625" style="114"/>
    <col min="2561" max="2561" width="4.42578125" style="114" customWidth="1"/>
    <col min="2562" max="2562" width="11.5703125" style="114" customWidth="1"/>
    <col min="2563" max="2563" width="40.42578125" style="114" customWidth="1"/>
    <col min="2564" max="2564" width="4.140625" style="114" customWidth="1"/>
    <col min="2565" max="2566" width="8.5703125" style="114" customWidth="1"/>
    <col min="2567" max="2567" width="11.42578125" style="114" customWidth="1"/>
    <col min="2568" max="2569" width="9.140625" style="114"/>
    <col min="2570" max="2570" width="10.140625" style="114" bestFit="1" customWidth="1"/>
    <col min="2571" max="2571" width="9.140625" style="114"/>
    <col min="2572" max="2572" width="13.85546875" style="114" customWidth="1"/>
    <col min="2573" max="2816" width="9.140625" style="114"/>
    <col min="2817" max="2817" width="4.42578125" style="114" customWidth="1"/>
    <col min="2818" max="2818" width="11.5703125" style="114" customWidth="1"/>
    <col min="2819" max="2819" width="40.42578125" style="114" customWidth="1"/>
    <col min="2820" max="2820" width="4.140625" style="114" customWidth="1"/>
    <col min="2821" max="2822" width="8.5703125" style="114" customWidth="1"/>
    <col min="2823" max="2823" width="11.42578125" style="114" customWidth="1"/>
    <col min="2824" max="2825" width="9.140625" style="114"/>
    <col min="2826" max="2826" width="10.140625" style="114" bestFit="1" customWidth="1"/>
    <col min="2827" max="2827" width="9.140625" style="114"/>
    <col min="2828" max="2828" width="13.85546875" style="114" customWidth="1"/>
    <col min="2829" max="3072" width="9.140625" style="114"/>
    <col min="3073" max="3073" width="4.42578125" style="114" customWidth="1"/>
    <col min="3074" max="3074" width="11.5703125" style="114" customWidth="1"/>
    <col min="3075" max="3075" width="40.42578125" style="114" customWidth="1"/>
    <col min="3076" max="3076" width="4.140625" style="114" customWidth="1"/>
    <col min="3077" max="3078" width="8.5703125" style="114" customWidth="1"/>
    <col min="3079" max="3079" width="11.42578125" style="114" customWidth="1"/>
    <col min="3080" max="3081" width="9.140625" style="114"/>
    <col min="3082" max="3082" width="10.140625" style="114" bestFit="1" customWidth="1"/>
    <col min="3083" max="3083" width="9.140625" style="114"/>
    <col min="3084" max="3084" width="13.85546875" style="114" customWidth="1"/>
    <col min="3085" max="3328" width="9.140625" style="114"/>
    <col min="3329" max="3329" width="4.42578125" style="114" customWidth="1"/>
    <col min="3330" max="3330" width="11.5703125" style="114" customWidth="1"/>
    <col min="3331" max="3331" width="40.42578125" style="114" customWidth="1"/>
    <col min="3332" max="3332" width="4.140625" style="114" customWidth="1"/>
    <col min="3333" max="3334" width="8.5703125" style="114" customWidth="1"/>
    <col min="3335" max="3335" width="11.42578125" style="114" customWidth="1"/>
    <col min="3336" max="3337" width="9.140625" style="114"/>
    <col min="3338" max="3338" width="10.140625" style="114" bestFit="1" customWidth="1"/>
    <col min="3339" max="3339" width="9.140625" style="114"/>
    <col min="3340" max="3340" width="13.85546875" style="114" customWidth="1"/>
    <col min="3341" max="3584" width="9.140625" style="114"/>
    <col min="3585" max="3585" width="4.42578125" style="114" customWidth="1"/>
    <col min="3586" max="3586" width="11.5703125" style="114" customWidth="1"/>
    <col min="3587" max="3587" width="40.42578125" style="114" customWidth="1"/>
    <col min="3588" max="3588" width="4.140625" style="114" customWidth="1"/>
    <col min="3589" max="3590" width="8.5703125" style="114" customWidth="1"/>
    <col min="3591" max="3591" width="11.42578125" style="114" customWidth="1"/>
    <col min="3592" max="3593" width="9.140625" style="114"/>
    <col min="3594" max="3594" width="10.140625" style="114" bestFit="1" customWidth="1"/>
    <col min="3595" max="3595" width="9.140625" style="114"/>
    <col min="3596" max="3596" width="13.85546875" style="114" customWidth="1"/>
    <col min="3597" max="3840" width="9.140625" style="114"/>
    <col min="3841" max="3841" width="4.42578125" style="114" customWidth="1"/>
    <col min="3842" max="3842" width="11.5703125" style="114" customWidth="1"/>
    <col min="3843" max="3843" width="40.42578125" style="114" customWidth="1"/>
    <col min="3844" max="3844" width="4.140625" style="114" customWidth="1"/>
    <col min="3845" max="3846" width="8.5703125" style="114" customWidth="1"/>
    <col min="3847" max="3847" width="11.42578125" style="114" customWidth="1"/>
    <col min="3848" max="3849" width="9.140625" style="114"/>
    <col min="3850" max="3850" width="10.140625" style="114" bestFit="1" customWidth="1"/>
    <col min="3851" max="3851" width="9.140625" style="114"/>
    <col min="3852" max="3852" width="13.85546875" style="114" customWidth="1"/>
    <col min="3853" max="4096" width="9.140625" style="114"/>
    <col min="4097" max="4097" width="4.42578125" style="114" customWidth="1"/>
    <col min="4098" max="4098" width="11.5703125" style="114" customWidth="1"/>
    <col min="4099" max="4099" width="40.42578125" style="114" customWidth="1"/>
    <col min="4100" max="4100" width="4.140625" style="114" customWidth="1"/>
    <col min="4101" max="4102" width="8.5703125" style="114" customWidth="1"/>
    <col min="4103" max="4103" width="11.42578125" style="114" customWidth="1"/>
    <col min="4104" max="4105" width="9.140625" style="114"/>
    <col min="4106" max="4106" width="10.140625" style="114" bestFit="1" customWidth="1"/>
    <col min="4107" max="4107" width="9.140625" style="114"/>
    <col min="4108" max="4108" width="13.85546875" style="114" customWidth="1"/>
    <col min="4109" max="4352" width="9.140625" style="114"/>
    <col min="4353" max="4353" width="4.42578125" style="114" customWidth="1"/>
    <col min="4354" max="4354" width="11.5703125" style="114" customWidth="1"/>
    <col min="4355" max="4355" width="40.42578125" style="114" customWidth="1"/>
    <col min="4356" max="4356" width="4.140625" style="114" customWidth="1"/>
    <col min="4357" max="4358" width="8.5703125" style="114" customWidth="1"/>
    <col min="4359" max="4359" width="11.42578125" style="114" customWidth="1"/>
    <col min="4360" max="4361" width="9.140625" style="114"/>
    <col min="4362" max="4362" width="10.140625" style="114" bestFit="1" customWidth="1"/>
    <col min="4363" max="4363" width="9.140625" style="114"/>
    <col min="4364" max="4364" width="13.85546875" style="114" customWidth="1"/>
    <col min="4365" max="4608" width="9.140625" style="114"/>
    <col min="4609" max="4609" width="4.42578125" style="114" customWidth="1"/>
    <col min="4610" max="4610" width="11.5703125" style="114" customWidth="1"/>
    <col min="4611" max="4611" width="40.42578125" style="114" customWidth="1"/>
    <col min="4612" max="4612" width="4.140625" style="114" customWidth="1"/>
    <col min="4613" max="4614" width="8.5703125" style="114" customWidth="1"/>
    <col min="4615" max="4615" width="11.42578125" style="114" customWidth="1"/>
    <col min="4616" max="4617" width="9.140625" style="114"/>
    <col min="4618" max="4618" width="10.140625" style="114" bestFit="1" customWidth="1"/>
    <col min="4619" max="4619" width="9.140625" style="114"/>
    <col min="4620" max="4620" width="13.85546875" style="114" customWidth="1"/>
    <col min="4621" max="4864" width="9.140625" style="114"/>
    <col min="4865" max="4865" width="4.42578125" style="114" customWidth="1"/>
    <col min="4866" max="4866" width="11.5703125" style="114" customWidth="1"/>
    <col min="4867" max="4867" width="40.42578125" style="114" customWidth="1"/>
    <col min="4868" max="4868" width="4.140625" style="114" customWidth="1"/>
    <col min="4869" max="4870" width="8.5703125" style="114" customWidth="1"/>
    <col min="4871" max="4871" width="11.42578125" style="114" customWidth="1"/>
    <col min="4872" max="4873" width="9.140625" style="114"/>
    <col min="4874" max="4874" width="10.140625" style="114" bestFit="1" customWidth="1"/>
    <col min="4875" max="4875" width="9.140625" style="114"/>
    <col min="4876" max="4876" width="13.85546875" style="114" customWidth="1"/>
    <col min="4877" max="5120" width="9.140625" style="114"/>
    <col min="5121" max="5121" width="4.42578125" style="114" customWidth="1"/>
    <col min="5122" max="5122" width="11.5703125" style="114" customWidth="1"/>
    <col min="5123" max="5123" width="40.42578125" style="114" customWidth="1"/>
    <col min="5124" max="5124" width="4.140625" style="114" customWidth="1"/>
    <col min="5125" max="5126" width="8.5703125" style="114" customWidth="1"/>
    <col min="5127" max="5127" width="11.42578125" style="114" customWidth="1"/>
    <col min="5128" max="5129" width="9.140625" style="114"/>
    <col min="5130" max="5130" width="10.140625" style="114" bestFit="1" customWidth="1"/>
    <col min="5131" max="5131" width="9.140625" style="114"/>
    <col min="5132" max="5132" width="13.85546875" style="114" customWidth="1"/>
    <col min="5133" max="5376" width="9.140625" style="114"/>
    <col min="5377" max="5377" width="4.42578125" style="114" customWidth="1"/>
    <col min="5378" max="5378" width="11.5703125" style="114" customWidth="1"/>
    <col min="5379" max="5379" width="40.42578125" style="114" customWidth="1"/>
    <col min="5380" max="5380" width="4.140625" style="114" customWidth="1"/>
    <col min="5381" max="5382" width="8.5703125" style="114" customWidth="1"/>
    <col min="5383" max="5383" width="11.42578125" style="114" customWidth="1"/>
    <col min="5384" max="5385" width="9.140625" style="114"/>
    <col min="5386" max="5386" width="10.140625" style="114" bestFit="1" customWidth="1"/>
    <col min="5387" max="5387" width="9.140625" style="114"/>
    <col min="5388" max="5388" width="13.85546875" style="114" customWidth="1"/>
    <col min="5389" max="5632" width="9.140625" style="114"/>
    <col min="5633" max="5633" width="4.42578125" style="114" customWidth="1"/>
    <col min="5634" max="5634" width="11.5703125" style="114" customWidth="1"/>
    <col min="5635" max="5635" width="40.42578125" style="114" customWidth="1"/>
    <col min="5636" max="5636" width="4.140625" style="114" customWidth="1"/>
    <col min="5637" max="5638" width="8.5703125" style="114" customWidth="1"/>
    <col min="5639" max="5639" width="11.42578125" style="114" customWidth="1"/>
    <col min="5640" max="5641" width="9.140625" style="114"/>
    <col min="5642" max="5642" width="10.140625" style="114" bestFit="1" customWidth="1"/>
    <col min="5643" max="5643" width="9.140625" style="114"/>
    <col min="5644" max="5644" width="13.85546875" style="114" customWidth="1"/>
    <col min="5645" max="5888" width="9.140625" style="114"/>
    <col min="5889" max="5889" width="4.42578125" style="114" customWidth="1"/>
    <col min="5890" max="5890" width="11.5703125" style="114" customWidth="1"/>
    <col min="5891" max="5891" width="40.42578125" style="114" customWidth="1"/>
    <col min="5892" max="5892" width="4.140625" style="114" customWidth="1"/>
    <col min="5893" max="5894" width="8.5703125" style="114" customWidth="1"/>
    <col min="5895" max="5895" width="11.42578125" style="114" customWidth="1"/>
    <col min="5896" max="5897" width="9.140625" style="114"/>
    <col min="5898" max="5898" width="10.140625" style="114" bestFit="1" customWidth="1"/>
    <col min="5899" max="5899" width="9.140625" style="114"/>
    <col min="5900" max="5900" width="13.85546875" style="114" customWidth="1"/>
    <col min="5901" max="6144" width="9.140625" style="114"/>
    <col min="6145" max="6145" width="4.42578125" style="114" customWidth="1"/>
    <col min="6146" max="6146" width="11.5703125" style="114" customWidth="1"/>
    <col min="6147" max="6147" width="40.42578125" style="114" customWidth="1"/>
    <col min="6148" max="6148" width="4.140625" style="114" customWidth="1"/>
    <col min="6149" max="6150" width="8.5703125" style="114" customWidth="1"/>
    <col min="6151" max="6151" width="11.42578125" style="114" customWidth="1"/>
    <col min="6152" max="6153" width="9.140625" style="114"/>
    <col min="6154" max="6154" width="10.140625" style="114" bestFit="1" customWidth="1"/>
    <col min="6155" max="6155" width="9.140625" style="114"/>
    <col min="6156" max="6156" width="13.85546875" style="114" customWidth="1"/>
    <col min="6157" max="6400" width="9.140625" style="114"/>
    <col min="6401" max="6401" width="4.42578125" style="114" customWidth="1"/>
    <col min="6402" max="6402" width="11.5703125" style="114" customWidth="1"/>
    <col min="6403" max="6403" width="40.42578125" style="114" customWidth="1"/>
    <col min="6404" max="6404" width="4.140625" style="114" customWidth="1"/>
    <col min="6405" max="6406" width="8.5703125" style="114" customWidth="1"/>
    <col min="6407" max="6407" width="11.42578125" style="114" customWidth="1"/>
    <col min="6408" max="6409" width="9.140625" style="114"/>
    <col min="6410" max="6410" width="10.140625" style="114" bestFit="1" customWidth="1"/>
    <col min="6411" max="6411" width="9.140625" style="114"/>
    <col min="6412" max="6412" width="13.85546875" style="114" customWidth="1"/>
    <col min="6413" max="6656" width="9.140625" style="114"/>
    <col min="6657" max="6657" width="4.42578125" style="114" customWidth="1"/>
    <col min="6658" max="6658" width="11.5703125" style="114" customWidth="1"/>
    <col min="6659" max="6659" width="40.42578125" style="114" customWidth="1"/>
    <col min="6660" max="6660" width="4.140625" style="114" customWidth="1"/>
    <col min="6661" max="6662" width="8.5703125" style="114" customWidth="1"/>
    <col min="6663" max="6663" width="11.42578125" style="114" customWidth="1"/>
    <col min="6664" max="6665" width="9.140625" style="114"/>
    <col min="6666" max="6666" width="10.140625" style="114" bestFit="1" customWidth="1"/>
    <col min="6667" max="6667" width="9.140625" style="114"/>
    <col min="6668" max="6668" width="13.85546875" style="114" customWidth="1"/>
    <col min="6669" max="6912" width="9.140625" style="114"/>
    <col min="6913" max="6913" width="4.42578125" style="114" customWidth="1"/>
    <col min="6914" max="6914" width="11.5703125" style="114" customWidth="1"/>
    <col min="6915" max="6915" width="40.42578125" style="114" customWidth="1"/>
    <col min="6916" max="6916" width="4.140625" style="114" customWidth="1"/>
    <col min="6917" max="6918" width="8.5703125" style="114" customWidth="1"/>
    <col min="6919" max="6919" width="11.42578125" style="114" customWidth="1"/>
    <col min="6920" max="6921" width="9.140625" style="114"/>
    <col min="6922" max="6922" width="10.140625" style="114" bestFit="1" customWidth="1"/>
    <col min="6923" max="6923" width="9.140625" style="114"/>
    <col min="6924" max="6924" width="13.85546875" style="114" customWidth="1"/>
    <col min="6925" max="7168" width="9.140625" style="114"/>
    <col min="7169" max="7169" width="4.42578125" style="114" customWidth="1"/>
    <col min="7170" max="7170" width="11.5703125" style="114" customWidth="1"/>
    <col min="7171" max="7171" width="40.42578125" style="114" customWidth="1"/>
    <col min="7172" max="7172" width="4.140625" style="114" customWidth="1"/>
    <col min="7173" max="7174" width="8.5703125" style="114" customWidth="1"/>
    <col min="7175" max="7175" width="11.42578125" style="114" customWidth="1"/>
    <col min="7176" max="7177" width="9.140625" style="114"/>
    <col min="7178" max="7178" width="10.140625" style="114" bestFit="1" customWidth="1"/>
    <col min="7179" max="7179" width="9.140625" style="114"/>
    <col min="7180" max="7180" width="13.85546875" style="114" customWidth="1"/>
    <col min="7181" max="7424" width="9.140625" style="114"/>
    <col min="7425" max="7425" width="4.42578125" style="114" customWidth="1"/>
    <col min="7426" max="7426" width="11.5703125" style="114" customWidth="1"/>
    <col min="7427" max="7427" width="40.42578125" style="114" customWidth="1"/>
    <col min="7428" max="7428" width="4.140625" style="114" customWidth="1"/>
    <col min="7429" max="7430" width="8.5703125" style="114" customWidth="1"/>
    <col min="7431" max="7431" width="11.42578125" style="114" customWidth="1"/>
    <col min="7432" max="7433" width="9.140625" style="114"/>
    <col min="7434" max="7434" width="10.140625" style="114" bestFit="1" customWidth="1"/>
    <col min="7435" max="7435" width="9.140625" style="114"/>
    <col min="7436" max="7436" width="13.85546875" style="114" customWidth="1"/>
    <col min="7437" max="7680" width="9.140625" style="114"/>
    <col min="7681" max="7681" width="4.42578125" style="114" customWidth="1"/>
    <col min="7682" max="7682" width="11.5703125" style="114" customWidth="1"/>
    <col min="7683" max="7683" width="40.42578125" style="114" customWidth="1"/>
    <col min="7684" max="7684" width="4.140625" style="114" customWidth="1"/>
    <col min="7685" max="7686" width="8.5703125" style="114" customWidth="1"/>
    <col min="7687" max="7687" width="11.42578125" style="114" customWidth="1"/>
    <col min="7688" max="7689" width="9.140625" style="114"/>
    <col min="7690" max="7690" width="10.140625" style="114" bestFit="1" customWidth="1"/>
    <col min="7691" max="7691" width="9.140625" style="114"/>
    <col min="7692" max="7692" width="13.85546875" style="114" customWidth="1"/>
    <col min="7693" max="7936" width="9.140625" style="114"/>
    <col min="7937" max="7937" width="4.42578125" style="114" customWidth="1"/>
    <col min="7938" max="7938" width="11.5703125" style="114" customWidth="1"/>
    <col min="7939" max="7939" width="40.42578125" style="114" customWidth="1"/>
    <col min="7940" max="7940" width="4.140625" style="114" customWidth="1"/>
    <col min="7941" max="7942" width="8.5703125" style="114" customWidth="1"/>
    <col min="7943" max="7943" width="11.42578125" style="114" customWidth="1"/>
    <col min="7944" max="7945" width="9.140625" style="114"/>
    <col min="7946" max="7946" width="10.140625" style="114" bestFit="1" customWidth="1"/>
    <col min="7947" max="7947" width="9.140625" style="114"/>
    <col min="7948" max="7948" width="13.85546875" style="114" customWidth="1"/>
    <col min="7949" max="8192" width="9.140625" style="114"/>
    <col min="8193" max="8193" width="4.42578125" style="114" customWidth="1"/>
    <col min="8194" max="8194" width="11.5703125" style="114" customWidth="1"/>
    <col min="8195" max="8195" width="40.42578125" style="114" customWidth="1"/>
    <col min="8196" max="8196" width="4.140625" style="114" customWidth="1"/>
    <col min="8197" max="8198" width="8.5703125" style="114" customWidth="1"/>
    <col min="8199" max="8199" width="11.42578125" style="114" customWidth="1"/>
    <col min="8200" max="8201" width="9.140625" style="114"/>
    <col min="8202" max="8202" width="10.140625" style="114" bestFit="1" customWidth="1"/>
    <col min="8203" max="8203" width="9.140625" style="114"/>
    <col min="8204" max="8204" width="13.85546875" style="114" customWidth="1"/>
    <col min="8205" max="8448" width="9.140625" style="114"/>
    <col min="8449" max="8449" width="4.42578125" style="114" customWidth="1"/>
    <col min="8450" max="8450" width="11.5703125" style="114" customWidth="1"/>
    <col min="8451" max="8451" width="40.42578125" style="114" customWidth="1"/>
    <col min="8452" max="8452" width="4.140625" style="114" customWidth="1"/>
    <col min="8453" max="8454" width="8.5703125" style="114" customWidth="1"/>
    <col min="8455" max="8455" width="11.42578125" style="114" customWidth="1"/>
    <col min="8456" max="8457" width="9.140625" style="114"/>
    <col min="8458" max="8458" width="10.140625" style="114" bestFit="1" customWidth="1"/>
    <col min="8459" max="8459" width="9.140625" style="114"/>
    <col min="8460" max="8460" width="13.85546875" style="114" customWidth="1"/>
    <col min="8461" max="8704" width="9.140625" style="114"/>
    <col min="8705" max="8705" width="4.42578125" style="114" customWidth="1"/>
    <col min="8706" max="8706" width="11.5703125" style="114" customWidth="1"/>
    <col min="8707" max="8707" width="40.42578125" style="114" customWidth="1"/>
    <col min="8708" max="8708" width="4.140625" style="114" customWidth="1"/>
    <col min="8709" max="8710" width="8.5703125" style="114" customWidth="1"/>
    <col min="8711" max="8711" width="11.42578125" style="114" customWidth="1"/>
    <col min="8712" max="8713" width="9.140625" style="114"/>
    <col min="8714" max="8714" width="10.140625" style="114" bestFit="1" customWidth="1"/>
    <col min="8715" max="8715" width="9.140625" style="114"/>
    <col min="8716" max="8716" width="13.85546875" style="114" customWidth="1"/>
    <col min="8717" max="8960" width="9.140625" style="114"/>
    <col min="8961" max="8961" width="4.42578125" style="114" customWidth="1"/>
    <col min="8962" max="8962" width="11.5703125" style="114" customWidth="1"/>
    <col min="8963" max="8963" width="40.42578125" style="114" customWidth="1"/>
    <col min="8964" max="8964" width="4.140625" style="114" customWidth="1"/>
    <col min="8965" max="8966" width="8.5703125" style="114" customWidth="1"/>
    <col min="8967" max="8967" width="11.42578125" style="114" customWidth="1"/>
    <col min="8968" max="8969" width="9.140625" style="114"/>
    <col min="8970" max="8970" width="10.140625" style="114" bestFit="1" customWidth="1"/>
    <col min="8971" max="8971" width="9.140625" style="114"/>
    <col min="8972" max="8972" width="13.85546875" style="114" customWidth="1"/>
    <col min="8973" max="9216" width="9.140625" style="114"/>
    <col min="9217" max="9217" width="4.42578125" style="114" customWidth="1"/>
    <col min="9218" max="9218" width="11.5703125" style="114" customWidth="1"/>
    <col min="9219" max="9219" width="40.42578125" style="114" customWidth="1"/>
    <col min="9220" max="9220" width="4.140625" style="114" customWidth="1"/>
    <col min="9221" max="9222" width="8.5703125" style="114" customWidth="1"/>
    <col min="9223" max="9223" width="11.42578125" style="114" customWidth="1"/>
    <col min="9224" max="9225" width="9.140625" style="114"/>
    <col min="9226" max="9226" width="10.140625" style="114" bestFit="1" customWidth="1"/>
    <col min="9227" max="9227" width="9.140625" style="114"/>
    <col min="9228" max="9228" width="13.85546875" style="114" customWidth="1"/>
    <col min="9229" max="9472" width="9.140625" style="114"/>
    <col min="9473" max="9473" width="4.42578125" style="114" customWidth="1"/>
    <col min="9474" max="9474" width="11.5703125" style="114" customWidth="1"/>
    <col min="9475" max="9475" width="40.42578125" style="114" customWidth="1"/>
    <col min="9476" max="9476" width="4.140625" style="114" customWidth="1"/>
    <col min="9477" max="9478" width="8.5703125" style="114" customWidth="1"/>
    <col min="9479" max="9479" width="11.42578125" style="114" customWidth="1"/>
    <col min="9480" max="9481" width="9.140625" style="114"/>
    <col min="9482" max="9482" width="10.140625" style="114" bestFit="1" customWidth="1"/>
    <col min="9483" max="9483" width="9.140625" style="114"/>
    <col min="9484" max="9484" width="13.85546875" style="114" customWidth="1"/>
    <col min="9485" max="9728" width="9.140625" style="114"/>
    <col min="9729" max="9729" width="4.42578125" style="114" customWidth="1"/>
    <col min="9730" max="9730" width="11.5703125" style="114" customWidth="1"/>
    <col min="9731" max="9731" width="40.42578125" style="114" customWidth="1"/>
    <col min="9732" max="9732" width="4.140625" style="114" customWidth="1"/>
    <col min="9733" max="9734" width="8.5703125" style="114" customWidth="1"/>
    <col min="9735" max="9735" width="11.42578125" style="114" customWidth="1"/>
    <col min="9736" max="9737" width="9.140625" style="114"/>
    <col min="9738" max="9738" width="10.140625" style="114" bestFit="1" customWidth="1"/>
    <col min="9739" max="9739" width="9.140625" style="114"/>
    <col min="9740" max="9740" width="13.85546875" style="114" customWidth="1"/>
    <col min="9741" max="9984" width="9.140625" style="114"/>
    <col min="9985" max="9985" width="4.42578125" style="114" customWidth="1"/>
    <col min="9986" max="9986" width="11.5703125" style="114" customWidth="1"/>
    <col min="9987" max="9987" width="40.42578125" style="114" customWidth="1"/>
    <col min="9988" max="9988" width="4.140625" style="114" customWidth="1"/>
    <col min="9989" max="9990" width="8.5703125" style="114" customWidth="1"/>
    <col min="9991" max="9991" width="11.42578125" style="114" customWidth="1"/>
    <col min="9992" max="9993" width="9.140625" style="114"/>
    <col min="9994" max="9994" width="10.140625" style="114" bestFit="1" customWidth="1"/>
    <col min="9995" max="9995" width="9.140625" style="114"/>
    <col min="9996" max="9996" width="13.85546875" style="114" customWidth="1"/>
    <col min="9997" max="10240" width="9.140625" style="114"/>
    <col min="10241" max="10241" width="4.42578125" style="114" customWidth="1"/>
    <col min="10242" max="10242" width="11.5703125" style="114" customWidth="1"/>
    <col min="10243" max="10243" width="40.42578125" style="114" customWidth="1"/>
    <col min="10244" max="10244" width="4.140625" style="114" customWidth="1"/>
    <col min="10245" max="10246" width="8.5703125" style="114" customWidth="1"/>
    <col min="10247" max="10247" width="11.42578125" style="114" customWidth="1"/>
    <col min="10248" max="10249" width="9.140625" style="114"/>
    <col min="10250" max="10250" width="10.140625" style="114" bestFit="1" customWidth="1"/>
    <col min="10251" max="10251" width="9.140625" style="114"/>
    <col min="10252" max="10252" width="13.85546875" style="114" customWidth="1"/>
    <col min="10253" max="10496" width="9.140625" style="114"/>
    <col min="10497" max="10497" width="4.42578125" style="114" customWidth="1"/>
    <col min="10498" max="10498" width="11.5703125" style="114" customWidth="1"/>
    <col min="10499" max="10499" width="40.42578125" style="114" customWidth="1"/>
    <col min="10500" max="10500" width="4.140625" style="114" customWidth="1"/>
    <col min="10501" max="10502" width="8.5703125" style="114" customWidth="1"/>
    <col min="10503" max="10503" width="11.42578125" style="114" customWidth="1"/>
    <col min="10504" max="10505" width="9.140625" style="114"/>
    <col min="10506" max="10506" width="10.140625" style="114" bestFit="1" customWidth="1"/>
    <col min="10507" max="10507" width="9.140625" style="114"/>
    <col min="10508" max="10508" width="13.85546875" style="114" customWidth="1"/>
    <col min="10509" max="10752" width="9.140625" style="114"/>
    <col min="10753" max="10753" width="4.42578125" style="114" customWidth="1"/>
    <col min="10754" max="10754" width="11.5703125" style="114" customWidth="1"/>
    <col min="10755" max="10755" width="40.42578125" style="114" customWidth="1"/>
    <col min="10756" max="10756" width="4.140625" style="114" customWidth="1"/>
    <col min="10757" max="10758" width="8.5703125" style="114" customWidth="1"/>
    <col min="10759" max="10759" width="11.42578125" style="114" customWidth="1"/>
    <col min="10760" max="10761" width="9.140625" style="114"/>
    <col min="10762" max="10762" width="10.140625" style="114" bestFit="1" customWidth="1"/>
    <col min="10763" max="10763" width="9.140625" style="114"/>
    <col min="10764" max="10764" width="13.85546875" style="114" customWidth="1"/>
    <col min="10765" max="11008" width="9.140625" style="114"/>
    <col min="11009" max="11009" width="4.42578125" style="114" customWidth="1"/>
    <col min="11010" max="11010" width="11.5703125" style="114" customWidth="1"/>
    <col min="11011" max="11011" width="40.42578125" style="114" customWidth="1"/>
    <col min="11012" max="11012" width="4.140625" style="114" customWidth="1"/>
    <col min="11013" max="11014" width="8.5703125" style="114" customWidth="1"/>
    <col min="11015" max="11015" width="11.42578125" style="114" customWidth="1"/>
    <col min="11016" max="11017" width="9.140625" style="114"/>
    <col min="11018" max="11018" width="10.140625" style="114" bestFit="1" customWidth="1"/>
    <col min="11019" max="11019" width="9.140625" style="114"/>
    <col min="11020" max="11020" width="13.85546875" style="114" customWidth="1"/>
    <col min="11021" max="11264" width="9.140625" style="114"/>
    <col min="11265" max="11265" width="4.42578125" style="114" customWidth="1"/>
    <col min="11266" max="11266" width="11.5703125" style="114" customWidth="1"/>
    <col min="11267" max="11267" width="40.42578125" style="114" customWidth="1"/>
    <col min="11268" max="11268" width="4.140625" style="114" customWidth="1"/>
    <col min="11269" max="11270" width="8.5703125" style="114" customWidth="1"/>
    <col min="11271" max="11271" width="11.42578125" style="114" customWidth="1"/>
    <col min="11272" max="11273" width="9.140625" style="114"/>
    <col min="11274" max="11274" width="10.140625" style="114" bestFit="1" customWidth="1"/>
    <col min="11275" max="11275" width="9.140625" style="114"/>
    <col min="11276" max="11276" width="13.85546875" style="114" customWidth="1"/>
    <col min="11277" max="11520" width="9.140625" style="114"/>
    <col min="11521" max="11521" width="4.42578125" style="114" customWidth="1"/>
    <col min="11522" max="11522" width="11.5703125" style="114" customWidth="1"/>
    <col min="11523" max="11523" width="40.42578125" style="114" customWidth="1"/>
    <col min="11524" max="11524" width="4.140625" style="114" customWidth="1"/>
    <col min="11525" max="11526" width="8.5703125" style="114" customWidth="1"/>
    <col min="11527" max="11527" width="11.42578125" style="114" customWidth="1"/>
    <col min="11528" max="11529" width="9.140625" style="114"/>
    <col min="11530" max="11530" width="10.140625" style="114" bestFit="1" customWidth="1"/>
    <col min="11531" max="11531" width="9.140625" style="114"/>
    <col min="11532" max="11532" width="13.85546875" style="114" customWidth="1"/>
    <col min="11533" max="11776" width="9.140625" style="114"/>
    <col min="11777" max="11777" width="4.42578125" style="114" customWidth="1"/>
    <col min="11778" max="11778" width="11.5703125" style="114" customWidth="1"/>
    <col min="11779" max="11779" width="40.42578125" style="114" customWidth="1"/>
    <col min="11780" max="11780" width="4.140625" style="114" customWidth="1"/>
    <col min="11781" max="11782" width="8.5703125" style="114" customWidth="1"/>
    <col min="11783" max="11783" width="11.42578125" style="114" customWidth="1"/>
    <col min="11784" max="11785" width="9.140625" style="114"/>
    <col min="11786" max="11786" width="10.140625" style="114" bestFit="1" customWidth="1"/>
    <col min="11787" max="11787" width="9.140625" style="114"/>
    <col min="11788" max="11788" width="13.85546875" style="114" customWidth="1"/>
    <col min="11789" max="12032" width="9.140625" style="114"/>
    <col min="12033" max="12033" width="4.42578125" style="114" customWidth="1"/>
    <col min="12034" max="12034" width="11.5703125" style="114" customWidth="1"/>
    <col min="12035" max="12035" width="40.42578125" style="114" customWidth="1"/>
    <col min="12036" max="12036" width="4.140625" style="114" customWidth="1"/>
    <col min="12037" max="12038" width="8.5703125" style="114" customWidth="1"/>
    <col min="12039" max="12039" width="11.42578125" style="114" customWidth="1"/>
    <col min="12040" max="12041" width="9.140625" style="114"/>
    <col min="12042" max="12042" width="10.140625" style="114" bestFit="1" customWidth="1"/>
    <col min="12043" max="12043" width="9.140625" style="114"/>
    <col min="12044" max="12044" width="13.85546875" style="114" customWidth="1"/>
    <col min="12045" max="12288" width="9.140625" style="114"/>
    <col min="12289" max="12289" width="4.42578125" style="114" customWidth="1"/>
    <col min="12290" max="12290" width="11.5703125" style="114" customWidth="1"/>
    <col min="12291" max="12291" width="40.42578125" style="114" customWidth="1"/>
    <col min="12292" max="12292" width="4.140625" style="114" customWidth="1"/>
    <col min="12293" max="12294" width="8.5703125" style="114" customWidth="1"/>
    <col min="12295" max="12295" width="11.42578125" style="114" customWidth="1"/>
    <col min="12296" max="12297" width="9.140625" style="114"/>
    <col min="12298" max="12298" width="10.140625" style="114" bestFit="1" customWidth="1"/>
    <col min="12299" max="12299" width="9.140625" style="114"/>
    <col min="12300" max="12300" width="13.85546875" style="114" customWidth="1"/>
    <col min="12301" max="12544" width="9.140625" style="114"/>
    <col min="12545" max="12545" width="4.42578125" style="114" customWidth="1"/>
    <col min="12546" max="12546" width="11.5703125" style="114" customWidth="1"/>
    <col min="12547" max="12547" width="40.42578125" style="114" customWidth="1"/>
    <col min="12548" max="12548" width="4.140625" style="114" customWidth="1"/>
    <col min="12549" max="12550" width="8.5703125" style="114" customWidth="1"/>
    <col min="12551" max="12551" width="11.42578125" style="114" customWidth="1"/>
    <col min="12552" max="12553" width="9.140625" style="114"/>
    <col min="12554" max="12554" width="10.140625" style="114" bestFit="1" customWidth="1"/>
    <col min="12555" max="12555" width="9.140625" style="114"/>
    <col min="12556" max="12556" width="13.85546875" style="114" customWidth="1"/>
    <col min="12557" max="12800" width="9.140625" style="114"/>
    <col min="12801" max="12801" width="4.42578125" style="114" customWidth="1"/>
    <col min="12802" max="12802" width="11.5703125" style="114" customWidth="1"/>
    <col min="12803" max="12803" width="40.42578125" style="114" customWidth="1"/>
    <col min="12804" max="12804" width="4.140625" style="114" customWidth="1"/>
    <col min="12805" max="12806" width="8.5703125" style="114" customWidth="1"/>
    <col min="12807" max="12807" width="11.42578125" style="114" customWidth="1"/>
    <col min="12808" max="12809" width="9.140625" style="114"/>
    <col min="12810" max="12810" width="10.140625" style="114" bestFit="1" customWidth="1"/>
    <col min="12811" max="12811" width="9.140625" style="114"/>
    <col min="12812" max="12812" width="13.85546875" style="114" customWidth="1"/>
    <col min="12813" max="13056" width="9.140625" style="114"/>
    <col min="13057" max="13057" width="4.42578125" style="114" customWidth="1"/>
    <col min="13058" max="13058" width="11.5703125" style="114" customWidth="1"/>
    <col min="13059" max="13059" width="40.42578125" style="114" customWidth="1"/>
    <col min="13060" max="13060" width="4.140625" style="114" customWidth="1"/>
    <col min="13061" max="13062" width="8.5703125" style="114" customWidth="1"/>
    <col min="13063" max="13063" width="11.42578125" style="114" customWidth="1"/>
    <col min="13064" max="13065" width="9.140625" style="114"/>
    <col min="13066" max="13066" width="10.140625" style="114" bestFit="1" customWidth="1"/>
    <col min="13067" max="13067" width="9.140625" style="114"/>
    <col min="13068" max="13068" width="13.85546875" style="114" customWidth="1"/>
    <col min="13069" max="13312" width="9.140625" style="114"/>
    <col min="13313" max="13313" width="4.42578125" style="114" customWidth="1"/>
    <col min="13314" max="13314" width="11.5703125" style="114" customWidth="1"/>
    <col min="13315" max="13315" width="40.42578125" style="114" customWidth="1"/>
    <col min="13316" max="13316" width="4.140625" style="114" customWidth="1"/>
    <col min="13317" max="13318" width="8.5703125" style="114" customWidth="1"/>
    <col min="13319" max="13319" width="11.42578125" style="114" customWidth="1"/>
    <col min="13320" max="13321" width="9.140625" style="114"/>
    <col min="13322" max="13322" width="10.140625" style="114" bestFit="1" customWidth="1"/>
    <col min="13323" max="13323" width="9.140625" style="114"/>
    <col min="13324" max="13324" width="13.85546875" style="114" customWidth="1"/>
    <col min="13325" max="13568" width="9.140625" style="114"/>
    <col min="13569" max="13569" width="4.42578125" style="114" customWidth="1"/>
    <col min="13570" max="13570" width="11.5703125" style="114" customWidth="1"/>
    <col min="13571" max="13571" width="40.42578125" style="114" customWidth="1"/>
    <col min="13572" max="13572" width="4.140625" style="114" customWidth="1"/>
    <col min="13573" max="13574" width="8.5703125" style="114" customWidth="1"/>
    <col min="13575" max="13575" width="11.42578125" style="114" customWidth="1"/>
    <col min="13576" max="13577" width="9.140625" style="114"/>
    <col min="13578" max="13578" width="10.140625" style="114" bestFit="1" customWidth="1"/>
    <col min="13579" max="13579" width="9.140625" style="114"/>
    <col min="13580" max="13580" width="13.85546875" style="114" customWidth="1"/>
    <col min="13581" max="13824" width="9.140625" style="114"/>
    <col min="13825" max="13825" width="4.42578125" style="114" customWidth="1"/>
    <col min="13826" max="13826" width="11.5703125" style="114" customWidth="1"/>
    <col min="13827" max="13827" width="40.42578125" style="114" customWidth="1"/>
    <col min="13828" max="13828" width="4.140625" style="114" customWidth="1"/>
    <col min="13829" max="13830" width="8.5703125" style="114" customWidth="1"/>
    <col min="13831" max="13831" width="11.42578125" style="114" customWidth="1"/>
    <col min="13832" max="13833" width="9.140625" style="114"/>
    <col min="13834" max="13834" width="10.140625" style="114" bestFit="1" customWidth="1"/>
    <col min="13835" max="13835" width="9.140625" style="114"/>
    <col min="13836" max="13836" width="13.85546875" style="114" customWidth="1"/>
    <col min="13837" max="14080" width="9.140625" style="114"/>
    <col min="14081" max="14081" width="4.42578125" style="114" customWidth="1"/>
    <col min="14082" max="14082" width="11.5703125" style="114" customWidth="1"/>
    <col min="14083" max="14083" width="40.42578125" style="114" customWidth="1"/>
    <col min="14084" max="14084" width="4.140625" style="114" customWidth="1"/>
    <col min="14085" max="14086" width="8.5703125" style="114" customWidth="1"/>
    <col min="14087" max="14087" width="11.42578125" style="114" customWidth="1"/>
    <col min="14088" max="14089" width="9.140625" style="114"/>
    <col min="14090" max="14090" width="10.140625" style="114" bestFit="1" customWidth="1"/>
    <col min="14091" max="14091" width="9.140625" style="114"/>
    <col min="14092" max="14092" width="13.85546875" style="114" customWidth="1"/>
    <col min="14093" max="14336" width="9.140625" style="114"/>
    <col min="14337" max="14337" width="4.42578125" style="114" customWidth="1"/>
    <col min="14338" max="14338" width="11.5703125" style="114" customWidth="1"/>
    <col min="14339" max="14339" width="40.42578125" style="114" customWidth="1"/>
    <col min="14340" max="14340" width="4.140625" style="114" customWidth="1"/>
    <col min="14341" max="14342" width="8.5703125" style="114" customWidth="1"/>
    <col min="14343" max="14343" width="11.42578125" style="114" customWidth="1"/>
    <col min="14344" max="14345" width="9.140625" style="114"/>
    <col min="14346" max="14346" width="10.140625" style="114" bestFit="1" customWidth="1"/>
    <col min="14347" max="14347" width="9.140625" style="114"/>
    <col min="14348" max="14348" width="13.85546875" style="114" customWidth="1"/>
    <col min="14349" max="14592" width="9.140625" style="114"/>
    <col min="14593" max="14593" width="4.42578125" style="114" customWidth="1"/>
    <col min="14594" max="14594" width="11.5703125" style="114" customWidth="1"/>
    <col min="14595" max="14595" width="40.42578125" style="114" customWidth="1"/>
    <col min="14596" max="14596" width="4.140625" style="114" customWidth="1"/>
    <col min="14597" max="14598" width="8.5703125" style="114" customWidth="1"/>
    <col min="14599" max="14599" width="11.42578125" style="114" customWidth="1"/>
    <col min="14600" max="14601" width="9.140625" style="114"/>
    <col min="14602" max="14602" width="10.140625" style="114" bestFit="1" customWidth="1"/>
    <col min="14603" max="14603" width="9.140625" style="114"/>
    <col min="14604" max="14604" width="13.85546875" style="114" customWidth="1"/>
    <col min="14605" max="14848" width="9.140625" style="114"/>
    <col min="14849" max="14849" width="4.42578125" style="114" customWidth="1"/>
    <col min="14850" max="14850" width="11.5703125" style="114" customWidth="1"/>
    <col min="14851" max="14851" width="40.42578125" style="114" customWidth="1"/>
    <col min="14852" max="14852" width="4.140625" style="114" customWidth="1"/>
    <col min="14853" max="14854" width="8.5703125" style="114" customWidth="1"/>
    <col min="14855" max="14855" width="11.42578125" style="114" customWidth="1"/>
    <col min="14856" max="14857" width="9.140625" style="114"/>
    <col min="14858" max="14858" width="10.140625" style="114" bestFit="1" customWidth="1"/>
    <col min="14859" max="14859" width="9.140625" style="114"/>
    <col min="14860" max="14860" width="13.85546875" style="114" customWidth="1"/>
    <col min="14861" max="15104" width="9.140625" style="114"/>
    <col min="15105" max="15105" width="4.42578125" style="114" customWidth="1"/>
    <col min="15106" max="15106" width="11.5703125" style="114" customWidth="1"/>
    <col min="15107" max="15107" width="40.42578125" style="114" customWidth="1"/>
    <col min="15108" max="15108" width="4.140625" style="114" customWidth="1"/>
    <col min="15109" max="15110" width="8.5703125" style="114" customWidth="1"/>
    <col min="15111" max="15111" width="11.42578125" style="114" customWidth="1"/>
    <col min="15112" max="15113" width="9.140625" style="114"/>
    <col min="15114" max="15114" width="10.140625" style="114" bestFit="1" customWidth="1"/>
    <col min="15115" max="15115" width="9.140625" style="114"/>
    <col min="15116" max="15116" width="13.85546875" style="114" customWidth="1"/>
    <col min="15117" max="15360" width="9.140625" style="114"/>
    <col min="15361" max="15361" width="4.42578125" style="114" customWidth="1"/>
    <col min="15362" max="15362" width="11.5703125" style="114" customWidth="1"/>
    <col min="15363" max="15363" width="40.42578125" style="114" customWidth="1"/>
    <col min="15364" max="15364" width="4.140625" style="114" customWidth="1"/>
    <col min="15365" max="15366" width="8.5703125" style="114" customWidth="1"/>
    <col min="15367" max="15367" width="11.42578125" style="114" customWidth="1"/>
    <col min="15368" max="15369" width="9.140625" style="114"/>
    <col min="15370" max="15370" width="10.140625" style="114" bestFit="1" customWidth="1"/>
    <col min="15371" max="15371" width="9.140625" style="114"/>
    <col min="15372" max="15372" width="13.85546875" style="114" customWidth="1"/>
    <col min="15373" max="15616" width="9.140625" style="114"/>
    <col min="15617" max="15617" width="4.42578125" style="114" customWidth="1"/>
    <col min="15618" max="15618" width="11.5703125" style="114" customWidth="1"/>
    <col min="15619" max="15619" width="40.42578125" style="114" customWidth="1"/>
    <col min="15620" max="15620" width="4.140625" style="114" customWidth="1"/>
    <col min="15621" max="15622" width="8.5703125" style="114" customWidth="1"/>
    <col min="15623" max="15623" width="11.42578125" style="114" customWidth="1"/>
    <col min="15624" max="15625" width="9.140625" style="114"/>
    <col min="15626" max="15626" width="10.140625" style="114" bestFit="1" customWidth="1"/>
    <col min="15627" max="15627" width="9.140625" style="114"/>
    <col min="15628" max="15628" width="13.85546875" style="114" customWidth="1"/>
    <col min="15629" max="15872" width="9.140625" style="114"/>
    <col min="15873" max="15873" width="4.42578125" style="114" customWidth="1"/>
    <col min="15874" max="15874" width="11.5703125" style="114" customWidth="1"/>
    <col min="15875" max="15875" width="40.42578125" style="114" customWidth="1"/>
    <col min="15876" max="15876" width="4.140625" style="114" customWidth="1"/>
    <col min="15877" max="15878" width="8.5703125" style="114" customWidth="1"/>
    <col min="15879" max="15879" width="11.42578125" style="114" customWidth="1"/>
    <col min="15880" max="15881" width="9.140625" style="114"/>
    <col min="15882" max="15882" width="10.140625" style="114" bestFit="1" customWidth="1"/>
    <col min="15883" max="15883" width="9.140625" style="114"/>
    <col min="15884" max="15884" width="13.85546875" style="114" customWidth="1"/>
    <col min="15885" max="16128" width="9.140625" style="114"/>
    <col min="16129" max="16129" width="4.42578125" style="114" customWidth="1"/>
    <col min="16130" max="16130" width="11.5703125" style="114" customWidth="1"/>
    <col min="16131" max="16131" width="40.42578125" style="114" customWidth="1"/>
    <col min="16132" max="16132" width="4.140625" style="114" customWidth="1"/>
    <col min="16133" max="16134" width="8.5703125" style="114" customWidth="1"/>
    <col min="16135" max="16135" width="11.42578125" style="114" customWidth="1"/>
    <col min="16136" max="16137" width="9.140625" style="114"/>
    <col min="16138" max="16138" width="10.140625" style="114" bestFit="1" customWidth="1"/>
    <col min="16139" max="16139" width="9.140625" style="114"/>
    <col min="16140" max="16140" width="13.85546875" style="114" customWidth="1"/>
    <col min="16141" max="16384" width="9.140625" style="114"/>
  </cols>
  <sheetData>
    <row r="1" spans="1:80" ht="15.75" x14ac:dyDescent="0.25">
      <c r="A1" s="206" t="s">
        <v>75</v>
      </c>
      <c r="B1" s="206"/>
      <c r="C1" s="206"/>
      <c r="D1" s="206"/>
      <c r="E1" s="206"/>
      <c r="F1" s="206"/>
      <c r="G1" s="20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</row>
    <row r="2" spans="1:80" ht="13.5" thickBot="1" x14ac:dyDescent="0.25">
      <c r="A2" s="3"/>
      <c r="B2" s="115"/>
      <c r="C2" s="116"/>
      <c r="D2" s="116"/>
      <c r="E2" s="117"/>
      <c r="F2" s="116"/>
      <c r="G2" s="11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1:80" ht="13.5" thickTop="1" x14ac:dyDescent="0.2">
      <c r="A3" s="207" t="s">
        <v>5</v>
      </c>
      <c r="B3" s="208"/>
      <c r="C3" s="118"/>
      <c r="D3" s="119"/>
      <c r="E3" s="120" t="s">
        <v>76</v>
      </c>
      <c r="F3" s="121"/>
      <c r="G3" s="12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</row>
    <row r="4" spans="1:80" ht="13.5" thickBot="1" x14ac:dyDescent="0.25">
      <c r="A4" s="209" t="s">
        <v>1</v>
      </c>
      <c r="B4" s="210"/>
      <c r="C4" s="123" t="s">
        <v>4</v>
      </c>
      <c r="D4" s="124"/>
      <c r="E4" s="211"/>
      <c r="F4" s="212"/>
      <c r="G4" s="21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80" ht="13.5" thickTop="1" x14ac:dyDescent="0.2">
      <c r="A5" s="125"/>
      <c r="B5" s="3"/>
      <c r="C5" s="3"/>
      <c r="D5" s="3"/>
      <c r="E5" s="3"/>
      <c r="F5" s="3"/>
      <c r="G5" s="12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80" x14ac:dyDescent="0.2">
      <c r="A6" s="127" t="s">
        <v>77</v>
      </c>
      <c r="B6" s="128" t="s">
        <v>78</v>
      </c>
      <c r="C6" s="128" t="s">
        <v>79</v>
      </c>
      <c r="D6" s="128" t="s">
        <v>80</v>
      </c>
      <c r="E6" s="128" t="s">
        <v>81</v>
      </c>
      <c r="F6" s="128" t="s">
        <v>82</v>
      </c>
      <c r="G6" s="128" t="s">
        <v>83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</row>
    <row r="7" spans="1:80" x14ac:dyDescent="0.2">
      <c r="A7" s="129" t="s">
        <v>84</v>
      </c>
      <c r="B7" s="130" t="s">
        <v>85</v>
      </c>
      <c r="C7" s="131" t="s">
        <v>57</v>
      </c>
      <c r="D7" s="132"/>
      <c r="E7" s="133"/>
      <c r="F7" s="133"/>
      <c r="G7" s="134"/>
      <c r="H7" s="3"/>
      <c r="I7" s="3"/>
      <c r="J7" s="3"/>
      <c r="K7" s="13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</row>
    <row r="8" spans="1:80" x14ac:dyDescent="0.2">
      <c r="A8" s="136">
        <v>1</v>
      </c>
      <c r="B8" s="137"/>
      <c r="C8" s="138" t="s">
        <v>86</v>
      </c>
      <c r="D8" s="138" t="s">
        <v>87</v>
      </c>
      <c r="E8" s="139">
        <v>1</v>
      </c>
      <c r="F8" s="140"/>
      <c r="G8" s="141">
        <f>E8*F8</f>
        <v>0</v>
      </c>
      <c r="H8" s="3"/>
      <c r="I8" s="142"/>
      <c r="J8" s="3"/>
      <c r="K8" s="13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1:80" x14ac:dyDescent="0.2">
      <c r="A9" s="136">
        <v>2</v>
      </c>
      <c r="B9" s="143"/>
      <c r="C9" s="138" t="s">
        <v>88</v>
      </c>
      <c r="D9" s="138" t="s">
        <v>87</v>
      </c>
      <c r="E9" s="139">
        <v>1</v>
      </c>
      <c r="F9" s="144"/>
      <c r="G9" s="141">
        <f t="shared" ref="G9:G22" si="0">E9*F9</f>
        <v>0</v>
      </c>
      <c r="H9" s="3"/>
      <c r="I9" s="3"/>
      <c r="J9" s="3"/>
      <c r="K9" s="13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26"/>
      <c r="X9" s="126"/>
      <c r="Y9" s="126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126"/>
      <c r="AW9" s="126"/>
      <c r="AX9" s="126"/>
      <c r="AY9" s="126"/>
      <c r="AZ9" s="126"/>
      <c r="BA9" s="126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135"/>
      <c r="BX9" s="135"/>
    </row>
    <row r="10" spans="1:80" ht="22.5" x14ac:dyDescent="0.2">
      <c r="A10" s="136">
        <v>3</v>
      </c>
      <c r="B10" s="143"/>
      <c r="C10" s="145" t="s">
        <v>89</v>
      </c>
      <c r="D10" s="138" t="s">
        <v>90</v>
      </c>
      <c r="E10" s="139">
        <v>28</v>
      </c>
      <c r="F10" s="144"/>
      <c r="G10" s="141">
        <f t="shared" si="0"/>
        <v>0</v>
      </c>
      <c r="H10" s="3"/>
      <c r="I10" s="3"/>
      <c r="J10" s="3"/>
      <c r="K10" s="13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26"/>
      <c r="X10" s="126"/>
      <c r="Y10" s="126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126"/>
      <c r="AW10" s="126"/>
      <c r="AX10" s="126"/>
      <c r="AY10" s="126"/>
      <c r="AZ10" s="126"/>
      <c r="BA10" s="126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135"/>
      <c r="BX10" s="135"/>
    </row>
    <row r="11" spans="1:80" ht="22.5" x14ac:dyDescent="0.2">
      <c r="A11" s="136">
        <v>4</v>
      </c>
      <c r="B11" s="146"/>
      <c r="C11" s="145" t="s">
        <v>91</v>
      </c>
      <c r="D11" s="138" t="s">
        <v>90</v>
      </c>
      <c r="E11" s="139">
        <v>21</v>
      </c>
      <c r="F11" s="144"/>
      <c r="G11" s="141">
        <f t="shared" si="0"/>
        <v>0</v>
      </c>
      <c r="H11" s="3"/>
      <c r="I11" s="3"/>
      <c r="J11" s="3"/>
      <c r="K11" s="13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135"/>
      <c r="BX11" s="135"/>
    </row>
    <row r="12" spans="1:80" ht="22.5" x14ac:dyDescent="0.2">
      <c r="A12" s="136">
        <v>5</v>
      </c>
      <c r="B12" s="143"/>
      <c r="C12" s="138" t="s">
        <v>92</v>
      </c>
      <c r="D12" s="138" t="s">
        <v>93</v>
      </c>
      <c r="E12" s="139">
        <v>87</v>
      </c>
      <c r="F12" s="144"/>
      <c r="G12" s="141">
        <f t="shared" si="0"/>
        <v>0</v>
      </c>
      <c r="H12" s="3"/>
      <c r="I12" s="3"/>
      <c r="J12" s="3"/>
      <c r="K12" s="13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135"/>
      <c r="BX12" s="135"/>
    </row>
    <row r="13" spans="1:80" ht="22.5" x14ac:dyDescent="0.2">
      <c r="A13" s="136">
        <v>6</v>
      </c>
      <c r="B13" s="143"/>
      <c r="C13" s="138" t="s">
        <v>94</v>
      </c>
      <c r="D13" s="138" t="s">
        <v>93</v>
      </c>
      <c r="E13" s="139">
        <v>87</v>
      </c>
      <c r="F13" s="144"/>
      <c r="G13" s="141">
        <f t="shared" si="0"/>
        <v>0</v>
      </c>
      <c r="H13" s="3"/>
      <c r="I13" s="3"/>
      <c r="J13" s="3"/>
      <c r="K13" s="13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135"/>
      <c r="BX13" s="135"/>
    </row>
    <row r="14" spans="1:80" x14ac:dyDescent="0.2">
      <c r="A14" s="136">
        <v>7</v>
      </c>
      <c r="B14" s="143"/>
      <c r="C14" s="138" t="s">
        <v>95</v>
      </c>
      <c r="D14" s="138" t="s">
        <v>90</v>
      </c>
      <c r="E14" s="139">
        <v>46</v>
      </c>
      <c r="F14" s="144"/>
      <c r="G14" s="141">
        <f t="shared" si="0"/>
        <v>0</v>
      </c>
      <c r="H14" s="3"/>
      <c r="I14" s="3"/>
      <c r="J14" s="3"/>
      <c r="K14" s="13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135"/>
      <c r="BX14" s="135"/>
    </row>
    <row r="15" spans="1:80" ht="22.5" x14ac:dyDescent="0.2">
      <c r="A15" s="136">
        <v>8</v>
      </c>
      <c r="B15" s="143"/>
      <c r="C15" s="138" t="s">
        <v>96</v>
      </c>
      <c r="D15" s="138" t="s">
        <v>90</v>
      </c>
      <c r="E15" s="139">
        <v>46</v>
      </c>
      <c r="F15" s="144"/>
      <c r="G15" s="141">
        <f t="shared" si="0"/>
        <v>0</v>
      </c>
      <c r="H15" s="3"/>
      <c r="I15" s="3"/>
      <c r="J15" s="3"/>
      <c r="K15" s="13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135"/>
      <c r="BX15" s="135"/>
    </row>
    <row r="16" spans="1:80" ht="22.5" x14ac:dyDescent="0.2">
      <c r="A16" s="136">
        <v>9</v>
      </c>
      <c r="B16" s="143"/>
      <c r="C16" s="138" t="s">
        <v>97</v>
      </c>
      <c r="D16" s="138" t="s">
        <v>93</v>
      </c>
      <c r="E16" s="139">
        <v>59</v>
      </c>
      <c r="F16" s="144"/>
      <c r="G16" s="141">
        <f t="shared" si="0"/>
        <v>0</v>
      </c>
      <c r="H16" s="3"/>
      <c r="I16" s="3"/>
      <c r="J16" s="3"/>
      <c r="K16" s="13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135"/>
      <c r="BX16" s="135"/>
    </row>
    <row r="17" spans="1:76" ht="22.5" x14ac:dyDescent="0.2">
      <c r="A17" s="136">
        <v>10</v>
      </c>
      <c r="B17" s="143"/>
      <c r="C17" s="138" t="s">
        <v>98</v>
      </c>
      <c r="D17" s="138" t="s">
        <v>93</v>
      </c>
      <c r="E17" s="139">
        <v>91</v>
      </c>
      <c r="F17" s="144"/>
      <c r="G17" s="141">
        <f t="shared" si="0"/>
        <v>0</v>
      </c>
      <c r="H17" s="3"/>
      <c r="I17" s="3"/>
      <c r="J17" s="3"/>
      <c r="K17" s="13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135"/>
      <c r="BX17" s="135"/>
    </row>
    <row r="18" spans="1:76" x14ac:dyDescent="0.2">
      <c r="A18" s="136">
        <v>11</v>
      </c>
      <c r="B18" s="143"/>
      <c r="C18" s="138" t="s">
        <v>99</v>
      </c>
      <c r="D18" s="138" t="s">
        <v>93</v>
      </c>
      <c r="E18" s="139">
        <v>91</v>
      </c>
      <c r="F18" s="144"/>
      <c r="G18" s="141">
        <f t="shared" si="0"/>
        <v>0</v>
      </c>
      <c r="H18" s="3"/>
      <c r="I18" s="3"/>
      <c r="J18" s="3"/>
      <c r="K18" s="13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135"/>
      <c r="BX18" s="135"/>
    </row>
    <row r="19" spans="1:76" ht="22.5" x14ac:dyDescent="0.2">
      <c r="A19" s="136">
        <v>12</v>
      </c>
      <c r="B19" s="143"/>
      <c r="C19" s="138" t="s">
        <v>100</v>
      </c>
      <c r="D19" s="138" t="s">
        <v>101</v>
      </c>
      <c r="E19" s="139">
        <v>136.5</v>
      </c>
      <c r="F19" s="144"/>
      <c r="G19" s="141">
        <f t="shared" si="0"/>
        <v>0</v>
      </c>
      <c r="H19" s="3"/>
      <c r="I19" s="3"/>
      <c r="J19" s="3"/>
      <c r="K19" s="13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135"/>
      <c r="BX19" s="135"/>
    </row>
    <row r="20" spans="1:76" x14ac:dyDescent="0.2">
      <c r="A20" s="136">
        <v>13</v>
      </c>
      <c r="B20" s="143"/>
      <c r="C20" s="147" t="s">
        <v>102</v>
      </c>
      <c r="D20" s="147" t="s">
        <v>90</v>
      </c>
      <c r="E20" s="148">
        <v>19</v>
      </c>
      <c r="F20" s="149"/>
      <c r="G20" s="141">
        <f t="shared" si="0"/>
        <v>0</v>
      </c>
      <c r="H20" s="3"/>
      <c r="I20" s="3"/>
      <c r="J20" s="3"/>
      <c r="K20" s="13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135"/>
      <c r="BX20" s="135"/>
    </row>
    <row r="21" spans="1:76" ht="22.5" x14ac:dyDescent="0.2">
      <c r="A21" s="136">
        <v>14</v>
      </c>
      <c r="B21" s="143"/>
      <c r="C21" s="138" t="s">
        <v>103</v>
      </c>
      <c r="D21" s="138" t="s">
        <v>93</v>
      </c>
      <c r="E21" s="139">
        <v>11.6</v>
      </c>
      <c r="F21" s="144"/>
      <c r="G21" s="141">
        <f t="shared" si="0"/>
        <v>0</v>
      </c>
      <c r="H21" s="3"/>
      <c r="I21" s="3"/>
      <c r="J21" s="3"/>
      <c r="K21" s="13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135"/>
      <c r="BX21" s="135"/>
    </row>
    <row r="22" spans="1:76" ht="33.75" x14ac:dyDescent="0.2">
      <c r="A22" s="136">
        <v>15</v>
      </c>
      <c r="B22" s="143"/>
      <c r="C22" s="138" t="s">
        <v>104</v>
      </c>
      <c r="D22" s="138" t="s">
        <v>101</v>
      </c>
      <c r="E22" s="139">
        <v>23.631</v>
      </c>
      <c r="F22" s="144"/>
      <c r="G22" s="141">
        <f t="shared" si="0"/>
        <v>0</v>
      </c>
      <c r="H22" s="3"/>
      <c r="I22" s="3"/>
      <c r="J22" s="3"/>
      <c r="K22" s="13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135"/>
      <c r="BX22" s="135"/>
    </row>
    <row r="23" spans="1:76" x14ac:dyDescent="0.2">
      <c r="A23" s="150"/>
      <c r="B23" s="151" t="s">
        <v>105</v>
      </c>
      <c r="C23" s="152" t="s">
        <v>106</v>
      </c>
      <c r="D23" s="150"/>
      <c r="E23" s="153"/>
      <c r="F23" s="153"/>
      <c r="G23" s="154">
        <f>SUM(G8:G22)</f>
        <v>0</v>
      </c>
      <c r="H23" s="3"/>
      <c r="I23" s="3"/>
      <c r="J23" s="3"/>
      <c r="K23" s="13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155"/>
      <c r="AX23" s="155"/>
      <c r="AY23" s="155"/>
      <c r="AZ23" s="155"/>
      <c r="BA23" s="155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x14ac:dyDescent="0.2">
      <c r="A24" s="129" t="s">
        <v>84</v>
      </c>
      <c r="B24" s="130" t="s">
        <v>107</v>
      </c>
      <c r="C24" s="131" t="s">
        <v>63</v>
      </c>
      <c r="D24" s="132"/>
      <c r="E24" s="133"/>
      <c r="F24" s="156"/>
      <c r="G24" s="157"/>
      <c r="H24" s="3"/>
      <c r="I24" s="3"/>
      <c r="J24" s="3"/>
      <c r="K24" s="13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ht="22.5" x14ac:dyDescent="0.2">
      <c r="A25" s="136">
        <v>16</v>
      </c>
      <c r="B25" s="143"/>
      <c r="C25" s="138" t="s">
        <v>108</v>
      </c>
      <c r="D25" s="138" t="s">
        <v>93</v>
      </c>
      <c r="E25" s="139">
        <v>2.5</v>
      </c>
      <c r="F25" s="144"/>
      <c r="G25" s="157">
        <f>E25*F25</f>
        <v>0</v>
      </c>
      <c r="H25" s="3"/>
      <c r="I25" s="3"/>
      <c r="J25" s="3"/>
      <c r="K25" s="13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26"/>
      <c r="X25" s="126"/>
      <c r="Y25" s="126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126"/>
      <c r="AW25" s="126"/>
      <c r="AX25" s="126"/>
      <c r="AY25" s="126"/>
      <c r="AZ25" s="126"/>
      <c r="BA25" s="126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135"/>
      <c r="BX25" s="135"/>
    </row>
    <row r="26" spans="1:76" x14ac:dyDescent="0.2">
      <c r="A26" s="136">
        <v>17</v>
      </c>
      <c r="B26" s="143"/>
      <c r="C26" s="158" t="s">
        <v>109</v>
      </c>
      <c r="D26" s="158" t="s">
        <v>93</v>
      </c>
      <c r="E26" s="159">
        <v>0.69899999999999995</v>
      </c>
      <c r="F26" s="144"/>
      <c r="G26" s="157">
        <f>E26*F26</f>
        <v>0</v>
      </c>
      <c r="H26" s="3"/>
      <c r="I26" s="3"/>
      <c r="J26" s="3"/>
      <c r="K26" s="13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135"/>
      <c r="BX26" s="135"/>
    </row>
    <row r="27" spans="1:76" ht="22.5" x14ac:dyDescent="0.2">
      <c r="A27" s="136">
        <v>18</v>
      </c>
      <c r="B27" s="137"/>
      <c r="C27" s="158" t="s">
        <v>110</v>
      </c>
      <c r="D27" s="158" t="s">
        <v>111</v>
      </c>
      <c r="E27" s="159">
        <v>23.3</v>
      </c>
      <c r="F27" s="144"/>
      <c r="G27" s="157">
        <f>E27*F27</f>
        <v>0</v>
      </c>
      <c r="H27" s="3"/>
      <c r="I27" s="142"/>
      <c r="J27" s="3"/>
      <c r="K27" s="13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x14ac:dyDescent="0.2">
      <c r="A28" s="150"/>
      <c r="B28" s="151" t="s">
        <v>105</v>
      </c>
      <c r="C28" s="152" t="s">
        <v>112</v>
      </c>
      <c r="D28" s="150"/>
      <c r="E28" s="153"/>
      <c r="F28" s="153"/>
      <c r="G28" s="154">
        <f>SUM(G25:G27)</f>
        <v>0</v>
      </c>
      <c r="H28" s="3"/>
      <c r="I28" s="3"/>
      <c r="J28" s="3"/>
      <c r="K28" s="13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26"/>
      <c r="X28" s="126"/>
      <c r="Y28" s="126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126"/>
      <c r="AW28" s="126"/>
      <c r="AX28" s="126"/>
      <c r="AY28" s="126"/>
      <c r="AZ28" s="126"/>
      <c r="BA28" s="126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135"/>
      <c r="BX28" s="135"/>
    </row>
    <row r="29" spans="1:76" x14ac:dyDescent="0.2">
      <c r="A29" s="129" t="s">
        <v>84</v>
      </c>
      <c r="B29" s="130" t="s">
        <v>113</v>
      </c>
      <c r="C29" s="131" t="s">
        <v>64</v>
      </c>
      <c r="D29" s="132"/>
      <c r="E29" s="156"/>
      <c r="F29" s="156"/>
      <c r="G29" s="160"/>
      <c r="H29" s="3"/>
      <c r="I29" s="3"/>
      <c r="J29" s="3"/>
      <c r="K29" s="13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126"/>
      <c r="X29" s="126"/>
      <c r="Y29" s="126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126"/>
      <c r="AW29" s="126"/>
      <c r="AX29" s="126"/>
      <c r="AY29" s="126"/>
      <c r="AZ29" s="126"/>
      <c r="BA29" s="126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135"/>
      <c r="BX29" s="135"/>
    </row>
    <row r="30" spans="1:76" ht="22.5" x14ac:dyDescent="0.2">
      <c r="A30" s="136">
        <v>19</v>
      </c>
      <c r="B30" s="161"/>
      <c r="C30" s="138" t="s">
        <v>114</v>
      </c>
      <c r="D30" s="138" t="s">
        <v>90</v>
      </c>
      <c r="E30" s="139">
        <v>20</v>
      </c>
      <c r="F30" s="157"/>
      <c r="G30" s="157">
        <f>E30*F30</f>
        <v>0</v>
      </c>
    </row>
    <row r="31" spans="1:76" x14ac:dyDescent="0.2">
      <c r="A31" s="136">
        <v>20</v>
      </c>
      <c r="B31" s="161"/>
      <c r="C31" s="138" t="s">
        <v>115</v>
      </c>
      <c r="D31" s="138" t="s">
        <v>90</v>
      </c>
      <c r="E31" s="139">
        <v>20</v>
      </c>
      <c r="F31" s="157"/>
      <c r="G31" s="157">
        <f>E31*F31</f>
        <v>0</v>
      </c>
    </row>
    <row r="32" spans="1:76" ht="22.5" x14ac:dyDescent="0.2">
      <c r="A32" s="136">
        <v>21</v>
      </c>
      <c r="B32" s="161"/>
      <c r="C32" s="138" t="s">
        <v>116</v>
      </c>
      <c r="D32" s="138" t="s">
        <v>90</v>
      </c>
      <c r="E32" s="139">
        <v>20</v>
      </c>
      <c r="F32" s="157"/>
      <c r="G32" s="157">
        <f>E32*F32</f>
        <v>0</v>
      </c>
    </row>
    <row r="33" spans="1:10" x14ac:dyDescent="0.2">
      <c r="A33" s="136">
        <v>22</v>
      </c>
      <c r="B33" s="161"/>
      <c r="C33" s="138" t="s">
        <v>117</v>
      </c>
      <c r="D33" s="138" t="s">
        <v>90</v>
      </c>
      <c r="E33" s="139">
        <v>20</v>
      </c>
      <c r="F33" s="157"/>
      <c r="G33" s="157">
        <f>E33*F33</f>
        <v>0</v>
      </c>
    </row>
    <row r="34" spans="1:10" x14ac:dyDescent="0.2">
      <c r="A34" s="150"/>
      <c r="B34" s="151" t="s">
        <v>105</v>
      </c>
      <c r="C34" s="152" t="s">
        <v>118</v>
      </c>
      <c r="D34" s="150"/>
      <c r="E34" s="153"/>
      <c r="F34" s="153"/>
      <c r="G34" s="154">
        <f>SUM(G30:G33)</f>
        <v>0</v>
      </c>
    </row>
    <row r="35" spans="1:10" x14ac:dyDescent="0.2">
      <c r="A35" s="162" t="s">
        <v>84</v>
      </c>
      <c r="B35" s="163" t="s">
        <v>119</v>
      </c>
      <c r="C35" s="164" t="s">
        <v>65</v>
      </c>
      <c r="D35" s="165"/>
      <c r="E35" s="166"/>
      <c r="F35" s="167"/>
      <c r="G35" s="168"/>
      <c r="H35" s="169"/>
    </row>
    <row r="36" spans="1:10" x14ac:dyDescent="0.2">
      <c r="A36" s="170"/>
      <c r="B36" s="171"/>
      <c r="C36" s="172" t="s">
        <v>120</v>
      </c>
      <c r="D36" s="171"/>
      <c r="E36" s="171"/>
      <c r="F36" s="173"/>
      <c r="G36" s="174"/>
    </row>
    <row r="37" spans="1:10" ht="22.5" x14ac:dyDescent="0.2">
      <c r="A37" s="136">
        <v>23</v>
      </c>
      <c r="B37" s="161"/>
      <c r="C37" s="138" t="s">
        <v>121</v>
      </c>
      <c r="D37" s="138" t="s">
        <v>122</v>
      </c>
      <c r="E37" s="139">
        <v>18</v>
      </c>
      <c r="F37" s="157"/>
      <c r="G37" s="157">
        <f>E37*F37</f>
        <v>0</v>
      </c>
    </row>
    <row r="38" spans="1:10" x14ac:dyDescent="0.2">
      <c r="A38" s="136">
        <v>24</v>
      </c>
      <c r="B38" s="161"/>
      <c r="C38" s="138" t="s">
        <v>123</v>
      </c>
      <c r="D38" s="138" t="s">
        <v>87</v>
      </c>
      <c r="E38" s="139">
        <v>18</v>
      </c>
      <c r="F38" s="157"/>
      <c r="G38" s="157">
        <f>E38*F38</f>
        <v>0</v>
      </c>
    </row>
    <row r="39" spans="1:10" x14ac:dyDescent="0.2">
      <c r="A39" s="150"/>
      <c r="B39" s="151" t="s">
        <v>105</v>
      </c>
      <c r="C39" s="152" t="str">
        <f>C35</f>
        <v xml:space="preserve">Ostatní konstrukce a práce-bourání   </v>
      </c>
      <c r="D39" s="150"/>
      <c r="E39" s="153"/>
      <c r="F39" s="153"/>
      <c r="G39" s="154">
        <f>SUM(G37:G38)</f>
        <v>0</v>
      </c>
    </row>
    <row r="40" spans="1:10" x14ac:dyDescent="0.2">
      <c r="A40" s="129" t="s">
        <v>84</v>
      </c>
      <c r="B40" s="130" t="s">
        <v>124</v>
      </c>
      <c r="C40" s="131" t="s">
        <v>66</v>
      </c>
      <c r="D40" s="138"/>
      <c r="E40" s="139"/>
      <c r="F40" s="156"/>
      <c r="G40" s="157"/>
    </row>
    <row r="41" spans="1:10" ht="22.5" x14ac:dyDescent="0.2">
      <c r="A41" s="132">
        <v>25</v>
      </c>
      <c r="B41" s="161"/>
      <c r="C41" s="138" t="s">
        <v>125</v>
      </c>
      <c r="D41" s="138" t="s">
        <v>101</v>
      </c>
      <c r="E41" s="139">
        <v>76.674999999999997</v>
      </c>
      <c r="F41" s="175"/>
      <c r="G41" s="157">
        <f>E41*F41</f>
        <v>0</v>
      </c>
    </row>
    <row r="42" spans="1:10" ht="33.75" x14ac:dyDescent="0.2">
      <c r="A42" s="132">
        <v>26</v>
      </c>
      <c r="B42" s="161"/>
      <c r="C42" s="138" t="s">
        <v>127</v>
      </c>
      <c r="D42" s="138" t="s">
        <v>87</v>
      </c>
      <c r="E42" s="139">
        <v>1</v>
      </c>
      <c r="F42" s="175"/>
      <c r="G42" s="157">
        <f>E42*F42</f>
        <v>0</v>
      </c>
      <c r="H42" s="176"/>
    </row>
    <row r="43" spans="1:10" ht="33.75" x14ac:dyDescent="0.2">
      <c r="A43" s="132">
        <v>27</v>
      </c>
      <c r="B43" s="161"/>
      <c r="C43" s="138" t="s">
        <v>128</v>
      </c>
      <c r="D43" s="138" t="s">
        <v>87</v>
      </c>
      <c r="E43" s="139">
        <v>3</v>
      </c>
      <c r="F43" s="177"/>
      <c r="G43" s="157">
        <f>E43*F43</f>
        <v>0</v>
      </c>
      <c r="H43" s="176"/>
    </row>
    <row r="44" spans="1:10" x14ac:dyDescent="0.2">
      <c r="A44" s="150"/>
      <c r="B44" s="151" t="s">
        <v>105</v>
      </c>
      <c r="C44" s="152" t="s">
        <v>126</v>
      </c>
      <c r="D44" s="150"/>
      <c r="E44" s="153"/>
      <c r="F44" s="153"/>
      <c r="G44" s="154">
        <f>SUM(G41:G43)</f>
        <v>0</v>
      </c>
      <c r="J44" s="178"/>
    </row>
    <row r="45" spans="1:10" x14ac:dyDescent="0.2">
      <c r="A45" s="179"/>
      <c r="B45" s="179"/>
      <c r="C45" s="180"/>
      <c r="D45" s="181"/>
      <c r="E45" s="181"/>
      <c r="F45" s="182"/>
      <c r="G45" s="182"/>
      <c r="H45" s="182"/>
    </row>
    <row r="46" spans="1:10" x14ac:dyDescent="0.2">
      <c r="A46" s="3"/>
      <c r="B46" s="3"/>
      <c r="C46" s="3"/>
      <c r="D46" s="3"/>
      <c r="E46" s="3"/>
      <c r="F46" s="3"/>
      <c r="G46" s="3"/>
    </row>
    <row r="47" spans="1:10" x14ac:dyDescent="0.2">
      <c r="A47" s="3"/>
      <c r="B47" s="3"/>
      <c r="C47" s="3"/>
      <c r="D47" s="183"/>
      <c r="E47" s="184"/>
      <c r="F47" s="183"/>
      <c r="G47" s="185"/>
    </row>
    <row r="48" spans="1:10" x14ac:dyDescent="0.2">
      <c r="A48" s="3"/>
      <c r="B48" s="3"/>
      <c r="C48" s="3"/>
      <c r="D48" s="126"/>
      <c r="E48" s="186"/>
      <c r="F48" s="126"/>
      <c r="G48" s="126"/>
    </row>
    <row r="49" spans="1:7" x14ac:dyDescent="0.2">
      <c r="A49" s="3"/>
      <c r="B49" s="3"/>
      <c r="C49" s="3"/>
      <c r="D49" s="126"/>
      <c r="E49" s="186"/>
      <c r="F49" s="126"/>
      <c r="G49" s="126"/>
    </row>
    <row r="50" spans="1:7" x14ac:dyDescent="0.2">
      <c r="A50" s="3"/>
      <c r="B50" s="3"/>
      <c r="C50" s="3"/>
      <c r="D50" s="126"/>
      <c r="E50" s="186"/>
      <c r="F50" s="126"/>
      <c r="G50" s="126"/>
    </row>
    <row r="51" spans="1:7" x14ac:dyDescent="0.2">
      <c r="A51" s="3"/>
      <c r="B51" s="3"/>
      <c r="C51" s="3"/>
      <c r="D51" s="126"/>
      <c r="E51" s="186"/>
      <c r="F51" s="126"/>
      <c r="G51" s="126"/>
    </row>
    <row r="52" spans="1:7" x14ac:dyDescent="0.2">
      <c r="A52" s="3"/>
      <c r="B52" s="3"/>
      <c r="C52" s="3"/>
      <c r="D52" s="126"/>
      <c r="E52" s="186"/>
      <c r="F52" s="126"/>
      <c r="G52" s="126"/>
    </row>
    <row r="53" spans="1:7" x14ac:dyDescent="0.2">
      <c r="A53" s="3"/>
      <c r="B53" s="3"/>
      <c r="C53" s="3"/>
      <c r="D53" s="126"/>
      <c r="E53" s="186"/>
      <c r="F53" s="126"/>
      <c r="G53" s="126"/>
    </row>
    <row r="54" spans="1:7" x14ac:dyDescent="0.2">
      <c r="A54" s="187"/>
      <c r="B54" s="187"/>
      <c r="C54" s="3"/>
      <c r="D54" s="126"/>
      <c r="E54" s="186"/>
      <c r="F54" s="126"/>
      <c r="G54" s="126"/>
    </row>
    <row r="55" spans="1:7" x14ac:dyDescent="0.2">
      <c r="A55" s="126"/>
      <c r="B55" s="126"/>
      <c r="C55" s="183"/>
      <c r="D55" s="126"/>
      <c r="E55" s="186"/>
      <c r="F55" s="126"/>
      <c r="G55" s="126"/>
    </row>
    <row r="56" spans="1:7" x14ac:dyDescent="0.2">
      <c r="A56" s="187"/>
      <c r="B56" s="187"/>
      <c r="C56" s="126"/>
      <c r="D56" s="126"/>
      <c r="E56" s="186"/>
      <c r="F56" s="126"/>
      <c r="G56" s="126"/>
    </row>
    <row r="57" spans="1:7" x14ac:dyDescent="0.2">
      <c r="A57" s="126"/>
      <c r="B57" s="126"/>
      <c r="C57" s="126"/>
      <c r="D57" s="126"/>
      <c r="E57" s="186"/>
      <c r="F57" s="126"/>
      <c r="G57" s="126"/>
    </row>
    <row r="58" spans="1:7" x14ac:dyDescent="0.2">
      <c r="A58" s="126"/>
      <c r="B58" s="126"/>
      <c r="C58" s="126"/>
      <c r="D58" s="126"/>
      <c r="E58" s="186"/>
      <c r="F58" s="126"/>
      <c r="G58" s="126"/>
    </row>
    <row r="59" spans="1:7" x14ac:dyDescent="0.2">
      <c r="A59" s="126"/>
      <c r="B59" s="126"/>
      <c r="C59" s="126"/>
      <c r="D59" s="126"/>
      <c r="E59" s="186"/>
      <c r="F59" s="126"/>
      <c r="G59" s="126"/>
    </row>
    <row r="60" spans="1:7" x14ac:dyDescent="0.2">
      <c r="A60" s="126"/>
      <c r="B60" s="126"/>
      <c r="C60" s="126"/>
    </row>
    <row r="61" spans="1:7" x14ac:dyDescent="0.2">
      <c r="A61" s="126"/>
      <c r="B61" s="126"/>
      <c r="C61" s="126"/>
    </row>
    <row r="62" spans="1:7" x14ac:dyDescent="0.2">
      <c r="A62" s="126"/>
      <c r="B62" s="126"/>
      <c r="C62" s="126"/>
    </row>
    <row r="63" spans="1:7" x14ac:dyDescent="0.2">
      <c r="A63" s="126"/>
      <c r="B63" s="126"/>
      <c r="C63" s="126"/>
    </row>
    <row r="64" spans="1:7" x14ac:dyDescent="0.2">
      <c r="A64" s="126"/>
      <c r="B64" s="126"/>
      <c r="C64" s="126"/>
    </row>
    <row r="65" spans="1:3" x14ac:dyDescent="0.2">
      <c r="A65" s="126"/>
      <c r="B65" s="126"/>
      <c r="C65" s="126"/>
    </row>
    <row r="66" spans="1:3" x14ac:dyDescent="0.2">
      <c r="A66" s="126"/>
      <c r="B66" s="126"/>
      <c r="C66" s="126"/>
    </row>
    <row r="67" spans="1:3" x14ac:dyDescent="0.2">
      <c r="A67" s="126"/>
      <c r="B67" s="126"/>
      <c r="C67" s="126"/>
    </row>
    <row r="68" spans="1:3" x14ac:dyDescent="0.2">
      <c r="A68" s="126"/>
      <c r="B68" s="126"/>
      <c r="C68" s="126"/>
    </row>
  </sheetData>
  <mergeCells count="4">
    <mergeCell ref="A1:G1"/>
    <mergeCell ref="A3:B3"/>
    <mergeCell ref="A4:B4"/>
    <mergeCell ref="E4:G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SO4 kl</vt:lpstr>
      <vt:lpstr>SO4 rek</vt:lpstr>
      <vt:lpstr>SO4 pol</vt:lpstr>
      <vt:lpstr>'SO4 kl'!Oblast_tisku</vt:lpstr>
      <vt:lpstr>'SO4 pol'!Oblast_tisku</vt:lpstr>
      <vt:lpstr>'SO4 rek'!Oblast_tisku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horky</dc:creator>
  <cp:lastModifiedBy>Němcová Petra</cp:lastModifiedBy>
  <dcterms:created xsi:type="dcterms:W3CDTF">2015-06-05T18:19:34Z</dcterms:created>
  <dcterms:modified xsi:type="dcterms:W3CDTF">2020-10-07T09:15:16Z</dcterms:modified>
</cp:coreProperties>
</file>