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\\FS19\Data\Priprava\Akce\Lahodny\Rok 2020\103_20_Beskyd Fryčovice_Přístavba a stavební úpravy_Horní Cerekev\Nabídka\Rozpočet do VŘ ze dne 8.7.2021\"/>
    </mc:Choice>
  </mc:AlternateContent>
  <xr:revisionPtr revIDLastSave="0" documentId="13_ncr:1_{176EAD58-6528-4380-9BB3-186449CA9FA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Krycí List" sheetId="1" r:id="rId1"/>
    <sheet name="Rekapitulace" sheetId="3" r:id="rId2"/>
    <sheet name="Zakázka" sheetId="4" r:id="rId3"/>
  </sheets>
  <definedNames>
    <definedName name="__3FD872C1_8887_4EA3_9FC2_897EF4F3D2C3_FIGURE__">#REF!</definedName>
    <definedName name="__3FD872C1_8887_4EA3_9FC2_897EF4F3D2C3_ITEM__">Zakázka!$A$11:$Q$11</definedName>
    <definedName name="__3FD872C1_8887_4EA3_9FC2_897EF4F3D2C3_ITEM_GROUP1__">Zakázka!$A$6:$Q$1357</definedName>
    <definedName name="__3FD872C1_8887_4EA3_9FC2_897EF4F3D2C3_ITEM_GROUP1_RECAP__">Rekapitulace!$A$6:$F$10</definedName>
    <definedName name="__3FD872C1_8887_4EA3_9FC2_897EF4F3D2C3_ITEM_GROUP2__">Zakázka!$A$7:$Q$755</definedName>
    <definedName name="__3FD872C1_8887_4EA3_9FC2_897EF4F3D2C3_ITEM_GROUP2_RECAP__">Rekapitulace!$A$7:$F$10</definedName>
    <definedName name="__3FD872C1_8887_4EA3_9FC2_897EF4F3D2C3_ITEM_GROUP3__X">Zakázka!$A$8:$Q$280</definedName>
    <definedName name="__3FD872C1_8887_4EA3_9FC2_897EF4F3D2C3_ITEM_GROUP3_RECAP__">Rekapitulace!$A$8:$F$10</definedName>
    <definedName name="__3FD872C1_8887_4EA3_9FC2_897EF4F3D2C3_ITEM_GROUP4__X">Zakázka!$A$9:$Q$29</definedName>
    <definedName name="__3FD872C1_8887_4EA3_9FC2_897EF4F3D2C3_ITEM_GROUP4_RECAP__">Rekapitulace!$A$9:$F$10</definedName>
    <definedName name="__3FD872C1_8887_4EA3_9FC2_897EF4F3D2C3_ITEM_GROUP5__X">Zakázka!$A$10:$Q$29</definedName>
    <definedName name="__3FD872C1_8887_4EA3_9FC2_897EF4F3D2C3_ITEM_GROUP5_RECAP__">Rekapitulace!$A$10:$F$10</definedName>
    <definedName name="__3FD872C1_8887_4EA3_9FC2_897EF4F3D2C3_QBILL__">Zakázka!#REF!</definedName>
    <definedName name="__3FD872C1_8887_4EA3_9FC2_897EF4F3D2C3_QBILLFIG__">#REF!</definedName>
    <definedName name="__3FD872C1_8887_4EA3_9FC2_897EF4F3D2C3_QINDEX__">Zakázka!#REF!</definedName>
    <definedName name="_xlnm._FilterDatabase" localSheetId="2" hidden="1">Zakázka!$I$1:$I$1418</definedName>
    <definedName name="GROUP_ID">Zakázka!$B$6:$B$1419</definedName>
    <definedName name="ITEM_PRICES">Zakázka!$J$6:$J$1419</definedName>
    <definedName name="_xlnm.Print_Titles" localSheetId="1">Rekapitulace!$4:$5</definedName>
    <definedName name="_xlnm.Print_Titles" localSheetId="2">Zakázka!$4:$5</definedName>
    <definedName name="_xlnm.Print_Area" localSheetId="0">'Krycí List'!$C$1:$H$52</definedName>
    <definedName name="_xlnm.Print_Area" localSheetId="1">Rekapitulace!$B$1:$F$277</definedName>
    <definedName name="_xlnm.Print_Area" localSheetId="2">Zakázka!$C$1:$Q$1419</definedName>
    <definedName name="VAT_RATES">Zakázka!$O$6:$O$1419</definedName>
  </definedNames>
  <calcPr calcId="181029"/>
</workbook>
</file>

<file path=xl/calcChain.xml><?xml version="1.0" encoding="utf-8"?>
<calcChain xmlns="http://schemas.openxmlformats.org/spreadsheetml/2006/main">
  <c r="F51" i="1" l="1"/>
  <c r="H27" i="1"/>
  <c r="A3" i="1" a="1"/>
  <c r="A3" i="1" s="1"/>
  <c r="A4" i="1" s="1" a="1"/>
  <c r="A4" i="1" s="1"/>
  <c r="A8" i="1" s="1"/>
  <c r="L8" i="1"/>
  <c r="L9" i="1"/>
  <c r="L10" i="1"/>
  <c r="L11" i="1"/>
  <c r="F28" i="1"/>
  <c r="F29" i="1"/>
  <c r="J11" i="4"/>
  <c r="L11" i="4"/>
  <c r="N11" i="4"/>
  <c r="J12" i="4"/>
  <c r="P12" i="4" s="1"/>
  <c r="L12" i="4"/>
  <c r="N12" i="4"/>
  <c r="J13" i="4"/>
  <c r="L13" i="4"/>
  <c r="N13" i="4"/>
  <c r="J14" i="4"/>
  <c r="P14" i="4" s="1"/>
  <c r="Q14" i="4" s="1"/>
  <c r="L14" i="4"/>
  <c r="N14" i="4"/>
  <c r="J15" i="4"/>
  <c r="L15" i="4"/>
  <c r="N15" i="4"/>
  <c r="J16" i="4"/>
  <c r="P16" i="4" s="1"/>
  <c r="Q16" i="4" s="1"/>
  <c r="L16" i="4"/>
  <c r="N16" i="4"/>
  <c r="J17" i="4"/>
  <c r="P17" i="4" s="1"/>
  <c r="L17" i="4"/>
  <c r="N17" i="4"/>
  <c r="J18" i="4"/>
  <c r="P18" i="4" s="1"/>
  <c r="L18" i="4"/>
  <c r="N18" i="4"/>
  <c r="J19" i="4"/>
  <c r="P19" i="4" s="1"/>
  <c r="L19" i="4"/>
  <c r="N19" i="4"/>
  <c r="J20" i="4"/>
  <c r="P20" i="4" s="1"/>
  <c r="L20" i="4"/>
  <c r="N20" i="4"/>
  <c r="J21" i="4"/>
  <c r="P21" i="4" s="1"/>
  <c r="L21" i="4"/>
  <c r="N21" i="4"/>
  <c r="J22" i="4"/>
  <c r="P22" i="4" s="1"/>
  <c r="Q22" i="4" s="1"/>
  <c r="L22" i="4"/>
  <c r="N22" i="4"/>
  <c r="J23" i="4"/>
  <c r="L23" i="4"/>
  <c r="N23" i="4"/>
  <c r="J24" i="4"/>
  <c r="P24" i="4" s="1"/>
  <c r="L24" i="4"/>
  <c r="N24" i="4"/>
  <c r="J25" i="4"/>
  <c r="P25" i="4" s="1"/>
  <c r="L25" i="4"/>
  <c r="N25" i="4"/>
  <c r="J26" i="4"/>
  <c r="L26" i="4"/>
  <c r="N26" i="4"/>
  <c r="J27" i="4"/>
  <c r="P27" i="4" s="1"/>
  <c r="L27" i="4"/>
  <c r="N27" i="4"/>
  <c r="J28" i="4"/>
  <c r="L28" i="4"/>
  <c r="N28" i="4"/>
  <c r="J32" i="4"/>
  <c r="L32" i="4"/>
  <c r="N32" i="4"/>
  <c r="J33" i="4"/>
  <c r="P33" i="4" s="1"/>
  <c r="Q33" i="4" s="1"/>
  <c r="L33" i="4"/>
  <c r="N33" i="4"/>
  <c r="J34" i="4"/>
  <c r="L34" i="4"/>
  <c r="N34" i="4"/>
  <c r="J35" i="4"/>
  <c r="P35" i="4" s="1"/>
  <c r="L35" i="4"/>
  <c r="N35" i="4"/>
  <c r="J38" i="4"/>
  <c r="P38" i="4" s="1"/>
  <c r="L38" i="4"/>
  <c r="N38" i="4"/>
  <c r="J39" i="4"/>
  <c r="L39" i="4"/>
  <c r="N39" i="4"/>
  <c r="P39" i="4"/>
  <c r="J40" i="4"/>
  <c r="P40" i="4" s="1"/>
  <c r="Q40" i="4" s="1"/>
  <c r="L40" i="4"/>
  <c r="N40" i="4"/>
  <c r="J41" i="4"/>
  <c r="L41" i="4"/>
  <c r="N41" i="4"/>
  <c r="J42" i="4"/>
  <c r="L42" i="4"/>
  <c r="N42" i="4"/>
  <c r="J43" i="4"/>
  <c r="P43" i="4" s="1"/>
  <c r="L43" i="4"/>
  <c r="N43" i="4"/>
  <c r="J44" i="4"/>
  <c r="P44" i="4" s="1"/>
  <c r="L44" i="4"/>
  <c r="N44" i="4"/>
  <c r="J45" i="4"/>
  <c r="P45" i="4" s="1"/>
  <c r="L45" i="4"/>
  <c r="N45" i="4"/>
  <c r="J46" i="4"/>
  <c r="L46" i="4"/>
  <c r="N46" i="4"/>
  <c r="J47" i="4"/>
  <c r="P47" i="4" s="1"/>
  <c r="L47" i="4"/>
  <c r="N47" i="4"/>
  <c r="J48" i="4"/>
  <c r="P48" i="4" s="1"/>
  <c r="Q48" i="4" s="1"/>
  <c r="L48" i="4"/>
  <c r="N48" i="4"/>
  <c r="J49" i="4"/>
  <c r="P49" i="4" s="1"/>
  <c r="L49" i="4"/>
  <c r="N49" i="4"/>
  <c r="J50" i="4"/>
  <c r="P50" i="4" s="1"/>
  <c r="L50" i="4"/>
  <c r="N50" i="4"/>
  <c r="J51" i="4"/>
  <c r="L51" i="4"/>
  <c r="N51" i="4"/>
  <c r="J52" i="4"/>
  <c r="P52" i="4" s="1"/>
  <c r="L52" i="4"/>
  <c r="N52" i="4"/>
  <c r="J53" i="4"/>
  <c r="L53" i="4"/>
  <c r="N53" i="4"/>
  <c r="J54" i="4"/>
  <c r="P54" i="4" s="1"/>
  <c r="L54" i="4"/>
  <c r="N54" i="4"/>
  <c r="J55" i="4"/>
  <c r="P55" i="4" s="1"/>
  <c r="Q55" i="4" s="1"/>
  <c r="L55" i="4"/>
  <c r="N55" i="4"/>
  <c r="J56" i="4"/>
  <c r="L56" i="4"/>
  <c r="N56" i="4"/>
  <c r="P56" i="4"/>
  <c r="Q56" i="4" s="1"/>
  <c r="J60" i="4"/>
  <c r="L60" i="4"/>
  <c r="L59" i="4" s="1"/>
  <c r="D15" i="3" s="1"/>
  <c r="N60" i="4"/>
  <c r="J61" i="4"/>
  <c r="L61" i="4"/>
  <c r="N61" i="4"/>
  <c r="P61" i="4"/>
  <c r="J64" i="4"/>
  <c r="L64" i="4"/>
  <c r="N64" i="4"/>
  <c r="J65" i="4"/>
  <c r="P65" i="4" s="1"/>
  <c r="Q65" i="4" s="1"/>
  <c r="L65" i="4"/>
  <c r="N65" i="4"/>
  <c r="J66" i="4"/>
  <c r="P66" i="4" s="1"/>
  <c r="Q66" i="4" s="1"/>
  <c r="L66" i="4"/>
  <c r="N66" i="4"/>
  <c r="J67" i="4"/>
  <c r="L67" i="4"/>
  <c r="N67" i="4"/>
  <c r="J70" i="4"/>
  <c r="L70" i="4"/>
  <c r="N70" i="4"/>
  <c r="J71" i="4"/>
  <c r="P71" i="4" s="1"/>
  <c r="L71" i="4"/>
  <c r="N71" i="4"/>
  <c r="J72" i="4"/>
  <c r="P72" i="4" s="1"/>
  <c r="L72" i="4"/>
  <c r="N72" i="4"/>
  <c r="J73" i="4"/>
  <c r="L73" i="4"/>
  <c r="N73" i="4"/>
  <c r="J74" i="4"/>
  <c r="P74" i="4" s="1"/>
  <c r="Q74" i="4" s="1"/>
  <c r="L74" i="4"/>
  <c r="N74" i="4"/>
  <c r="J75" i="4"/>
  <c r="P75" i="4" s="1"/>
  <c r="L75" i="4"/>
  <c r="N75" i="4"/>
  <c r="J76" i="4"/>
  <c r="P76" i="4" s="1"/>
  <c r="L76" i="4"/>
  <c r="N76" i="4"/>
  <c r="J77" i="4"/>
  <c r="P77" i="4" s="1"/>
  <c r="L77" i="4"/>
  <c r="N77" i="4"/>
  <c r="J81" i="4"/>
  <c r="L81" i="4"/>
  <c r="N81" i="4"/>
  <c r="J82" i="4"/>
  <c r="P82" i="4" s="1"/>
  <c r="Q82" i="4" s="1"/>
  <c r="L82" i="4"/>
  <c r="N82" i="4"/>
  <c r="J83" i="4"/>
  <c r="P83" i="4" s="1"/>
  <c r="L83" i="4"/>
  <c r="N83" i="4"/>
  <c r="J84" i="4"/>
  <c r="P84" i="4" s="1"/>
  <c r="Q84" i="4" s="1"/>
  <c r="L84" i="4"/>
  <c r="N84" i="4"/>
  <c r="J85" i="4"/>
  <c r="L85" i="4"/>
  <c r="N85" i="4"/>
  <c r="J86" i="4"/>
  <c r="P86" i="4" s="1"/>
  <c r="Q86" i="4" s="1"/>
  <c r="L86" i="4"/>
  <c r="N86" i="4"/>
  <c r="J90" i="4"/>
  <c r="P90" i="4" s="1"/>
  <c r="L90" i="4"/>
  <c r="N90" i="4"/>
  <c r="J91" i="4"/>
  <c r="L91" i="4"/>
  <c r="N91" i="4"/>
  <c r="J92" i="4"/>
  <c r="P92" i="4" s="1"/>
  <c r="Q92" i="4" s="1"/>
  <c r="L92" i="4"/>
  <c r="N92" i="4"/>
  <c r="J93" i="4"/>
  <c r="P93" i="4" s="1"/>
  <c r="Q93" i="4" s="1"/>
  <c r="L93" i="4"/>
  <c r="N93" i="4"/>
  <c r="J94" i="4"/>
  <c r="L94" i="4"/>
  <c r="N94" i="4"/>
  <c r="J95" i="4"/>
  <c r="P95" i="4" s="1"/>
  <c r="Q95" i="4" s="1"/>
  <c r="L95" i="4"/>
  <c r="N95" i="4"/>
  <c r="J96" i="4"/>
  <c r="P96" i="4" s="1"/>
  <c r="L96" i="4"/>
  <c r="N96" i="4"/>
  <c r="J97" i="4"/>
  <c r="P97" i="4" s="1"/>
  <c r="L97" i="4"/>
  <c r="N97" i="4"/>
  <c r="J98" i="4"/>
  <c r="P98" i="4" s="1"/>
  <c r="L98" i="4"/>
  <c r="N98" i="4"/>
  <c r="J99" i="4"/>
  <c r="L99" i="4"/>
  <c r="N99" i="4"/>
  <c r="J100" i="4"/>
  <c r="P100" i="4" s="1"/>
  <c r="Q100" i="4" s="1"/>
  <c r="L100" i="4"/>
  <c r="N100" i="4"/>
  <c r="J101" i="4"/>
  <c r="L101" i="4"/>
  <c r="N101" i="4"/>
  <c r="J102" i="4"/>
  <c r="P102" i="4" s="1"/>
  <c r="L102" i="4"/>
  <c r="N102" i="4"/>
  <c r="J103" i="4"/>
  <c r="P103" i="4" s="1"/>
  <c r="L103" i="4"/>
  <c r="N103" i="4"/>
  <c r="J104" i="4"/>
  <c r="P104" i="4" s="1"/>
  <c r="Q104" i="4" s="1"/>
  <c r="L104" i="4"/>
  <c r="N104" i="4"/>
  <c r="J105" i="4"/>
  <c r="P105" i="4" s="1"/>
  <c r="L105" i="4"/>
  <c r="N105" i="4"/>
  <c r="J106" i="4"/>
  <c r="P106" i="4" s="1"/>
  <c r="L106" i="4"/>
  <c r="N106" i="4"/>
  <c r="J109" i="4"/>
  <c r="P109" i="4" s="1"/>
  <c r="L109" i="4"/>
  <c r="N109" i="4"/>
  <c r="J110" i="4"/>
  <c r="P110" i="4" s="1"/>
  <c r="Q110" i="4" s="1"/>
  <c r="L110" i="4"/>
  <c r="N110" i="4"/>
  <c r="J111" i="4"/>
  <c r="L111" i="4"/>
  <c r="N111" i="4"/>
  <c r="J112" i="4"/>
  <c r="P112" i="4" s="1"/>
  <c r="Q112" i="4" s="1"/>
  <c r="L112" i="4"/>
  <c r="N112" i="4"/>
  <c r="J113" i="4"/>
  <c r="P113" i="4" s="1"/>
  <c r="L113" i="4"/>
  <c r="N113" i="4"/>
  <c r="J114" i="4"/>
  <c r="L114" i="4"/>
  <c r="N114" i="4"/>
  <c r="J115" i="4"/>
  <c r="P115" i="4" s="1"/>
  <c r="Q115" i="4" s="1"/>
  <c r="L115" i="4"/>
  <c r="N115" i="4"/>
  <c r="J116" i="4"/>
  <c r="L116" i="4"/>
  <c r="N116" i="4"/>
  <c r="P116" i="4"/>
  <c r="J117" i="4"/>
  <c r="P117" i="4" s="1"/>
  <c r="L117" i="4"/>
  <c r="N117" i="4"/>
  <c r="J118" i="4"/>
  <c r="L118" i="4"/>
  <c r="N118" i="4"/>
  <c r="J119" i="4"/>
  <c r="L119" i="4"/>
  <c r="N119" i="4"/>
  <c r="J120" i="4"/>
  <c r="P120" i="4" s="1"/>
  <c r="Q120" i="4" s="1"/>
  <c r="L120" i="4"/>
  <c r="N120" i="4"/>
  <c r="J121" i="4"/>
  <c r="L121" i="4"/>
  <c r="N121" i="4"/>
  <c r="P121" i="4"/>
  <c r="J122" i="4"/>
  <c r="P122" i="4" s="1"/>
  <c r="L122" i="4"/>
  <c r="N122" i="4"/>
  <c r="J126" i="4"/>
  <c r="L126" i="4"/>
  <c r="N126" i="4"/>
  <c r="J127" i="4"/>
  <c r="P127" i="4" s="1"/>
  <c r="L127" i="4"/>
  <c r="N127" i="4"/>
  <c r="J130" i="4"/>
  <c r="L130" i="4"/>
  <c r="N130" i="4"/>
  <c r="J131" i="4"/>
  <c r="P131" i="4" s="1"/>
  <c r="L131" i="4"/>
  <c r="N131" i="4"/>
  <c r="Q131" i="4"/>
  <c r="L133" i="4"/>
  <c r="D26" i="3" s="1"/>
  <c r="J134" i="4"/>
  <c r="P134" i="4" s="1"/>
  <c r="P133" i="4" s="1"/>
  <c r="E26" i="3" s="1"/>
  <c r="L134" i="4"/>
  <c r="N134" i="4"/>
  <c r="N133" i="4" s="1"/>
  <c r="J137" i="4"/>
  <c r="L137" i="4"/>
  <c r="N137" i="4"/>
  <c r="J138" i="4"/>
  <c r="P138" i="4" s="1"/>
  <c r="Q138" i="4" s="1"/>
  <c r="L138" i="4"/>
  <c r="N138" i="4"/>
  <c r="J139" i="4"/>
  <c r="L139" i="4"/>
  <c r="N139" i="4"/>
  <c r="J140" i="4"/>
  <c r="L140" i="4"/>
  <c r="N140" i="4"/>
  <c r="J141" i="4"/>
  <c r="P141" i="4" s="1"/>
  <c r="Q141" i="4" s="1"/>
  <c r="L141" i="4"/>
  <c r="N141" i="4"/>
  <c r="J142" i="4"/>
  <c r="L142" i="4"/>
  <c r="N142" i="4"/>
  <c r="J143" i="4"/>
  <c r="P143" i="4" s="1"/>
  <c r="L143" i="4"/>
  <c r="N143" i="4"/>
  <c r="J144" i="4"/>
  <c r="L144" i="4"/>
  <c r="N144" i="4"/>
  <c r="J145" i="4"/>
  <c r="P145" i="4" s="1"/>
  <c r="L145" i="4"/>
  <c r="N145" i="4"/>
  <c r="Q145" i="4"/>
  <c r="J146" i="4"/>
  <c r="P146" i="4" s="1"/>
  <c r="L146" i="4"/>
  <c r="N146" i="4"/>
  <c r="J147" i="4"/>
  <c r="P147" i="4" s="1"/>
  <c r="L147" i="4"/>
  <c r="N147" i="4"/>
  <c r="J148" i="4"/>
  <c r="P148" i="4" s="1"/>
  <c r="Q148" i="4" s="1"/>
  <c r="L148" i="4"/>
  <c r="N148" i="4"/>
  <c r="J149" i="4"/>
  <c r="L149" i="4"/>
  <c r="N149" i="4"/>
  <c r="J150" i="4"/>
  <c r="P150" i="4" s="1"/>
  <c r="L150" i="4"/>
  <c r="N150" i="4"/>
  <c r="J151" i="4"/>
  <c r="P151" i="4" s="1"/>
  <c r="L151" i="4"/>
  <c r="N151" i="4"/>
  <c r="J152" i="4"/>
  <c r="P152" i="4" s="1"/>
  <c r="L152" i="4"/>
  <c r="N152" i="4"/>
  <c r="J153" i="4"/>
  <c r="P153" i="4" s="1"/>
  <c r="L153" i="4"/>
  <c r="N153" i="4"/>
  <c r="J154" i="4"/>
  <c r="L154" i="4"/>
  <c r="N154" i="4"/>
  <c r="J155" i="4"/>
  <c r="P155" i="4" s="1"/>
  <c r="L155" i="4"/>
  <c r="N155" i="4"/>
  <c r="J156" i="4"/>
  <c r="P156" i="4" s="1"/>
  <c r="Q156" i="4" s="1"/>
  <c r="L156" i="4"/>
  <c r="N156" i="4"/>
  <c r="J157" i="4"/>
  <c r="L157" i="4"/>
  <c r="N157" i="4"/>
  <c r="J158" i="4"/>
  <c r="L158" i="4"/>
  <c r="N158" i="4"/>
  <c r="J161" i="4"/>
  <c r="P161" i="4" s="1"/>
  <c r="L161" i="4"/>
  <c r="N161" i="4"/>
  <c r="J162" i="4"/>
  <c r="L162" i="4"/>
  <c r="N162" i="4"/>
  <c r="J163" i="4"/>
  <c r="P163" i="4" s="1"/>
  <c r="Q163" i="4" s="1"/>
  <c r="L163" i="4"/>
  <c r="N163" i="4"/>
  <c r="L165" i="4"/>
  <c r="D29" i="3" s="1"/>
  <c r="J166" i="4"/>
  <c r="P166" i="4" s="1"/>
  <c r="L166" i="4"/>
  <c r="N166" i="4"/>
  <c r="N165" i="4" s="1"/>
  <c r="J169" i="4"/>
  <c r="J170" i="4"/>
  <c r="P170" i="4" s="1"/>
  <c r="P169" i="4" s="1"/>
  <c r="L170" i="4"/>
  <c r="L169" i="4" s="1"/>
  <c r="N170" i="4"/>
  <c r="N169" i="4" s="1"/>
  <c r="N168" i="4" s="1"/>
  <c r="J174" i="4"/>
  <c r="L174" i="4"/>
  <c r="N174" i="4"/>
  <c r="J175" i="4"/>
  <c r="L175" i="4"/>
  <c r="N175" i="4"/>
  <c r="J176" i="4"/>
  <c r="L176" i="4"/>
  <c r="N176" i="4"/>
  <c r="J177" i="4"/>
  <c r="L177" i="4"/>
  <c r="N177" i="4"/>
  <c r="J178" i="4"/>
  <c r="P178" i="4" s="1"/>
  <c r="L178" i="4"/>
  <c r="N178" i="4"/>
  <c r="J179" i="4"/>
  <c r="L179" i="4"/>
  <c r="N179" i="4"/>
  <c r="J180" i="4"/>
  <c r="P180" i="4" s="1"/>
  <c r="L180" i="4"/>
  <c r="N180" i="4"/>
  <c r="J181" i="4"/>
  <c r="L181" i="4"/>
  <c r="N181" i="4"/>
  <c r="J182" i="4"/>
  <c r="P182" i="4" s="1"/>
  <c r="Q182" i="4" s="1"/>
  <c r="L182" i="4"/>
  <c r="N182" i="4"/>
  <c r="J183" i="4"/>
  <c r="L183" i="4"/>
  <c r="N183" i="4"/>
  <c r="J184" i="4"/>
  <c r="P184" i="4" s="1"/>
  <c r="Q184" i="4" s="1"/>
  <c r="L184" i="4"/>
  <c r="N184" i="4"/>
  <c r="J185" i="4"/>
  <c r="L185" i="4"/>
  <c r="N185" i="4"/>
  <c r="J186" i="4"/>
  <c r="L186" i="4"/>
  <c r="N186" i="4"/>
  <c r="J187" i="4"/>
  <c r="L187" i="4"/>
  <c r="N187" i="4"/>
  <c r="J191" i="4"/>
  <c r="L191" i="4"/>
  <c r="L190" i="4" s="1"/>
  <c r="N191" i="4"/>
  <c r="N190" i="4" s="1"/>
  <c r="N189" i="4" s="1"/>
  <c r="J195" i="4"/>
  <c r="L195" i="4"/>
  <c r="N195" i="4"/>
  <c r="J196" i="4"/>
  <c r="L196" i="4"/>
  <c r="N196" i="4"/>
  <c r="J197" i="4"/>
  <c r="L197" i="4"/>
  <c r="N197" i="4"/>
  <c r="J198" i="4"/>
  <c r="P198" i="4" s="1"/>
  <c r="L198" i="4"/>
  <c r="N198" i="4"/>
  <c r="J199" i="4"/>
  <c r="P199" i="4" s="1"/>
  <c r="L199" i="4"/>
  <c r="N199" i="4"/>
  <c r="J200" i="4"/>
  <c r="L200" i="4"/>
  <c r="N200" i="4"/>
  <c r="J201" i="4"/>
  <c r="P201" i="4" s="1"/>
  <c r="L201" i="4"/>
  <c r="N201" i="4"/>
  <c r="J202" i="4"/>
  <c r="P202" i="4" s="1"/>
  <c r="Q202" i="4" s="1"/>
  <c r="L202" i="4"/>
  <c r="N202" i="4"/>
  <c r="J203" i="4"/>
  <c r="L203" i="4"/>
  <c r="N203" i="4"/>
  <c r="J204" i="4"/>
  <c r="P204" i="4" s="1"/>
  <c r="L204" i="4"/>
  <c r="N204" i="4"/>
  <c r="J205" i="4"/>
  <c r="P205" i="4" s="1"/>
  <c r="L205" i="4"/>
  <c r="N205" i="4"/>
  <c r="J209" i="4"/>
  <c r="L209" i="4"/>
  <c r="N209" i="4"/>
  <c r="J210" i="4"/>
  <c r="L210" i="4"/>
  <c r="N210" i="4"/>
  <c r="J211" i="4"/>
  <c r="L211" i="4"/>
  <c r="N211" i="4"/>
  <c r="J212" i="4"/>
  <c r="L212" i="4"/>
  <c r="N212" i="4"/>
  <c r="J213" i="4"/>
  <c r="L213" i="4"/>
  <c r="N213" i="4"/>
  <c r="J214" i="4"/>
  <c r="P214" i="4" s="1"/>
  <c r="L214" i="4"/>
  <c r="N214" i="4"/>
  <c r="J215" i="4"/>
  <c r="P215" i="4" s="1"/>
  <c r="L215" i="4"/>
  <c r="N215" i="4"/>
  <c r="J216" i="4"/>
  <c r="P216" i="4" s="1"/>
  <c r="Q216" i="4" s="1"/>
  <c r="L216" i="4"/>
  <c r="N216" i="4"/>
  <c r="J220" i="4"/>
  <c r="P220" i="4" s="1"/>
  <c r="L220" i="4"/>
  <c r="N220" i="4"/>
  <c r="J221" i="4"/>
  <c r="L221" i="4"/>
  <c r="N221" i="4"/>
  <c r="J222" i="4"/>
  <c r="L222" i="4"/>
  <c r="N222" i="4"/>
  <c r="J223" i="4"/>
  <c r="P223" i="4" s="1"/>
  <c r="L223" i="4"/>
  <c r="N223" i="4"/>
  <c r="J224" i="4"/>
  <c r="P224" i="4" s="1"/>
  <c r="L224" i="4"/>
  <c r="N224" i="4"/>
  <c r="J225" i="4"/>
  <c r="P225" i="4" s="1"/>
  <c r="Q225" i="4" s="1"/>
  <c r="L225" i="4"/>
  <c r="N225" i="4"/>
  <c r="J226" i="4"/>
  <c r="P226" i="4" s="1"/>
  <c r="Q226" i="4" s="1"/>
  <c r="L226" i="4"/>
  <c r="N226" i="4"/>
  <c r="J227" i="4"/>
  <c r="L227" i="4"/>
  <c r="N227" i="4"/>
  <c r="J228" i="4"/>
  <c r="L228" i="4"/>
  <c r="N228" i="4"/>
  <c r="P228" i="4"/>
  <c r="Q228" i="4" s="1"/>
  <c r="J229" i="4"/>
  <c r="L229" i="4"/>
  <c r="N229" i="4"/>
  <c r="J230" i="4"/>
  <c r="P230" i="4" s="1"/>
  <c r="L230" i="4"/>
  <c r="N230" i="4"/>
  <c r="J231" i="4"/>
  <c r="P231" i="4" s="1"/>
  <c r="Q231" i="4" s="1"/>
  <c r="L231" i="4"/>
  <c r="N231" i="4"/>
  <c r="J232" i="4"/>
  <c r="L232" i="4"/>
  <c r="N232" i="4"/>
  <c r="J233" i="4"/>
  <c r="L233" i="4"/>
  <c r="N233" i="4"/>
  <c r="J234" i="4"/>
  <c r="P234" i="4" s="1"/>
  <c r="Q234" i="4" s="1"/>
  <c r="L234" i="4"/>
  <c r="N234" i="4"/>
  <c r="J235" i="4"/>
  <c r="L235" i="4"/>
  <c r="N235" i="4"/>
  <c r="J236" i="4"/>
  <c r="P236" i="4" s="1"/>
  <c r="Q236" i="4" s="1"/>
  <c r="L236" i="4"/>
  <c r="N236" i="4"/>
  <c r="J237" i="4"/>
  <c r="L237" i="4"/>
  <c r="N237" i="4"/>
  <c r="J238" i="4"/>
  <c r="P238" i="4" s="1"/>
  <c r="L238" i="4"/>
  <c r="N238" i="4"/>
  <c r="J239" i="4"/>
  <c r="L239" i="4"/>
  <c r="N239" i="4"/>
  <c r="J240" i="4"/>
  <c r="L240" i="4"/>
  <c r="N240" i="4"/>
  <c r="J241" i="4"/>
  <c r="L241" i="4"/>
  <c r="N241" i="4"/>
  <c r="J242" i="4"/>
  <c r="P242" i="4" s="1"/>
  <c r="Q242" i="4" s="1"/>
  <c r="L242" i="4"/>
  <c r="N242" i="4"/>
  <c r="J243" i="4"/>
  <c r="L243" i="4"/>
  <c r="N243" i="4"/>
  <c r="J247" i="4"/>
  <c r="P247" i="4" s="1"/>
  <c r="L247" i="4"/>
  <c r="N247" i="4"/>
  <c r="J248" i="4"/>
  <c r="P248" i="4" s="1"/>
  <c r="L248" i="4"/>
  <c r="N248" i="4"/>
  <c r="J249" i="4"/>
  <c r="P249" i="4" s="1"/>
  <c r="L249" i="4"/>
  <c r="N249" i="4"/>
  <c r="J250" i="4"/>
  <c r="P250" i="4" s="1"/>
  <c r="L250" i="4"/>
  <c r="N250" i="4"/>
  <c r="J254" i="4"/>
  <c r="P254" i="4" s="1"/>
  <c r="L254" i="4"/>
  <c r="N254" i="4"/>
  <c r="J255" i="4"/>
  <c r="P255" i="4" s="1"/>
  <c r="Q255" i="4" s="1"/>
  <c r="L255" i="4"/>
  <c r="N255" i="4"/>
  <c r="J256" i="4"/>
  <c r="P256" i="4" s="1"/>
  <c r="L256" i="4"/>
  <c r="N256" i="4"/>
  <c r="J257" i="4"/>
  <c r="P257" i="4" s="1"/>
  <c r="Q257" i="4" s="1"/>
  <c r="L257" i="4"/>
  <c r="N257" i="4"/>
  <c r="J258" i="4"/>
  <c r="L258" i="4"/>
  <c r="N258" i="4"/>
  <c r="J259" i="4"/>
  <c r="P259" i="4" s="1"/>
  <c r="L259" i="4"/>
  <c r="N259" i="4"/>
  <c r="J260" i="4"/>
  <c r="P260" i="4" s="1"/>
  <c r="Q260" i="4" s="1"/>
  <c r="L260" i="4"/>
  <c r="N260" i="4"/>
  <c r="J261" i="4"/>
  <c r="P261" i="4" s="1"/>
  <c r="L261" i="4"/>
  <c r="N261" i="4"/>
  <c r="J262" i="4"/>
  <c r="P262" i="4" s="1"/>
  <c r="Q262" i="4" s="1"/>
  <c r="L262" i="4"/>
  <c r="N262" i="4"/>
  <c r="J263" i="4"/>
  <c r="P263" i="4" s="1"/>
  <c r="L263" i="4"/>
  <c r="N263" i="4"/>
  <c r="J267" i="4"/>
  <c r="P267" i="4" s="1"/>
  <c r="L267" i="4"/>
  <c r="N267" i="4"/>
  <c r="J268" i="4"/>
  <c r="P268" i="4" s="1"/>
  <c r="L268" i="4"/>
  <c r="N268" i="4"/>
  <c r="J269" i="4"/>
  <c r="P269" i="4" s="1"/>
  <c r="L269" i="4"/>
  <c r="N269" i="4"/>
  <c r="N272" i="4"/>
  <c r="N271" i="4" s="1"/>
  <c r="J273" i="4"/>
  <c r="P273" i="4" s="1"/>
  <c r="P272" i="4" s="1"/>
  <c r="L273" i="4"/>
  <c r="L272" i="4" s="1"/>
  <c r="N273" i="4"/>
  <c r="J277" i="4"/>
  <c r="P277" i="4" s="1"/>
  <c r="L277" i="4"/>
  <c r="N277" i="4"/>
  <c r="J278" i="4"/>
  <c r="P278" i="4" s="1"/>
  <c r="L278" i="4"/>
  <c r="N278" i="4"/>
  <c r="J279" i="4"/>
  <c r="P279" i="4" s="1"/>
  <c r="Q279" i="4" s="1"/>
  <c r="L279" i="4"/>
  <c r="N279" i="4"/>
  <c r="J284" i="4"/>
  <c r="P284" i="4" s="1"/>
  <c r="L284" i="4"/>
  <c r="N284" i="4"/>
  <c r="J285" i="4"/>
  <c r="L285" i="4"/>
  <c r="N285" i="4"/>
  <c r="J286" i="4"/>
  <c r="P286" i="4" s="1"/>
  <c r="Q286" i="4" s="1"/>
  <c r="L286" i="4"/>
  <c r="N286" i="4"/>
  <c r="J287" i="4"/>
  <c r="P287" i="4" s="1"/>
  <c r="L287" i="4"/>
  <c r="N287" i="4"/>
  <c r="J288" i="4"/>
  <c r="P288" i="4" s="1"/>
  <c r="L288" i="4"/>
  <c r="N288" i="4"/>
  <c r="J289" i="4"/>
  <c r="P289" i="4" s="1"/>
  <c r="L289" i="4"/>
  <c r="N289" i="4"/>
  <c r="J290" i="4"/>
  <c r="P290" i="4" s="1"/>
  <c r="L290" i="4"/>
  <c r="N290" i="4"/>
  <c r="J291" i="4"/>
  <c r="P291" i="4" s="1"/>
  <c r="L291" i="4"/>
  <c r="N291" i="4"/>
  <c r="J292" i="4"/>
  <c r="P292" i="4" s="1"/>
  <c r="Q292" i="4" s="1"/>
  <c r="L292" i="4"/>
  <c r="N292" i="4"/>
  <c r="J293" i="4"/>
  <c r="P293" i="4" s="1"/>
  <c r="L293" i="4"/>
  <c r="N293" i="4"/>
  <c r="J294" i="4"/>
  <c r="P294" i="4" s="1"/>
  <c r="Q294" i="4" s="1"/>
  <c r="L294" i="4"/>
  <c r="N294" i="4"/>
  <c r="J295" i="4"/>
  <c r="P295" i="4" s="1"/>
  <c r="L295" i="4"/>
  <c r="N295" i="4"/>
  <c r="J296" i="4"/>
  <c r="P296" i="4" s="1"/>
  <c r="L296" i="4"/>
  <c r="N296" i="4"/>
  <c r="J297" i="4"/>
  <c r="P297" i="4" s="1"/>
  <c r="L297" i="4"/>
  <c r="N297" i="4"/>
  <c r="J301" i="4"/>
  <c r="P301" i="4" s="1"/>
  <c r="Q301" i="4" s="1"/>
  <c r="Q300" i="4" s="1"/>
  <c r="L301" i="4"/>
  <c r="L300" i="4" s="1"/>
  <c r="D56" i="3" s="1"/>
  <c r="N301" i="4"/>
  <c r="N300" i="4" s="1"/>
  <c r="N299" i="4" s="1"/>
  <c r="J305" i="4"/>
  <c r="L305" i="4"/>
  <c r="N305" i="4"/>
  <c r="J306" i="4"/>
  <c r="P306" i="4" s="1"/>
  <c r="L306" i="4"/>
  <c r="N306" i="4"/>
  <c r="J307" i="4"/>
  <c r="P307" i="4" s="1"/>
  <c r="L307" i="4"/>
  <c r="N307" i="4"/>
  <c r="J308" i="4"/>
  <c r="P308" i="4" s="1"/>
  <c r="L308" i="4"/>
  <c r="N308" i="4"/>
  <c r="J309" i="4"/>
  <c r="P309" i="4" s="1"/>
  <c r="L309" i="4"/>
  <c r="N309" i="4"/>
  <c r="J310" i="4"/>
  <c r="P310" i="4" s="1"/>
  <c r="Q310" i="4" s="1"/>
  <c r="L310" i="4"/>
  <c r="N310" i="4"/>
  <c r="J311" i="4"/>
  <c r="P311" i="4" s="1"/>
  <c r="L311" i="4"/>
  <c r="N311" i="4"/>
  <c r="J314" i="4"/>
  <c r="L314" i="4"/>
  <c r="N314" i="4"/>
  <c r="J315" i="4"/>
  <c r="P315" i="4" s="1"/>
  <c r="L315" i="4"/>
  <c r="N315" i="4"/>
  <c r="J319" i="4"/>
  <c r="J318" i="4" s="1"/>
  <c r="L319" i="4"/>
  <c r="L318" i="4" s="1"/>
  <c r="N319" i="4"/>
  <c r="N318" i="4" s="1"/>
  <c r="J322" i="4"/>
  <c r="L322" i="4"/>
  <c r="N322" i="4"/>
  <c r="J323" i="4"/>
  <c r="P323" i="4" s="1"/>
  <c r="Q323" i="4" s="1"/>
  <c r="L323" i="4"/>
  <c r="N323" i="4"/>
  <c r="J324" i="4"/>
  <c r="L324" i="4"/>
  <c r="N324" i="4"/>
  <c r="J325" i="4"/>
  <c r="P325" i="4" s="1"/>
  <c r="L325" i="4"/>
  <c r="N325" i="4"/>
  <c r="L328" i="4"/>
  <c r="J329" i="4"/>
  <c r="J328" i="4" s="1"/>
  <c r="C64" i="3" s="1"/>
  <c r="L329" i="4"/>
  <c r="N329" i="4"/>
  <c r="N328" i="4" s="1"/>
  <c r="J332" i="4"/>
  <c r="L332" i="4"/>
  <c r="N332" i="4"/>
  <c r="J333" i="4"/>
  <c r="L333" i="4"/>
  <c r="N333" i="4"/>
  <c r="J334" i="4"/>
  <c r="P334" i="4" s="1"/>
  <c r="L334" i="4"/>
  <c r="N334" i="4"/>
  <c r="J335" i="4"/>
  <c r="P335" i="4" s="1"/>
  <c r="L335" i="4"/>
  <c r="N335" i="4"/>
  <c r="J338" i="4"/>
  <c r="L338" i="4"/>
  <c r="N338" i="4"/>
  <c r="J339" i="4"/>
  <c r="P339" i="4" s="1"/>
  <c r="L339" i="4"/>
  <c r="N339" i="4"/>
  <c r="J340" i="4"/>
  <c r="L340" i="4"/>
  <c r="N340" i="4"/>
  <c r="P340" i="4"/>
  <c r="Q340" i="4" s="1"/>
  <c r="J344" i="4"/>
  <c r="L344" i="4"/>
  <c r="N344" i="4"/>
  <c r="J345" i="4"/>
  <c r="P345" i="4" s="1"/>
  <c r="L345" i="4"/>
  <c r="N345" i="4"/>
  <c r="J346" i="4"/>
  <c r="P346" i="4" s="1"/>
  <c r="L346" i="4"/>
  <c r="N346" i="4"/>
  <c r="J349" i="4"/>
  <c r="P349" i="4" s="1"/>
  <c r="Q349" i="4" s="1"/>
  <c r="L349" i="4"/>
  <c r="N349" i="4"/>
  <c r="J350" i="4"/>
  <c r="L350" i="4"/>
  <c r="N350" i="4"/>
  <c r="P350" i="4"/>
  <c r="Q350" i="4" s="1"/>
  <c r="J351" i="4"/>
  <c r="P351" i="4" s="1"/>
  <c r="L351" i="4"/>
  <c r="N351" i="4"/>
  <c r="J352" i="4"/>
  <c r="L352" i="4"/>
  <c r="N352" i="4"/>
  <c r="P352" i="4"/>
  <c r="Q352" i="4" s="1"/>
  <c r="J353" i="4"/>
  <c r="L353" i="4"/>
  <c r="N353" i="4"/>
  <c r="J354" i="4"/>
  <c r="P354" i="4" s="1"/>
  <c r="L354" i="4"/>
  <c r="N354" i="4"/>
  <c r="J355" i="4"/>
  <c r="L355" i="4"/>
  <c r="N355" i="4"/>
  <c r="J358" i="4"/>
  <c r="J357" i="4" s="1"/>
  <c r="C70" i="3" s="1"/>
  <c r="L358" i="4"/>
  <c r="L357" i="4" s="1"/>
  <c r="D70" i="3" s="1"/>
  <c r="N358" i="4"/>
  <c r="N357" i="4" s="1"/>
  <c r="J362" i="4"/>
  <c r="L362" i="4"/>
  <c r="N362" i="4"/>
  <c r="P362" i="4"/>
  <c r="Q362" i="4" s="1"/>
  <c r="J363" i="4"/>
  <c r="L363" i="4"/>
  <c r="N363" i="4"/>
  <c r="J364" i="4"/>
  <c r="P364" i="4" s="1"/>
  <c r="L364" i="4"/>
  <c r="N364" i="4"/>
  <c r="J365" i="4"/>
  <c r="P365" i="4" s="1"/>
  <c r="L365" i="4"/>
  <c r="N365" i="4"/>
  <c r="J366" i="4"/>
  <c r="L366" i="4"/>
  <c r="N366" i="4"/>
  <c r="J367" i="4"/>
  <c r="P367" i="4" s="1"/>
  <c r="L367" i="4"/>
  <c r="N367" i="4"/>
  <c r="J368" i="4"/>
  <c r="P368" i="4" s="1"/>
  <c r="Q368" i="4" s="1"/>
  <c r="L368" i="4"/>
  <c r="N368" i="4"/>
  <c r="J369" i="4"/>
  <c r="P369" i="4" s="1"/>
  <c r="L369" i="4"/>
  <c r="N369" i="4"/>
  <c r="J370" i="4"/>
  <c r="P370" i="4" s="1"/>
  <c r="Q370" i="4" s="1"/>
  <c r="L370" i="4"/>
  <c r="N370" i="4"/>
  <c r="J374" i="4"/>
  <c r="L374" i="4"/>
  <c r="L373" i="4" s="1"/>
  <c r="N374" i="4"/>
  <c r="N373" i="4" s="1"/>
  <c r="J376" i="4"/>
  <c r="C75" i="3" s="1"/>
  <c r="J377" i="4"/>
  <c r="P377" i="4" s="1"/>
  <c r="P376" i="4" s="1"/>
  <c r="E75" i="3" s="1"/>
  <c r="L377" i="4"/>
  <c r="L376" i="4" s="1"/>
  <c r="D75" i="3" s="1"/>
  <c r="N377" i="4"/>
  <c r="N376" i="4" s="1"/>
  <c r="J382" i="4"/>
  <c r="L382" i="4"/>
  <c r="N382" i="4"/>
  <c r="J383" i="4"/>
  <c r="P383" i="4" s="1"/>
  <c r="L383" i="4"/>
  <c r="N383" i="4"/>
  <c r="J384" i="4"/>
  <c r="P384" i="4" s="1"/>
  <c r="L384" i="4"/>
  <c r="N384" i="4"/>
  <c r="J385" i="4"/>
  <c r="P385" i="4" s="1"/>
  <c r="L385" i="4"/>
  <c r="N385" i="4"/>
  <c r="J386" i="4"/>
  <c r="P386" i="4" s="1"/>
  <c r="L386" i="4"/>
  <c r="N386" i="4"/>
  <c r="J387" i="4"/>
  <c r="P387" i="4" s="1"/>
  <c r="Q387" i="4" s="1"/>
  <c r="L387" i="4"/>
  <c r="N387" i="4"/>
  <c r="J388" i="4"/>
  <c r="P388" i="4" s="1"/>
  <c r="L388" i="4"/>
  <c r="N388" i="4"/>
  <c r="J389" i="4"/>
  <c r="P389" i="4" s="1"/>
  <c r="Q389" i="4" s="1"/>
  <c r="L389" i="4"/>
  <c r="N389" i="4"/>
  <c r="J390" i="4"/>
  <c r="P390" i="4" s="1"/>
  <c r="L390" i="4"/>
  <c r="N390" i="4"/>
  <c r="J391" i="4"/>
  <c r="P391" i="4" s="1"/>
  <c r="L391" i="4"/>
  <c r="N391" i="4"/>
  <c r="J392" i="4"/>
  <c r="P392" i="4" s="1"/>
  <c r="L392" i="4"/>
  <c r="N392" i="4"/>
  <c r="J393" i="4"/>
  <c r="L393" i="4"/>
  <c r="N393" i="4"/>
  <c r="J394" i="4"/>
  <c r="L394" i="4"/>
  <c r="N394" i="4"/>
  <c r="J395" i="4"/>
  <c r="L395" i="4"/>
  <c r="N395" i="4"/>
  <c r="P395" i="4"/>
  <c r="Q395" i="4" s="1"/>
  <c r="L398" i="4"/>
  <c r="J399" i="4"/>
  <c r="L399" i="4"/>
  <c r="N399" i="4"/>
  <c r="J400" i="4"/>
  <c r="L400" i="4"/>
  <c r="N400" i="4"/>
  <c r="P400" i="4"/>
  <c r="J405" i="4"/>
  <c r="P405" i="4" s="1"/>
  <c r="L405" i="4"/>
  <c r="N405" i="4"/>
  <c r="J406" i="4"/>
  <c r="P406" i="4" s="1"/>
  <c r="L406" i="4"/>
  <c r="N406" i="4"/>
  <c r="J407" i="4"/>
  <c r="P407" i="4" s="1"/>
  <c r="Q407" i="4" s="1"/>
  <c r="L407" i="4"/>
  <c r="N407" i="4"/>
  <c r="J408" i="4"/>
  <c r="P408" i="4" s="1"/>
  <c r="L408" i="4"/>
  <c r="N408" i="4"/>
  <c r="J409" i="4"/>
  <c r="L409" i="4"/>
  <c r="N409" i="4"/>
  <c r="P409" i="4"/>
  <c r="J410" i="4"/>
  <c r="P410" i="4" s="1"/>
  <c r="L410" i="4"/>
  <c r="N410" i="4"/>
  <c r="J411" i="4"/>
  <c r="P411" i="4" s="1"/>
  <c r="L411" i="4"/>
  <c r="N411" i="4"/>
  <c r="J412" i="4"/>
  <c r="P412" i="4" s="1"/>
  <c r="L412" i="4"/>
  <c r="N412" i="4"/>
  <c r="J413" i="4"/>
  <c r="L413" i="4"/>
  <c r="N413" i="4"/>
  <c r="P413" i="4"/>
  <c r="Q413" i="4" s="1"/>
  <c r="J414" i="4"/>
  <c r="P414" i="4" s="1"/>
  <c r="L414" i="4"/>
  <c r="N414" i="4"/>
  <c r="J415" i="4"/>
  <c r="P415" i="4" s="1"/>
  <c r="Q415" i="4" s="1"/>
  <c r="L415" i="4"/>
  <c r="N415" i="4"/>
  <c r="J416" i="4"/>
  <c r="L416" i="4"/>
  <c r="N416" i="4"/>
  <c r="J417" i="4"/>
  <c r="P417" i="4" s="1"/>
  <c r="L417" i="4"/>
  <c r="N417" i="4"/>
  <c r="J418" i="4"/>
  <c r="L418" i="4"/>
  <c r="N418" i="4"/>
  <c r="J419" i="4"/>
  <c r="L419" i="4"/>
  <c r="N419" i="4"/>
  <c r="J420" i="4"/>
  <c r="P420" i="4" s="1"/>
  <c r="Q420" i="4" s="1"/>
  <c r="L420" i="4"/>
  <c r="N420" i="4"/>
  <c r="J421" i="4"/>
  <c r="P421" i="4" s="1"/>
  <c r="Q421" i="4" s="1"/>
  <c r="L421" i="4"/>
  <c r="N421" i="4"/>
  <c r="J422" i="4"/>
  <c r="L422" i="4"/>
  <c r="N422" i="4"/>
  <c r="J423" i="4"/>
  <c r="P423" i="4" s="1"/>
  <c r="Q423" i="4" s="1"/>
  <c r="L423" i="4"/>
  <c r="N423" i="4"/>
  <c r="J424" i="4"/>
  <c r="L424" i="4"/>
  <c r="N424" i="4"/>
  <c r="J425" i="4"/>
  <c r="P425" i="4" s="1"/>
  <c r="L425" i="4"/>
  <c r="N425" i="4"/>
  <c r="J430" i="4"/>
  <c r="P430" i="4" s="1"/>
  <c r="Q430" i="4" s="1"/>
  <c r="Q429" i="4" s="1"/>
  <c r="L430" i="4"/>
  <c r="L429" i="4" s="1"/>
  <c r="N430" i="4"/>
  <c r="N429" i="4" s="1"/>
  <c r="N428" i="4" s="1"/>
  <c r="J434" i="4"/>
  <c r="L434" i="4"/>
  <c r="N434" i="4"/>
  <c r="J435" i="4"/>
  <c r="L435" i="4"/>
  <c r="N435" i="4"/>
  <c r="J439" i="4"/>
  <c r="P439" i="4" s="1"/>
  <c r="L439" i="4"/>
  <c r="N439" i="4"/>
  <c r="J440" i="4"/>
  <c r="P440" i="4" s="1"/>
  <c r="Q440" i="4" s="1"/>
  <c r="L440" i="4"/>
  <c r="N440" i="4"/>
  <c r="J441" i="4"/>
  <c r="P441" i="4" s="1"/>
  <c r="L441" i="4"/>
  <c r="N441" i="4"/>
  <c r="J442" i="4"/>
  <c r="P442" i="4" s="1"/>
  <c r="Q442" i="4" s="1"/>
  <c r="L442" i="4"/>
  <c r="N442" i="4"/>
  <c r="J443" i="4"/>
  <c r="P443" i="4" s="1"/>
  <c r="L443" i="4"/>
  <c r="N443" i="4"/>
  <c r="N445" i="4"/>
  <c r="J447" i="4"/>
  <c r="P447" i="4" s="1"/>
  <c r="P446" i="4" s="1"/>
  <c r="E92" i="3" s="1"/>
  <c r="L447" i="4"/>
  <c r="L446" i="4" s="1"/>
  <c r="N447" i="4"/>
  <c r="N446" i="4" s="1"/>
  <c r="J451" i="4"/>
  <c r="L451" i="4"/>
  <c r="N451" i="4"/>
  <c r="J452" i="4"/>
  <c r="P452" i="4" s="1"/>
  <c r="L452" i="4"/>
  <c r="N452" i="4"/>
  <c r="Q452" i="4"/>
  <c r="J453" i="4"/>
  <c r="L453" i="4"/>
  <c r="N453" i="4"/>
  <c r="J454" i="4"/>
  <c r="P454" i="4" s="1"/>
  <c r="Q454" i="4" s="1"/>
  <c r="L454" i="4"/>
  <c r="N454" i="4"/>
  <c r="J455" i="4"/>
  <c r="L455" i="4"/>
  <c r="N455" i="4"/>
  <c r="J456" i="4"/>
  <c r="P456" i="4" s="1"/>
  <c r="L456" i="4"/>
  <c r="N456" i="4"/>
  <c r="J457" i="4"/>
  <c r="P457" i="4" s="1"/>
  <c r="L457" i="4"/>
  <c r="N457" i="4"/>
  <c r="J458" i="4"/>
  <c r="P458" i="4" s="1"/>
  <c r="L458" i="4"/>
  <c r="N458" i="4"/>
  <c r="J459" i="4"/>
  <c r="P459" i="4" s="1"/>
  <c r="L459" i="4"/>
  <c r="N459" i="4"/>
  <c r="J460" i="4"/>
  <c r="P460" i="4" s="1"/>
  <c r="Q460" i="4" s="1"/>
  <c r="L460" i="4"/>
  <c r="N460" i="4"/>
  <c r="J461" i="4"/>
  <c r="P461" i="4" s="1"/>
  <c r="L461" i="4"/>
  <c r="N461" i="4"/>
  <c r="J462" i="4"/>
  <c r="P462" i="4" s="1"/>
  <c r="Q462" i="4" s="1"/>
  <c r="L462" i="4"/>
  <c r="N462" i="4"/>
  <c r="J467" i="4"/>
  <c r="P467" i="4" s="1"/>
  <c r="L467" i="4"/>
  <c r="N467" i="4"/>
  <c r="J468" i="4"/>
  <c r="L468" i="4"/>
  <c r="N468" i="4"/>
  <c r="J469" i="4"/>
  <c r="L469" i="4"/>
  <c r="N469" i="4"/>
  <c r="J470" i="4"/>
  <c r="P470" i="4" s="1"/>
  <c r="L470" i="4"/>
  <c r="N470" i="4"/>
  <c r="J471" i="4"/>
  <c r="P471" i="4" s="1"/>
  <c r="L471" i="4"/>
  <c r="N471" i="4"/>
  <c r="J472" i="4"/>
  <c r="P472" i="4" s="1"/>
  <c r="L472" i="4"/>
  <c r="N472" i="4"/>
  <c r="J473" i="4"/>
  <c r="P473" i="4" s="1"/>
  <c r="L473" i="4"/>
  <c r="N473" i="4"/>
  <c r="J474" i="4"/>
  <c r="P474" i="4" s="1"/>
  <c r="L474" i="4"/>
  <c r="N474" i="4"/>
  <c r="J475" i="4"/>
  <c r="P475" i="4" s="1"/>
  <c r="Q475" i="4" s="1"/>
  <c r="L475" i="4"/>
  <c r="N475" i="4"/>
  <c r="J476" i="4"/>
  <c r="P476" i="4" s="1"/>
  <c r="L476" i="4"/>
  <c r="N476" i="4"/>
  <c r="J479" i="4"/>
  <c r="L479" i="4"/>
  <c r="N479" i="4"/>
  <c r="J480" i="4"/>
  <c r="P480" i="4" s="1"/>
  <c r="L480" i="4"/>
  <c r="N480" i="4"/>
  <c r="J481" i="4"/>
  <c r="P481" i="4" s="1"/>
  <c r="L481" i="4"/>
  <c r="N481" i="4"/>
  <c r="J482" i="4"/>
  <c r="P482" i="4" s="1"/>
  <c r="L482" i="4"/>
  <c r="N482" i="4"/>
  <c r="J483" i="4"/>
  <c r="P483" i="4" s="1"/>
  <c r="L483" i="4"/>
  <c r="N483" i="4"/>
  <c r="J484" i="4"/>
  <c r="P484" i="4" s="1"/>
  <c r="Q484" i="4" s="1"/>
  <c r="L484" i="4"/>
  <c r="N484" i="4"/>
  <c r="J485" i="4"/>
  <c r="P485" i="4" s="1"/>
  <c r="L485" i="4"/>
  <c r="N485" i="4"/>
  <c r="J486" i="4"/>
  <c r="P486" i="4" s="1"/>
  <c r="Q486" i="4" s="1"/>
  <c r="L486" i="4"/>
  <c r="N486" i="4"/>
  <c r="J487" i="4"/>
  <c r="P487" i="4" s="1"/>
  <c r="L487" i="4"/>
  <c r="N487" i="4"/>
  <c r="J488" i="4"/>
  <c r="P488" i="4" s="1"/>
  <c r="L488" i="4"/>
  <c r="N488" i="4"/>
  <c r="J491" i="4"/>
  <c r="P491" i="4" s="1"/>
  <c r="L491" i="4"/>
  <c r="N491" i="4"/>
  <c r="J492" i="4"/>
  <c r="L492" i="4"/>
  <c r="N492" i="4"/>
  <c r="J493" i="4"/>
  <c r="P493" i="4" s="1"/>
  <c r="Q493" i="4" s="1"/>
  <c r="L493" i="4"/>
  <c r="N493" i="4"/>
  <c r="J494" i="4"/>
  <c r="P494" i="4" s="1"/>
  <c r="L494" i="4"/>
  <c r="N494" i="4"/>
  <c r="J495" i="4"/>
  <c r="P495" i="4" s="1"/>
  <c r="Q495" i="4" s="1"/>
  <c r="L495" i="4"/>
  <c r="N495" i="4"/>
  <c r="J496" i="4"/>
  <c r="L496" i="4"/>
  <c r="N496" i="4"/>
  <c r="J497" i="4"/>
  <c r="P497" i="4" s="1"/>
  <c r="L497" i="4"/>
  <c r="N497" i="4"/>
  <c r="J498" i="4"/>
  <c r="L498" i="4"/>
  <c r="N498" i="4"/>
  <c r="J503" i="4"/>
  <c r="L503" i="4"/>
  <c r="N503" i="4"/>
  <c r="J504" i="4"/>
  <c r="P504" i="4" s="1"/>
  <c r="Q504" i="4" s="1"/>
  <c r="L504" i="4"/>
  <c r="N504" i="4"/>
  <c r="J505" i="4"/>
  <c r="L505" i="4"/>
  <c r="N505" i="4"/>
  <c r="J506" i="4"/>
  <c r="P506" i="4" s="1"/>
  <c r="L506" i="4"/>
  <c r="N506" i="4"/>
  <c r="J507" i="4"/>
  <c r="L507" i="4"/>
  <c r="N507" i="4"/>
  <c r="J508" i="4"/>
  <c r="P508" i="4" s="1"/>
  <c r="L508" i="4"/>
  <c r="N508" i="4"/>
  <c r="J509" i="4"/>
  <c r="L509" i="4"/>
  <c r="N509" i="4"/>
  <c r="J510" i="4"/>
  <c r="P510" i="4" s="1"/>
  <c r="Q510" i="4" s="1"/>
  <c r="L510" i="4"/>
  <c r="N510" i="4"/>
  <c r="J511" i="4"/>
  <c r="P511" i="4" s="1"/>
  <c r="L511" i="4"/>
  <c r="N511" i="4"/>
  <c r="J512" i="4"/>
  <c r="P512" i="4" s="1"/>
  <c r="Q512" i="4" s="1"/>
  <c r="L512" i="4"/>
  <c r="N512" i="4"/>
  <c r="J513" i="4"/>
  <c r="L513" i="4"/>
  <c r="N513" i="4"/>
  <c r="J514" i="4"/>
  <c r="P514" i="4" s="1"/>
  <c r="L514" i="4"/>
  <c r="N514" i="4"/>
  <c r="J515" i="4"/>
  <c r="L515" i="4"/>
  <c r="N515" i="4"/>
  <c r="J516" i="4"/>
  <c r="L516" i="4"/>
  <c r="N516" i="4"/>
  <c r="J517" i="4"/>
  <c r="P517" i="4" s="1"/>
  <c r="L517" i="4"/>
  <c r="N517" i="4"/>
  <c r="J518" i="4"/>
  <c r="P518" i="4" s="1"/>
  <c r="Q518" i="4" s="1"/>
  <c r="L518" i="4"/>
  <c r="N518" i="4"/>
  <c r="J519" i="4"/>
  <c r="P519" i="4" s="1"/>
  <c r="L519" i="4"/>
  <c r="N519" i="4"/>
  <c r="J520" i="4"/>
  <c r="P520" i="4" s="1"/>
  <c r="Q520" i="4" s="1"/>
  <c r="L520" i="4"/>
  <c r="N520" i="4"/>
  <c r="J521" i="4"/>
  <c r="P521" i="4" s="1"/>
  <c r="L521" i="4"/>
  <c r="N521" i="4"/>
  <c r="J522" i="4"/>
  <c r="P522" i="4" s="1"/>
  <c r="L522" i="4"/>
  <c r="N522" i="4"/>
  <c r="J523" i="4"/>
  <c r="P523" i="4" s="1"/>
  <c r="L523" i="4"/>
  <c r="N523" i="4"/>
  <c r="J524" i="4"/>
  <c r="L524" i="4"/>
  <c r="N524" i="4"/>
  <c r="J525" i="4"/>
  <c r="P525" i="4" s="1"/>
  <c r="Q525" i="4" s="1"/>
  <c r="L525" i="4"/>
  <c r="N525" i="4"/>
  <c r="J528" i="4"/>
  <c r="L528" i="4"/>
  <c r="N528" i="4"/>
  <c r="J529" i="4"/>
  <c r="P529" i="4" s="1"/>
  <c r="Q529" i="4" s="1"/>
  <c r="L529" i="4"/>
  <c r="N529" i="4"/>
  <c r="J530" i="4"/>
  <c r="L530" i="4"/>
  <c r="N530" i="4"/>
  <c r="J531" i="4"/>
  <c r="P531" i="4" s="1"/>
  <c r="Q531" i="4" s="1"/>
  <c r="L531" i="4"/>
  <c r="N531" i="4"/>
  <c r="J532" i="4"/>
  <c r="L532" i="4"/>
  <c r="N532" i="4"/>
  <c r="J533" i="4"/>
  <c r="L533" i="4"/>
  <c r="N533" i="4"/>
  <c r="J534" i="4"/>
  <c r="P534" i="4" s="1"/>
  <c r="L534" i="4"/>
  <c r="N534" i="4"/>
  <c r="J535" i="4"/>
  <c r="L535" i="4"/>
  <c r="N535" i="4"/>
  <c r="P535" i="4"/>
  <c r="J536" i="4"/>
  <c r="L536" i="4"/>
  <c r="N536" i="4"/>
  <c r="J537" i="4"/>
  <c r="L537" i="4"/>
  <c r="N537" i="4"/>
  <c r="P537" i="4"/>
  <c r="Q537" i="4" s="1"/>
  <c r="J538" i="4"/>
  <c r="L538" i="4"/>
  <c r="N538" i="4"/>
  <c r="J541" i="4"/>
  <c r="L541" i="4"/>
  <c r="N541" i="4"/>
  <c r="J542" i="4"/>
  <c r="L542" i="4"/>
  <c r="N542" i="4"/>
  <c r="J543" i="4"/>
  <c r="P543" i="4" s="1"/>
  <c r="L543" i="4"/>
  <c r="N543" i="4"/>
  <c r="J544" i="4"/>
  <c r="L544" i="4"/>
  <c r="N544" i="4"/>
  <c r="P544" i="4"/>
  <c r="Q544" i="4" s="1"/>
  <c r="J545" i="4"/>
  <c r="P545" i="4" s="1"/>
  <c r="L545" i="4"/>
  <c r="N545" i="4"/>
  <c r="J546" i="4"/>
  <c r="P546" i="4" s="1"/>
  <c r="Q546" i="4" s="1"/>
  <c r="L546" i="4"/>
  <c r="N546" i="4"/>
  <c r="J547" i="4"/>
  <c r="L547" i="4"/>
  <c r="N547" i="4"/>
  <c r="J548" i="4"/>
  <c r="P548" i="4" s="1"/>
  <c r="Q548" i="4" s="1"/>
  <c r="L548" i="4"/>
  <c r="N548" i="4"/>
  <c r="J549" i="4"/>
  <c r="L549" i="4"/>
  <c r="N549" i="4"/>
  <c r="J550" i="4"/>
  <c r="P550" i="4" s="1"/>
  <c r="L550" i="4"/>
  <c r="N550" i="4"/>
  <c r="J551" i="4"/>
  <c r="P551" i="4" s="1"/>
  <c r="L551" i="4"/>
  <c r="N551" i="4"/>
  <c r="J552" i="4"/>
  <c r="L552" i="4"/>
  <c r="N552" i="4"/>
  <c r="P552" i="4"/>
  <c r="J555" i="4"/>
  <c r="P555" i="4" s="1"/>
  <c r="L555" i="4"/>
  <c r="N555" i="4"/>
  <c r="J556" i="4"/>
  <c r="L556" i="4"/>
  <c r="N556" i="4"/>
  <c r="J557" i="4"/>
  <c r="P557" i="4" s="1"/>
  <c r="Q557" i="4" s="1"/>
  <c r="L557" i="4"/>
  <c r="N557" i="4"/>
  <c r="J560" i="4"/>
  <c r="P560" i="4" s="1"/>
  <c r="L560" i="4"/>
  <c r="N560" i="4"/>
  <c r="J561" i="4"/>
  <c r="P561" i="4" s="1"/>
  <c r="L561" i="4"/>
  <c r="N561" i="4"/>
  <c r="J562" i="4"/>
  <c r="P562" i="4" s="1"/>
  <c r="Q562" i="4" s="1"/>
  <c r="L562" i="4"/>
  <c r="N562" i="4"/>
  <c r="J563" i="4"/>
  <c r="P563" i="4" s="1"/>
  <c r="L563" i="4"/>
  <c r="N563" i="4"/>
  <c r="J564" i="4"/>
  <c r="L564" i="4"/>
  <c r="N564" i="4"/>
  <c r="J565" i="4"/>
  <c r="P565" i="4" s="1"/>
  <c r="Q565" i="4" s="1"/>
  <c r="L565" i="4"/>
  <c r="N565" i="4"/>
  <c r="J566" i="4"/>
  <c r="L566" i="4"/>
  <c r="N566" i="4"/>
  <c r="P566" i="4"/>
  <c r="J567" i="4"/>
  <c r="L567" i="4"/>
  <c r="N567" i="4"/>
  <c r="J568" i="4"/>
  <c r="L568" i="4"/>
  <c r="N568" i="4"/>
  <c r="J569" i="4"/>
  <c r="P569" i="4" s="1"/>
  <c r="L569" i="4"/>
  <c r="N569" i="4"/>
  <c r="J570" i="4"/>
  <c r="P570" i="4" s="1"/>
  <c r="L570" i="4"/>
  <c r="N570" i="4"/>
  <c r="J571" i="4"/>
  <c r="L571" i="4"/>
  <c r="N571" i="4"/>
  <c r="J572" i="4"/>
  <c r="P572" i="4" s="1"/>
  <c r="Q572" i="4" s="1"/>
  <c r="L572" i="4"/>
  <c r="N572" i="4"/>
  <c r="J573" i="4"/>
  <c r="P573" i="4" s="1"/>
  <c r="L573" i="4"/>
  <c r="N573" i="4"/>
  <c r="J574" i="4"/>
  <c r="P574" i="4" s="1"/>
  <c r="L574" i="4"/>
  <c r="N574" i="4"/>
  <c r="J575" i="4"/>
  <c r="P575" i="4" s="1"/>
  <c r="L575" i="4"/>
  <c r="N575" i="4"/>
  <c r="Q575" i="4"/>
  <c r="J576" i="4"/>
  <c r="L576" i="4"/>
  <c r="N576" i="4"/>
  <c r="J579" i="4"/>
  <c r="P579" i="4" s="1"/>
  <c r="Q579" i="4" s="1"/>
  <c r="L579" i="4"/>
  <c r="N579" i="4"/>
  <c r="J580" i="4"/>
  <c r="L580" i="4"/>
  <c r="N580" i="4"/>
  <c r="J581" i="4"/>
  <c r="L581" i="4"/>
  <c r="N581" i="4"/>
  <c r="J582" i="4"/>
  <c r="L582" i="4"/>
  <c r="N582" i="4"/>
  <c r="J583" i="4"/>
  <c r="P583" i="4" s="1"/>
  <c r="L583" i="4"/>
  <c r="N583" i="4"/>
  <c r="J584" i="4"/>
  <c r="L584" i="4"/>
  <c r="N584" i="4"/>
  <c r="J585" i="4"/>
  <c r="L585" i="4"/>
  <c r="N585" i="4"/>
  <c r="J586" i="4"/>
  <c r="L586" i="4"/>
  <c r="N586" i="4"/>
  <c r="J587" i="4"/>
  <c r="P587" i="4" s="1"/>
  <c r="L587" i="4"/>
  <c r="N587" i="4"/>
  <c r="J588" i="4"/>
  <c r="L588" i="4"/>
  <c r="N588" i="4"/>
  <c r="J589" i="4"/>
  <c r="P589" i="4" s="1"/>
  <c r="Q589" i="4" s="1"/>
  <c r="L589" i="4"/>
  <c r="N589" i="4"/>
  <c r="J590" i="4"/>
  <c r="L590" i="4"/>
  <c r="N590" i="4"/>
  <c r="J591" i="4"/>
  <c r="P591" i="4" s="1"/>
  <c r="Q591" i="4" s="1"/>
  <c r="L591" i="4"/>
  <c r="N591" i="4"/>
  <c r="J592" i="4"/>
  <c r="L592" i="4"/>
  <c r="N592" i="4"/>
  <c r="J593" i="4"/>
  <c r="L593" i="4"/>
  <c r="N593" i="4"/>
  <c r="J594" i="4"/>
  <c r="L594" i="4"/>
  <c r="N594" i="4"/>
  <c r="P594" i="4"/>
  <c r="Q594" i="4" s="1"/>
  <c r="J595" i="4"/>
  <c r="P595" i="4" s="1"/>
  <c r="L595" i="4"/>
  <c r="N595" i="4"/>
  <c r="J596" i="4"/>
  <c r="P596" i="4" s="1"/>
  <c r="L596" i="4"/>
  <c r="N596" i="4"/>
  <c r="J597" i="4"/>
  <c r="P597" i="4" s="1"/>
  <c r="L597" i="4"/>
  <c r="N597" i="4"/>
  <c r="J598" i="4"/>
  <c r="P598" i="4" s="1"/>
  <c r="Q598" i="4" s="1"/>
  <c r="L598" i="4"/>
  <c r="N598" i="4"/>
  <c r="J599" i="4"/>
  <c r="P599" i="4" s="1"/>
  <c r="Q599" i="4" s="1"/>
  <c r="L599" i="4"/>
  <c r="N599" i="4"/>
  <c r="J600" i="4"/>
  <c r="L600" i="4"/>
  <c r="N600" i="4"/>
  <c r="J601" i="4"/>
  <c r="L601" i="4"/>
  <c r="N601" i="4"/>
  <c r="J602" i="4"/>
  <c r="L602" i="4"/>
  <c r="N602" i="4"/>
  <c r="J603" i="4"/>
  <c r="P603" i="4" s="1"/>
  <c r="L603" i="4"/>
  <c r="N603" i="4"/>
  <c r="J604" i="4"/>
  <c r="L604" i="4"/>
  <c r="N604" i="4"/>
  <c r="J605" i="4"/>
  <c r="P605" i="4" s="1"/>
  <c r="Q605" i="4" s="1"/>
  <c r="L605" i="4"/>
  <c r="N605" i="4"/>
  <c r="J606" i="4"/>
  <c r="L606" i="4"/>
  <c r="N606" i="4"/>
  <c r="J607" i="4"/>
  <c r="P607" i="4" s="1"/>
  <c r="Q607" i="4" s="1"/>
  <c r="L607" i="4"/>
  <c r="N607" i="4"/>
  <c r="J608" i="4"/>
  <c r="L608" i="4"/>
  <c r="N608" i="4"/>
  <c r="J609" i="4"/>
  <c r="P609" i="4" s="1"/>
  <c r="Q609" i="4" s="1"/>
  <c r="L609" i="4"/>
  <c r="N609" i="4"/>
  <c r="J611" i="4"/>
  <c r="C108" i="3" s="1"/>
  <c r="J612" i="4"/>
  <c r="P612" i="4" s="1"/>
  <c r="L612" i="4"/>
  <c r="N612" i="4"/>
  <c r="J613" i="4"/>
  <c r="P613" i="4" s="1"/>
  <c r="L613" i="4"/>
  <c r="N613" i="4"/>
  <c r="J616" i="4"/>
  <c r="P616" i="4" s="1"/>
  <c r="L616" i="4"/>
  <c r="N616" i="4"/>
  <c r="J617" i="4"/>
  <c r="P617" i="4" s="1"/>
  <c r="Q617" i="4" s="1"/>
  <c r="L617" i="4"/>
  <c r="N617" i="4"/>
  <c r="J620" i="4"/>
  <c r="P620" i="4" s="1"/>
  <c r="L620" i="4"/>
  <c r="N620" i="4"/>
  <c r="J621" i="4"/>
  <c r="P621" i="4" s="1"/>
  <c r="Q621" i="4" s="1"/>
  <c r="L621" i="4"/>
  <c r="N621" i="4"/>
  <c r="J622" i="4"/>
  <c r="P622" i="4" s="1"/>
  <c r="Q622" i="4" s="1"/>
  <c r="L622" i="4"/>
  <c r="N622" i="4"/>
  <c r="J623" i="4"/>
  <c r="L623" i="4"/>
  <c r="N623" i="4"/>
  <c r="J624" i="4"/>
  <c r="P624" i="4" s="1"/>
  <c r="L624" i="4"/>
  <c r="N624" i="4"/>
  <c r="J627" i="4"/>
  <c r="L627" i="4"/>
  <c r="N627" i="4"/>
  <c r="J628" i="4"/>
  <c r="P628" i="4" s="1"/>
  <c r="L628" i="4"/>
  <c r="N628" i="4"/>
  <c r="J629" i="4"/>
  <c r="P629" i="4" s="1"/>
  <c r="Q629" i="4" s="1"/>
  <c r="L629" i="4"/>
  <c r="N629" i="4"/>
  <c r="J630" i="4"/>
  <c r="L630" i="4"/>
  <c r="N630" i="4"/>
  <c r="J631" i="4"/>
  <c r="P631" i="4" s="1"/>
  <c r="Q631" i="4" s="1"/>
  <c r="L631" i="4"/>
  <c r="N631" i="4"/>
  <c r="J632" i="4"/>
  <c r="L632" i="4"/>
  <c r="N632" i="4"/>
  <c r="J633" i="4"/>
  <c r="P633" i="4" s="1"/>
  <c r="L633" i="4"/>
  <c r="N633" i="4"/>
  <c r="J634" i="4"/>
  <c r="L634" i="4"/>
  <c r="N634" i="4"/>
  <c r="J635" i="4"/>
  <c r="P635" i="4" s="1"/>
  <c r="L635" i="4"/>
  <c r="N635" i="4"/>
  <c r="J636" i="4"/>
  <c r="L636" i="4"/>
  <c r="N636" i="4"/>
  <c r="J637" i="4"/>
  <c r="P637" i="4" s="1"/>
  <c r="Q637" i="4" s="1"/>
  <c r="L637" i="4"/>
  <c r="N637" i="4"/>
  <c r="J638" i="4"/>
  <c r="P638" i="4" s="1"/>
  <c r="Q638" i="4" s="1"/>
  <c r="L638" i="4"/>
  <c r="N638" i="4"/>
  <c r="J639" i="4"/>
  <c r="P639" i="4" s="1"/>
  <c r="Q639" i="4" s="1"/>
  <c r="L639" i="4"/>
  <c r="N639" i="4"/>
  <c r="J640" i="4"/>
  <c r="L640" i="4"/>
  <c r="N640" i="4"/>
  <c r="J641" i="4"/>
  <c r="L641" i="4"/>
  <c r="N641" i="4"/>
  <c r="J645" i="4"/>
  <c r="L645" i="4"/>
  <c r="N645" i="4"/>
  <c r="J646" i="4"/>
  <c r="L646" i="4"/>
  <c r="N646" i="4"/>
  <c r="J647" i="4"/>
  <c r="P647" i="4" s="1"/>
  <c r="Q647" i="4" s="1"/>
  <c r="L647" i="4"/>
  <c r="N647" i="4"/>
  <c r="J648" i="4"/>
  <c r="L648" i="4"/>
  <c r="N648" i="4"/>
  <c r="J649" i="4"/>
  <c r="L649" i="4"/>
  <c r="N649" i="4"/>
  <c r="J650" i="4"/>
  <c r="P650" i="4" s="1"/>
  <c r="Q650" i="4" s="1"/>
  <c r="L650" i="4"/>
  <c r="N650" i="4"/>
  <c r="J651" i="4"/>
  <c r="L651" i="4"/>
  <c r="N651" i="4"/>
  <c r="J652" i="4"/>
  <c r="P652" i="4" s="1"/>
  <c r="Q652" i="4" s="1"/>
  <c r="L652" i="4"/>
  <c r="N652" i="4"/>
  <c r="J653" i="4"/>
  <c r="L653" i="4"/>
  <c r="N653" i="4"/>
  <c r="J654" i="4"/>
  <c r="P654" i="4" s="1"/>
  <c r="L654" i="4"/>
  <c r="N654" i="4"/>
  <c r="J657" i="4"/>
  <c r="P657" i="4" s="1"/>
  <c r="L657" i="4"/>
  <c r="N657" i="4"/>
  <c r="J658" i="4"/>
  <c r="L658" i="4"/>
  <c r="N658" i="4"/>
  <c r="J659" i="4"/>
  <c r="P659" i="4" s="1"/>
  <c r="L659" i="4"/>
  <c r="N659" i="4"/>
  <c r="J660" i="4"/>
  <c r="L660" i="4"/>
  <c r="N660" i="4"/>
  <c r="N656" i="4" s="1"/>
  <c r="J663" i="4"/>
  <c r="L663" i="4"/>
  <c r="N663" i="4"/>
  <c r="J664" i="4"/>
  <c r="P664" i="4" s="1"/>
  <c r="Q664" i="4" s="1"/>
  <c r="L664" i="4"/>
  <c r="L662" i="4" s="1"/>
  <c r="D115" i="3" s="1"/>
  <c r="N664" i="4"/>
  <c r="J667" i="4"/>
  <c r="P667" i="4" s="1"/>
  <c r="L667" i="4"/>
  <c r="N667" i="4"/>
  <c r="J668" i="4"/>
  <c r="P668" i="4" s="1"/>
  <c r="L668" i="4"/>
  <c r="N668" i="4"/>
  <c r="J671" i="4"/>
  <c r="P671" i="4" s="1"/>
  <c r="Q671" i="4" s="1"/>
  <c r="L671" i="4"/>
  <c r="N671" i="4"/>
  <c r="J672" i="4"/>
  <c r="P672" i="4" s="1"/>
  <c r="L672" i="4"/>
  <c r="N672" i="4"/>
  <c r="J673" i="4"/>
  <c r="L673" i="4"/>
  <c r="N673" i="4"/>
  <c r="J674" i="4"/>
  <c r="P674" i="4" s="1"/>
  <c r="L674" i="4"/>
  <c r="N674" i="4"/>
  <c r="J675" i="4"/>
  <c r="L675" i="4"/>
  <c r="N675" i="4"/>
  <c r="J676" i="4"/>
  <c r="P676" i="4" s="1"/>
  <c r="Q676" i="4" s="1"/>
  <c r="L676" i="4"/>
  <c r="N676" i="4"/>
  <c r="J679" i="4"/>
  <c r="P679" i="4" s="1"/>
  <c r="L679" i="4"/>
  <c r="N679" i="4"/>
  <c r="J680" i="4"/>
  <c r="L680" i="4"/>
  <c r="N680" i="4"/>
  <c r="J681" i="4"/>
  <c r="P681" i="4" s="1"/>
  <c r="L681" i="4"/>
  <c r="N681" i="4"/>
  <c r="J682" i="4"/>
  <c r="L682" i="4"/>
  <c r="N682" i="4"/>
  <c r="J683" i="4"/>
  <c r="P683" i="4" s="1"/>
  <c r="Q683" i="4" s="1"/>
  <c r="L683" i="4"/>
  <c r="N683" i="4"/>
  <c r="J686" i="4"/>
  <c r="J685" i="4" s="1"/>
  <c r="C119" i="3" s="1"/>
  <c r="L686" i="4"/>
  <c r="L685" i="4" s="1"/>
  <c r="D119" i="3" s="1"/>
  <c r="N686" i="4"/>
  <c r="N685" i="4" s="1"/>
  <c r="J689" i="4"/>
  <c r="L689" i="4"/>
  <c r="N689" i="4"/>
  <c r="P689" i="4"/>
  <c r="Q689" i="4" s="1"/>
  <c r="J690" i="4"/>
  <c r="J688" i="4" s="1"/>
  <c r="C120" i="3" s="1"/>
  <c r="L690" i="4"/>
  <c r="L688" i="4" s="1"/>
  <c r="D120" i="3" s="1"/>
  <c r="N690" i="4"/>
  <c r="J693" i="4"/>
  <c r="L693" i="4"/>
  <c r="N693" i="4"/>
  <c r="J694" i="4"/>
  <c r="P694" i="4" s="1"/>
  <c r="L694" i="4"/>
  <c r="N694" i="4"/>
  <c r="J695" i="4"/>
  <c r="P695" i="4" s="1"/>
  <c r="Q695" i="4" s="1"/>
  <c r="L695" i="4"/>
  <c r="N695" i="4"/>
  <c r="J698" i="4"/>
  <c r="L698" i="4"/>
  <c r="N698" i="4"/>
  <c r="J699" i="4"/>
  <c r="P699" i="4" s="1"/>
  <c r="L699" i="4"/>
  <c r="N699" i="4"/>
  <c r="J700" i="4"/>
  <c r="L700" i="4"/>
  <c r="N700" i="4"/>
  <c r="J701" i="4"/>
  <c r="P701" i="4" s="1"/>
  <c r="L701" i="4"/>
  <c r="N701" i="4"/>
  <c r="J702" i="4"/>
  <c r="P702" i="4" s="1"/>
  <c r="L702" i="4"/>
  <c r="N702" i="4"/>
  <c r="J703" i="4"/>
  <c r="P703" i="4" s="1"/>
  <c r="L703" i="4"/>
  <c r="N703" i="4"/>
  <c r="J706" i="4"/>
  <c r="P706" i="4" s="1"/>
  <c r="Q706" i="4" s="1"/>
  <c r="L706" i="4"/>
  <c r="N706" i="4"/>
  <c r="J707" i="4"/>
  <c r="P707" i="4" s="1"/>
  <c r="L707" i="4"/>
  <c r="N707" i="4"/>
  <c r="J708" i="4"/>
  <c r="L708" i="4"/>
  <c r="N708" i="4"/>
  <c r="J712" i="4"/>
  <c r="L712" i="4"/>
  <c r="N712" i="4"/>
  <c r="J713" i="4"/>
  <c r="L713" i="4"/>
  <c r="N713" i="4"/>
  <c r="J714" i="4"/>
  <c r="P714" i="4" s="1"/>
  <c r="L714" i="4"/>
  <c r="N714" i="4"/>
  <c r="J715" i="4"/>
  <c r="P715" i="4" s="1"/>
  <c r="Q715" i="4" s="1"/>
  <c r="L715" i="4"/>
  <c r="N715" i="4"/>
  <c r="J716" i="4"/>
  <c r="L716" i="4"/>
  <c r="N716" i="4"/>
  <c r="J717" i="4"/>
  <c r="P717" i="4" s="1"/>
  <c r="L717" i="4"/>
  <c r="N717" i="4"/>
  <c r="J721" i="4"/>
  <c r="L721" i="4"/>
  <c r="N721" i="4"/>
  <c r="J722" i="4"/>
  <c r="L722" i="4"/>
  <c r="N722" i="4"/>
  <c r="P722" i="4"/>
  <c r="Q722" i="4" s="1"/>
  <c r="J726" i="4"/>
  <c r="P726" i="4" s="1"/>
  <c r="Q726" i="4" s="1"/>
  <c r="L726" i="4"/>
  <c r="N726" i="4"/>
  <c r="J727" i="4"/>
  <c r="L727" i="4"/>
  <c r="N727" i="4"/>
  <c r="J728" i="4"/>
  <c r="L728" i="4"/>
  <c r="N728" i="4"/>
  <c r="J729" i="4"/>
  <c r="P729" i="4" s="1"/>
  <c r="Q729" i="4" s="1"/>
  <c r="L729" i="4"/>
  <c r="N729" i="4"/>
  <c r="J730" i="4"/>
  <c r="L730" i="4"/>
  <c r="N730" i="4"/>
  <c r="J734" i="4"/>
  <c r="P734" i="4" s="1"/>
  <c r="L734" i="4"/>
  <c r="N734" i="4"/>
  <c r="J735" i="4"/>
  <c r="L735" i="4"/>
  <c r="N735" i="4"/>
  <c r="J736" i="4"/>
  <c r="P736" i="4" s="1"/>
  <c r="Q736" i="4" s="1"/>
  <c r="L736" i="4"/>
  <c r="N736" i="4"/>
  <c r="J737" i="4"/>
  <c r="L737" i="4"/>
  <c r="N737" i="4"/>
  <c r="J741" i="4"/>
  <c r="L741" i="4"/>
  <c r="N741" i="4"/>
  <c r="P741" i="4"/>
  <c r="J742" i="4"/>
  <c r="L742" i="4"/>
  <c r="N742" i="4"/>
  <c r="L744" i="4"/>
  <c r="D134" i="3" s="1"/>
  <c r="J745" i="4"/>
  <c r="J744" i="4" s="1"/>
  <c r="C134" i="3" s="1"/>
  <c r="L745" i="4"/>
  <c r="N745" i="4"/>
  <c r="N744" i="4" s="1"/>
  <c r="P745" i="4"/>
  <c r="P744" i="4" s="1"/>
  <c r="E134" i="3" s="1"/>
  <c r="J748" i="4"/>
  <c r="L748" i="4"/>
  <c r="N748" i="4"/>
  <c r="P748" i="4"/>
  <c r="J749" i="4"/>
  <c r="L749" i="4"/>
  <c r="N749" i="4"/>
  <c r="P749" i="4"/>
  <c r="J750" i="4"/>
  <c r="L750" i="4"/>
  <c r="N750" i="4"/>
  <c r="J754" i="4"/>
  <c r="P754" i="4" s="1"/>
  <c r="P753" i="4" s="1"/>
  <c r="E137" i="3" s="1"/>
  <c r="L754" i="4"/>
  <c r="L753" i="4" s="1"/>
  <c r="D137" i="3" s="1"/>
  <c r="N754" i="4"/>
  <c r="N753" i="4" s="1"/>
  <c r="N752" i="4" s="1"/>
  <c r="J760" i="4"/>
  <c r="J759" i="4" s="1"/>
  <c r="C141" i="3" s="1"/>
  <c r="L760" i="4"/>
  <c r="L759" i="4" s="1"/>
  <c r="N760" i="4"/>
  <c r="N759" i="4" s="1"/>
  <c r="N758" i="4" s="1"/>
  <c r="J764" i="4"/>
  <c r="L764" i="4"/>
  <c r="N764" i="4"/>
  <c r="J765" i="4"/>
  <c r="P765" i="4" s="1"/>
  <c r="L765" i="4"/>
  <c r="N765" i="4"/>
  <c r="J766" i="4"/>
  <c r="L766" i="4"/>
  <c r="N766" i="4"/>
  <c r="P766" i="4"/>
  <c r="Q766" i="4" s="1"/>
  <c r="J767" i="4"/>
  <c r="L767" i="4"/>
  <c r="N767" i="4"/>
  <c r="J768" i="4"/>
  <c r="P768" i="4" s="1"/>
  <c r="Q768" i="4" s="1"/>
  <c r="L768" i="4"/>
  <c r="N768" i="4"/>
  <c r="J769" i="4"/>
  <c r="P769" i="4" s="1"/>
  <c r="Q769" i="4" s="1"/>
  <c r="L769" i="4"/>
  <c r="N769" i="4"/>
  <c r="J770" i="4"/>
  <c r="L770" i="4"/>
  <c r="N770" i="4"/>
  <c r="J771" i="4"/>
  <c r="L771" i="4"/>
  <c r="N771" i="4"/>
  <c r="P771" i="4"/>
  <c r="Q771" i="4" s="1"/>
  <c r="J775" i="4"/>
  <c r="P775" i="4" s="1"/>
  <c r="L775" i="4"/>
  <c r="L774" i="4" s="1"/>
  <c r="N775" i="4"/>
  <c r="N774" i="4" s="1"/>
  <c r="J778" i="4"/>
  <c r="P778" i="4" s="1"/>
  <c r="L778" i="4"/>
  <c r="N778" i="4"/>
  <c r="J779" i="4"/>
  <c r="P779" i="4" s="1"/>
  <c r="L779" i="4"/>
  <c r="N779" i="4"/>
  <c r="J782" i="4"/>
  <c r="J781" i="4" s="1"/>
  <c r="C147" i="3" s="1"/>
  <c r="L782" i="4"/>
  <c r="L781" i="4" s="1"/>
  <c r="D147" i="3" s="1"/>
  <c r="N782" i="4"/>
  <c r="N781" i="4" s="1"/>
  <c r="P782" i="4"/>
  <c r="P781" i="4" s="1"/>
  <c r="E147" i="3" s="1"/>
  <c r="J785" i="4"/>
  <c r="P785" i="4" s="1"/>
  <c r="L785" i="4"/>
  <c r="N785" i="4"/>
  <c r="J786" i="4"/>
  <c r="L786" i="4"/>
  <c r="N786" i="4"/>
  <c r="P786" i="4"/>
  <c r="Q786" i="4" s="1"/>
  <c r="J787" i="4"/>
  <c r="L787" i="4"/>
  <c r="N787" i="4"/>
  <c r="J788" i="4"/>
  <c r="L788" i="4"/>
  <c r="N788" i="4"/>
  <c r="P788" i="4"/>
  <c r="Q788" i="4" s="1"/>
  <c r="J789" i="4"/>
  <c r="L789" i="4"/>
  <c r="N789" i="4"/>
  <c r="J790" i="4"/>
  <c r="L790" i="4"/>
  <c r="N790" i="4"/>
  <c r="J791" i="4"/>
  <c r="P791" i="4" s="1"/>
  <c r="L791" i="4"/>
  <c r="N791" i="4"/>
  <c r="J792" i="4"/>
  <c r="L792" i="4"/>
  <c r="N792" i="4"/>
  <c r="J793" i="4"/>
  <c r="L793" i="4"/>
  <c r="N793" i="4"/>
  <c r="P793" i="4"/>
  <c r="J794" i="4"/>
  <c r="L794" i="4"/>
  <c r="N794" i="4"/>
  <c r="P794" i="4"/>
  <c r="Q794" i="4" s="1"/>
  <c r="J795" i="4"/>
  <c r="L795" i="4"/>
  <c r="N795" i="4"/>
  <c r="J796" i="4"/>
  <c r="P796" i="4" s="1"/>
  <c r="Q796" i="4" s="1"/>
  <c r="L796" i="4"/>
  <c r="N796" i="4"/>
  <c r="J800" i="4"/>
  <c r="P800" i="4" s="1"/>
  <c r="P799" i="4" s="1"/>
  <c r="L800" i="4"/>
  <c r="L799" i="4" s="1"/>
  <c r="N800" i="4"/>
  <c r="N799" i="4" s="1"/>
  <c r="N798" i="4" s="1"/>
  <c r="J804" i="4"/>
  <c r="P804" i="4" s="1"/>
  <c r="L804" i="4"/>
  <c r="N804" i="4"/>
  <c r="J805" i="4"/>
  <c r="L805" i="4"/>
  <c r="N805" i="4"/>
  <c r="J809" i="4"/>
  <c r="P809" i="4" s="1"/>
  <c r="L809" i="4"/>
  <c r="N809" i="4"/>
  <c r="J810" i="4"/>
  <c r="P810" i="4" s="1"/>
  <c r="Q810" i="4" s="1"/>
  <c r="L810" i="4"/>
  <c r="N810" i="4"/>
  <c r="J811" i="4"/>
  <c r="L811" i="4"/>
  <c r="N811" i="4"/>
  <c r="J812" i="4"/>
  <c r="P812" i="4" s="1"/>
  <c r="Q812" i="4" s="1"/>
  <c r="L812" i="4"/>
  <c r="N812" i="4"/>
  <c r="J813" i="4"/>
  <c r="L813" i="4"/>
  <c r="N813" i="4"/>
  <c r="J814" i="4"/>
  <c r="L814" i="4"/>
  <c r="N814" i="4"/>
  <c r="J815" i="4"/>
  <c r="L815" i="4"/>
  <c r="N815" i="4"/>
  <c r="J816" i="4"/>
  <c r="P816" i="4" s="1"/>
  <c r="L816" i="4"/>
  <c r="N816" i="4"/>
  <c r="J817" i="4"/>
  <c r="P817" i="4" s="1"/>
  <c r="L817" i="4"/>
  <c r="N817" i="4"/>
  <c r="J818" i="4"/>
  <c r="P818" i="4" s="1"/>
  <c r="L818" i="4"/>
  <c r="N818" i="4"/>
  <c r="Q818" i="4"/>
  <c r="J819" i="4"/>
  <c r="L819" i="4"/>
  <c r="N819" i="4"/>
  <c r="J820" i="4"/>
  <c r="P820" i="4" s="1"/>
  <c r="Q820" i="4" s="1"/>
  <c r="L820" i="4"/>
  <c r="N820" i="4"/>
  <c r="J821" i="4"/>
  <c r="P821" i="4" s="1"/>
  <c r="Q821" i="4" s="1"/>
  <c r="L821" i="4"/>
  <c r="N821" i="4"/>
  <c r="J825" i="4"/>
  <c r="L825" i="4"/>
  <c r="N825" i="4"/>
  <c r="J826" i="4"/>
  <c r="P826" i="4" s="1"/>
  <c r="L826" i="4"/>
  <c r="N826" i="4"/>
  <c r="J827" i="4"/>
  <c r="P827" i="4" s="1"/>
  <c r="Q827" i="4" s="1"/>
  <c r="L827" i="4"/>
  <c r="N827" i="4"/>
  <c r="J831" i="4"/>
  <c r="L831" i="4"/>
  <c r="N831" i="4"/>
  <c r="J832" i="4"/>
  <c r="L832" i="4"/>
  <c r="N832" i="4"/>
  <c r="J833" i="4"/>
  <c r="L833" i="4"/>
  <c r="N833" i="4"/>
  <c r="J838" i="4"/>
  <c r="L838" i="4"/>
  <c r="N838" i="4"/>
  <c r="J839" i="4"/>
  <c r="P839" i="4" s="1"/>
  <c r="Q839" i="4" s="1"/>
  <c r="L839" i="4"/>
  <c r="N839" i="4"/>
  <c r="J840" i="4"/>
  <c r="P840" i="4" s="1"/>
  <c r="Q840" i="4" s="1"/>
  <c r="L840" i="4"/>
  <c r="N840" i="4"/>
  <c r="J845" i="4"/>
  <c r="P845" i="4" s="1"/>
  <c r="L845" i="4"/>
  <c r="N845" i="4"/>
  <c r="J846" i="4"/>
  <c r="P846" i="4" s="1"/>
  <c r="L846" i="4"/>
  <c r="N846" i="4"/>
  <c r="J847" i="4"/>
  <c r="L847" i="4"/>
  <c r="N847" i="4"/>
  <c r="J848" i="4"/>
  <c r="P848" i="4" s="1"/>
  <c r="L848" i="4"/>
  <c r="N848" i="4"/>
  <c r="J849" i="4"/>
  <c r="P849" i="4" s="1"/>
  <c r="Q849" i="4" s="1"/>
  <c r="L849" i="4"/>
  <c r="N849" i="4"/>
  <c r="J850" i="4"/>
  <c r="L850" i="4"/>
  <c r="N850" i="4"/>
  <c r="J851" i="4"/>
  <c r="P851" i="4" s="1"/>
  <c r="Q851" i="4" s="1"/>
  <c r="L851" i="4"/>
  <c r="N851" i="4"/>
  <c r="J852" i="4"/>
  <c r="L852" i="4"/>
  <c r="N852" i="4"/>
  <c r="J853" i="4"/>
  <c r="P853" i="4" s="1"/>
  <c r="L853" i="4"/>
  <c r="N853" i="4"/>
  <c r="J854" i="4"/>
  <c r="P854" i="4" s="1"/>
  <c r="Q854" i="4" s="1"/>
  <c r="L854" i="4"/>
  <c r="N854" i="4"/>
  <c r="J855" i="4"/>
  <c r="L855" i="4"/>
  <c r="N855" i="4"/>
  <c r="J861" i="4"/>
  <c r="L861" i="4"/>
  <c r="N861" i="4"/>
  <c r="J862" i="4"/>
  <c r="L862" i="4"/>
  <c r="N862" i="4"/>
  <c r="P862" i="4"/>
  <c r="J863" i="4"/>
  <c r="P863" i="4" s="1"/>
  <c r="Q863" i="4" s="1"/>
  <c r="L863" i="4"/>
  <c r="N863" i="4"/>
  <c r="J864" i="4"/>
  <c r="L864" i="4"/>
  <c r="N864" i="4"/>
  <c r="J865" i="4"/>
  <c r="L865" i="4"/>
  <c r="N865" i="4"/>
  <c r="J866" i="4"/>
  <c r="P866" i="4" s="1"/>
  <c r="L866" i="4"/>
  <c r="N866" i="4"/>
  <c r="J867" i="4"/>
  <c r="P867" i="4" s="1"/>
  <c r="L867" i="4"/>
  <c r="N867" i="4"/>
  <c r="J868" i="4"/>
  <c r="P868" i="4" s="1"/>
  <c r="L868" i="4"/>
  <c r="N868" i="4"/>
  <c r="J869" i="4"/>
  <c r="P869" i="4" s="1"/>
  <c r="L869" i="4"/>
  <c r="N869" i="4"/>
  <c r="J873" i="4"/>
  <c r="L873" i="4"/>
  <c r="N873" i="4"/>
  <c r="J874" i="4"/>
  <c r="P874" i="4" s="1"/>
  <c r="Q874" i="4" s="1"/>
  <c r="L874" i="4"/>
  <c r="N874" i="4"/>
  <c r="J875" i="4"/>
  <c r="P875" i="4" s="1"/>
  <c r="Q875" i="4" s="1"/>
  <c r="L875" i="4"/>
  <c r="N875" i="4"/>
  <c r="J876" i="4"/>
  <c r="P876" i="4" s="1"/>
  <c r="L876" i="4"/>
  <c r="N876" i="4"/>
  <c r="J877" i="4"/>
  <c r="P877" i="4" s="1"/>
  <c r="Q877" i="4" s="1"/>
  <c r="L877" i="4"/>
  <c r="N877" i="4"/>
  <c r="J878" i="4"/>
  <c r="P878" i="4" s="1"/>
  <c r="L878" i="4"/>
  <c r="N878" i="4"/>
  <c r="J879" i="4"/>
  <c r="P879" i="4" s="1"/>
  <c r="L879" i="4"/>
  <c r="N879" i="4"/>
  <c r="Q879" i="4"/>
  <c r="J880" i="4"/>
  <c r="P880" i="4" s="1"/>
  <c r="Q880" i="4" s="1"/>
  <c r="L880" i="4"/>
  <c r="N880" i="4"/>
  <c r="J883" i="4"/>
  <c r="L883" i="4"/>
  <c r="N883" i="4"/>
  <c r="N882" i="4" s="1"/>
  <c r="J884" i="4"/>
  <c r="P884" i="4" s="1"/>
  <c r="L884" i="4"/>
  <c r="N884" i="4"/>
  <c r="J885" i="4"/>
  <c r="L885" i="4"/>
  <c r="N885" i="4"/>
  <c r="J886" i="4"/>
  <c r="P886" i="4" s="1"/>
  <c r="L886" i="4"/>
  <c r="N886" i="4"/>
  <c r="J887" i="4"/>
  <c r="P887" i="4" s="1"/>
  <c r="L887" i="4"/>
  <c r="N887" i="4"/>
  <c r="J888" i="4"/>
  <c r="L888" i="4"/>
  <c r="N888" i="4"/>
  <c r="J889" i="4"/>
  <c r="P889" i="4" s="1"/>
  <c r="Q889" i="4" s="1"/>
  <c r="L889" i="4"/>
  <c r="N889" i="4"/>
  <c r="J890" i="4"/>
  <c r="L890" i="4"/>
  <c r="N890" i="4"/>
  <c r="J891" i="4"/>
  <c r="L891" i="4"/>
  <c r="N891" i="4"/>
  <c r="J894" i="4"/>
  <c r="P894" i="4" s="1"/>
  <c r="L894" i="4"/>
  <c r="N894" i="4"/>
  <c r="J895" i="4"/>
  <c r="L895" i="4"/>
  <c r="N895" i="4"/>
  <c r="P895" i="4"/>
  <c r="Q895" i="4" s="1"/>
  <c r="J896" i="4"/>
  <c r="P896" i="4" s="1"/>
  <c r="L896" i="4"/>
  <c r="N896" i="4"/>
  <c r="J897" i="4"/>
  <c r="P897" i="4" s="1"/>
  <c r="Q897" i="4" s="1"/>
  <c r="L897" i="4"/>
  <c r="N897" i="4"/>
  <c r="J898" i="4"/>
  <c r="P898" i="4" s="1"/>
  <c r="L898" i="4"/>
  <c r="N898" i="4"/>
  <c r="J901" i="4"/>
  <c r="J902" i="4"/>
  <c r="P902" i="4" s="1"/>
  <c r="L902" i="4"/>
  <c r="L901" i="4" s="1"/>
  <c r="D174" i="3" s="1"/>
  <c r="N902" i="4"/>
  <c r="N901" i="4" s="1"/>
  <c r="J905" i="4"/>
  <c r="L905" i="4"/>
  <c r="N905" i="4"/>
  <c r="J906" i="4"/>
  <c r="L906" i="4"/>
  <c r="N906" i="4"/>
  <c r="J909" i="4"/>
  <c r="L909" i="4"/>
  <c r="L908" i="4" s="1"/>
  <c r="D176" i="3" s="1"/>
  <c r="N909" i="4"/>
  <c r="N908" i="4" s="1"/>
  <c r="J912" i="4"/>
  <c r="L912" i="4"/>
  <c r="N912" i="4"/>
  <c r="P912" i="4"/>
  <c r="J913" i="4"/>
  <c r="P913" i="4" s="1"/>
  <c r="L913" i="4"/>
  <c r="N913" i="4"/>
  <c r="J914" i="4"/>
  <c r="P914" i="4" s="1"/>
  <c r="L914" i="4"/>
  <c r="N914" i="4"/>
  <c r="J915" i="4"/>
  <c r="P915" i="4" s="1"/>
  <c r="Q915" i="4" s="1"/>
  <c r="L915" i="4"/>
  <c r="N915" i="4"/>
  <c r="J916" i="4"/>
  <c r="P916" i="4" s="1"/>
  <c r="L916" i="4"/>
  <c r="N916" i="4"/>
  <c r="J917" i="4"/>
  <c r="P917" i="4" s="1"/>
  <c r="L917" i="4"/>
  <c r="N917" i="4"/>
  <c r="J918" i="4"/>
  <c r="P918" i="4" s="1"/>
  <c r="Q918" i="4" s="1"/>
  <c r="L918" i="4"/>
  <c r="N918" i="4"/>
  <c r="J919" i="4"/>
  <c r="P919" i="4" s="1"/>
  <c r="L919" i="4"/>
  <c r="N919" i="4"/>
  <c r="J920" i="4"/>
  <c r="L920" i="4"/>
  <c r="N920" i="4"/>
  <c r="J921" i="4"/>
  <c r="P921" i="4" s="1"/>
  <c r="L921" i="4"/>
  <c r="N921" i="4"/>
  <c r="J922" i="4"/>
  <c r="P922" i="4" s="1"/>
  <c r="L922" i="4"/>
  <c r="N922" i="4"/>
  <c r="J923" i="4"/>
  <c r="P923" i="4" s="1"/>
  <c r="L923" i="4"/>
  <c r="N923" i="4"/>
  <c r="J924" i="4"/>
  <c r="P924" i="4" s="1"/>
  <c r="Q924" i="4" s="1"/>
  <c r="L924" i="4"/>
  <c r="N924" i="4"/>
  <c r="J925" i="4"/>
  <c r="P925" i="4" s="1"/>
  <c r="Q925" i="4" s="1"/>
  <c r="L925" i="4"/>
  <c r="N925" i="4"/>
  <c r="J926" i="4"/>
  <c r="P926" i="4" s="1"/>
  <c r="Q926" i="4" s="1"/>
  <c r="L926" i="4"/>
  <c r="N926" i="4"/>
  <c r="J927" i="4"/>
  <c r="P927" i="4" s="1"/>
  <c r="L927" i="4"/>
  <c r="N927" i="4"/>
  <c r="J928" i="4"/>
  <c r="P928" i="4" s="1"/>
  <c r="L928" i="4"/>
  <c r="N928" i="4"/>
  <c r="J929" i="4"/>
  <c r="P929" i="4" s="1"/>
  <c r="Q929" i="4" s="1"/>
  <c r="L929" i="4"/>
  <c r="N929" i="4"/>
  <c r="J930" i="4"/>
  <c r="P930" i="4" s="1"/>
  <c r="L930" i="4"/>
  <c r="N930" i="4"/>
  <c r="J931" i="4"/>
  <c r="P931" i="4" s="1"/>
  <c r="L931" i="4"/>
  <c r="N931" i="4"/>
  <c r="J932" i="4"/>
  <c r="P932" i="4" s="1"/>
  <c r="L932" i="4"/>
  <c r="N932" i="4"/>
  <c r="J933" i="4"/>
  <c r="L933" i="4"/>
  <c r="N933" i="4"/>
  <c r="J934" i="4"/>
  <c r="P934" i="4" s="1"/>
  <c r="Q934" i="4" s="1"/>
  <c r="L934" i="4"/>
  <c r="N934" i="4"/>
  <c r="J935" i="4"/>
  <c r="P935" i="4" s="1"/>
  <c r="L935" i="4"/>
  <c r="N935" i="4"/>
  <c r="J936" i="4"/>
  <c r="P936" i="4" s="1"/>
  <c r="L936" i="4"/>
  <c r="N936" i="4"/>
  <c r="J937" i="4"/>
  <c r="P937" i="4" s="1"/>
  <c r="L937" i="4"/>
  <c r="N937" i="4"/>
  <c r="J938" i="4"/>
  <c r="P938" i="4" s="1"/>
  <c r="L938" i="4"/>
  <c r="N938" i="4"/>
  <c r="J939" i="4"/>
  <c r="P939" i="4" s="1"/>
  <c r="L939" i="4"/>
  <c r="N939" i="4"/>
  <c r="J940" i="4"/>
  <c r="P940" i="4" s="1"/>
  <c r="L940" i="4"/>
  <c r="N940" i="4"/>
  <c r="J941" i="4"/>
  <c r="P941" i="4" s="1"/>
  <c r="L941" i="4"/>
  <c r="N941" i="4"/>
  <c r="J942" i="4"/>
  <c r="P942" i="4" s="1"/>
  <c r="Q942" i="4" s="1"/>
  <c r="L942" i="4"/>
  <c r="N942" i="4"/>
  <c r="J943" i="4"/>
  <c r="P943" i="4" s="1"/>
  <c r="L943" i="4"/>
  <c r="N943" i="4"/>
  <c r="J944" i="4"/>
  <c r="P944" i="4" s="1"/>
  <c r="L944" i="4"/>
  <c r="N944" i="4"/>
  <c r="J948" i="4"/>
  <c r="P948" i="4" s="1"/>
  <c r="P947" i="4" s="1"/>
  <c r="L948" i="4"/>
  <c r="L947" i="4" s="1"/>
  <c r="N948" i="4"/>
  <c r="N947" i="4" s="1"/>
  <c r="N946" i="4" s="1"/>
  <c r="J952" i="4"/>
  <c r="P952" i="4" s="1"/>
  <c r="Q952" i="4" s="1"/>
  <c r="L952" i="4"/>
  <c r="N952" i="4"/>
  <c r="J953" i="4"/>
  <c r="L953" i="4"/>
  <c r="N953" i="4"/>
  <c r="J954" i="4"/>
  <c r="P954" i="4" s="1"/>
  <c r="Q954" i="4" s="1"/>
  <c r="L954" i="4"/>
  <c r="N954" i="4"/>
  <c r="J955" i="4"/>
  <c r="L955" i="4"/>
  <c r="N955" i="4"/>
  <c r="P955" i="4"/>
  <c r="J956" i="4"/>
  <c r="P956" i="4" s="1"/>
  <c r="L956" i="4"/>
  <c r="N956" i="4"/>
  <c r="J957" i="4"/>
  <c r="P957" i="4" s="1"/>
  <c r="L957" i="4"/>
  <c r="N957" i="4"/>
  <c r="J961" i="4"/>
  <c r="P961" i="4" s="1"/>
  <c r="Q961" i="4" s="1"/>
  <c r="L961" i="4"/>
  <c r="N961" i="4"/>
  <c r="J962" i="4"/>
  <c r="P962" i="4" s="1"/>
  <c r="L962" i="4"/>
  <c r="N962" i="4"/>
  <c r="J963" i="4"/>
  <c r="P963" i="4" s="1"/>
  <c r="Q963" i="4" s="1"/>
  <c r="L963" i="4"/>
  <c r="N963" i="4"/>
  <c r="J964" i="4"/>
  <c r="P964" i="4" s="1"/>
  <c r="Q964" i="4" s="1"/>
  <c r="L964" i="4"/>
  <c r="N964" i="4"/>
  <c r="J965" i="4"/>
  <c r="L965" i="4"/>
  <c r="N965" i="4"/>
  <c r="J966" i="4"/>
  <c r="P966" i="4" s="1"/>
  <c r="Q966" i="4" s="1"/>
  <c r="L966" i="4"/>
  <c r="N966" i="4"/>
  <c r="J970" i="4"/>
  <c r="P970" i="4" s="1"/>
  <c r="Q970" i="4" s="1"/>
  <c r="L970" i="4"/>
  <c r="N970" i="4"/>
  <c r="J971" i="4"/>
  <c r="P971" i="4" s="1"/>
  <c r="L971" i="4"/>
  <c r="N971" i="4"/>
  <c r="J972" i="4"/>
  <c r="L972" i="4"/>
  <c r="N972" i="4"/>
  <c r="J973" i="4"/>
  <c r="P973" i="4" s="1"/>
  <c r="L973" i="4"/>
  <c r="N973" i="4"/>
  <c r="J974" i="4"/>
  <c r="P974" i="4" s="1"/>
  <c r="L974" i="4"/>
  <c r="N974" i="4"/>
  <c r="J975" i="4"/>
  <c r="P975" i="4" s="1"/>
  <c r="Q975" i="4" s="1"/>
  <c r="L975" i="4"/>
  <c r="N975" i="4"/>
  <c r="J976" i="4"/>
  <c r="P976" i="4" s="1"/>
  <c r="L976" i="4"/>
  <c r="N976" i="4"/>
  <c r="J977" i="4"/>
  <c r="P977" i="4" s="1"/>
  <c r="Q977" i="4" s="1"/>
  <c r="L977" i="4"/>
  <c r="N977" i="4"/>
  <c r="J978" i="4"/>
  <c r="P978" i="4" s="1"/>
  <c r="L978" i="4"/>
  <c r="N978" i="4"/>
  <c r="J979" i="4"/>
  <c r="P979" i="4" s="1"/>
  <c r="L979" i="4"/>
  <c r="N979" i="4"/>
  <c r="J980" i="4"/>
  <c r="P980" i="4" s="1"/>
  <c r="L980" i="4"/>
  <c r="N980" i="4"/>
  <c r="J981" i="4"/>
  <c r="P981" i="4" s="1"/>
  <c r="Q981" i="4" s="1"/>
  <c r="L981" i="4"/>
  <c r="N981" i="4"/>
  <c r="J982" i="4"/>
  <c r="P982" i="4" s="1"/>
  <c r="L982" i="4"/>
  <c r="N982" i="4"/>
  <c r="J983" i="4"/>
  <c r="P983" i="4" s="1"/>
  <c r="L983" i="4"/>
  <c r="N983" i="4"/>
  <c r="J987" i="4"/>
  <c r="P987" i="4" s="1"/>
  <c r="Q987" i="4" s="1"/>
  <c r="L987" i="4"/>
  <c r="N987" i="4"/>
  <c r="J988" i="4"/>
  <c r="P988" i="4" s="1"/>
  <c r="L988" i="4"/>
  <c r="N988" i="4"/>
  <c r="J992" i="4"/>
  <c r="P992" i="4" s="1"/>
  <c r="L992" i="4"/>
  <c r="N992" i="4"/>
  <c r="J993" i="4"/>
  <c r="P993" i="4" s="1"/>
  <c r="Q993" i="4" s="1"/>
  <c r="L993" i="4"/>
  <c r="N993" i="4"/>
  <c r="J994" i="4"/>
  <c r="P994" i="4" s="1"/>
  <c r="L994" i="4"/>
  <c r="N994" i="4"/>
  <c r="J995" i="4"/>
  <c r="P995" i="4" s="1"/>
  <c r="Q995" i="4" s="1"/>
  <c r="L995" i="4"/>
  <c r="N995" i="4"/>
  <c r="J996" i="4"/>
  <c r="P996" i="4" s="1"/>
  <c r="Q996" i="4" s="1"/>
  <c r="L996" i="4"/>
  <c r="N996" i="4"/>
  <c r="J997" i="4"/>
  <c r="P997" i="4" s="1"/>
  <c r="L997" i="4"/>
  <c r="N997" i="4"/>
  <c r="J998" i="4"/>
  <c r="P998" i="4" s="1"/>
  <c r="L998" i="4"/>
  <c r="N998" i="4"/>
  <c r="J999" i="4"/>
  <c r="P999" i="4" s="1"/>
  <c r="L999" i="4"/>
  <c r="N999" i="4"/>
  <c r="J1000" i="4"/>
  <c r="P1000" i="4" s="1"/>
  <c r="L1000" i="4"/>
  <c r="N1000" i="4"/>
  <c r="J1001" i="4"/>
  <c r="P1001" i="4" s="1"/>
  <c r="L1001" i="4"/>
  <c r="N1001" i="4"/>
  <c r="J1002" i="4"/>
  <c r="P1002" i="4" s="1"/>
  <c r="Q1002" i="4" s="1"/>
  <c r="L1002" i="4"/>
  <c r="N1002" i="4"/>
  <c r="J1003" i="4"/>
  <c r="P1003" i="4" s="1"/>
  <c r="L1003" i="4"/>
  <c r="N1003" i="4"/>
  <c r="J1004" i="4"/>
  <c r="L1004" i="4"/>
  <c r="N1004" i="4"/>
  <c r="J1005" i="4"/>
  <c r="P1005" i="4" s="1"/>
  <c r="L1005" i="4"/>
  <c r="N1005" i="4"/>
  <c r="J1009" i="4"/>
  <c r="L1009" i="4"/>
  <c r="N1009" i="4"/>
  <c r="P1009" i="4"/>
  <c r="J1010" i="4"/>
  <c r="P1010" i="4" s="1"/>
  <c r="Q1010" i="4" s="1"/>
  <c r="L1010" i="4"/>
  <c r="N1010" i="4"/>
  <c r="J1011" i="4"/>
  <c r="P1011" i="4" s="1"/>
  <c r="L1011" i="4"/>
  <c r="N1011" i="4"/>
  <c r="J1012" i="4"/>
  <c r="P1012" i="4" s="1"/>
  <c r="Q1012" i="4" s="1"/>
  <c r="L1012" i="4"/>
  <c r="N1012" i="4"/>
  <c r="J1013" i="4"/>
  <c r="P1013" i="4" s="1"/>
  <c r="Q1013" i="4" s="1"/>
  <c r="L1013" i="4"/>
  <c r="N1013" i="4"/>
  <c r="J1014" i="4"/>
  <c r="P1014" i="4" s="1"/>
  <c r="L1014" i="4"/>
  <c r="N1014" i="4"/>
  <c r="J1015" i="4"/>
  <c r="L1015" i="4"/>
  <c r="N1015" i="4"/>
  <c r="J1016" i="4"/>
  <c r="P1016" i="4" s="1"/>
  <c r="L1016" i="4"/>
  <c r="N1016" i="4"/>
  <c r="J1017" i="4"/>
  <c r="P1017" i="4" s="1"/>
  <c r="L1017" i="4"/>
  <c r="N1017" i="4"/>
  <c r="J1018" i="4"/>
  <c r="P1018" i="4" s="1"/>
  <c r="L1018" i="4"/>
  <c r="N1018" i="4"/>
  <c r="J1019" i="4"/>
  <c r="P1019" i="4" s="1"/>
  <c r="L1019" i="4"/>
  <c r="N1019" i="4"/>
  <c r="J1020" i="4"/>
  <c r="P1020" i="4" s="1"/>
  <c r="Q1020" i="4" s="1"/>
  <c r="L1020" i="4"/>
  <c r="N1020" i="4"/>
  <c r="J1021" i="4"/>
  <c r="P1021" i="4" s="1"/>
  <c r="L1021" i="4"/>
  <c r="N1021" i="4"/>
  <c r="J1025" i="4"/>
  <c r="P1025" i="4" s="1"/>
  <c r="L1025" i="4"/>
  <c r="N1025" i="4"/>
  <c r="J1026" i="4"/>
  <c r="P1026" i="4" s="1"/>
  <c r="L1026" i="4"/>
  <c r="N1026" i="4"/>
  <c r="J1027" i="4"/>
  <c r="P1027" i="4" s="1"/>
  <c r="L1027" i="4"/>
  <c r="N1027" i="4"/>
  <c r="J1028" i="4"/>
  <c r="L1028" i="4"/>
  <c r="N1028" i="4"/>
  <c r="J1032" i="4"/>
  <c r="L1032" i="4"/>
  <c r="N1032" i="4"/>
  <c r="J1033" i="4"/>
  <c r="P1033" i="4" s="1"/>
  <c r="L1033" i="4"/>
  <c r="N1033" i="4"/>
  <c r="J1034" i="4"/>
  <c r="P1034" i="4" s="1"/>
  <c r="L1034" i="4"/>
  <c r="N1034" i="4"/>
  <c r="J1038" i="4"/>
  <c r="P1038" i="4" s="1"/>
  <c r="L1038" i="4"/>
  <c r="N1038" i="4"/>
  <c r="J1039" i="4"/>
  <c r="P1039" i="4" s="1"/>
  <c r="L1039" i="4"/>
  <c r="N1039" i="4"/>
  <c r="Q1039" i="4"/>
  <c r="J1040" i="4"/>
  <c r="P1040" i="4" s="1"/>
  <c r="Q1040" i="4" s="1"/>
  <c r="L1040" i="4"/>
  <c r="N1040" i="4"/>
  <c r="J1044" i="4"/>
  <c r="P1044" i="4" s="1"/>
  <c r="L1044" i="4"/>
  <c r="N1044" i="4"/>
  <c r="J1045" i="4"/>
  <c r="P1045" i="4" s="1"/>
  <c r="L1045" i="4"/>
  <c r="N1045" i="4"/>
  <c r="J1046" i="4"/>
  <c r="P1046" i="4" s="1"/>
  <c r="Q1046" i="4" s="1"/>
  <c r="L1046" i="4"/>
  <c r="N1046" i="4"/>
  <c r="J1051" i="4"/>
  <c r="L1051" i="4"/>
  <c r="L1050" i="4" s="1"/>
  <c r="N1051" i="4"/>
  <c r="N1050" i="4" s="1"/>
  <c r="N1049" i="4" s="1"/>
  <c r="J1055" i="4"/>
  <c r="P1055" i="4" s="1"/>
  <c r="L1055" i="4"/>
  <c r="N1055" i="4"/>
  <c r="J1056" i="4"/>
  <c r="P1056" i="4" s="1"/>
  <c r="Q1056" i="4" s="1"/>
  <c r="L1056" i="4"/>
  <c r="N1056" i="4"/>
  <c r="J1057" i="4"/>
  <c r="P1057" i="4" s="1"/>
  <c r="L1057" i="4"/>
  <c r="N1057" i="4"/>
  <c r="J1058" i="4"/>
  <c r="P1058" i="4" s="1"/>
  <c r="Q1058" i="4" s="1"/>
  <c r="L1058" i="4"/>
  <c r="N1058" i="4"/>
  <c r="J1059" i="4"/>
  <c r="P1059" i="4" s="1"/>
  <c r="L1059" i="4"/>
  <c r="N1059" i="4"/>
  <c r="J1060" i="4"/>
  <c r="P1060" i="4" s="1"/>
  <c r="L1060" i="4"/>
  <c r="N1060" i="4"/>
  <c r="J1061" i="4"/>
  <c r="P1061" i="4" s="1"/>
  <c r="Q1061" i="4" s="1"/>
  <c r="L1061" i="4"/>
  <c r="N1061" i="4"/>
  <c r="J1065" i="4"/>
  <c r="P1065" i="4" s="1"/>
  <c r="P1064" i="4" s="1"/>
  <c r="L1065" i="4"/>
  <c r="L1064" i="4" s="1"/>
  <c r="N1065" i="4"/>
  <c r="N1064" i="4" s="1"/>
  <c r="N1063" i="4" s="1"/>
  <c r="J1069" i="4"/>
  <c r="P1069" i="4" s="1"/>
  <c r="L1069" i="4"/>
  <c r="N1069" i="4"/>
  <c r="J1070" i="4"/>
  <c r="P1070" i="4" s="1"/>
  <c r="L1070" i="4"/>
  <c r="N1070" i="4"/>
  <c r="J1071" i="4"/>
  <c r="P1071" i="4" s="1"/>
  <c r="L1071" i="4"/>
  <c r="N1071" i="4"/>
  <c r="J1072" i="4"/>
  <c r="P1072" i="4" s="1"/>
  <c r="L1072" i="4"/>
  <c r="N1072" i="4"/>
  <c r="J1073" i="4"/>
  <c r="P1073" i="4" s="1"/>
  <c r="L1073" i="4"/>
  <c r="N1073" i="4"/>
  <c r="J1074" i="4"/>
  <c r="P1074" i="4" s="1"/>
  <c r="L1074" i="4"/>
  <c r="N1074" i="4"/>
  <c r="J1075" i="4"/>
  <c r="P1075" i="4" s="1"/>
  <c r="L1075" i="4"/>
  <c r="N1075" i="4"/>
  <c r="J1076" i="4"/>
  <c r="P1076" i="4" s="1"/>
  <c r="Q1076" i="4" s="1"/>
  <c r="L1076" i="4"/>
  <c r="N1076" i="4"/>
  <c r="J1077" i="4"/>
  <c r="P1077" i="4" s="1"/>
  <c r="L1077" i="4"/>
  <c r="N1077" i="4"/>
  <c r="J1078" i="4"/>
  <c r="P1078" i="4" s="1"/>
  <c r="L1078" i="4"/>
  <c r="N1078" i="4"/>
  <c r="J1082" i="4"/>
  <c r="P1082" i="4" s="1"/>
  <c r="Q1082" i="4" s="1"/>
  <c r="L1082" i="4"/>
  <c r="N1082" i="4"/>
  <c r="J1083" i="4"/>
  <c r="P1083" i="4" s="1"/>
  <c r="Q1083" i="4" s="1"/>
  <c r="L1083" i="4"/>
  <c r="N1083" i="4"/>
  <c r="J1084" i="4"/>
  <c r="P1084" i="4" s="1"/>
  <c r="L1084" i="4"/>
  <c r="N1084" i="4"/>
  <c r="J1085" i="4"/>
  <c r="P1085" i="4" s="1"/>
  <c r="Q1085" i="4" s="1"/>
  <c r="L1085" i="4"/>
  <c r="N1085" i="4"/>
  <c r="J1086" i="4"/>
  <c r="P1086" i="4" s="1"/>
  <c r="L1086" i="4"/>
  <c r="N1086" i="4"/>
  <c r="J1087" i="4"/>
  <c r="L1087" i="4"/>
  <c r="N1087" i="4"/>
  <c r="P1087" i="4"/>
  <c r="J1088" i="4"/>
  <c r="P1088" i="4" s="1"/>
  <c r="L1088" i="4"/>
  <c r="N1088" i="4"/>
  <c r="J1089" i="4"/>
  <c r="L1089" i="4"/>
  <c r="N1089" i="4"/>
  <c r="J1090" i="4"/>
  <c r="P1090" i="4" s="1"/>
  <c r="Q1090" i="4" s="1"/>
  <c r="L1090" i="4"/>
  <c r="N1090" i="4"/>
  <c r="J1091" i="4"/>
  <c r="P1091" i="4" s="1"/>
  <c r="Q1091" i="4" s="1"/>
  <c r="L1091" i="4"/>
  <c r="N1091" i="4"/>
  <c r="J1092" i="4"/>
  <c r="P1092" i="4" s="1"/>
  <c r="L1092" i="4"/>
  <c r="N1092" i="4"/>
  <c r="J1093" i="4"/>
  <c r="P1093" i="4" s="1"/>
  <c r="Q1093" i="4" s="1"/>
  <c r="L1093" i="4"/>
  <c r="N1093" i="4"/>
  <c r="J1094" i="4"/>
  <c r="P1094" i="4" s="1"/>
  <c r="L1094" i="4"/>
  <c r="N1094" i="4"/>
  <c r="J1095" i="4"/>
  <c r="P1095" i="4" s="1"/>
  <c r="L1095" i="4"/>
  <c r="N1095" i="4"/>
  <c r="J1096" i="4"/>
  <c r="P1096" i="4" s="1"/>
  <c r="L1096" i="4"/>
  <c r="N1096" i="4"/>
  <c r="J1097" i="4"/>
  <c r="P1097" i="4" s="1"/>
  <c r="L1097" i="4"/>
  <c r="N1097" i="4"/>
  <c r="J1098" i="4"/>
  <c r="P1098" i="4" s="1"/>
  <c r="Q1098" i="4" s="1"/>
  <c r="L1098" i="4"/>
  <c r="N1098" i="4"/>
  <c r="J1099" i="4"/>
  <c r="P1099" i="4" s="1"/>
  <c r="Q1099" i="4" s="1"/>
  <c r="L1099" i="4"/>
  <c r="N1099" i="4"/>
  <c r="J1100" i="4"/>
  <c r="P1100" i="4" s="1"/>
  <c r="L1100" i="4"/>
  <c r="N1100" i="4"/>
  <c r="J1101" i="4"/>
  <c r="P1101" i="4" s="1"/>
  <c r="Q1101" i="4" s="1"/>
  <c r="L1101" i="4"/>
  <c r="N1101" i="4"/>
  <c r="J1102" i="4"/>
  <c r="P1102" i="4" s="1"/>
  <c r="L1102" i="4"/>
  <c r="N1102" i="4"/>
  <c r="J1103" i="4"/>
  <c r="P1103" i="4" s="1"/>
  <c r="L1103" i="4"/>
  <c r="N1103" i="4"/>
  <c r="J1104" i="4"/>
  <c r="P1104" i="4" s="1"/>
  <c r="L1104" i="4"/>
  <c r="N1104" i="4"/>
  <c r="J1105" i="4"/>
  <c r="P1105" i="4" s="1"/>
  <c r="L1105" i="4"/>
  <c r="N1105" i="4"/>
  <c r="J1109" i="4"/>
  <c r="P1109" i="4" s="1"/>
  <c r="L1109" i="4"/>
  <c r="N1109" i="4"/>
  <c r="J1110" i="4"/>
  <c r="L1110" i="4"/>
  <c r="N1110" i="4"/>
  <c r="J1111" i="4"/>
  <c r="P1111" i="4" s="1"/>
  <c r="L1111" i="4"/>
  <c r="N1111" i="4"/>
  <c r="J1112" i="4"/>
  <c r="L1112" i="4"/>
  <c r="N1112" i="4"/>
  <c r="J1113" i="4"/>
  <c r="P1113" i="4" s="1"/>
  <c r="L1113" i="4"/>
  <c r="N1113" i="4"/>
  <c r="J1114" i="4"/>
  <c r="P1114" i="4" s="1"/>
  <c r="L1114" i="4"/>
  <c r="N1114" i="4"/>
  <c r="J1115" i="4"/>
  <c r="P1115" i="4" s="1"/>
  <c r="Q1115" i="4" s="1"/>
  <c r="L1115" i="4"/>
  <c r="N1115" i="4"/>
  <c r="J1116" i="4"/>
  <c r="P1116" i="4" s="1"/>
  <c r="Q1116" i="4" s="1"/>
  <c r="L1116" i="4"/>
  <c r="N1116" i="4"/>
  <c r="J1117" i="4"/>
  <c r="L1117" i="4"/>
  <c r="N1117" i="4"/>
  <c r="J1118" i="4"/>
  <c r="P1118" i="4" s="1"/>
  <c r="Q1118" i="4" s="1"/>
  <c r="L1118" i="4"/>
  <c r="N1118" i="4"/>
  <c r="J1119" i="4"/>
  <c r="P1119" i="4" s="1"/>
  <c r="L1119" i="4"/>
  <c r="N1119" i="4"/>
  <c r="J1120" i="4"/>
  <c r="L1120" i="4"/>
  <c r="N1120" i="4"/>
  <c r="J1121" i="4"/>
  <c r="P1121" i="4" s="1"/>
  <c r="L1121" i="4"/>
  <c r="N1121" i="4"/>
  <c r="J1122" i="4"/>
  <c r="P1122" i="4" s="1"/>
  <c r="L1122" i="4"/>
  <c r="N1122" i="4"/>
  <c r="J1123" i="4"/>
  <c r="P1123" i="4" s="1"/>
  <c r="Q1123" i="4" s="1"/>
  <c r="L1123" i="4"/>
  <c r="N1123" i="4"/>
  <c r="J1127" i="4"/>
  <c r="L1127" i="4"/>
  <c r="N1127" i="4"/>
  <c r="J1128" i="4"/>
  <c r="P1128" i="4" s="1"/>
  <c r="L1128" i="4"/>
  <c r="N1128" i="4"/>
  <c r="J1129" i="4"/>
  <c r="P1129" i="4" s="1"/>
  <c r="L1129" i="4"/>
  <c r="N1129" i="4"/>
  <c r="J1134" i="4"/>
  <c r="L1134" i="4"/>
  <c r="N1134" i="4"/>
  <c r="J1135" i="4"/>
  <c r="P1135" i="4" s="1"/>
  <c r="L1135" i="4"/>
  <c r="N1135" i="4"/>
  <c r="J1136" i="4"/>
  <c r="P1136" i="4" s="1"/>
  <c r="Q1136" i="4" s="1"/>
  <c r="L1136" i="4"/>
  <c r="N1136" i="4"/>
  <c r="J1137" i="4"/>
  <c r="P1137" i="4" s="1"/>
  <c r="L1137" i="4"/>
  <c r="N1137" i="4"/>
  <c r="J1138" i="4"/>
  <c r="P1138" i="4" s="1"/>
  <c r="L1138" i="4"/>
  <c r="N1138" i="4"/>
  <c r="J1139" i="4"/>
  <c r="P1139" i="4" s="1"/>
  <c r="L1139" i="4"/>
  <c r="N1139" i="4"/>
  <c r="J1140" i="4"/>
  <c r="P1140" i="4" s="1"/>
  <c r="L1140" i="4"/>
  <c r="N1140" i="4"/>
  <c r="J1141" i="4"/>
  <c r="P1141" i="4" s="1"/>
  <c r="Q1141" i="4" s="1"/>
  <c r="L1141" i="4"/>
  <c r="N1141" i="4"/>
  <c r="J1142" i="4"/>
  <c r="P1142" i="4" s="1"/>
  <c r="Q1142" i="4" s="1"/>
  <c r="L1142" i="4"/>
  <c r="N1142" i="4"/>
  <c r="J1143" i="4"/>
  <c r="P1143" i="4" s="1"/>
  <c r="L1143" i="4"/>
  <c r="N1143" i="4"/>
  <c r="J1144" i="4"/>
  <c r="P1144" i="4" s="1"/>
  <c r="Q1144" i="4" s="1"/>
  <c r="L1144" i="4"/>
  <c r="N1144" i="4"/>
  <c r="J1145" i="4"/>
  <c r="P1145" i="4" s="1"/>
  <c r="L1145" i="4"/>
  <c r="N1145" i="4"/>
  <c r="J1146" i="4"/>
  <c r="P1146" i="4" s="1"/>
  <c r="L1146" i="4"/>
  <c r="N1146" i="4"/>
  <c r="J1147" i="4"/>
  <c r="P1147" i="4" s="1"/>
  <c r="L1147" i="4"/>
  <c r="N1147" i="4"/>
  <c r="J1148" i="4"/>
  <c r="P1148" i="4" s="1"/>
  <c r="L1148" i="4"/>
  <c r="N1148" i="4"/>
  <c r="J1149" i="4"/>
  <c r="P1149" i="4" s="1"/>
  <c r="Q1149" i="4" s="1"/>
  <c r="L1149" i="4"/>
  <c r="N1149" i="4"/>
  <c r="J1150" i="4"/>
  <c r="P1150" i="4" s="1"/>
  <c r="Q1150" i="4" s="1"/>
  <c r="L1150" i="4"/>
  <c r="N1150" i="4"/>
  <c r="J1151" i="4"/>
  <c r="P1151" i="4" s="1"/>
  <c r="L1151" i="4"/>
  <c r="N1151" i="4"/>
  <c r="J1156" i="4"/>
  <c r="L1156" i="4"/>
  <c r="N1156" i="4"/>
  <c r="J1157" i="4"/>
  <c r="P1157" i="4" s="1"/>
  <c r="L1157" i="4"/>
  <c r="N1157" i="4"/>
  <c r="J1158" i="4"/>
  <c r="P1158" i="4" s="1"/>
  <c r="Q1158" i="4" s="1"/>
  <c r="L1158" i="4"/>
  <c r="N1158" i="4"/>
  <c r="J1159" i="4"/>
  <c r="P1159" i="4" s="1"/>
  <c r="Q1159" i="4" s="1"/>
  <c r="L1159" i="4"/>
  <c r="N1159" i="4"/>
  <c r="J1160" i="4"/>
  <c r="P1160" i="4" s="1"/>
  <c r="L1160" i="4"/>
  <c r="N1160" i="4"/>
  <c r="J1161" i="4"/>
  <c r="P1161" i="4" s="1"/>
  <c r="Q1161" i="4" s="1"/>
  <c r="L1161" i="4"/>
  <c r="N1161" i="4"/>
  <c r="J1162" i="4"/>
  <c r="P1162" i="4" s="1"/>
  <c r="L1162" i="4"/>
  <c r="N1162" i="4"/>
  <c r="J1163" i="4"/>
  <c r="P1163" i="4" s="1"/>
  <c r="L1163" i="4"/>
  <c r="N1163" i="4"/>
  <c r="J1164" i="4"/>
  <c r="P1164" i="4" s="1"/>
  <c r="L1164" i="4"/>
  <c r="N1164" i="4"/>
  <c r="J1165" i="4"/>
  <c r="P1165" i="4" s="1"/>
  <c r="L1165" i="4"/>
  <c r="N1165" i="4"/>
  <c r="J1166" i="4"/>
  <c r="P1166" i="4" s="1"/>
  <c r="Q1166" i="4" s="1"/>
  <c r="L1166" i="4"/>
  <c r="N1166" i="4"/>
  <c r="J1167" i="4"/>
  <c r="P1167" i="4" s="1"/>
  <c r="Q1167" i="4" s="1"/>
  <c r="L1167" i="4"/>
  <c r="N1167" i="4"/>
  <c r="J1168" i="4"/>
  <c r="P1168" i="4" s="1"/>
  <c r="Q1168" i="4" s="1"/>
  <c r="L1168" i="4"/>
  <c r="N1168" i="4"/>
  <c r="J1169" i="4"/>
  <c r="P1169" i="4" s="1"/>
  <c r="Q1169" i="4" s="1"/>
  <c r="L1169" i="4"/>
  <c r="N1169" i="4"/>
  <c r="J1170" i="4"/>
  <c r="P1170" i="4" s="1"/>
  <c r="L1170" i="4"/>
  <c r="N1170" i="4"/>
  <c r="J1171" i="4"/>
  <c r="L1171" i="4"/>
  <c r="N1171" i="4"/>
  <c r="J1174" i="4"/>
  <c r="L1174" i="4"/>
  <c r="N1174" i="4"/>
  <c r="J1175" i="4"/>
  <c r="P1175" i="4" s="1"/>
  <c r="Q1175" i="4" s="1"/>
  <c r="L1175" i="4"/>
  <c r="N1175" i="4"/>
  <c r="J1176" i="4"/>
  <c r="P1176" i="4" s="1"/>
  <c r="Q1176" i="4" s="1"/>
  <c r="L1176" i="4"/>
  <c r="N1176" i="4"/>
  <c r="J1177" i="4"/>
  <c r="P1177" i="4" s="1"/>
  <c r="Q1177" i="4" s="1"/>
  <c r="L1177" i="4"/>
  <c r="N1177" i="4"/>
  <c r="J1180" i="4"/>
  <c r="L1180" i="4"/>
  <c r="N1180" i="4"/>
  <c r="J1181" i="4"/>
  <c r="P1181" i="4" s="1"/>
  <c r="L1181" i="4"/>
  <c r="N1181" i="4"/>
  <c r="J1182" i="4"/>
  <c r="P1182" i="4" s="1"/>
  <c r="L1182" i="4"/>
  <c r="N1182" i="4"/>
  <c r="J1183" i="4"/>
  <c r="P1183" i="4" s="1"/>
  <c r="L1183" i="4"/>
  <c r="N1183" i="4"/>
  <c r="J1186" i="4"/>
  <c r="L1186" i="4"/>
  <c r="N1186" i="4"/>
  <c r="J1187" i="4"/>
  <c r="P1187" i="4" s="1"/>
  <c r="L1187" i="4"/>
  <c r="N1187" i="4"/>
  <c r="J1188" i="4"/>
  <c r="P1188" i="4" s="1"/>
  <c r="Q1188" i="4" s="1"/>
  <c r="L1188" i="4"/>
  <c r="N1188" i="4"/>
  <c r="J1189" i="4"/>
  <c r="P1189" i="4" s="1"/>
  <c r="L1189" i="4"/>
  <c r="N1189" i="4"/>
  <c r="J1190" i="4"/>
  <c r="P1190" i="4" s="1"/>
  <c r="L1190" i="4"/>
  <c r="N1190" i="4"/>
  <c r="J1191" i="4"/>
  <c r="P1191" i="4" s="1"/>
  <c r="L1191" i="4"/>
  <c r="N1191" i="4"/>
  <c r="J1192" i="4"/>
  <c r="P1192" i="4" s="1"/>
  <c r="L1192" i="4"/>
  <c r="N1192" i="4"/>
  <c r="J1193" i="4"/>
  <c r="P1193" i="4" s="1"/>
  <c r="Q1193" i="4" s="1"/>
  <c r="L1193" i="4"/>
  <c r="N1193" i="4"/>
  <c r="J1194" i="4"/>
  <c r="P1194" i="4" s="1"/>
  <c r="Q1194" i="4" s="1"/>
  <c r="L1194" i="4"/>
  <c r="N1194" i="4"/>
  <c r="J1195" i="4"/>
  <c r="P1195" i="4" s="1"/>
  <c r="L1195" i="4"/>
  <c r="N1195" i="4"/>
  <c r="J1196" i="4"/>
  <c r="P1196" i="4" s="1"/>
  <c r="Q1196" i="4" s="1"/>
  <c r="L1196" i="4"/>
  <c r="N1196" i="4"/>
  <c r="J1197" i="4"/>
  <c r="P1197" i="4" s="1"/>
  <c r="L1197" i="4"/>
  <c r="N1197" i="4"/>
  <c r="J1198" i="4"/>
  <c r="P1198" i="4" s="1"/>
  <c r="L1198" i="4"/>
  <c r="N1198" i="4"/>
  <c r="J1201" i="4"/>
  <c r="L1201" i="4"/>
  <c r="N1201" i="4"/>
  <c r="J1202" i="4"/>
  <c r="P1202" i="4" s="1"/>
  <c r="Q1202" i="4" s="1"/>
  <c r="L1202" i="4"/>
  <c r="N1202" i="4"/>
  <c r="J1203" i="4"/>
  <c r="P1203" i="4" s="1"/>
  <c r="Q1203" i="4" s="1"/>
  <c r="L1203" i="4"/>
  <c r="N1203" i="4"/>
  <c r="J1204" i="4"/>
  <c r="P1204" i="4" s="1"/>
  <c r="L1204" i="4"/>
  <c r="N1204" i="4"/>
  <c r="J1207" i="4"/>
  <c r="J1206" i="4" s="1"/>
  <c r="C225" i="3" s="1"/>
  <c r="L1207" i="4"/>
  <c r="L1206" i="4" s="1"/>
  <c r="D225" i="3" s="1"/>
  <c r="N1207" i="4"/>
  <c r="N1206" i="4" s="1"/>
  <c r="J1210" i="4"/>
  <c r="L1210" i="4"/>
  <c r="N1210" i="4"/>
  <c r="J1211" i="4"/>
  <c r="P1211" i="4" s="1"/>
  <c r="L1211" i="4"/>
  <c r="N1211" i="4"/>
  <c r="J1212" i="4"/>
  <c r="P1212" i="4" s="1"/>
  <c r="Q1212" i="4" s="1"/>
  <c r="L1212" i="4"/>
  <c r="N1212" i="4"/>
  <c r="J1213" i="4"/>
  <c r="P1213" i="4" s="1"/>
  <c r="Q1213" i="4" s="1"/>
  <c r="L1213" i="4"/>
  <c r="N1213" i="4"/>
  <c r="J1214" i="4"/>
  <c r="P1214" i="4" s="1"/>
  <c r="L1214" i="4"/>
  <c r="N1214" i="4"/>
  <c r="J1218" i="4"/>
  <c r="L1218" i="4"/>
  <c r="N1218" i="4"/>
  <c r="J1219" i="4"/>
  <c r="P1219" i="4" s="1"/>
  <c r="L1219" i="4"/>
  <c r="N1219" i="4"/>
  <c r="J1220" i="4"/>
  <c r="L1220" i="4"/>
  <c r="N1220" i="4"/>
  <c r="J1221" i="4"/>
  <c r="L1221" i="4"/>
  <c r="N1221" i="4"/>
  <c r="P1221" i="4"/>
  <c r="Q1221" i="4" s="1"/>
  <c r="J1222" i="4"/>
  <c r="P1222" i="4" s="1"/>
  <c r="Q1222" i="4" s="1"/>
  <c r="L1222" i="4"/>
  <c r="N1222" i="4"/>
  <c r="J1223" i="4"/>
  <c r="P1223" i="4" s="1"/>
  <c r="L1223" i="4"/>
  <c r="N1223" i="4"/>
  <c r="J1224" i="4"/>
  <c r="P1224" i="4" s="1"/>
  <c r="Q1224" i="4" s="1"/>
  <c r="L1224" i="4"/>
  <c r="N1224" i="4"/>
  <c r="J1225" i="4"/>
  <c r="P1225" i="4" s="1"/>
  <c r="L1225" i="4"/>
  <c r="N1225" i="4"/>
  <c r="J1228" i="4"/>
  <c r="L1228" i="4"/>
  <c r="N1228" i="4"/>
  <c r="J1229" i="4"/>
  <c r="P1229" i="4" s="1"/>
  <c r="L1229" i="4"/>
  <c r="N1229" i="4"/>
  <c r="J1230" i="4"/>
  <c r="P1230" i="4" s="1"/>
  <c r="Q1230" i="4" s="1"/>
  <c r="L1230" i="4"/>
  <c r="N1230" i="4"/>
  <c r="J1233" i="4"/>
  <c r="L1233" i="4"/>
  <c r="N1233" i="4"/>
  <c r="J1234" i="4"/>
  <c r="L1234" i="4"/>
  <c r="N1234" i="4"/>
  <c r="J1237" i="4"/>
  <c r="P1237" i="4" s="1"/>
  <c r="L1237" i="4"/>
  <c r="N1237" i="4"/>
  <c r="J1238" i="4"/>
  <c r="P1238" i="4" s="1"/>
  <c r="L1238" i="4"/>
  <c r="N1238" i="4"/>
  <c r="J1241" i="4"/>
  <c r="L1241" i="4"/>
  <c r="N1241" i="4"/>
  <c r="J1242" i="4"/>
  <c r="P1242" i="4" s="1"/>
  <c r="Q1242" i="4" s="1"/>
  <c r="L1242" i="4"/>
  <c r="N1242" i="4"/>
  <c r="J1243" i="4"/>
  <c r="L1243" i="4"/>
  <c r="L1240" i="4" s="1"/>
  <c r="D232" i="3" s="1"/>
  <c r="N1243" i="4"/>
  <c r="P1243" i="4"/>
  <c r="Q1243" i="4" s="1"/>
  <c r="J1244" i="4"/>
  <c r="P1244" i="4" s="1"/>
  <c r="Q1244" i="4" s="1"/>
  <c r="L1244" i="4"/>
  <c r="N1244" i="4"/>
  <c r="J1247" i="4"/>
  <c r="L1247" i="4"/>
  <c r="N1247" i="4"/>
  <c r="N1246" i="4" s="1"/>
  <c r="J1248" i="4"/>
  <c r="P1248" i="4" s="1"/>
  <c r="L1248" i="4"/>
  <c r="N1248" i="4"/>
  <c r="J1251" i="4"/>
  <c r="J1250" i="4" s="1"/>
  <c r="C234" i="3" s="1"/>
  <c r="L1251" i="4"/>
  <c r="L1250" i="4" s="1"/>
  <c r="D234" i="3" s="1"/>
  <c r="N1251" i="4"/>
  <c r="N1250" i="4" s="1"/>
  <c r="J1254" i="4"/>
  <c r="P1254" i="4" s="1"/>
  <c r="L1254" i="4"/>
  <c r="N1254" i="4"/>
  <c r="J1255" i="4"/>
  <c r="L1255" i="4"/>
  <c r="N1255" i="4"/>
  <c r="J1256" i="4"/>
  <c r="P1256" i="4" s="1"/>
  <c r="L1256" i="4"/>
  <c r="N1256" i="4"/>
  <c r="J1257" i="4"/>
  <c r="P1257" i="4" s="1"/>
  <c r="L1257" i="4"/>
  <c r="N1257" i="4"/>
  <c r="J1258" i="4"/>
  <c r="P1258" i="4" s="1"/>
  <c r="L1258" i="4"/>
  <c r="N1258" i="4"/>
  <c r="J1261" i="4"/>
  <c r="P1261" i="4" s="1"/>
  <c r="Q1261" i="4" s="1"/>
  <c r="L1261" i="4"/>
  <c r="N1261" i="4"/>
  <c r="J1262" i="4"/>
  <c r="P1262" i="4" s="1"/>
  <c r="Q1262" i="4" s="1"/>
  <c r="L1262" i="4"/>
  <c r="N1262" i="4"/>
  <c r="J1263" i="4"/>
  <c r="P1263" i="4" s="1"/>
  <c r="Q1263" i="4" s="1"/>
  <c r="L1263" i="4"/>
  <c r="N1263" i="4"/>
  <c r="J1264" i="4"/>
  <c r="P1264" i="4" s="1"/>
  <c r="Q1264" i="4" s="1"/>
  <c r="L1264" i="4"/>
  <c r="N1264" i="4"/>
  <c r="J1265" i="4"/>
  <c r="P1265" i="4" s="1"/>
  <c r="L1265" i="4"/>
  <c r="N1265" i="4"/>
  <c r="J1268" i="4"/>
  <c r="L1268" i="4"/>
  <c r="N1268" i="4"/>
  <c r="J1269" i="4"/>
  <c r="P1269" i="4" s="1"/>
  <c r="L1269" i="4"/>
  <c r="N1269" i="4"/>
  <c r="N1267" i="4" s="1"/>
  <c r="J1272" i="4"/>
  <c r="L1272" i="4"/>
  <c r="N1272" i="4"/>
  <c r="J1273" i="4"/>
  <c r="P1273" i="4" s="1"/>
  <c r="L1273" i="4"/>
  <c r="N1273" i="4"/>
  <c r="J1274" i="4"/>
  <c r="P1274" i="4" s="1"/>
  <c r="Q1274" i="4" s="1"/>
  <c r="L1274" i="4"/>
  <c r="N1274" i="4"/>
  <c r="J1275" i="4"/>
  <c r="P1275" i="4" s="1"/>
  <c r="L1275" i="4"/>
  <c r="N1275" i="4"/>
  <c r="J1276" i="4"/>
  <c r="P1276" i="4" s="1"/>
  <c r="L1276" i="4"/>
  <c r="N1276" i="4"/>
  <c r="J1279" i="4"/>
  <c r="L1279" i="4"/>
  <c r="N1279" i="4"/>
  <c r="J1280" i="4"/>
  <c r="L1280" i="4"/>
  <c r="N1280" i="4"/>
  <c r="P1280" i="4"/>
  <c r="Q1280" i="4" s="1"/>
  <c r="J1281" i="4"/>
  <c r="P1281" i="4" s="1"/>
  <c r="Q1281" i="4" s="1"/>
  <c r="L1281" i="4"/>
  <c r="N1281" i="4"/>
  <c r="J1285" i="4"/>
  <c r="L1285" i="4"/>
  <c r="N1285" i="4"/>
  <c r="J1286" i="4"/>
  <c r="P1286" i="4" s="1"/>
  <c r="L1286" i="4"/>
  <c r="N1286" i="4"/>
  <c r="J1287" i="4"/>
  <c r="P1287" i="4" s="1"/>
  <c r="L1287" i="4"/>
  <c r="N1287" i="4"/>
  <c r="J1291" i="4"/>
  <c r="J1290" i="4" s="1"/>
  <c r="L1291" i="4"/>
  <c r="L1290" i="4" s="1"/>
  <c r="N1291" i="4"/>
  <c r="N1290" i="4" s="1"/>
  <c r="N1289" i="4" s="1"/>
  <c r="J1296" i="4"/>
  <c r="J1295" i="4" s="1"/>
  <c r="C246" i="3" s="1"/>
  <c r="L1296" i="4"/>
  <c r="L1295" i="4" s="1"/>
  <c r="D246" i="3" s="1"/>
  <c r="N1296" i="4"/>
  <c r="N1295" i="4" s="1"/>
  <c r="N1294" i="4" s="1"/>
  <c r="J1300" i="4"/>
  <c r="P1300" i="4" s="1"/>
  <c r="Q1300" i="4" s="1"/>
  <c r="L1300" i="4"/>
  <c r="N1300" i="4"/>
  <c r="J1301" i="4"/>
  <c r="P1301" i="4" s="1"/>
  <c r="Q1301" i="4" s="1"/>
  <c r="L1301" i="4"/>
  <c r="N1301" i="4"/>
  <c r="J1302" i="4"/>
  <c r="P1302" i="4" s="1"/>
  <c r="L1302" i="4"/>
  <c r="N1302" i="4"/>
  <c r="J1303" i="4"/>
  <c r="P1303" i="4" s="1"/>
  <c r="Q1303" i="4" s="1"/>
  <c r="L1303" i="4"/>
  <c r="N1303" i="4"/>
  <c r="J1304" i="4"/>
  <c r="P1304" i="4" s="1"/>
  <c r="L1304" i="4"/>
  <c r="N1304" i="4"/>
  <c r="J1305" i="4"/>
  <c r="L1305" i="4"/>
  <c r="N1305" i="4"/>
  <c r="J1306" i="4"/>
  <c r="P1306" i="4" s="1"/>
  <c r="L1306" i="4"/>
  <c r="N1306" i="4"/>
  <c r="J1310" i="4"/>
  <c r="J1309" i="4" s="1"/>
  <c r="C250" i="3" s="1"/>
  <c r="L1310" i="4"/>
  <c r="L1309" i="4" s="1"/>
  <c r="N1310" i="4"/>
  <c r="N1309" i="4" s="1"/>
  <c r="N1308" i="4" s="1"/>
  <c r="J1314" i="4"/>
  <c r="L1314" i="4"/>
  <c r="N1314" i="4"/>
  <c r="J1315" i="4"/>
  <c r="P1315" i="4" s="1"/>
  <c r="L1315" i="4"/>
  <c r="N1315" i="4"/>
  <c r="J1319" i="4"/>
  <c r="P1319" i="4" s="1"/>
  <c r="L1319" i="4"/>
  <c r="N1319" i="4"/>
  <c r="J1320" i="4"/>
  <c r="P1320" i="4" s="1"/>
  <c r="Q1320" i="4" s="1"/>
  <c r="L1320" i="4"/>
  <c r="N1320" i="4"/>
  <c r="J1321" i="4"/>
  <c r="P1321" i="4" s="1"/>
  <c r="L1321" i="4"/>
  <c r="N1321" i="4"/>
  <c r="J1322" i="4"/>
  <c r="P1322" i="4" s="1"/>
  <c r="L1322" i="4"/>
  <c r="N1322" i="4"/>
  <c r="J1323" i="4"/>
  <c r="P1323" i="4" s="1"/>
  <c r="L1323" i="4"/>
  <c r="N1323" i="4"/>
  <c r="J1324" i="4"/>
  <c r="P1324" i="4" s="1"/>
  <c r="L1324" i="4"/>
  <c r="N1324" i="4"/>
  <c r="J1325" i="4"/>
  <c r="P1325" i="4" s="1"/>
  <c r="L1325" i="4"/>
  <c r="N1325" i="4"/>
  <c r="J1326" i="4"/>
  <c r="L1326" i="4"/>
  <c r="N1326" i="4"/>
  <c r="J1327" i="4"/>
  <c r="P1327" i="4" s="1"/>
  <c r="Q1327" i="4" s="1"/>
  <c r="L1327" i="4"/>
  <c r="N1327" i="4"/>
  <c r="J1328" i="4"/>
  <c r="P1328" i="4" s="1"/>
  <c r="Q1328" i="4" s="1"/>
  <c r="L1328" i="4"/>
  <c r="N1328" i="4"/>
  <c r="J1329" i="4"/>
  <c r="P1329" i="4" s="1"/>
  <c r="L1329" i="4"/>
  <c r="N1329" i="4"/>
  <c r="J1333" i="4"/>
  <c r="L1333" i="4"/>
  <c r="N1333" i="4"/>
  <c r="P1333" i="4"/>
  <c r="J1334" i="4"/>
  <c r="P1334" i="4" s="1"/>
  <c r="L1334" i="4"/>
  <c r="N1334" i="4"/>
  <c r="J1335" i="4"/>
  <c r="L1335" i="4"/>
  <c r="N1335" i="4"/>
  <c r="J1336" i="4"/>
  <c r="P1336" i="4" s="1"/>
  <c r="Q1336" i="4" s="1"/>
  <c r="L1336" i="4"/>
  <c r="N1336" i="4"/>
  <c r="J1337" i="4"/>
  <c r="P1337" i="4" s="1"/>
  <c r="Q1337" i="4" s="1"/>
  <c r="L1337" i="4"/>
  <c r="N1337" i="4"/>
  <c r="J1338" i="4"/>
  <c r="P1338" i="4" s="1"/>
  <c r="Q1338" i="4" s="1"/>
  <c r="L1338" i="4"/>
  <c r="N1338" i="4"/>
  <c r="J1339" i="4"/>
  <c r="P1339" i="4" s="1"/>
  <c r="L1339" i="4"/>
  <c r="N1339" i="4"/>
  <c r="Q1339" i="4"/>
  <c r="J1340" i="4"/>
  <c r="P1340" i="4" s="1"/>
  <c r="L1340" i="4"/>
  <c r="N1340" i="4"/>
  <c r="J1341" i="4"/>
  <c r="L1341" i="4"/>
  <c r="N1341" i="4"/>
  <c r="J1342" i="4"/>
  <c r="P1342" i="4" s="1"/>
  <c r="L1342" i="4"/>
  <c r="N1342" i="4"/>
  <c r="J1343" i="4"/>
  <c r="L1343" i="4"/>
  <c r="N1343" i="4"/>
  <c r="J1344" i="4"/>
  <c r="P1344" i="4" s="1"/>
  <c r="Q1344" i="4" s="1"/>
  <c r="L1344" i="4"/>
  <c r="N1344" i="4"/>
  <c r="J1348" i="4"/>
  <c r="L1348" i="4"/>
  <c r="N1348" i="4"/>
  <c r="J1349" i="4"/>
  <c r="L1349" i="4"/>
  <c r="N1349" i="4"/>
  <c r="J1350" i="4"/>
  <c r="P1350" i="4" s="1"/>
  <c r="L1350" i="4"/>
  <c r="N1350" i="4"/>
  <c r="J1351" i="4"/>
  <c r="P1351" i="4" s="1"/>
  <c r="L1351" i="4"/>
  <c r="N1351" i="4"/>
  <c r="J1352" i="4"/>
  <c r="L1352" i="4"/>
  <c r="N1352" i="4"/>
  <c r="J1353" i="4"/>
  <c r="P1353" i="4" s="1"/>
  <c r="Q1353" i="4" s="1"/>
  <c r="L1353" i="4"/>
  <c r="N1353" i="4"/>
  <c r="J1354" i="4"/>
  <c r="P1354" i="4" s="1"/>
  <c r="Q1354" i="4" s="1"/>
  <c r="L1354" i="4"/>
  <c r="N1354" i="4"/>
  <c r="J1355" i="4"/>
  <c r="P1355" i="4" s="1"/>
  <c r="Q1355" i="4" s="1"/>
  <c r="L1355" i="4"/>
  <c r="N1355" i="4"/>
  <c r="J1363" i="4"/>
  <c r="P1363" i="4" s="1"/>
  <c r="Q1363" i="4" s="1"/>
  <c r="L1363" i="4"/>
  <c r="N1363" i="4"/>
  <c r="J1364" i="4"/>
  <c r="P1364" i="4" s="1"/>
  <c r="Q1364" i="4" s="1"/>
  <c r="L1364" i="4"/>
  <c r="N1364" i="4"/>
  <c r="J1365" i="4"/>
  <c r="P1365" i="4" s="1"/>
  <c r="L1365" i="4"/>
  <c r="N1365" i="4"/>
  <c r="J1366" i="4"/>
  <c r="P1366" i="4" s="1"/>
  <c r="L1366" i="4"/>
  <c r="N1366" i="4"/>
  <c r="J1367" i="4"/>
  <c r="L1367" i="4"/>
  <c r="N1367" i="4"/>
  <c r="J1368" i="4"/>
  <c r="P1368" i="4" s="1"/>
  <c r="L1368" i="4"/>
  <c r="N1368" i="4"/>
  <c r="J1369" i="4"/>
  <c r="P1369" i="4" s="1"/>
  <c r="L1369" i="4"/>
  <c r="N1369" i="4"/>
  <c r="J1370" i="4"/>
  <c r="L1370" i="4"/>
  <c r="N1370" i="4"/>
  <c r="J1371" i="4"/>
  <c r="P1371" i="4" s="1"/>
  <c r="L1371" i="4"/>
  <c r="N1371" i="4"/>
  <c r="J1372" i="4"/>
  <c r="P1372" i="4" s="1"/>
  <c r="Q1372" i="4" s="1"/>
  <c r="L1372" i="4"/>
  <c r="N1372" i="4"/>
  <c r="J1376" i="4"/>
  <c r="L1376" i="4"/>
  <c r="N1376" i="4"/>
  <c r="J1377" i="4"/>
  <c r="P1377" i="4" s="1"/>
  <c r="L1377" i="4"/>
  <c r="N1377" i="4"/>
  <c r="J1378" i="4"/>
  <c r="P1378" i="4" s="1"/>
  <c r="L1378" i="4"/>
  <c r="N1378" i="4"/>
  <c r="J1381" i="4"/>
  <c r="P1381" i="4" s="1"/>
  <c r="L1381" i="4"/>
  <c r="N1381" i="4"/>
  <c r="J1382" i="4"/>
  <c r="P1382" i="4" s="1"/>
  <c r="Q1382" i="4" s="1"/>
  <c r="L1382" i="4"/>
  <c r="N1382" i="4"/>
  <c r="J1383" i="4"/>
  <c r="P1383" i="4" s="1"/>
  <c r="L1383" i="4"/>
  <c r="N1383" i="4"/>
  <c r="J1384" i="4"/>
  <c r="P1384" i="4" s="1"/>
  <c r="L1384" i="4"/>
  <c r="N1384" i="4"/>
  <c r="J1388" i="4"/>
  <c r="L1388" i="4"/>
  <c r="N1388" i="4"/>
  <c r="J1389" i="4"/>
  <c r="L1389" i="4"/>
  <c r="N1389" i="4"/>
  <c r="J1390" i="4"/>
  <c r="P1390" i="4" s="1"/>
  <c r="L1390" i="4"/>
  <c r="N1390" i="4"/>
  <c r="J1391" i="4"/>
  <c r="P1391" i="4" s="1"/>
  <c r="Q1391" i="4" s="1"/>
  <c r="L1391" i="4"/>
  <c r="N1391" i="4"/>
  <c r="J1395" i="4"/>
  <c r="L1395" i="4"/>
  <c r="N1395" i="4"/>
  <c r="J1396" i="4"/>
  <c r="P1396" i="4" s="1"/>
  <c r="L1396" i="4"/>
  <c r="N1396" i="4"/>
  <c r="J1397" i="4"/>
  <c r="P1397" i="4" s="1"/>
  <c r="L1397" i="4"/>
  <c r="N1397" i="4"/>
  <c r="J1398" i="4"/>
  <c r="L1398" i="4"/>
  <c r="N1398" i="4"/>
  <c r="J1401" i="4"/>
  <c r="L1401" i="4"/>
  <c r="N1401" i="4"/>
  <c r="J1402" i="4"/>
  <c r="P1402" i="4" s="1"/>
  <c r="L1402" i="4"/>
  <c r="N1402" i="4"/>
  <c r="J1403" i="4"/>
  <c r="P1403" i="4" s="1"/>
  <c r="L1403" i="4"/>
  <c r="N1403" i="4"/>
  <c r="J1404" i="4"/>
  <c r="L1404" i="4"/>
  <c r="N1404" i="4"/>
  <c r="J1405" i="4"/>
  <c r="L1405" i="4"/>
  <c r="N1405" i="4"/>
  <c r="J1406" i="4"/>
  <c r="P1406" i="4" s="1"/>
  <c r="L1406" i="4"/>
  <c r="N1406" i="4"/>
  <c r="J1410" i="4"/>
  <c r="J1409" i="4" s="1"/>
  <c r="L1410" i="4"/>
  <c r="L1409" i="4" s="1"/>
  <c r="D273" i="3" s="1"/>
  <c r="N1410" i="4"/>
  <c r="N1409" i="4" s="1"/>
  <c r="N1408" i="4" s="1"/>
  <c r="J1414" i="4"/>
  <c r="L1414" i="4"/>
  <c r="N1414" i="4"/>
  <c r="J1415" i="4"/>
  <c r="L1415" i="4"/>
  <c r="N1415" i="4"/>
  <c r="J1416" i="4"/>
  <c r="P1416" i="4" s="1"/>
  <c r="L1416" i="4"/>
  <c r="N1416" i="4"/>
  <c r="N160" i="4" l="1"/>
  <c r="N1227" i="4"/>
  <c r="J1227" i="4"/>
  <c r="C229" i="3" s="1"/>
  <c r="Q1021" i="4"/>
  <c r="N692" i="4"/>
  <c r="N678" i="4"/>
  <c r="Q633" i="4"/>
  <c r="J125" i="4"/>
  <c r="Q25" i="4"/>
  <c r="Q1384" i="4"/>
  <c r="L1278" i="4"/>
  <c r="D239" i="3" s="1"/>
  <c r="P266" i="4"/>
  <c r="E47" i="3" s="1"/>
  <c r="Q45" i="4"/>
  <c r="P1037" i="4"/>
  <c r="N1024" i="4"/>
  <c r="N1023" i="4" s="1"/>
  <c r="Q613" i="4"/>
  <c r="L1375" i="4"/>
  <c r="D265" i="3" s="1"/>
  <c r="L1408" i="4"/>
  <c r="D272" i="3" s="1"/>
  <c r="N1284" i="4"/>
  <c r="N1283" i="4" s="1"/>
  <c r="L1267" i="4"/>
  <c r="D237" i="3" s="1"/>
  <c r="L1126" i="4"/>
  <c r="D214" i="3" s="1"/>
  <c r="Q1078" i="4"/>
  <c r="L904" i="4"/>
  <c r="D175" i="3" s="1"/>
  <c r="N824" i="4"/>
  <c r="N823" i="4" s="1"/>
  <c r="Q573" i="4"/>
  <c r="J1278" i="4"/>
  <c r="C239" i="3" s="1"/>
  <c r="Q1135" i="4"/>
  <c r="J774" i="4"/>
  <c r="C145" i="3" s="1"/>
  <c r="J446" i="4"/>
  <c r="Q147" i="4"/>
  <c r="Q83" i="4"/>
  <c r="J1240" i="4"/>
  <c r="C232" i="3" s="1"/>
  <c r="J1037" i="4"/>
  <c r="C197" i="3" s="1"/>
  <c r="Q49" i="4"/>
  <c r="Q1402" i="4"/>
  <c r="J1232" i="4"/>
  <c r="C230" i="3" s="1"/>
  <c r="Q1223" i="4"/>
  <c r="Q1059" i="4"/>
  <c r="P752" i="4"/>
  <c r="E136" i="3" s="1"/>
  <c r="Q369" i="4"/>
  <c r="Q220" i="4"/>
  <c r="Q1233" i="4"/>
  <c r="Q707" i="4"/>
  <c r="Q668" i="4"/>
  <c r="Q596" i="4"/>
  <c r="Q47" i="4"/>
  <c r="P1233" i="4"/>
  <c r="Q878" i="4"/>
  <c r="Q800" i="4"/>
  <c r="Q799" i="4" s="1"/>
  <c r="F150" i="3" s="1"/>
  <c r="J165" i="4"/>
  <c r="C29" i="3" s="1"/>
  <c r="L219" i="4"/>
  <c r="D41" i="3" s="1"/>
  <c r="L1362" i="4"/>
  <c r="Q1302" i="4"/>
  <c r="N1236" i="4"/>
  <c r="Q1160" i="4"/>
  <c r="Q1109" i="4"/>
  <c r="Q1077" i="4"/>
  <c r="L1031" i="4"/>
  <c r="D195" i="3" s="1"/>
  <c r="L824" i="4"/>
  <c r="D156" i="3" s="1"/>
  <c r="N803" i="4"/>
  <c r="N802" i="4" s="1"/>
  <c r="J799" i="4"/>
  <c r="Q779" i="4"/>
  <c r="N666" i="4"/>
  <c r="N372" i="4"/>
  <c r="P358" i="4"/>
  <c r="P357" i="4" s="1"/>
  <c r="E70" i="3" s="1"/>
  <c r="P126" i="4"/>
  <c r="Q90" i="4"/>
  <c r="N59" i="4"/>
  <c r="Q17" i="4"/>
  <c r="N611" i="4"/>
  <c r="J429" i="4"/>
  <c r="Q1403" i="4"/>
  <c r="Q1195" i="4"/>
  <c r="Q1084" i="4"/>
  <c r="Q1003" i="4"/>
  <c r="Q988" i="4"/>
  <c r="Q674" i="4"/>
  <c r="Q654" i="4"/>
  <c r="Q523" i="4"/>
  <c r="Q521" i="4"/>
  <c r="Q519" i="4"/>
  <c r="Q384" i="4"/>
  <c r="Q201" i="4"/>
  <c r="Q102" i="4"/>
  <c r="Q75" i="4"/>
  <c r="Q19" i="4"/>
  <c r="L1313" i="4"/>
  <c r="D252" i="3" s="1"/>
  <c r="J1209" i="4"/>
  <c r="C226" i="3" s="1"/>
  <c r="N1068" i="4"/>
  <c r="N1067" i="4" s="1"/>
  <c r="N697" i="4"/>
  <c r="N688" i="4"/>
  <c r="N1271" i="4"/>
  <c r="J1267" i="4"/>
  <c r="C237" i="3" s="1"/>
  <c r="L1246" i="4"/>
  <c r="D233" i="3" s="1"/>
  <c r="P1236" i="4"/>
  <c r="E231" i="3" s="1"/>
  <c r="Q782" i="4"/>
  <c r="Q781" i="4" s="1"/>
  <c r="F147" i="3" s="1"/>
  <c r="N733" i="4"/>
  <c r="N732" i="4" s="1"/>
  <c r="L361" i="4"/>
  <c r="D72" i="3" s="1"/>
  <c r="Q334" i="4"/>
  <c r="L129" i="4"/>
  <c r="D25" i="3" s="1"/>
  <c r="Q43" i="4"/>
  <c r="J1380" i="4"/>
  <c r="C266" i="3" s="1"/>
  <c r="N1375" i="4"/>
  <c r="L1227" i="4"/>
  <c r="D229" i="3" s="1"/>
  <c r="L1217" i="4"/>
  <c r="Q1214" i="4"/>
  <c r="L986" i="4"/>
  <c r="Q937" i="4"/>
  <c r="Q868" i="4"/>
  <c r="L1200" i="4"/>
  <c r="D224" i="3" s="1"/>
  <c r="Q1069" i="4"/>
  <c r="L740" i="4"/>
  <c r="L725" i="4"/>
  <c r="L678" i="4"/>
  <c r="D118" i="3" s="1"/>
  <c r="L337" i="4"/>
  <c r="D66" i="3" s="1"/>
  <c r="Q250" i="4"/>
  <c r="N1209" i="4"/>
  <c r="L1236" i="4"/>
  <c r="D231" i="3" s="1"/>
  <c r="J1179" i="4"/>
  <c r="C222" i="3" s="1"/>
  <c r="Q1092" i="4"/>
  <c r="N1043" i="4"/>
  <c r="N1042" i="4" s="1"/>
  <c r="Q1038" i="4"/>
  <c r="Q1037" i="4" s="1"/>
  <c r="Q1014" i="4"/>
  <c r="Q997" i="4"/>
  <c r="N986" i="4"/>
  <c r="N985" i="4" s="1"/>
  <c r="Q979" i="4"/>
  <c r="J753" i="4"/>
  <c r="N720" i="4"/>
  <c r="N719" i="4" s="1"/>
  <c r="Q27" i="4"/>
  <c r="D187" i="3"/>
  <c r="L985" i="4"/>
  <c r="D186" i="3" s="1"/>
  <c r="L1271" i="4"/>
  <c r="D238" i="3" s="1"/>
  <c r="J1253" i="4"/>
  <c r="C235" i="3" s="1"/>
  <c r="L1185" i="4"/>
  <c r="D223" i="3" s="1"/>
  <c r="P1112" i="4"/>
  <c r="Q1112" i="4" s="1"/>
  <c r="N991" i="4"/>
  <c r="N990" i="4" s="1"/>
  <c r="Q986" i="4"/>
  <c r="L960" i="4"/>
  <c r="D183" i="3" s="1"/>
  <c r="J960" i="4"/>
  <c r="C183" i="3" s="1"/>
  <c r="P933" i="4"/>
  <c r="Q933" i="4" s="1"/>
  <c r="P920" i="4"/>
  <c r="Q920" i="4" s="1"/>
  <c r="P742" i="4"/>
  <c r="Q742" i="4" s="1"/>
  <c r="P547" i="4"/>
  <c r="Q547" i="4" s="1"/>
  <c r="P435" i="4"/>
  <c r="Q435" i="4" s="1"/>
  <c r="P165" i="4"/>
  <c r="E29" i="3" s="1"/>
  <c r="Q166" i="4"/>
  <c r="Q165" i="4" s="1"/>
  <c r="F29" i="3" s="1"/>
  <c r="L1318" i="4"/>
  <c r="J1271" i="4"/>
  <c r="C238" i="3" s="1"/>
  <c r="N1240" i="4"/>
  <c r="P601" i="4"/>
  <c r="Q601" i="4" s="1"/>
  <c r="D92" i="3"/>
  <c r="L445" i="4"/>
  <c r="D91" i="3" s="1"/>
  <c r="C86" i="3"/>
  <c r="J428" i="4"/>
  <c r="P237" i="4"/>
  <c r="Q237" i="4" s="1"/>
  <c r="P200" i="4"/>
  <c r="Q200" i="4" s="1"/>
  <c r="P176" i="4"/>
  <c r="Q176" i="4" s="1"/>
  <c r="P1120" i="4"/>
  <c r="Q1120" i="4" s="1"/>
  <c r="J1246" i="4"/>
  <c r="C233" i="3" s="1"/>
  <c r="L1413" i="4"/>
  <c r="D275" i="3" s="1"/>
  <c r="Q1365" i="4"/>
  <c r="P1305" i="4"/>
  <c r="Q1305" i="4" s="1"/>
  <c r="Q1254" i="4"/>
  <c r="J1185" i="4"/>
  <c r="C223" i="3" s="1"/>
  <c r="L1155" i="4"/>
  <c r="N1400" i="4"/>
  <c r="P1380" i="4"/>
  <c r="E266" i="3" s="1"/>
  <c r="L1347" i="4"/>
  <c r="L1346" i="4" s="1"/>
  <c r="D257" i="3" s="1"/>
  <c r="Q1350" i="4"/>
  <c r="Q1329" i="4"/>
  <c r="Q1321" i="4"/>
  <c r="N1253" i="4"/>
  <c r="N1217" i="4"/>
  <c r="L1173" i="4"/>
  <c r="D221" i="3" s="1"/>
  <c r="L1108" i="4"/>
  <c r="D212" i="3" s="1"/>
  <c r="Q955" i="4"/>
  <c r="Q862" i="4"/>
  <c r="Q846" i="4"/>
  <c r="P713" i="4"/>
  <c r="Q713" i="4" s="1"/>
  <c r="P627" i="4"/>
  <c r="Q627" i="4" s="1"/>
  <c r="P556" i="4"/>
  <c r="Q556" i="4" s="1"/>
  <c r="P549" i="4"/>
  <c r="Q549" i="4" s="1"/>
  <c r="Q469" i="4"/>
  <c r="P469" i="4"/>
  <c r="P239" i="4"/>
  <c r="Q239" i="4" s="1"/>
  <c r="N1347" i="4"/>
  <c r="N1346" i="4" s="1"/>
  <c r="L1312" i="4"/>
  <c r="D251" i="3" s="1"/>
  <c r="P1405" i="4"/>
  <c r="Q1405" i="4" s="1"/>
  <c r="Q1383" i="4"/>
  <c r="Q1322" i="4"/>
  <c r="N1318" i="4"/>
  <c r="N1317" i="4" s="1"/>
  <c r="L1299" i="4"/>
  <c r="J1299" i="4"/>
  <c r="C248" i="3" s="1"/>
  <c r="J1260" i="4"/>
  <c r="C236" i="3" s="1"/>
  <c r="N1200" i="4"/>
  <c r="Q1187" i="4"/>
  <c r="Q1151" i="4"/>
  <c r="Q1129" i="4"/>
  <c r="Q1011" i="4"/>
  <c r="P1004" i="4"/>
  <c r="Q1004" i="4" s="1"/>
  <c r="N951" i="4"/>
  <c r="N950" i="4" s="1"/>
  <c r="Q886" i="4"/>
  <c r="Q848" i="4"/>
  <c r="Q791" i="4"/>
  <c r="P649" i="4"/>
  <c r="Q649" i="4" s="1"/>
  <c r="C273" i="3"/>
  <c r="J1408" i="4"/>
  <c r="C272" i="3" s="1"/>
  <c r="P833" i="4"/>
  <c r="Q833" i="4" s="1"/>
  <c r="N763" i="4"/>
  <c r="N762" i="4" s="1"/>
  <c r="P424" i="4"/>
  <c r="Q424" i="4" s="1"/>
  <c r="P1415" i="4"/>
  <c r="Q1415" i="4" s="1"/>
  <c r="L1332" i="4"/>
  <c r="Q1204" i="4"/>
  <c r="N1179" i="4"/>
  <c r="P1171" i="4"/>
  <c r="Q1171" i="4" s="1"/>
  <c r="Q1100" i="4"/>
  <c r="J1081" i="4"/>
  <c r="C210" i="3" s="1"/>
  <c r="L1081" i="4"/>
  <c r="L1080" i="4" s="1"/>
  <c r="D209" i="3" s="1"/>
  <c r="N1054" i="4"/>
  <c r="N1053" i="4" s="1"/>
  <c r="P972" i="4"/>
  <c r="Q972" i="4" s="1"/>
  <c r="N904" i="4"/>
  <c r="L830" i="4"/>
  <c r="P813" i="4"/>
  <c r="Q813" i="4" s="1"/>
  <c r="Q667" i="4"/>
  <c r="P666" i="4"/>
  <c r="E116" i="3" s="1"/>
  <c r="P1024" i="4"/>
  <c r="E193" i="3" s="1"/>
  <c r="P580" i="4"/>
  <c r="Q580" i="4" s="1"/>
  <c r="N1387" i="4"/>
  <c r="N1386" i="4" s="1"/>
  <c r="Q1371" i="4"/>
  <c r="P1341" i="4"/>
  <c r="Q1341" i="4" s="1"/>
  <c r="Q1315" i="4"/>
  <c r="P1296" i="4"/>
  <c r="P1295" i="4" s="1"/>
  <c r="Q1276" i="4"/>
  <c r="P1241" i="4"/>
  <c r="Q1241" i="4" s="1"/>
  <c r="Q1240" i="4" s="1"/>
  <c r="F232" i="3" s="1"/>
  <c r="P1218" i="4"/>
  <c r="Q1218" i="4" s="1"/>
  <c r="Q1390" i="4"/>
  <c r="Q1366" i="4"/>
  <c r="N1362" i="4"/>
  <c r="N1361" i="4" s="1"/>
  <c r="N1299" i="4"/>
  <c r="N1298" i="4" s="1"/>
  <c r="P1251" i="4"/>
  <c r="Q1251" i="4" s="1"/>
  <c r="Q1250" i="4" s="1"/>
  <c r="F234" i="3" s="1"/>
  <c r="P1247" i="4"/>
  <c r="P1246" i="4" s="1"/>
  <c r="E233" i="3" s="1"/>
  <c r="L1232" i="4"/>
  <c r="D230" i="3" s="1"/>
  <c r="Q1028" i="4"/>
  <c r="P1028" i="4"/>
  <c r="Q976" i="4"/>
  <c r="L951" i="4"/>
  <c r="D181" i="3" s="1"/>
  <c r="P831" i="4"/>
  <c r="Q831" i="4" s="1"/>
  <c r="Q775" i="4"/>
  <c r="Q774" i="4" s="1"/>
  <c r="P774" i="4"/>
  <c r="E145" i="3" s="1"/>
  <c r="P728" i="4"/>
  <c r="Q728" i="4" s="1"/>
  <c r="P660" i="4"/>
  <c r="Q660" i="4" s="1"/>
  <c r="P422" i="4"/>
  <c r="Q422" i="4" s="1"/>
  <c r="P394" i="4"/>
  <c r="Q394" i="4" s="1"/>
  <c r="J1284" i="4"/>
  <c r="C241" i="3" s="1"/>
  <c r="N1278" i="4"/>
  <c r="Q1273" i="4"/>
  <c r="Q1237" i="4"/>
  <c r="J1236" i="4"/>
  <c r="C231" i="3" s="1"/>
  <c r="Q1143" i="4"/>
  <c r="L1133" i="4"/>
  <c r="D217" i="3" s="1"/>
  <c r="P1117" i="4"/>
  <c r="Q1117" i="4" s="1"/>
  <c r="J1108" i="4"/>
  <c r="C212" i="3" s="1"/>
  <c r="L1037" i="4"/>
  <c r="J1008" i="4"/>
  <c r="C191" i="3" s="1"/>
  <c r="Q978" i="4"/>
  <c r="P909" i="4"/>
  <c r="Q909" i="4" s="1"/>
  <c r="Q908" i="4" s="1"/>
  <c r="F176" i="3" s="1"/>
  <c r="J908" i="4"/>
  <c r="C176" i="3" s="1"/>
  <c r="P815" i="4"/>
  <c r="Q815" i="4" s="1"/>
  <c r="P73" i="4"/>
  <c r="Q73" i="4" s="1"/>
  <c r="P26" i="4"/>
  <c r="Q26" i="4" s="1"/>
  <c r="J904" i="4"/>
  <c r="C175" i="3" s="1"/>
  <c r="Q898" i="4"/>
  <c r="N860" i="4"/>
  <c r="N859" i="4" s="1"/>
  <c r="J844" i="4"/>
  <c r="J803" i="4"/>
  <c r="P789" i="4"/>
  <c r="Q789" i="4" s="1"/>
  <c r="N740" i="4"/>
  <c r="N662" i="4"/>
  <c r="P582" i="4"/>
  <c r="Q582" i="4" s="1"/>
  <c r="Q563" i="4"/>
  <c r="Q561" i="4"/>
  <c r="Q522" i="4"/>
  <c r="L502" i="4"/>
  <c r="Q497" i="4"/>
  <c r="P438" i="4"/>
  <c r="E90" i="3" s="1"/>
  <c r="P227" i="4"/>
  <c r="Q227" i="4" s="1"/>
  <c r="P191" i="4"/>
  <c r="P190" i="4" s="1"/>
  <c r="E35" i="3" s="1"/>
  <c r="J190" i="4"/>
  <c r="P181" i="4"/>
  <c r="Q181" i="4" s="1"/>
  <c r="P162" i="4"/>
  <c r="Q162" i="4" s="1"/>
  <c r="P99" i="4"/>
  <c r="Q99" i="4" s="1"/>
  <c r="J1200" i="4"/>
  <c r="C224" i="3" s="1"/>
  <c r="Q1190" i="4"/>
  <c r="Q1181" i="4"/>
  <c r="N1173" i="4"/>
  <c r="N1155" i="4"/>
  <c r="Q1146" i="4"/>
  <c r="N1133" i="4"/>
  <c r="N1132" i="4" s="1"/>
  <c r="N1131" i="4" s="1"/>
  <c r="N1108" i="4"/>
  <c r="N1107" i="4" s="1"/>
  <c r="Q1095" i="4"/>
  <c r="N1081" i="4"/>
  <c r="N1080" i="4" s="1"/>
  <c r="Q944" i="4"/>
  <c r="Q916" i="4"/>
  <c r="Q896" i="4"/>
  <c r="Q884" i="4"/>
  <c r="L837" i="4"/>
  <c r="Q749" i="4"/>
  <c r="P686" i="4"/>
  <c r="Q679" i="4"/>
  <c r="P648" i="4"/>
  <c r="Q648" i="4" s="1"/>
  <c r="N644" i="4"/>
  <c r="P640" i="4"/>
  <c r="Q640" i="4" s="1"/>
  <c r="N626" i="4"/>
  <c r="P584" i="4"/>
  <c r="Q584" i="4" s="1"/>
  <c r="J466" i="4"/>
  <c r="Q391" i="4"/>
  <c r="P353" i="4"/>
  <c r="Q353" i="4" s="1"/>
  <c r="N283" i="4"/>
  <c r="N282" i="4" s="1"/>
  <c r="P140" i="4"/>
  <c r="Q140" i="4" s="1"/>
  <c r="P101" i="4"/>
  <c r="Q101" i="4" s="1"/>
  <c r="N725" i="4"/>
  <c r="N724" i="4" s="1"/>
  <c r="N705" i="4"/>
  <c r="L692" i="4"/>
  <c r="D121" i="3" s="1"/>
  <c r="L644" i="4"/>
  <c r="P530" i="4"/>
  <c r="Q530" i="4" s="1"/>
  <c r="P355" i="4"/>
  <c r="Q355" i="4" s="1"/>
  <c r="N208" i="4"/>
  <c r="N207" i="4" s="1"/>
  <c r="P209" i="4"/>
  <c r="Q209" i="4" s="1"/>
  <c r="L69" i="4"/>
  <c r="D17" i="3" s="1"/>
  <c r="P51" i="4"/>
  <c r="Q51" i="4" s="1"/>
  <c r="P42" i="4"/>
  <c r="Q42" i="4" s="1"/>
  <c r="N1413" i="4"/>
  <c r="N1412" i="4" s="1"/>
  <c r="J1362" i="4"/>
  <c r="Q1324" i="4"/>
  <c r="N1313" i="4"/>
  <c r="N1312" i="4" s="1"/>
  <c r="Q1286" i="4"/>
  <c r="L1260" i="4"/>
  <c r="D236" i="3" s="1"/>
  <c r="Q1257" i="4"/>
  <c r="N1232" i="4"/>
  <c r="L1179" i="4"/>
  <c r="D222" i="3" s="1"/>
  <c r="J1173" i="4"/>
  <c r="C221" i="3" s="1"/>
  <c r="Q1163" i="4"/>
  <c r="J1155" i="4"/>
  <c r="J1133" i="4"/>
  <c r="N1037" i="4"/>
  <c r="N1036" i="4" s="1"/>
  <c r="N1031" i="4"/>
  <c r="N1030" i="4" s="1"/>
  <c r="N969" i="4"/>
  <c r="N968" i="4" s="1"/>
  <c r="N960" i="4"/>
  <c r="N959" i="4" s="1"/>
  <c r="L911" i="4"/>
  <c r="D177" i="3" s="1"/>
  <c r="N808" i="4"/>
  <c r="N807" i="4" s="1"/>
  <c r="L777" i="4"/>
  <c r="D146" i="3" s="1"/>
  <c r="N747" i="4"/>
  <c r="Q694" i="4"/>
  <c r="P615" i="4"/>
  <c r="E109" i="3" s="1"/>
  <c r="P586" i="4"/>
  <c r="Q586" i="4" s="1"/>
  <c r="P532" i="4"/>
  <c r="Q532" i="4" s="1"/>
  <c r="P416" i="4"/>
  <c r="Q416" i="4" s="1"/>
  <c r="P300" i="4"/>
  <c r="P154" i="4"/>
  <c r="Q154" i="4"/>
  <c r="J80" i="4"/>
  <c r="P81" i="4"/>
  <c r="Q81" i="4" s="1"/>
  <c r="P53" i="4"/>
  <c r="Q53" i="4" s="1"/>
  <c r="P730" i="4"/>
  <c r="Q730" i="4" s="1"/>
  <c r="Q666" i="4"/>
  <c r="F116" i="3" s="1"/>
  <c r="P658" i="4"/>
  <c r="Q658" i="4" s="1"/>
  <c r="J656" i="4"/>
  <c r="C114" i="3" s="1"/>
  <c r="Q595" i="4"/>
  <c r="P588" i="4"/>
  <c r="Q588" i="4" s="1"/>
  <c r="P418" i="4"/>
  <c r="Q418" i="4" s="1"/>
  <c r="P333" i="4"/>
  <c r="Q333" i="4" s="1"/>
  <c r="D49" i="3"/>
  <c r="L271" i="4"/>
  <c r="D48" i="3" s="1"/>
  <c r="P233" i="4"/>
  <c r="Q233" i="4" s="1"/>
  <c r="P211" i="4"/>
  <c r="Q211" i="4" s="1"/>
  <c r="J160" i="4"/>
  <c r="C28" i="3" s="1"/>
  <c r="P144" i="4"/>
  <c r="Q144" i="4" s="1"/>
  <c r="L89" i="4"/>
  <c r="D21" i="3" s="1"/>
  <c r="P893" i="4"/>
  <c r="E172" i="3" s="1"/>
  <c r="L1380" i="4"/>
  <c r="D266" i="3" s="1"/>
  <c r="Q1333" i="4"/>
  <c r="J1313" i="4"/>
  <c r="C252" i="3" s="1"/>
  <c r="L1284" i="4"/>
  <c r="N1260" i="4"/>
  <c r="L1253" i="4"/>
  <c r="D235" i="3" s="1"/>
  <c r="J1217" i="4"/>
  <c r="C228" i="3" s="1"/>
  <c r="L1209" i="4"/>
  <c r="D226" i="3" s="1"/>
  <c r="Q1198" i="4"/>
  <c r="N1185" i="4"/>
  <c r="Q1138" i="4"/>
  <c r="N1126" i="4"/>
  <c r="N1125" i="4" s="1"/>
  <c r="J1126" i="4"/>
  <c r="C214" i="3" s="1"/>
  <c r="Q1103" i="4"/>
  <c r="Q1087" i="4"/>
  <c r="L1068" i="4"/>
  <c r="Q1071" i="4"/>
  <c r="Q1033" i="4"/>
  <c r="Q1018" i="4"/>
  <c r="N1008" i="4"/>
  <c r="N1007" i="4" s="1"/>
  <c r="P905" i="4"/>
  <c r="Q905" i="4" s="1"/>
  <c r="P891" i="4"/>
  <c r="Q891" i="4" s="1"/>
  <c r="Q869" i="4"/>
  <c r="N837" i="4"/>
  <c r="N836" i="4" s="1"/>
  <c r="N835" i="4" s="1"/>
  <c r="J777" i="4"/>
  <c r="J758" i="4"/>
  <c r="J733" i="4"/>
  <c r="C131" i="3" s="1"/>
  <c r="N711" i="4"/>
  <c r="N710" i="4" s="1"/>
  <c r="P623" i="4"/>
  <c r="Q623" i="4" s="1"/>
  <c r="N619" i="4"/>
  <c r="L615" i="4"/>
  <c r="D109" i="3" s="1"/>
  <c r="Q583" i="4"/>
  <c r="Q574" i="4"/>
  <c r="P567" i="4"/>
  <c r="Q567" i="4" s="1"/>
  <c r="P538" i="4"/>
  <c r="Q538" i="4" s="1"/>
  <c r="P536" i="4"/>
  <c r="Q536" i="4" s="1"/>
  <c r="Q534" i="4"/>
  <c r="Q514" i="4"/>
  <c r="N490" i="4"/>
  <c r="P174" i="4"/>
  <c r="Q174" i="4" s="1"/>
  <c r="J129" i="4"/>
  <c r="C25" i="3" s="1"/>
  <c r="P130" i="4"/>
  <c r="P129" i="4" s="1"/>
  <c r="E25" i="3" s="1"/>
  <c r="P118" i="4"/>
  <c r="Q118" i="4" s="1"/>
  <c r="J63" i="4"/>
  <c r="C16" i="3" s="1"/>
  <c r="P64" i="4"/>
  <c r="J678" i="4"/>
  <c r="C118" i="3" s="1"/>
  <c r="Q672" i="4"/>
  <c r="Q628" i="4"/>
  <c r="Q488" i="4"/>
  <c r="L348" i="4"/>
  <c r="D69" i="3" s="1"/>
  <c r="Q307" i="4"/>
  <c r="Q289" i="4"/>
  <c r="Q287" i="4"/>
  <c r="N266" i="4"/>
  <c r="N265" i="4" s="1"/>
  <c r="Q263" i="4"/>
  <c r="Q199" i="4"/>
  <c r="Q153" i="4"/>
  <c r="Q127" i="4"/>
  <c r="L125" i="4"/>
  <c r="D24" i="3" s="1"/>
  <c r="Q117" i="4"/>
  <c r="Q116" i="4"/>
  <c r="Q113" i="4"/>
  <c r="Q96" i="4"/>
  <c r="Q50" i="4"/>
  <c r="Q39" i="4"/>
  <c r="Q400" i="4"/>
  <c r="Q386" i="4"/>
  <c r="P329" i="4"/>
  <c r="Q329" i="4" s="1"/>
  <c r="Q328" i="4" s="1"/>
  <c r="F64" i="3" s="1"/>
  <c r="L321" i="4"/>
  <c r="D62" i="3" s="1"/>
  <c r="J300" i="4"/>
  <c r="Q296" i="4"/>
  <c r="Q277" i="4"/>
  <c r="N246" i="4"/>
  <c r="N245" i="4" s="1"/>
  <c r="N129" i="4"/>
  <c r="Q109" i="4"/>
  <c r="N89" i="4"/>
  <c r="N88" i="4" s="1"/>
  <c r="Q72" i="4"/>
  <c r="L31" i="4"/>
  <c r="D12" i="3" s="1"/>
  <c r="Q21" i="4"/>
  <c r="L803" i="4"/>
  <c r="J747" i="4"/>
  <c r="C135" i="3" s="1"/>
  <c r="J740" i="4"/>
  <c r="C133" i="3" s="1"/>
  <c r="L720" i="4"/>
  <c r="D127" i="3" s="1"/>
  <c r="N670" i="4"/>
  <c r="J615" i="4"/>
  <c r="C109" i="3" s="1"/>
  <c r="L611" i="4"/>
  <c r="D108" i="3" s="1"/>
  <c r="Q566" i="4"/>
  <c r="Q535" i="4"/>
  <c r="N466" i="4"/>
  <c r="Q417" i="4"/>
  <c r="L343" i="4"/>
  <c r="D68" i="3" s="1"/>
  <c r="Q325" i="4"/>
  <c r="J276" i="4"/>
  <c r="C51" i="3" s="1"/>
  <c r="Q269" i="4"/>
  <c r="L246" i="4"/>
  <c r="D43" i="3" s="1"/>
  <c r="Q146" i="4"/>
  <c r="Q24" i="4"/>
  <c r="N777" i="4"/>
  <c r="Q703" i="4"/>
  <c r="L670" i="4"/>
  <c r="D117" i="3" s="1"/>
  <c r="N554" i="4"/>
  <c r="L490" i="4"/>
  <c r="D99" i="3" s="1"/>
  <c r="L438" i="4"/>
  <c r="D90" i="3" s="1"/>
  <c r="L433" i="4"/>
  <c r="Q425" i="4"/>
  <c r="Q345" i="4"/>
  <c r="N337" i="4"/>
  <c r="N321" i="4"/>
  <c r="N317" i="4" s="1"/>
  <c r="Q309" i="4"/>
  <c r="Q291" i="4"/>
  <c r="N276" i="4"/>
  <c r="N275" i="4" s="1"/>
  <c r="N253" i="4"/>
  <c r="N252" i="4" s="1"/>
  <c r="N219" i="4"/>
  <c r="N218" i="4" s="1"/>
  <c r="Q223" i="4"/>
  <c r="Q205" i="4"/>
  <c r="N173" i="4"/>
  <c r="N172" i="4" s="1"/>
  <c r="Q121" i="4"/>
  <c r="Q76" i="4"/>
  <c r="Q364" i="4"/>
  <c r="L331" i="4"/>
  <c r="D65" i="3" s="1"/>
  <c r="L313" i="4"/>
  <c r="D59" i="3" s="1"/>
  <c r="Q103" i="4"/>
  <c r="L80" i="4"/>
  <c r="D19" i="3" s="1"/>
  <c r="Q44" i="4"/>
  <c r="N10" i="4"/>
  <c r="N9" i="4" s="1"/>
  <c r="L173" i="4"/>
  <c r="J89" i="4"/>
  <c r="N80" i="4"/>
  <c r="N79" i="4" s="1"/>
  <c r="N69" i="4"/>
  <c r="C263" i="3"/>
  <c r="J1361" i="4"/>
  <c r="D258" i="3"/>
  <c r="J1107" i="4"/>
  <c r="C211" i="3" s="1"/>
  <c r="J1080" i="4"/>
  <c r="C209" i="3" s="1"/>
  <c r="D263" i="3"/>
  <c r="L1361" i="4"/>
  <c r="P1326" i="4"/>
  <c r="Q1326" i="4" s="1"/>
  <c r="D228" i="3"/>
  <c r="L1216" i="4"/>
  <c r="D227" i="3" s="1"/>
  <c r="D210" i="3"/>
  <c r="D206" i="3"/>
  <c r="L1063" i="4"/>
  <c r="D205" i="3" s="1"/>
  <c r="L1030" i="4"/>
  <c r="D194" i="3" s="1"/>
  <c r="J1007" i="4"/>
  <c r="C190" i="3" s="1"/>
  <c r="P991" i="4"/>
  <c r="L950" i="4"/>
  <c r="D180" i="3" s="1"/>
  <c r="L1412" i="4"/>
  <c r="D274" i="3" s="1"/>
  <c r="L1374" i="4"/>
  <c r="D264" i="3" s="1"/>
  <c r="J1332" i="4"/>
  <c r="P1335" i="4"/>
  <c r="Q1335" i="4" s="1"/>
  <c r="J1308" i="4"/>
  <c r="C249" i="3" s="1"/>
  <c r="E206" i="3"/>
  <c r="P1063" i="4"/>
  <c r="E205" i="3" s="1"/>
  <c r="C164" i="3"/>
  <c r="J843" i="4"/>
  <c r="P1404" i="4"/>
  <c r="Q1404" i="4" s="1"/>
  <c r="Q1396" i="4"/>
  <c r="D254" i="3"/>
  <c r="L1317" i="4"/>
  <c r="D253" i="3" s="1"/>
  <c r="P1054" i="4"/>
  <c r="P1349" i="4"/>
  <c r="Q1349" i="4" s="1"/>
  <c r="P1398" i="4"/>
  <c r="Q1398" i="4" s="1"/>
  <c r="N1394" i="4"/>
  <c r="N1393" i="4" s="1"/>
  <c r="P1389" i="4"/>
  <c r="Q1389" i="4" s="1"/>
  <c r="N1380" i="4"/>
  <c r="N1374" i="4" s="1"/>
  <c r="Q1377" i="4"/>
  <c r="Q1368" i="4"/>
  <c r="J1347" i="4"/>
  <c r="D256" i="3"/>
  <c r="L1331" i="4"/>
  <c r="D255" i="3" s="1"/>
  <c r="J1318" i="4"/>
  <c r="D248" i="3"/>
  <c r="L1298" i="4"/>
  <c r="D247" i="3" s="1"/>
  <c r="N1216" i="4"/>
  <c r="D220" i="3"/>
  <c r="L1132" i="4"/>
  <c r="P1068" i="4"/>
  <c r="E197" i="3"/>
  <c r="P1036" i="4"/>
  <c r="E196" i="3" s="1"/>
  <c r="L959" i="4"/>
  <c r="D182" i="3" s="1"/>
  <c r="C152" i="3"/>
  <c r="J802" i="4"/>
  <c r="C151" i="3" s="1"/>
  <c r="L1394" i="4"/>
  <c r="P1370" i="4"/>
  <c r="Q1370" i="4" s="1"/>
  <c r="P1343" i="4"/>
  <c r="Q1343" i="4" s="1"/>
  <c r="D243" i="3"/>
  <c r="L1289" i="4"/>
  <c r="D242" i="3" s="1"/>
  <c r="C220" i="3"/>
  <c r="J1154" i="4"/>
  <c r="C217" i="3"/>
  <c r="J1132" i="4"/>
  <c r="D202" i="3"/>
  <c r="L1049" i="4"/>
  <c r="L1400" i="4"/>
  <c r="D271" i="3" s="1"/>
  <c r="J1394" i="4"/>
  <c r="P1395" i="4"/>
  <c r="L1387" i="4"/>
  <c r="P1352" i="4"/>
  <c r="Q1352" i="4" s="1"/>
  <c r="E246" i="3"/>
  <c r="P1294" i="4"/>
  <c r="C243" i="3"/>
  <c r="J1289" i="4"/>
  <c r="C242" i="3" s="1"/>
  <c r="D197" i="3"/>
  <c r="L1036" i="4"/>
  <c r="D196" i="3" s="1"/>
  <c r="F187" i="3"/>
  <c r="Q985" i="4"/>
  <c r="F186" i="3" s="1"/>
  <c r="E179" i="3"/>
  <c r="P946" i="4"/>
  <c r="E178" i="3" s="1"/>
  <c r="Q902" i="4"/>
  <c r="Q901" i="4" s="1"/>
  <c r="P901" i="4"/>
  <c r="Q1319" i="4"/>
  <c r="P1318" i="4"/>
  <c r="J1413" i="4"/>
  <c r="P1414" i="4"/>
  <c r="P1413" i="4" s="1"/>
  <c r="J1400" i="4"/>
  <c r="C271" i="3" s="1"/>
  <c r="J1387" i="4"/>
  <c r="Q1381" i="4"/>
  <c r="Q1380" i="4" s="1"/>
  <c r="F266" i="3" s="1"/>
  <c r="J1375" i="4"/>
  <c r="P1376" i="4"/>
  <c r="P1375" i="4" s="1"/>
  <c r="P1367" i="4"/>
  <c r="N1332" i="4"/>
  <c r="N1331" i="4" s="1"/>
  <c r="D250" i="3"/>
  <c r="L1308" i="4"/>
  <c r="D249" i="3" s="1"/>
  <c r="D241" i="3"/>
  <c r="L1283" i="4"/>
  <c r="D240" i="3" s="1"/>
  <c r="J1125" i="4"/>
  <c r="C213" i="3" s="1"/>
  <c r="D208" i="3"/>
  <c r="L1067" i="4"/>
  <c r="D207" i="3" s="1"/>
  <c r="N1048" i="4"/>
  <c r="P1043" i="4"/>
  <c r="Q1416" i="4"/>
  <c r="Q1406" i="4"/>
  <c r="Q1397" i="4"/>
  <c r="Q1378" i="4"/>
  <c r="Q1369" i="4"/>
  <c r="Q1351" i="4"/>
  <c r="P1348" i="4"/>
  <c r="Q1342" i="4"/>
  <c r="Q1334" i="4"/>
  <c r="Q1325" i="4"/>
  <c r="Q1306" i="4"/>
  <c r="Q1287" i="4"/>
  <c r="Q1258" i="4"/>
  <c r="P1255" i="4"/>
  <c r="Q1255" i="4" s="1"/>
  <c r="Q1248" i="4"/>
  <c r="Q1238" i="4"/>
  <c r="Q1236" i="4" s="1"/>
  <c r="F231" i="3" s="1"/>
  <c r="P1234" i="4"/>
  <c r="Q1234" i="4" s="1"/>
  <c r="Q1232" i="4" s="1"/>
  <c r="F230" i="3" s="1"/>
  <c r="Q1219" i="4"/>
  <c r="Q1191" i="4"/>
  <c r="Q1182" i="4"/>
  <c r="Q1164" i="4"/>
  <c r="Q1147" i="4"/>
  <c r="Q1139" i="4"/>
  <c r="P1127" i="4"/>
  <c r="Q1121" i="4"/>
  <c r="Q1113" i="4"/>
  <c r="P1110" i="4"/>
  <c r="Q1110" i="4" s="1"/>
  <c r="Q1104" i="4"/>
  <c r="Q1096" i="4"/>
  <c r="Q1088" i="4"/>
  <c r="Q1074" i="4"/>
  <c r="Q1073" i="4"/>
  <c r="J1036" i="4"/>
  <c r="C196" i="3" s="1"/>
  <c r="Q1019" i="4"/>
  <c r="L1008" i="4"/>
  <c r="Q998" i="4"/>
  <c r="L969" i="4"/>
  <c r="P965" i="4"/>
  <c r="P960" i="4" s="1"/>
  <c r="Q927" i="4"/>
  <c r="N911" i="4"/>
  <c r="N900" i="4" s="1"/>
  <c r="P906" i="4"/>
  <c r="Q906" i="4" s="1"/>
  <c r="P864" i="4"/>
  <c r="Q864" i="4" s="1"/>
  <c r="Q804" i="4"/>
  <c r="P777" i="4"/>
  <c r="E146" i="3" s="1"/>
  <c r="Q778" i="4"/>
  <c r="Q777" i="4" s="1"/>
  <c r="F146" i="3" s="1"/>
  <c r="P682" i="4"/>
  <c r="Q682" i="4" s="1"/>
  <c r="Q467" i="4"/>
  <c r="P1388" i="4"/>
  <c r="P1268" i="4"/>
  <c r="P1267" i="4" s="1"/>
  <c r="E237" i="3" s="1"/>
  <c r="P1228" i="4"/>
  <c r="P1227" i="4" s="1"/>
  <c r="E229" i="3" s="1"/>
  <c r="P1210" i="4"/>
  <c r="P1209" i="4" s="1"/>
  <c r="E226" i="3" s="1"/>
  <c r="P1156" i="4"/>
  <c r="P1155" i="4" s="1"/>
  <c r="L1043" i="4"/>
  <c r="Q1016" i="4"/>
  <c r="Q1009" i="4"/>
  <c r="Q1005" i="4"/>
  <c r="Q983" i="4"/>
  <c r="Q974" i="4"/>
  <c r="J959" i="4"/>
  <c r="C182" i="3" s="1"/>
  <c r="D179" i="3"/>
  <c r="L946" i="4"/>
  <c r="D178" i="3" s="1"/>
  <c r="P850" i="4"/>
  <c r="Q850" i="4" s="1"/>
  <c r="P602" i="4"/>
  <c r="Q602" i="4" s="1"/>
  <c r="P568" i="4"/>
  <c r="Q568" i="4" s="1"/>
  <c r="P533" i="4"/>
  <c r="Q533" i="4" s="1"/>
  <c r="P1410" i="4"/>
  <c r="P1401" i="4"/>
  <c r="Q1340" i="4"/>
  <c r="Q1323" i="4"/>
  <c r="P1310" i="4"/>
  <c r="Q1304" i="4"/>
  <c r="L1294" i="4"/>
  <c r="P1291" i="4"/>
  <c r="Q1275" i="4"/>
  <c r="P1272" i="4"/>
  <c r="Q1265" i="4"/>
  <c r="Q1260" i="4" s="1"/>
  <c r="F236" i="3" s="1"/>
  <c r="Q1256" i="4"/>
  <c r="Q1225" i="4"/>
  <c r="Q1197" i="4"/>
  <c r="Q1189" i="4"/>
  <c r="P1186" i="4"/>
  <c r="Q1170" i="4"/>
  <c r="Q1162" i="4"/>
  <c r="Q1145" i="4"/>
  <c r="Q1137" i="4"/>
  <c r="P1134" i="4"/>
  <c r="Q1128" i="4"/>
  <c r="Q1119" i="4"/>
  <c r="Q1111" i="4"/>
  <c r="Q1102" i="4"/>
  <c r="Q1094" i="4"/>
  <c r="Q1086" i="4"/>
  <c r="Q1070" i="4"/>
  <c r="J1068" i="4"/>
  <c r="Q1057" i="4"/>
  <c r="J1054" i="4"/>
  <c r="J1050" i="4"/>
  <c r="P1051" i="4"/>
  <c r="Q1044" i="4"/>
  <c r="Q1027" i="4"/>
  <c r="Q1026" i="4"/>
  <c r="J1024" i="4"/>
  <c r="Q994" i="4"/>
  <c r="J986" i="4"/>
  <c r="Q980" i="4"/>
  <c r="Q973" i="4"/>
  <c r="Q971" i="4"/>
  <c r="Q962" i="4"/>
  <c r="Q943" i="4"/>
  <c r="Q940" i="4"/>
  <c r="Q932" i="4"/>
  <c r="Q931" i="4"/>
  <c r="Q923" i="4"/>
  <c r="Q922" i="4"/>
  <c r="Q914" i="4"/>
  <c r="J911" i="4"/>
  <c r="C177" i="3" s="1"/>
  <c r="Q912" i="4"/>
  <c r="P908" i="4"/>
  <c r="E176" i="3" s="1"/>
  <c r="L882" i="4"/>
  <c r="D171" i="3" s="1"/>
  <c r="Q866" i="4"/>
  <c r="P852" i="4"/>
  <c r="Q852" i="4" s="1"/>
  <c r="J824" i="4"/>
  <c r="P825" i="4"/>
  <c r="Q817" i="4"/>
  <c r="L784" i="4"/>
  <c r="D148" i="3" s="1"/>
  <c r="D141" i="3"/>
  <c r="L758" i="4"/>
  <c r="P1314" i="4"/>
  <c r="P1313" i="4" s="1"/>
  <c r="J1294" i="4"/>
  <c r="P1285" i="4"/>
  <c r="P1284" i="4" s="1"/>
  <c r="Q1269" i="4"/>
  <c r="Q1229" i="4"/>
  <c r="Q1211" i="4"/>
  <c r="P1207" i="4"/>
  <c r="P1206" i="4" s="1"/>
  <c r="E225" i="3" s="1"/>
  <c r="Q1192" i="4"/>
  <c r="Q1183" i="4"/>
  <c r="P1180" i="4"/>
  <c r="P1179" i="4" s="1"/>
  <c r="E222" i="3" s="1"/>
  <c r="Q1165" i="4"/>
  <c r="Q1157" i="4"/>
  <c r="Q1148" i="4"/>
  <c r="Q1140" i="4"/>
  <c r="Q1122" i="4"/>
  <c r="Q1114" i="4"/>
  <c r="Q1105" i="4"/>
  <c r="Q1097" i="4"/>
  <c r="Q1075" i="4"/>
  <c r="Q1065" i="4"/>
  <c r="Q1064" i="4" s="1"/>
  <c r="J1064" i="4"/>
  <c r="P1015" i="4"/>
  <c r="P1008" i="4" s="1"/>
  <c r="Q1001" i="4"/>
  <c r="Q1000" i="4"/>
  <c r="P986" i="4"/>
  <c r="P969" i="4"/>
  <c r="Q939" i="4"/>
  <c r="Q938" i="4"/>
  <c r="Q928" i="4"/>
  <c r="Q921" i="4"/>
  <c r="Q919" i="4"/>
  <c r="P885" i="4"/>
  <c r="Q885" i="4" s="1"/>
  <c r="P883" i="4"/>
  <c r="Q883" i="4" s="1"/>
  <c r="J882" i="4"/>
  <c r="C171" i="3" s="1"/>
  <c r="N872" i="4"/>
  <c r="L860" i="4"/>
  <c r="D161" i="3"/>
  <c r="L836" i="4"/>
  <c r="P787" i="4"/>
  <c r="Q787" i="4" s="1"/>
  <c r="J784" i="4"/>
  <c r="C148" i="3" s="1"/>
  <c r="D145" i="3"/>
  <c r="J720" i="4"/>
  <c r="P721" i="4"/>
  <c r="P720" i="4" s="1"/>
  <c r="J1298" i="4"/>
  <c r="C247" i="3" s="1"/>
  <c r="P1279" i="4"/>
  <c r="P1278" i="4" s="1"/>
  <c r="E239" i="3" s="1"/>
  <c r="P1260" i="4"/>
  <c r="E236" i="3" s="1"/>
  <c r="P1250" i="4"/>
  <c r="E234" i="3" s="1"/>
  <c r="P1240" i="4"/>
  <c r="E232" i="3" s="1"/>
  <c r="P1220" i="4"/>
  <c r="P1201" i="4"/>
  <c r="P1200" i="4" s="1"/>
  <c r="E224" i="3" s="1"/>
  <c r="P1174" i="4"/>
  <c r="P1173" i="4" s="1"/>
  <c r="E221" i="3" s="1"/>
  <c r="L1125" i="4"/>
  <c r="D213" i="3" s="1"/>
  <c r="P1089" i="4"/>
  <c r="Q1089" i="4" s="1"/>
  <c r="Q1072" i="4"/>
  <c r="Q1060" i="4"/>
  <c r="Q1034" i="4"/>
  <c r="Q936" i="4"/>
  <c r="L872" i="4"/>
  <c r="C146" i="3"/>
  <c r="J773" i="4"/>
  <c r="C144" i="3" s="1"/>
  <c r="D129" i="3"/>
  <c r="L724" i="4"/>
  <c r="D128" i="3" s="1"/>
  <c r="P634" i="4"/>
  <c r="Q634" i="4" s="1"/>
  <c r="P632" i="4"/>
  <c r="Q632" i="4" s="1"/>
  <c r="J1031" i="4"/>
  <c r="P1032" i="4"/>
  <c r="P1031" i="4" s="1"/>
  <c r="L1024" i="4"/>
  <c r="Q1017" i="4"/>
  <c r="J969" i="4"/>
  <c r="Q957" i="4"/>
  <c r="P888" i="4"/>
  <c r="Q888" i="4" s="1"/>
  <c r="P865" i="4"/>
  <c r="Q865" i="4" s="1"/>
  <c r="Q845" i="4"/>
  <c r="N830" i="4"/>
  <c r="N829" i="4" s="1"/>
  <c r="P795" i="4"/>
  <c r="Q795" i="4" s="1"/>
  <c r="F145" i="3"/>
  <c r="Q748" i="4"/>
  <c r="D113" i="3"/>
  <c r="L1054" i="4"/>
  <c r="Q1045" i="4"/>
  <c r="J1043" i="4"/>
  <c r="Q1025" i="4"/>
  <c r="L991" i="4"/>
  <c r="P953" i="4"/>
  <c r="P951" i="4" s="1"/>
  <c r="J951" i="4"/>
  <c r="J947" i="4"/>
  <c r="Q948" i="4"/>
  <c r="Q947" i="4" s="1"/>
  <c r="Q941" i="4"/>
  <c r="Q917" i="4"/>
  <c r="Q913" i="4"/>
  <c r="Q894" i="4"/>
  <c r="J893" i="4"/>
  <c r="C172" i="3" s="1"/>
  <c r="Q867" i="4"/>
  <c r="D152" i="3"/>
  <c r="L802" i="4"/>
  <c r="D151" i="3" s="1"/>
  <c r="Q798" i="4"/>
  <c r="F149" i="3" s="1"/>
  <c r="D133" i="3"/>
  <c r="Q1055" i="4"/>
  <c r="Q999" i="4"/>
  <c r="J991" i="4"/>
  <c r="Q992" i="4"/>
  <c r="P911" i="4"/>
  <c r="E177" i="3" s="1"/>
  <c r="C174" i="3"/>
  <c r="P855" i="4"/>
  <c r="Q855" i="4" s="1"/>
  <c r="P805" i="4"/>
  <c r="Q805" i="4" s="1"/>
  <c r="P767" i="4"/>
  <c r="Q767" i="4" s="1"/>
  <c r="Q935" i="4"/>
  <c r="N893" i="4"/>
  <c r="Q887" i="4"/>
  <c r="Q876" i="4"/>
  <c r="Q853" i="4"/>
  <c r="N844" i="4"/>
  <c r="N843" i="4" s="1"/>
  <c r="N842" i="4" s="1"/>
  <c r="J837" i="4"/>
  <c r="P838" i="4"/>
  <c r="P837" i="4" s="1"/>
  <c r="L823" i="4"/>
  <c r="D155" i="3" s="1"/>
  <c r="Q816" i="4"/>
  <c r="P811" i="4"/>
  <c r="Q811" i="4" s="1"/>
  <c r="L808" i="4"/>
  <c r="E150" i="3"/>
  <c r="P798" i="4"/>
  <c r="E149" i="3" s="1"/>
  <c r="Q793" i="4"/>
  <c r="Q785" i="4"/>
  <c r="C137" i="3"/>
  <c r="J752" i="4"/>
  <c r="C136" i="3" s="1"/>
  <c r="J739" i="4"/>
  <c r="C132" i="3" s="1"/>
  <c r="L719" i="4"/>
  <c r="D126" i="3" s="1"/>
  <c r="P700" i="4"/>
  <c r="Q700" i="4" s="1"/>
  <c r="P636" i="4"/>
  <c r="Q636" i="4" s="1"/>
  <c r="P604" i="4"/>
  <c r="Q604" i="4" s="1"/>
  <c r="P593" i="4"/>
  <c r="Q593" i="4" s="1"/>
  <c r="C61" i="3"/>
  <c r="L893" i="4"/>
  <c r="D172" i="3" s="1"/>
  <c r="P847" i="4"/>
  <c r="L844" i="4"/>
  <c r="P832" i="4"/>
  <c r="P830" i="4" s="1"/>
  <c r="Q832" i="4"/>
  <c r="Q809" i="4"/>
  <c r="Q745" i="4"/>
  <c r="Q744" i="4" s="1"/>
  <c r="F134" i="3" s="1"/>
  <c r="P608" i="4"/>
  <c r="Q608" i="4" s="1"/>
  <c r="P576" i="4"/>
  <c r="Q576" i="4" s="1"/>
  <c r="L554" i="4"/>
  <c r="D105" i="3" s="1"/>
  <c r="P496" i="4"/>
  <c r="Q496" i="4" s="1"/>
  <c r="Q717" i="4"/>
  <c r="P708" i="4"/>
  <c r="Q708" i="4" s="1"/>
  <c r="Q705" i="4" s="1"/>
  <c r="F123" i="3" s="1"/>
  <c r="L540" i="4"/>
  <c r="D104" i="3" s="1"/>
  <c r="P513" i="4"/>
  <c r="Q513" i="4" s="1"/>
  <c r="P498" i="4"/>
  <c r="Q498" i="4" s="1"/>
  <c r="L437" i="4"/>
  <c r="D89" i="3" s="1"/>
  <c r="D88" i="3"/>
  <c r="L432" i="4"/>
  <c r="D87" i="3" s="1"/>
  <c r="Q982" i="4"/>
  <c r="Q956" i="4"/>
  <c r="Q930" i="4"/>
  <c r="J830" i="4"/>
  <c r="P814" i="4"/>
  <c r="Q814" i="4" s="1"/>
  <c r="J808" i="4"/>
  <c r="P792" i="4"/>
  <c r="Q792" i="4" s="1"/>
  <c r="P790" i="4"/>
  <c r="Q790" i="4" s="1"/>
  <c r="Q765" i="4"/>
  <c r="L697" i="4"/>
  <c r="D122" i="3" s="1"/>
  <c r="P690" i="4"/>
  <c r="P688" i="4" s="1"/>
  <c r="E120" i="3" s="1"/>
  <c r="Q686" i="4"/>
  <c r="Q685" i="4" s="1"/>
  <c r="F119" i="3" s="1"/>
  <c r="P685" i="4"/>
  <c r="E119" i="3" s="1"/>
  <c r="P673" i="4"/>
  <c r="Q673" i="4" s="1"/>
  <c r="J670" i="4"/>
  <c r="C117" i="3" s="1"/>
  <c r="P651" i="4"/>
  <c r="Q651" i="4" s="1"/>
  <c r="Q560" i="4"/>
  <c r="P515" i="4"/>
  <c r="Q515" i="4" s="1"/>
  <c r="P675" i="4"/>
  <c r="Q675" i="4" s="1"/>
  <c r="P653" i="4"/>
  <c r="Q653" i="4" s="1"/>
  <c r="P890" i="4"/>
  <c r="Q890" i="4" s="1"/>
  <c r="J872" i="4"/>
  <c r="P873" i="4"/>
  <c r="P872" i="4" s="1"/>
  <c r="J860" i="4"/>
  <c r="P861" i="4"/>
  <c r="D150" i="3"/>
  <c r="L798" i="4"/>
  <c r="D149" i="3" s="1"/>
  <c r="L763" i="4"/>
  <c r="C140" i="3"/>
  <c r="P750" i="4"/>
  <c r="P747" i="4" s="1"/>
  <c r="L578" i="4"/>
  <c r="D107" i="3" s="1"/>
  <c r="P564" i="4"/>
  <c r="Q564" i="4" s="1"/>
  <c r="Q826" i="4"/>
  <c r="P819" i="4"/>
  <c r="Q819" i="4" s="1"/>
  <c r="C150" i="3"/>
  <c r="J798" i="4"/>
  <c r="C149" i="3" s="1"/>
  <c r="N784" i="4"/>
  <c r="N773" i="4" s="1"/>
  <c r="P770" i="4"/>
  <c r="Q770" i="4" s="1"/>
  <c r="J763" i="4"/>
  <c r="P764" i="4"/>
  <c r="L747" i="4"/>
  <c r="D135" i="3" s="1"/>
  <c r="P737" i="4"/>
  <c r="Q737" i="4" s="1"/>
  <c r="P735" i="4"/>
  <c r="J725" i="4"/>
  <c r="P727" i="4"/>
  <c r="P725" i="4" s="1"/>
  <c r="J692" i="4"/>
  <c r="C121" i="3" s="1"/>
  <c r="P693" i="4"/>
  <c r="P692" i="4" s="1"/>
  <c r="E121" i="3" s="1"/>
  <c r="P680" i="4"/>
  <c r="P630" i="4"/>
  <c r="Q630" i="4" s="1"/>
  <c r="P600" i="4"/>
  <c r="Q600" i="4" s="1"/>
  <c r="P585" i="4"/>
  <c r="Q585" i="4" s="1"/>
  <c r="P581" i="4"/>
  <c r="J559" i="4"/>
  <c r="C106" i="3" s="1"/>
  <c r="D102" i="3"/>
  <c r="C97" i="3"/>
  <c r="P760" i="4"/>
  <c r="Q702" i="4"/>
  <c r="Q699" i="4"/>
  <c r="Q681" i="4"/>
  <c r="Q659" i="4"/>
  <c r="P641" i="4"/>
  <c r="Q641" i="4" s="1"/>
  <c r="Q624" i="4"/>
  <c r="Q612" i="4"/>
  <c r="Q611" i="4" s="1"/>
  <c r="F108" i="3" s="1"/>
  <c r="P611" i="4"/>
  <c r="E108" i="3" s="1"/>
  <c r="P592" i="4"/>
  <c r="Q592" i="4" s="1"/>
  <c r="Q545" i="4"/>
  <c r="Q543" i="4"/>
  <c r="Q456" i="4"/>
  <c r="N450" i="4"/>
  <c r="N449" i="4" s="1"/>
  <c r="Q439" i="4"/>
  <c r="J438" i="4"/>
  <c r="Q346" i="4"/>
  <c r="P241" i="4"/>
  <c r="Q241" i="4" s="1"/>
  <c r="P175" i="4"/>
  <c r="Q175" i="4" s="1"/>
  <c r="J173" i="4"/>
  <c r="N108" i="4"/>
  <c r="P41" i="4"/>
  <c r="Q41" i="4" s="1"/>
  <c r="J37" i="4"/>
  <c r="C13" i="3" s="1"/>
  <c r="P15" i="4"/>
  <c r="Q15" i="4" s="1"/>
  <c r="Q754" i="4"/>
  <c r="Q753" i="4" s="1"/>
  <c r="L752" i="4"/>
  <c r="D136" i="3" s="1"/>
  <c r="L733" i="4"/>
  <c r="Q657" i="4"/>
  <c r="P571" i="4"/>
  <c r="Q571" i="4" s="1"/>
  <c r="Q569" i="4"/>
  <c r="N559" i="4"/>
  <c r="N540" i="4"/>
  <c r="Q472" i="4"/>
  <c r="Q470" i="4"/>
  <c r="Q459" i="4"/>
  <c r="Q457" i="4"/>
  <c r="L450" i="4"/>
  <c r="D86" i="3"/>
  <c r="L428" i="4"/>
  <c r="Q377" i="4"/>
  <c r="Q376" i="4" s="1"/>
  <c r="F75" i="3" s="1"/>
  <c r="P338" i="4"/>
  <c r="P337" i="4" s="1"/>
  <c r="E66" i="3" s="1"/>
  <c r="J337" i="4"/>
  <c r="C66" i="3" s="1"/>
  <c r="L304" i="4"/>
  <c r="L299" i="4"/>
  <c r="D55" i="3" s="1"/>
  <c r="Q254" i="4"/>
  <c r="P179" i="4"/>
  <c r="Q179" i="4" s="1"/>
  <c r="C24" i="3"/>
  <c r="Q734" i="4"/>
  <c r="P716" i="4"/>
  <c r="Q716" i="4" s="1"/>
  <c r="Q714" i="4"/>
  <c r="L711" i="4"/>
  <c r="J705" i="4"/>
  <c r="C123" i="3" s="1"/>
  <c r="L666" i="4"/>
  <c r="D116" i="3" s="1"/>
  <c r="Q635" i="4"/>
  <c r="J554" i="4"/>
  <c r="C105" i="3" s="1"/>
  <c r="Q551" i="4"/>
  <c r="P524" i="4"/>
  <c r="Q524" i="4" s="1"/>
  <c r="P516" i="4"/>
  <c r="Q516" i="4" s="1"/>
  <c r="P505" i="4"/>
  <c r="Q505" i="4" s="1"/>
  <c r="L478" i="4"/>
  <c r="D98" i="3" s="1"/>
  <c r="P453" i="4"/>
  <c r="Q453" i="4" s="1"/>
  <c r="J450" i="4"/>
  <c r="P451" i="4"/>
  <c r="Q451" i="4" s="1"/>
  <c r="N404" i="4"/>
  <c r="N403" i="4" s="1"/>
  <c r="N402" i="4" s="1"/>
  <c r="Q406" i="4"/>
  <c r="J373" i="4"/>
  <c r="P374" i="4"/>
  <c r="P366" i="4"/>
  <c r="Q366" i="4" s="1"/>
  <c r="Q339" i="4"/>
  <c r="F56" i="3"/>
  <c r="Q299" i="4"/>
  <c r="F55" i="3" s="1"/>
  <c r="P196" i="4"/>
  <c r="Q196" i="4" s="1"/>
  <c r="P94" i="4"/>
  <c r="Q94" i="4" s="1"/>
  <c r="Q741" i="4"/>
  <c r="J711" i="4"/>
  <c r="P712" i="4"/>
  <c r="L656" i="4"/>
  <c r="D114" i="3" s="1"/>
  <c r="P646" i="4"/>
  <c r="Q646" i="4" s="1"/>
  <c r="L619" i="4"/>
  <c r="D110" i="3" s="1"/>
  <c r="Q616" i="4"/>
  <c r="Q615" i="4" s="1"/>
  <c r="F109" i="3" s="1"/>
  <c r="Q597" i="4"/>
  <c r="Q555" i="4"/>
  <c r="J540" i="4"/>
  <c r="C104" i="3" s="1"/>
  <c r="P541" i="4"/>
  <c r="P540" i="4" s="1"/>
  <c r="E104" i="3" s="1"/>
  <c r="Q517" i="4"/>
  <c r="P507" i="4"/>
  <c r="Q507" i="4" s="1"/>
  <c r="J502" i="4"/>
  <c r="P503" i="4"/>
  <c r="J490" i="4"/>
  <c r="C99" i="3" s="1"/>
  <c r="P492" i="4"/>
  <c r="P455" i="4"/>
  <c r="Q455" i="4" s="1"/>
  <c r="F86" i="3"/>
  <c r="Q428" i="4"/>
  <c r="J404" i="4"/>
  <c r="P393" i="4"/>
  <c r="Q393" i="4" s="1"/>
  <c r="Q367" i="4"/>
  <c r="Q365" i="4"/>
  <c r="L360" i="4"/>
  <c r="D71" i="3" s="1"/>
  <c r="Q351" i="4"/>
  <c r="J343" i="4"/>
  <c r="P344" i="4"/>
  <c r="P343" i="4" s="1"/>
  <c r="J331" i="4"/>
  <c r="P332" i="4"/>
  <c r="P331" i="4" s="1"/>
  <c r="E65" i="3" s="1"/>
  <c r="P324" i="4"/>
  <c r="Q324" i="4" s="1"/>
  <c r="P285" i="4"/>
  <c r="Q285" i="4" s="1"/>
  <c r="J283" i="4"/>
  <c r="P240" i="4"/>
  <c r="Q240" i="4" s="1"/>
  <c r="P187" i="4"/>
  <c r="Q187" i="4" s="1"/>
  <c r="J619" i="4"/>
  <c r="C110" i="3" s="1"/>
  <c r="Q620" i="4"/>
  <c r="P606" i="4"/>
  <c r="Q606" i="4" s="1"/>
  <c r="N578" i="4"/>
  <c r="L527" i="4"/>
  <c r="D103" i="3" s="1"/>
  <c r="P509" i="4"/>
  <c r="Q509" i="4" s="1"/>
  <c r="Q481" i="4"/>
  <c r="Q474" i="4"/>
  <c r="P468" i="4"/>
  <c r="P466" i="4" s="1"/>
  <c r="P445" i="4"/>
  <c r="E91" i="3" s="1"/>
  <c r="P419" i="4"/>
  <c r="P404" i="4" s="1"/>
  <c r="N361" i="4"/>
  <c r="N360" i="4" s="1"/>
  <c r="Q358" i="4"/>
  <c r="Q357" i="4" s="1"/>
  <c r="F70" i="3" s="1"/>
  <c r="Q284" i="4"/>
  <c r="L276" i="4"/>
  <c r="L218" i="4"/>
  <c r="D40" i="3" s="1"/>
  <c r="C21" i="3"/>
  <c r="P28" i="4"/>
  <c r="Q28" i="4" s="1"/>
  <c r="C85" i="3"/>
  <c r="Q405" i="4"/>
  <c r="D80" i="3"/>
  <c r="L397" i="4"/>
  <c r="D79" i="3" s="1"/>
  <c r="P363" i="4"/>
  <c r="Q363" i="4" s="1"/>
  <c r="J361" i="4"/>
  <c r="P348" i="4"/>
  <c r="E69" i="3" s="1"/>
  <c r="E56" i="3"/>
  <c r="P299" i="4"/>
  <c r="E55" i="3" s="1"/>
  <c r="P186" i="4"/>
  <c r="Q186" i="4" s="1"/>
  <c r="Q701" i="4"/>
  <c r="J662" i="4"/>
  <c r="C115" i="3" s="1"/>
  <c r="P663" i="4"/>
  <c r="J626" i="4"/>
  <c r="C111" i="3" s="1"/>
  <c r="P590" i="4"/>
  <c r="Q590" i="4" s="1"/>
  <c r="L559" i="4"/>
  <c r="D106" i="3" s="1"/>
  <c r="P542" i="4"/>
  <c r="Q542" i="4" s="1"/>
  <c r="N527" i="4"/>
  <c r="Q483" i="4"/>
  <c r="J478" i="4"/>
  <c r="C98" i="3" s="1"/>
  <c r="P479" i="4"/>
  <c r="P478" i="4" s="1"/>
  <c r="E98" i="3" s="1"/>
  <c r="L381" i="4"/>
  <c r="J348" i="4"/>
  <c r="C69" i="3" s="1"/>
  <c r="P319" i="4"/>
  <c r="P318" i="4" s="1"/>
  <c r="E49" i="3"/>
  <c r="P271" i="4"/>
  <c r="E48" i="3" s="1"/>
  <c r="Q248" i="4"/>
  <c r="J246" i="4"/>
  <c r="P235" i="4"/>
  <c r="Q235" i="4" s="1"/>
  <c r="P229" i="4"/>
  <c r="Q229" i="4" s="1"/>
  <c r="P197" i="4"/>
  <c r="Q197" i="4" s="1"/>
  <c r="J644" i="4"/>
  <c r="P645" i="4"/>
  <c r="N615" i="4"/>
  <c r="Q570" i="4"/>
  <c r="Q552" i="4"/>
  <c r="Q511" i="4"/>
  <c r="Q508" i="4"/>
  <c r="Q506" i="4"/>
  <c r="Q494" i="4"/>
  <c r="Q491" i="4"/>
  <c r="Q487" i="4"/>
  <c r="Q443" i="4"/>
  <c r="P429" i="4"/>
  <c r="Q414" i="4"/>
  <c r="Q412" i="4"/>
  <c r="Q411" i="4"/>
  <c r="Q409" i="4"/>
  <c r="L404" i="4"/>
  <c r="Q392" i="4"/>
  <c r="Q390" i="4"/>
  <c r="N343" i="4"/>
  <c r="N331" i="4"/>
  <c r="N327" i="4" s="1"/>
  <c r="J321" i="4"/>
  <c r="C62" i="3" s="1"/>
  <c r="P322" i="4"/>
  <c r="Q297" i="4"/>
  <c r="Q295" i="4"/>
  <c r="Q278" i="4"/>
  <c r="Q276" i="4" s="1"/>
  <c r="Q268" i="4"/>
  <c r="P265" i="4"/>
  <c r="E46" i="3" s="1"/>
  <c r="Q214" i="4"/>
  <c r="N194" i="4"/>
  <c r="N193" i="4" s="1"/>
  <c r="Q170" i="4"/>
  <c r="Q169" i="4" s="1"/>
  <c r="L108" i="4"/>
  <c r="D22" i="3" s="1"/>
  <c r="P67" i="4"/>
  <c r="Q67" i="4" s="1"/>
  <c r="A6" i="1"/>
  <c r="J10" i="4"/>
  <c r="P11" i="4"/>
  <c r="Q11" i="4" s="1"/>
  <c r="C277" i="3"/>
  <c r="L705" i="4"/>
  <c r="D123" i="3" s="1"/>
  <c r="J697" i="4"/>
  <c r="C122" i="3" s="1"/>
  <c r="P698" i="4"/>
  <c r="J666" i="4"/>
  <c r="C116" i="3" s="1"/>
  <c r="L626" i="4"/>
  <c r="D111" i="3" s="1"/>
  <c r="Q603" i="4"/>
  <c r="Q587" i="4"/>
  <c r="J578" i="4"/>
  <c r="C107" i="3" s="1"/>
  <c r="Q550" i="4"/>
  <c r="J527" i="4"/>
  <c r="C103" i="3" s="1"/>
  <c r="P528" i="4"/>
  <c r="Q485" i="4"/>
  <c r="Q482" i="4"/>
  <c r="Q480" i="4"/>
  <c r="Q476" i="4"/>
  <c r="Q473" i="4"/>
  <c r="Q471" i="4"/>
  <c r="L466" i="4"/>
  <c r="Q461" i="4"/>
  <c r="Q458" i="4"/>
  <c r="Q447" i="4"/>
  <c r="Q446" i="4" s="1"/>
  <c r="Q441" i="4"/>
  <c r="N433" i="4"/>
  <c r="N432" i="4" s="1"/>
  <c r="Q410" i="4"/>
  <c r="Q408" i="4"/>
  <c r="N398" i="4"/>
  <c r="N397" i="4" s="1"/>
  <c r="Q388" i="4"/>
  <c r="Q385" i="4"/>
  <c r="Q383" i="4"/>
  <c r="N348" i="4"/>
  <c r="D61" i="3"/>
  <c r="Q315" i="4"/>
  <c r="Q311" i="4"/>
  <c r="Q308" i="4"/>
  <c r="Q306" i="4"/>
  <c r="Q293" i="4"/>
  <c r="Q290" i="4"/>
  <c r="Q288" i="4"/>
  <c r="L283" i="4"/>
  <c r="J272" i="4"/>
  <c r="Q273" i="4"/>
  <c r="Q272" i="4" s="1"/>
  <c r="P258" i="4"/>
  <c r="P253" i="4" s="1"/>
  <c r="L253" i="4"/>
  <c r="P212" i="4"/>
  <c r="Q212" i="4" s="1"/>
  <c r="P210" i="4"/>
  <c r="J208" i="4"/>
  <c r="L194" i="4"/>
  <c r="P158" i="4"/>
  <c r="Q158" i="4" s="1"/>
  <c r="Q155" i="4"/>
  <c r="P142" i="4"/>
  <c r="Q142" i="4" s="1"/>
  <c r="J133" i="4"/>
  <c r="C26" i="3" s="1"/>
  <c r="Q134" i="4"/>
  <c r="Q133" i="4" s="1"/>
  <c r="F26" i="3" s="1"/>
  <c r="P13" i="4"/>
  <c r="Q13" i="4" s="1"/>
  <c r="N502" i="4"/>
  <c r="N478" i="4"/>
  <c r="N438" i="4"/>
  <c r="N437" i="4" s="1"/>
  <c r="J433" i="4"/>
  <c r="P434" i="4"/>
  <c r="P433" i="4" s="1"/>
  <c r="J398" i="4"/>
  <c r="P399" i="4"/>
  <c r="P398" i="4" s="1"/>
  <c r="N381" i="4"/>
  <c r="N380" i="4" s="1"/>
  <c r="D64" i="3"/>
  <c r="L327" i="4"/>
  <c r="D63" i="3" s="1"/>
  <c r="N313" i="4"/>
  <c r="N304" i="4"/>
  <c r="L266" i="4"/>
  <c r="Q261" i="4"/>
  <c r="Q259" i="4"/>
  <c r="P246" i="4"/>
  <c r="L245" i="4"/>
  <c r="D42" i="3" s="1"/>
  <c r="P222" i="4"/>
  <c r="Q222" i="4" s="1"/>
  <c r="Q198" i="4"/>
  <c r="Q180" i="4"/>
  <c r="E31" i="3"/>
  <c r="P168" i="4"/>
  <c r="E30" i="3" s="1"/>
  <c r="L160" i="4"/>
  <c r="D28" i="3" s="1"/>
  <c r="Q143" i="4"/>
  <c r="N136" i="4"/>
  <c r="P46" i="4"/>
  <c r="Q46" i="4" s="1"/>
  <c r="P23" i="4"/>
  <c r="Q23" i="4" s="1"/>
  <c r="C92" i="3"/>
  <c r="J445" i="4"/>
  <c r="C91" i="3" s="1"/>
  <c r="P276" i="4"/>
  <c r="J253" i="4"/>
  <c r="P232" i="4"/>
  <c r="Q232" i="4" s="1"/>
  <c r="P157" i="4"/>
  <c r="Q157" i="4" s="1"/>
  <c r="P114" i="4"/>
  <c r="Q114" i="4" s="1"/>
  <c r="J108" i="4"/>
  <c r="C22" i="3" s="1"/>
  <c r="J69" i="4"/>
  <c r="C17" i="3" s="1"/>
  <c r="P70" i="4"/>
  <c r="P69" i="4" s="1"/>
  <c r="E17" i="3" s="1"/>
  <c r="L10" i="4"/>
  <c r="J381" i="4"/>
  <c r="P382" i="4"/>
  <c r="D74" i="3"/>
  <c r="L372" i="4"/>
  <c r="D73" i="3" s="1"/>
  <c r="Q354" i="4"/>
  <c r="Q335" i="4"/>
  <c r="J313" i="4"/>
  <c r="C59" i="3" s="1"/>
  <c r="P314" i="4"/>
  <c r="J304" i="4"/>
  <c r="P305" i="4"/>
  <c r="L208" i="4"/>
  <c r="P203" i="4"/>
  <c r="Q203" i="4" s="1"/>
  <c r="D35" i="3"/>
  <c r="L189" i="4"/>
  <c r="D34" i="3" s="1"/>
  <c r="P183" i="4"/>
  <c r="Q183" i="4" s="1"/>
  <c r="P137" i="4"/>
  <c r="Q137" i="4" s="1"/>
  <c r="J136" i="4"/>
  <c r="C27" i="3" s="1"/>
  <c r="P91" i="4"/>
  <c r="P89" i="4" s="1"/>
  <c r="L79" i="4"/>
  <c r="D18" i="3" s="1"/>
  <c r="N37" i="4"/>
  <c r="Q249" i="4"/>
  <c r="P243" i="4"/>
  <c r="Q243" i="4" s="1"/>
  <c r="P221" i="4"/>
  <c r="Q221" i="4" s="1"/>
  <c r="J219" i="4"/>
  <c r="P213" i="4"/>
  <c r="Q213" i="4" s="1"/>
  <c r="C31" i="3"/>
  <c r="J168" i="4"/>
  <c r="C30" i="3" s="1"/>
  <c r="Q151" i="4"/>
  <c r="P139" i="4"/>
  <c r="Q139" i="4" s="1"/>
  <c r="Q106" i="4"/>
  <c r="J266" i="4"/>
  <c r="Q256" i="4"/>
  <c r="Q230" i="4"/>
  <c r="P149" i="4"/>
  <c r="Q149" i="4" s="1"/>
  <c r="P111" i="4"/>
  <c r="Q111" i="4" s="1"/>
  <c r="P85" i="4"/>
  <c r="P80" i="4" s="1"/>
  <c r="P34" i="4"/>
  <c r="Q34" i="4" s="1"/>
  <c r="Q247" i="4"/>
  <c r="Q224" i="4"/>
  <c r="Q215" i="4"/>
  <c r="J194" i="4"/>
  <c r="P195" i="4"/>
  <c r="Q195" i="4" s="1"/>
  <c r="P185" i="4"/>
  <c r="Q185" i="4" s="1"/>
  <c r="Q178" i="4"/>
  <c r="D31" i="3"/>
  <c r="L168" i="4"/>
  <c r="D30" i="3" s="1"/>
  <c r="L136" i="4"/>
  <c r="D27" i="3" s="1"/>
  <c r="Q98" i="4"/>
  <c r="Q77" i="4"/>
  <c r="L63" i="4"/>
  <c r="Q267" i="4"/>
  <c r="Q238" i="4"/>
  <c r="Q204" i="4"/>
  <c r="Q161" i="4"/>
  <c r="Q152" i="4"/>
  <c r="C19" i="3"/>
  <c r="J79" i="4"/>
  <c r="C18" i="3" s="1"/>
  <c r="P177" i="4"/>
  <c r="Q177" i="4" s="1"/>
  <c r="Q150" i="4"/>
  <c r="P119" i="4"/>
  <c r="Q119" i="4" s="1"/>
  <c r="N63" i="4"/>
  <c r="N58" i="4" s="1"/>
  <c r="Q122" i="4"/>
  <c r="L37" i="4"/>
  <c r="D13" i="3" s="1"/>
  <c r="Q35" i="4"/>
  <c r="N125" i="4"/>
  <c r="Q97" i="4"/>
  <c r="Q71" i="4"/>
  <c r="J59" i="4"/>
  <c r="P60" i="4"/>
  <c r="Q38" i="4"/>
  <c r="Q20" i="4"/>
  <c r="Q18" i="4"/>
  <c r="Q105" i="4"/>
  <c r="N31" i="4"/>
  <c r="Q12" i="4"/>
  <c r="Q64" i="4"/>
  <c r="Q61" i="4"/>
  <c r="Q54" i="4"/>
  <c r="Q52" i="4"/>
  <c r="J31" i="4"/>
  <c r="P32" i="4"/>
  <c r="A14" i="1"/>
  <c r="A11" i="1"/>
  <c r="A7" i="1"/>
  <c r="A5" i="1" a="1"/>
  <c r="A5" i="1" s="1"/>
  <c r="A9" i="1" s="1"/>
  <c r="C280" i="3"/>
  <c r="E27" i="1"/>
  <c r="B280" i="3"/>
  <c r="N643" i="4" l="1"/>
  <c r="N342" i="4"/>
  <c r="N739" i="4"/>
  <c r="Q690" i="4"/>
  <c r="Q688" i="4" s="1"/>
  <c r="F120" i="3" s="1"/>
  <c r="L1107" i="4"/>
  <c r="D211" i="3" s="1"/>
  <c r="J1283" i="4"/>
  <c r="C240" i="3" s="1"/>
  <c r="P1023" i="4"/>
  <c r="E192" i="3" s="1"/>
  <c r="P328" i="4"/>
  <c r="L773" i="4"/>
  <c r="D144" i="3" s="1"/>
  <c r="L342" i="4"/>
  <c r="D67" i="3" s="1"/>
  <c r="N1154" i="4"/>
  <c r="Q85" i="4"/>
  <c r="P711" i="4"/>
  <c r="P619" i="4"/>
  <c r="E110" i="3" s="1"/>
  <c r="Q873" i="4"/>
  <c r="Q965" i="4"/>
  <c r="Q1253" i="4"/>
  <c r="F235" i="3" s="1"/>
  <c r="P490" i="4"/>
  <c r="E99" i="3" s="1"/>
  <c r="P1217" i="4"/>
  <c r="Q1285" i="4"/>
  <c r="Q1284" i="4" s="1"/>
  <c r="F241" i="3" s="1"/>
  <c r="P1332" i="4"/>
  <c r="P1081" i="4"/>
  <c r="P554" i="4"/>
  <c r="E105" i="3" s="1"/>
  <c r="P189" i="4"/>
  <c r="E34" i="3" s="1"/>
  <c r="P656" i="4"/>
  <c r="E114" i="3" s="1"/>
  <c r="P763" i="4"/>
  <c r="P844" i="4"/>
  <c r="P1299" i="4"/>
  <c r="E248" i="3" s="1"/>
  <c r="Q1015" i="4"/>
  <c r="P1362" i="4"/>
  <c r="P678" i="4"/>
  <c r="E118" i="3" s="1"/>
  <c r="Q130" i="4"/>
  <c r="Q129" i="4" s="1"/>
  <c r="F25" i="3" s="1"/>
  <c r="Q419" i="4"/>
  <c r="P1387" i="4"/>
  <c r="P904" i="4"/>
  <c r="E175" i="3" s="1"/>
  <c r="P125" i="4"/>
  <c r="E24" i="3" s="1"/>
  <c r="Q126" i="4"/>
  <c r="Q125" i="4" s="1"/>
  <c r="Q554" i="4"/>
  <c r="F105" i="3" s="1"/>
  <c r="Q266" i="4"/>
  <c r="P733" i="4"/>
  <c r="N30" i="4"/>
  <c r="Q246" i="4"/>
  <c r="Q680" i="4"/>
  <c r="Q678" i="4" s="1"/>
  <c r="F118" i="3" s="1"/>
  <c r="P784" i="4"/>
  <c r="E148" i="3" s="1"/>
  <c r="Q1299" i="4"/>
  <c r="Q1156" i="4"/>
  <c r="L1154" i="4"/>
  <c r="D219" i="3" s="1"/>
  <c r="Q1296" i="4"/>
  <c r="Q1295" i="4" s="1"/>
  <c r="N124" i="4"/>
  <c r="Q219" i="4"/>
  <c r="N303" i="4"/>
  <c r="N281" i="4" s="1"/>
  <c r="L317" i="4"/>
  <c r="D60" i="3" s="1"/>
  <c r="Q319" i="4"/>
  <c r="Q318" i="4" s="1"/>
  <c r="P283" i="4"/>
  <c r="Q468" i="4"/>
  <c r="Q466" i="4" s="1"/>
  <c r="P578" i="4"/>
  <c r="E107" i="3" s="1"/>
  <c r="Q693" i="4"/>
  <c r="Q692" i="4" s="1"/>
  <c r="F121" i="3" s="1"/>
  <c r="Q904" i="4"/>
  <c r="F175" i="3" s="1"/>
  <c r="Q893" i="4"/>
  <c r="F172" i="3" s="1"/>
  <c r="Q960" i="4"/>
  <c r="Q1068" i="4"/>
  <c r="L900" i="4"/>
  <c r="D173" i="3" s="1"/>
  <c r="P160" i="4"/>
  <c r="E28" i="3" s="1"/>
  <c r="P208" i="4"/>
  <c r="N427" i="4"/>
  <c r="Q191" i="4"/>
  <c r="Q190" i="4" s="1"/>
  <c r="Q1247" i="4"/>
  <c r="Q1246" i="4" s="1"/>
  <c r="F233" i="3" s="1"/>
  <c r="P740" i="4"/>
  <c r="E133" i="3" s="1"/>
  <c r="P437" i="4"/>
  <c r="E89" i="3" s="1"/>
  <c r="Q1054" i="4"/>
  <c r="Q969" i="4"/>
  <c r="Q968" i="4" s="1"/>
  <c r="F184" i="3" s="1"/>
  <c r="Q1081" i="4"/>
  <c r="Q1108" i="4"/>
  <c r="F212" i="3" s="1"/>
  <c r="N1293" i="4"/>
  <c r="N465" i="4"/>
  <c r="N464" i="4" s="1"/>
  <c r="Q656" i="4"/>
  <c r="F114" i="3" s="1"/>
  <c r="P705" i="4"/>
  <c r="E123" i="3" s="1"/>
  <c r="Q830" i="4"/>
  <c r="J900" i="4"/>
  <c r="C173" i="3" s="1"/>
  <c r="J732" i="4"/>
  <c r="C130" i="3" s="1"/>
  <c r="N1360" i="4"/>
  <c r="N1359" i="4" s="1"/>
  <c r="N1358" i="4" s="1"/>
  <c r="C35" i="3"/>
  <c r="J189" i="4"/>
  <c r="C34" i="3" s="1"/>
  <c r="Q740" i="4"/>
  <c r="Q108" i="4"/>
  <c r="F22" i="3" s="1"/>
  <c r="Q348" i="4"/>
  <c r="F69" i="3" s="1"/>
  <c r="P626" i="4"/>
  <c r="E111" i="3" s="1"/>
  <c r="Q721" i="4"/>
  <c r="Q720" i="4" s="1"/>
  <c r="J1216" i="4"/>
  <c r="C227" i="3" s="1"/>
  <c r="Q1376" i="4"/>
  <c r="Q1375" i="4" s="1"/>
  <c r="N379" i="4"/>
  <c r="J275" i="4"/>
  <c r="C50" i="3" s="1"/>
  <c r="Q361" i="4"/>
  <c r="Q344" i="4"/>
  <c r="Q343" i="4" s="1"/>
  <c r="Q626" i="4"/>
  <c r="F111" i="3" s="1"/>
  <c r="N757" i="4"/>
  <c r="N756" i="4" s="1"/>
  <c r="Q1220" i="4"/>
  <c r="Q1217" i="4" s="1"/>
  <c r="F228" i="3" s="1"/>
  <c r="Q1332" i="4"/>
  <c r="F256" i="3" s="1"/>
  <c r="J1312" i="4"/>
  <c r="C251" i="3" s="1"/>
  <c r="D33" i="3"/>
  <c r="L172" i="4"/>
  <c r="D32" i="3" s="1"/>
  <c r="D158" i="3"/>
  <c r="L829" i="4"/>
  <c r="D157" i="3" s="1"/>
  <c r="Q63" i="4"/>
  <c r="F16" i="3" s="1"/>
  <c r="Q160" i="4"/>
  <c r="F28" i="3" s="1"/>
  <c r="P63" i="4"/>
  <c r="E16" i="3" s="1"/>
  <c r="Q492" i="4"/>
  <c r="Q847" i="4"/>
  <c r="Q838" i="4"/>
  <c r="Q837" i="4" s="1"/>
  <c r="P1394" i="4"/>
  <c r="E270" i="3" s="1"/>
  <c r="C56" i="3"/>
  <c r="J299" i="4"/>
  <c r="C55" i="3" s="1"/>
  <c r="Q1107" i="4"/>
  <c r="F211" i="3" s="1"/>
  <c r="E19" i="3"/>
  <c r="P79" i="4"/>
  <c r="E18" i="3" s="1"/>
  <c r="F158" i="3"/>
  <c r="Q829" i="4"/>
  <c r="F157" i="3" s="1"/>
  <c r="E263" i="3"/>
  <c r="P1361" i="4"/>
  <c r="F41" i="3"/>
  <c r="Q218" i="4"/>
  <c r="F40" i="3" s="1"/>
  <c r="E97" i="3"/>
  <c r="P465" i="4"/>
  <c r="F210" i="3"/>
  <c r="Q1080" i="4"/>
  <c r="F209" i="3" s="1"/>
  <c r="Q670" i="4"/>
  <c r="F117" i="3" s="1"/>
  <c r="E158" i="3"/>
  <c r="P829" i="4"/>
  <c r="E157" i="3" s="1"/>
  <c r="E191" i="3"/>
  <c r="P1007" i="4"/>
  <c r="E190" i="3" s="1"/>
  <c r="F185" i="3"/>
  <c r="E135" i="3"/>
  <c r="P739" i="4"/>
  <c r="E132" i="3" s="1"/>
  <c r="E228" i="3"/>
  <c r="Q1331" i="4"/>
  <c r="F255" i="3" s="1"/>
  <c r="Q10" i="4"/>
  <c r="F72" i="3"/>
  <c r="Q360" i="4"/>
  <c r="F71" i="3" s="1"/>
  <c r="Q450" i="4"/>
  <c r="Q173" i="4"/>
  <c r="E45" i="3"/>
  <c r="P252" i="4"/>
  <c r="E44" i="3" s="1"/>
  <c r="F51" i="3"/>
  <c r="Q275" i="4"/>
  <c r="F50" i="3" s="1"/>
  <c r="E83" i="3"/>
  <c r="P403" i="4"/>
  <c r="E164" i="3"/>
  <c r="P843" i="4"/>
  <c r="E181" i="3"/>
  <c r="P950" i="4"/>
  <c r="E180" i="3" s="1"/>
  <c r="Q882" i="4"/>
  <c r="F171" i="3" s="1"/>
  <c r="F248" i="3"/>
  <c r="Q1298" i="4"/>
  <c r="F247" i="3" s="1"/>
  <c r="F183" i="3"/>
  <c r="Q959" i="4"/>
  <c r="F182" i="3" s="1"/>
  <c r="F208" i="3"/>
  <c r="Q1067" i="4"/>
  <c r="F207" i="3" s="1"/>
  <c r="A13" i="1"/>
  <c r="A10" i="1"/>
  <c r="C15" i="3"/>
  <c r="J58" i="4"/>
  <c r="C14" i="3" s="1"/>
  <c r="C88" i="3"/>
  <c r="J432" i="4"/>
  <c r="E51" i="3"/>
  <c r="P275" i="4"/>
  <c r="E50" i="3" s="1"/>
  <c r="D37" i="3"/>
  <c r="L193" i="4"/>
  <c r="D36" i="3" s="1"/>
  <c r="Q258" i="4"/>
  <c r="Q253" i="4" s="1"/>
  <c r="Q698" i="4"/>
  <c r="Q697" i="4" s="1"/>
  <c r="F122" i="3" s="1"/>
  <c r="P697" i="4"/>
  <c r="E122" i="3" s="1"/>
  <c r="Q32" i="4"/>
  <c r="Q31" i="4" s="1"/>
  <c r="P31" i="4"/>
  <c r="P136" i="4"/>
  <c r="Q305" i="4"/>
  <c r="Q304" i="4" s="1"/>
  <c r="P304" i="4"/>
  <c r="P381" i="4"/>
  <c r="Q382" i="4"/>
  <c r="Q381" i="4" s="1"/>
  <c r="L124" i="4"/>
  <c r="D23" i="3" s="1"/>
  <c r="P361" i="4"/>
  <c r="Q210" i="4"/>
  <c r="Q208" i="4" s="1"/>
  <c r="F49" i="3"/>
  <c r="Q271" i="4"/>
  <c r="F48" i="3" s="1"/>
  <c r="D97" i="3"/>
  <c r="L465" i="4"/>
  <c r="E61" i="3"/>
  <c r="Q283" i="4"/>
  <c r="E68" i="3"/>
  <c r="P342" i="4"/>
  <c r="E67" i="3" s="1"/>
  <c r="C125" i="3"/>
  <c r="J710" i="4"/>
  <c r="C124" i="3" s="1"/>
  <c r="Q338" i="4"/>
  <c r="Q337" i="4" s="1"/>
  <c r="F66" i="3" s="1"/>
  <c r="P670" i="4"/>
  <c r="E117" i="3" s="1"/>
  <c r="J465" i="4"/>
  <c r="Q581" i="4"/>
  <c r="Q578" i="4" s="1"/>
  <c r="F107" i="3" s="1"/>
  <c r="Q735" i="4"/>
  <c r="Q750" i="4"/>
  <c r="Q747" i="4" s="1"/>
  <c r="P860" i="4"/>
  <c r="Q861" i="4"/>
  <c r="Q860" i="4" s="1"/>
  <c r="C158" i="3"/>
  <c r="J829" i="4"/>
  <c r="C157" i="3" s="1"/>
  <c r="Q784" i="4"/>
  <c r="C195" i="3"/>
  <c r="J1030" i="4"/>
  <c r="C194" i="3" s="1"/>
  <c r="E187" i="3"/>
  <c r="P985" i="4"/>
  <c r="E186" i="3" s="1"/>
  <c r="Q1174" i="4"/>
  <c r="Q1173" i="4" s="1"/>
  <c r="F221" i="3" s="1"/>
  <c r="D140" i="3"/>
  <c r="Q1043" i="4"/>
  <c r="Q1310" i="4"/>
  <c r="Q1309" i="4" s="1"/>
  <c r="P1309" i="4"/>
  <c r="E268" i="3"/>
  <c r="P1386" i="4"/>
  <c r="E267" i="3" s="1"/>
  <c r="D191" i="3"/>
  <c r="L1007" i="4"/>
  <c r="D190" i="3" s="1"/>
  <c r="P1347" i="4"/>
  <c r="Q1348" i="4"/>
  <c r="Q1347" i="4" s="1"/>
  <c r="Q1367" i="4"/>
  <c r="Q1362" i="4" s="1"/>
  <c r="Q1414" i="4"/>
  <c r="Q1413" i="4" s="1"/>
  <c r="E256" i="3"/>
  <c r="P1331" i="4"/>
  <c r="E255" i="3" s="1"/>
  <c r="Q1032" i="4"/>
  <c r="Q1031" i="4" s="1"/>
  <c r="C256" i="3"/>
  <c r="J1331" i="4"/>
  <c r="C255" i="3" s="1"/>
  <c r="F43" i="3"/>
  <c r="Q245" i="4"/>
  <c r="F42" i="3" s="1"/>
  <c r="C41" i="3"/>
  <c r="J218" i="4"/>
  <c r="C40" i="3" s="1"/>
  <c r="P219" i="4"/>
  <c r="D39" i="3"/>
  <c r="L207" i="4"/>
  <c r="D38" i="3" s="1"/>
  <c r="E86" i="3"/>
  <c r="P428" i="4"/>
  <c r="F61" i="3"/>
  <c r="J88" i="4"/>
  <c r="C20" i="3" s="1"/>
  <c r="E54" i="3"/>
  <c r="P282" i="4"/>
  <c r="C37" i="3"/>
  <c r="J193" i="4"/>
  <c r="C36" i="3" s="1"/>
  <c r="C12" i="3"/>
  <c r="J30" i="4"/>
  <c r="C11" i="3" s="1"/>
  <c r="P108" i="4"/>
  <c r="E22" i="3" s="1"/>
  <c r="C47" i="3"/>
  <c r="J265" i="4"/>
  <c r="C46" i="3" s="1"/>
  <c r="C58" i="3"/>
  <c r="J303" i="4"/>
  <c r="C57" i="3" s="1"/>
  <c r="C78" i="3"/>
  <c r="J380" i="4"/>
  <c r="N501" i="4"/>
  <c r="N500" i="4" s="1"/>
  <c r="C39" i="3"/>
  <c r="J207" i="4"/>
  <c r="C38" i="3" s="1"/>
  <c r="C49" i="3"/>
  <c r="J271" i="4"/>
  <c r="C48" i="3" s="1"/>
  <c r="C68" i="3"/>
  <c r="J342" i="4"/>
  <c r="C67" i="3" s="1"/>
  <c r="C83" i="3"/>
  <c r="J403" i="4"/>
  <c r="P502" i="4"/>
  <c r="F133" i="3"/>
  <c r="P450" i="4"/>
  <c r="D125" i="3"/>
  <c r="L710" i="4"/>
  <c r="D124" i="3" s="1"/>
  <c r="D131" i="3"/>
  <c r="L732" i="4"/>
  <c r="D130" i="3" s="1"/>
  <c r="Q70" i="4"/>
  <c r="Q69" i="4" s="1"/>
  <c r="F17" i="3" s="1"/>
  <c r="E64" i="3"/>
  <c r="P327" i="4"/>
  <c r="E63" i="3" s="1"/>
  <c r="E131" i="3"/>
  <c r="P732" i="4"/>
  <c r="E130" i="3" s="1"/>
  <c r="C168" i="3"/>
  <c r="J859" i="4"/>
  <c r="Q559" i="4"/>
  <c r="F106" i="3" s="1"/>
  <c r="D164" i="3"/>
  <c r="L843" i="4"/>
  <c r="F161" i="3"/>
  <c r="Q836" i="4"/>
  <c r="L739" i="4"/>
  <c r="D132" i="3" s="1"/>
  <c r="D189" i="3"/>
  <c r="L990" i="4"/>
  <c r="D188" i="3" s="1"/>
  <c r="D170" i="3"/>
  <c r="L871" i="4"/>
  <c r="D169" i="3" s="1"/>
  <c r="P1298" i="4"/>
  <c r="E247" i="3" s="1"/>
  <c r="P1050" i="4"/>
  <c r="Q1051" i="4"/>
  <c r="Q1050" i="4" s="1"/>
  <c r="Q1314" i="4"/>
  <c r="Q1313" i="4" s="1"/>
  <c r="Q1008" i="4"/>
  <c r="P803" i="4"/>
  <c r="E275" i="3"/>
  <c r="P1412" i="4"/>
  <c r="E274" i="3" s="1"/>
  <c r="D201" i="3"/>
  <c r="F197" i="3"/>
  <c r="Q1036" i="4"/>
  <c r="F196" i="3" s="1"/>
  <c r="D262" i="3"/>
  <c r="P194" i="4"/>
  <c r="Q314" i="4"/>
  <c r="Q313" i="4" s="1"/>
  <c r="F59" i="3" s="1"/>
  <c r="P313" i="4"/>
  <c r="E59" i="3" s="1"/>
  <c r="D10" i="3"/>
  <c r="L9" i="4"/>
  <c r="E43" i="3"/>
  <c r="P245" i="4"/>
  <c r="E42" i="3" s="1"/>
  <c r="E39" i="3"/>
  <c r="P207" i="4"/>
  <c r="E38" i="3" s="1"/>
  <c r="D54" i="3"/>
  <c r="L282" i="4"/>
  <c r="D83" i="3"/>
  <c r="L403" i="4"/>
  <c r="Q490" i="4"/>
  <c r="F99" i="3" s="1"/>
  <c r="P644" i="4"/>
  <c r="Q645" i="4"/>
  <c r="Q644" i="4" s="1"/>
  <c r="L88" i="4"/>
  <c r="D20" i="3" s="1"/>
  <c r="Q404" i="4"/>
  <c r="Q399" i="4"/>
  <c r="Q398" i="4" s="1"/>
  <c r="C54" i="3"/>
  <c r="J282" i="4"/>
  <c r="F85" i="3"/>
  <c r="C102" i="3"/>
  <c r="J501" i="4"/>
  <c r="C94" i="3"/>
  <c r="J449" i="4"/>
  <c r="C93" i="3" s="1"/>
  <c r="D85" i="3"/>
  <c r="Q479" i="4"/>
  <c r="Q478" i="4" s="1"/>
  <c r="F98" i="3" s="1"/>
  <c r="Q872" i="4"/>
  <c r="P559" i="4"/>
  <c r="E106" i="3" s="1"/>
  <c r="E161" i="3"/>
  <c r="P836" i="4"/>
  <c r="Q1024" i="4"/>
  <c r="F127" i="3"/>
  <c r="Q719" i="4"/>
  <c r="F126" i="3" s="1"/>
  <c r="D160" i="3"/>
  <c r="L835" i="4"/>
  <c r="D159" i="3" s="1"/>
  <c r="Q1279" i="4"/>
  <c r="Q1278" i="4" s="1"/>
  <c r="F239" i="3" s="1"/>
  <c r="C187" i="3"/>
  <c r="J985" i="4"/>
  <c r="C186" i="3" s="1"/>
  <c r="C202" i="3"/>
  <c r="J1049" i="4"/>
  <c r="Q1180" i="4"/>
  <c r="Q1179" i="4" s="1"/>
  <c r="F222" i="3" s="1"/>
  <c r="P1271" i="4"/>
  <c r="E238" i="3" s="1"/>
  <c r="Q1272" i="4"/>
  <c r="Q1271" i="4" s="1"/>
  <c r="F238" i="3" s="1"/>
  <c r="Q803" i="4"/>
  <c r="Q1210" i="4"/>
  <c r="Q1209" i="4" s="1"/>
  <c r="F226" i="3" s="1"/>
  <c r="Q1268" i="4"/>
  <c r="Q1267" i="4" s="1"/>
  <c r="F237" i="3" s="1"/>
  <c r="E199" i="3"/>
  <c r="P1042" i="4"/>
  <c r="E198" i="3" s="1"/>
  <c r="F265" i="3"/>
  <c r="Q1374" i="4"/>
  <c r="F264" i="3" s="1"/>
  <c r="C275" i="3"/>
  <c r="J1412" i="4"/>
  <c r="C274" i="3" s="1"/>
  <c r="Q953" i="4"/>
  <c r="Q951" i="4" s="1"/>
  <c r="D216" i="3"/>
  <c r="L1131" i="4"/>
  <c r="D215" i="3" s="1"/>
  <c r="E204" i="3"/>
  <c r="P1053" i="4"/>
  <c r="E203" i="3" s="1"/>
  <c r="F31" i="3"/>
  <c r="Q168" i="4"/>
  <c r="F30" i="3" s="1"/>
  <c r="C113" i="3"/>
  <c r="J643" i="4"/>
  <c r="C112" i="3" s="1"/>
  <c r="C43" i="3"/>
  <c r="J245" i="4"/>
  <c r="C42" i="3" s="1"/>
  <c r="D78" i="3"/>
  <c r="L380" i="4"/>
  <c r="Q619" i="4"/>
  <c r="F110" i="3" s="1"/>
  <c r="P373" i="4"/>
  <c r="Q374" i="4"/>
  <c r="Q373" i="4" s="1"/>
  <c r="F137" i="3"/>
  <c r="Q752" i="4"/>
  <c r="F136" i="3" s="1"/>
  <c r="C90" i="3"/>
  <c r="J437" i="4"/>
  <c r="C89" i="3" s="1"/>
  <c r="L501" i="4"/>
  <c r="Q503" i="4"/>
  <c r="Q502" i="4" s="1"/>
  <c r="E170" i="3"/>
  <c r="C161" i="3"/>
  <c r="J836" i="4"/>
  <c r="E183" i="3"/>
  <c r="P959" i="4"/>
  <c r="E182" i="3" s="1"/>
  <c r="C199" i="3"/>
  <c r="J1042" i="4"/>
  <c r="C198" i="3" s="1"/>
  <c r="E127" i="3"/>
  <c r="P719" i="4"/>
  <c r="E126" i="3" s="1"/>
  <c r="E241" i="3"/>
  <c r="P1283" i="4"/>
  <c r="E240" i="3" s="1"/>
  <c r="C204" i="3"/>
  <c r="J1053" i="4"/>
  <c r="C203" i="3" s="1"/>
  <c r="P1185" i="4"/>
  <c r="E223" i="3" s="1"/>
  <c r="Q1186" i="4"/>
  <c r="Q1185" i="4" s="1"/>
  <c r="F223" i="3" s="1"/>
  <c r="D199" i="3"/>
  <c r="L1042" i="4"/>
  <c r="D198" i="3" s="1"/>
  <c r="Q1127" i="4"/>
  <c r="Q1126" i="4" s="1"/>
  <c r="P1126" i="4"/>
  <c r="E265" i="3"/>
  <c r="P1374" i="4"/>
  <c r="E264" i="3" s="1"/>
  <c r="E254" i="3"/>
  <c r="P1317" i="4"/>
  <c r="E253" i="3" s="1"/>
  <c r="D268" i="3"/>
  <c r="L1386" i="4"/>
  <c r="D267" i="3" s="1"/>
  <c r="C216" i="3"/>
  <c r="J1131" i="4"/>
  <c r="C215" i="3" s="1"/>
  <c r="C254" i="3"/>
  <c r="J1317" i="4"/>
  <c r="C253" i="3" s="1"/>
  <c r="P1108" i="4"/>
  <c r="A12" i="1"/>
  <c r="A15" i="1"/>
  <c r="P59" i="4"/>
  <c r="Q60" i="4"/>
  <c r="Q59" i="4" s="1"/>
  <c r="P37" i="4"/>
  <c r="E13" i="3" s="1"/>
  <c r="F47" i="3"/>
  <c r="Q265" i="4"/>
  <c r="F46" i="3" s="1"/>
  <c r="Q91" i="4"/>
  <c r="Q89" i="4" s="1"/>
  <c r="C80" i="3"/>
  <c r="J397" i="4"/>
  <c r="C79" i="3" s="1"/>
  <c r="L30" i="4"/>
  <c r="D11" i="3" s="1"/>
  <c r="P10" i="4"/>
  <c r="Q322" i="4"/>
  <c r="Q321" i="4" s="1"/>
  <c r="F62" i="3" s="1"/>
  <c r="P321" i="4"/>
  <c r="E62" i="3" s="1"/>
  <c r="C74" i="3"/>
  <c r="J372" i="4"/>
  <c r="C73" i="3" s="1"/>
  <c r="D94" i="3"/>
  <c r="L449" i="4"/>
  <c r="D93" i="3" s="1"/>
  <c r="Q438" i="4"/>
  <c r="D143" i="3"/>
  <c r="L762" i="4"/>
  <c r="D142" i="3" s="1"/>
  <c r="C170" i="3"/>
  <c r="J871" i="4"/>
  <c r="C169" i="3" s="1"/>
  <c r="D154" i="3"/>
  <c r="L807" i="4"/>
  <c r="D153" i="3" s="1"/>
  <c r="Q991" i="4"/>
  <c r="C185" i="3"/>
  <c r="J968" i="4"/>
  <c r="C184" i="3" s="1"/>
  <c r="C127" i="3"/>
  <c r="J719" i="4"/>
  <c r="C126" i="3" s="1"/>
  <c r="D168" i="3"/>
  <c r="L859" i="4"/>
  <c r="C206" i="3"/>
  <c r="J1063" i="4"/>
  <c r="C205" i="3" s="1"/>
  <c r="Q1201" i="4"/>
  <c r="Q1200" i="4" s="1"/>
  <c r="F224" i="3" s="1"/>
  <c r="C245" i="3"/>
  <c r="Q825" i="4"/>
  <c r="Q824" i="4" s="1"/>
  <c r="P824" i="4"/>
  <c r="Q1283" i="4"/>
  <c r="F240" i="3" s="1"/>
  <c r="Q1401" i="4"/>
  <c r="Q1400" i="4" s="1"/>
  <c r="F271" i="3" s="1"/>
  <c r="P1400" i="4"/>
  <c r="E271" i="3" s="1"/>
  <c r="E220" i="3"/>
  <c r="Q1228" i="4"/>
  <c r="Q1227" i="4" s="1"/>
  <c r="F229" i="3" s="1"/>
  <c r="Q1388" i="4"/>
  <c r="Q1387" i="4" s="1"/>
  <c r="C265" i="3"/>
  <c r="J1374" i="4"/>
  <c r="C264" i="3" s="1"/>
  <c r="Q1318" i="4"/>
  <c r="Q1395" i="4"/>
  <c r="Q1394" i="4" s="1"/>
  <c r="N1153" i="4"/>
  <c r="C262" i="3"/>
  <c r="Q37" i="4"/>
  <c r="F13" i="3" s="1"/>
  <c r="E80" i="3"/>
  <c r="P397" i="4"/>
  <c r="E79" i="3" s="1"/>
  <c r="D47" i="3"/>
  <c r="L265" i="4"/>
  <c r="D46" i="3" s="1"/>
  <c r="E88" i="3"/>
  <c r="P432" i="4"/>
  <c r="E87" i="3" s="1"/>
  <c r="D45" i="3"/>
  <c r="L252" i="4"/>
  <c r="D44" i="3" s="1"/>
  <c r="F92" i="3"/>
  <c r="Q445" i="4"/>
  <c r="F91" i="3" s="1"/>
  <c r="C10" i="3"/>
  <c r="J9" i="4"/>
  <c r="C72" i="3"/>
  <c r="J360" i="4"/>
  <c r="C71" i="3" s="1"/>
  <c r="Q733" i="4"/>
  <c r="D58" i="3"/>
  <c r="L303" i="4"/>
  <c r="D57" i="3" s="1"/>
  <c r="C33" i="3"/>
  <c r="J172" i="4"/>
  <c r="C32" i="3" s="1"/>
  <c r="Q541" i="4"/>
  <c r="Q540" i="4" s="1"/>
  <c r="F104" i="3" s="1"/>
  <c r="Q727" i="4"/>
  <c r="Q725" i="4" s="1"/>
  <c r="Q764" i="4"/>
  <c r="Q763" i="4" s="1"/>
  <c r="P808" i="4"/>
  <c r="C154" i="3"/>
  <c r="J807" i="4"/>
  <c r="C153" i="3" s="1"/>
  <c r="J317" i="4"/>
  <c r="C60" i="3" s="1"/>
  <c r="C189" i="3"/>
  <c r="J990" i="4"/>
  <c r="C188" i="3" s="1"/>
  <c r="F179" i="3"/>
  <c r="Q946" i="4"/>
  <c r="F178" i="3" s="1"/>
  <c r="D204" i="3"/>
  <c r="L1053" i="4"/>
  <c r="D203" i="3" s="1"/>
  <c r="N871" i="4"/>
  <c r="N858" i="4" s="1"/>
  <c r="F206" i="3"/>
  <c r="Q1063" i="4"/>
  <c r="F205" i="3" s="1"/>
  <c r="E252" i="3"/>
  <c r="P1312" i="4"/>
  <c r="E251" i="3" s="1"/>
  <c r="C156" i="3"/>
  <c r="J823" i="4"/>
  <c r="C155" i="3" s="1"/>
  <c r="Q911" i="4"/>
  <c r="F177" i="3" s="1"/>
  <c r="C193" i="3"/>
  <c r="J1023" i="4"/>
  <c r="C192" i="3" s="1"/>
  <c r="C208" i="3"/>
  <c r="J1067" i="4"/>
  <c r="C207" i="3" s="1"/>
  <c r="P1133" i="4"/>
  <c r="Q1134" i="4"/>
  <c r="Q1133" i="4" s="1"/>
  <c r="P1290" i="4"/>
  <c r="Q1291" i="4"/>
  <c r="Q1290" i="4" s="1"/>
  <c r="Q1410" i="4"/>
  <c r="Q1409" i="4" s="1"/>
  <c r="P1409" i="4"/>
  <c r="Q712" i="4"/>
  <c r="Q711" i="4" s="1"/>
  <c r="C219" i="3"/>
  <c r="J1153" i="4"/>
  <c r="C218" i="3" s="1"/>
  <c r="Q663" i="4"/>
  <c r="Q662" i="4" s="1"/>
  <c r="F115" i="3" s="1"/>
  <c r="P662" i="4"/>
  <c r="E115" i="3" s="1"/>
  <c r="D51" i="3"/>
  <c r="L275" i="4"/>
  <c r="D50" i="3" s="1"/>
  <c r="J124" i="4"/>
  <c r="C23" i="3" s="1"/>
  <c r="P173" i="4"/>
  <c r="Q760" i="4"/>
  <c r="Q759" i="4" s="1"/>
  <c r="P759" i="4"/>
  <c r="E129" i="3"/>
  <c r="P724" i="4"/>
  <c r="E128" i="3" s="1"/>
  <c r="E143" i="3"/>
  <c r="P762" i="4"/>
  <c r="E142" i="3" s="1"/>
  <c r="Q808" i="4"/>
  <c r="C179" i="3"/>
  <c r="J946" i="4"/>
  <c r="C178" i="3" s="1"/>
  <c r="L643" i="4"/>
  <c r="D112" i="3" s="1"/>
  <c r="D193" i="3"/>
  <c r="L1023" i="4"/>
  <c r="D192" i="3" s="1"/>
  <c r="E210" i="3"/>
  <c r="P1080" i="4"/>
  <c r="E209" i="3" s="1"/>
  <c r="Q1207" i="4"/>
  <c r="Q1206" i="4" s="1"/>
  <c r="F225" i="3" s="1"/>
  <c r="D245" i="3"/>
  <c r="L1293" i="4"/>
  <c r="D244" i="3" s="1"/>
  <c r="P773" i="4"/>
  <c r="E144" i="3" s="1"/>
  <c r="D185" i="3"/>
  <c r="L968" i="4"/>
  <c r="D184" i="3" s="1"/>
  <c r="Q1155" i="4"/>
  <c r="C268" i="3"/>
  <c r="J1386" i="4"/>
  <c r="C267" i="3" s="1"/>
  <c r="E174" i="3"/>
  <c r="P900" i="4"/>
  <c r="E173" i="3" s="1"/>
  <c r="E245" i="3"/>
  <c r="C270" i="3"/>
  <c r="J1393" i="4"/>
  <c r="C269" i="3" s="1"/>
  <c r="C258" i="3"/>
  <c r="J1346" i="4"/>
  <c r="C257" i="3" s="1"/>
  <c r="C163" i="3"/>
  <c r="J842" i="4"/>
  <c r="C162" i="3" s="1"/>
  <c r="D16" i="3"/>
  <c r="L58" i="4"/>
  <c r="D14" i="3" s="1"/>
  <c r="E21" i="3"/>
  <c r="P88" i="4"/>
  <c r="E20" i="3" s="1"/>
  <c r="Q194" i="4"/>
  <c r="Q136" i="4"/>
  <c r="F27" i="3" s="1"/>
  <c r="C45" i="3"/>
  <c r="J252" i="4"/>
  <c r="C44" i="3" s="1"/>
  <c r="F24" i="3"/>
  <c r="P527" i="4"/>
  <c r="E103" i="3" s="1"/>
  <c r="Q528" i="4"/>
  <c r="Q527" i="4" s="1"/>
  <c r="F103" i="3" s="1"/>
  <c r="C65" i="3"/>
  <c r="J327" i="4"/>
  <c r="C63" i="3" s="1"/>
  <c r="E125" i="3"/>
  <c r="P710" i="4"/>
  <c r="E124" i="3" s="1"/>
  <c r="Q434" i="4"/>
  <c r="Q433" i="4" s="1"/>
  <c r="F68" i="3"/>
  <c r="Q342" i="4"/>
  <c r="F67" i="3" s="1"/>
  <c r="C129" i="3"/>
  <c r="J724" i="4"/>
  <c r="C128" i="3" s="1"/>
  <c r="C143" i="3"/>
  <c r="J762" i="4"/>
  <c r="Q332" i="4"/>
  <c r="Q331" i="4" s="1"/>
  <c r="F204" i="3"/>
  <c r="Q1053" i="4"/>
  <c r="F203" i="3" s="1"/>
  <c r="C181" i="3"/>
  <c r="J950" i="4"/>
  <c r="C180" i="3" s="1"/>
  <c r="Q844" i="4"/>
  <c r="E195" i="3"/>
  <c r="P1030" i="4"/>
  <c r="E194" i="3" s="1"/>
  <c r="P882" i="4"/>
  <c r="E171" i="3" s="1"/>
  <c r="E185" i="3"/>
  <c r="P968" i="4"/>
  <c r="E184" i="3" s="1"/>
  <c r="F174" i="3"/>
  <c r="P1253" i="4"/>
  <c r="E235" i="3" s="1"/>
  <c r="D270" i="3"/>
  <c r="L1393" i="4"/>
  <c r="D269" i="3" s="1"/>
  <c r="E208" i="3"/>
  <c r="P1067" i="4"/>
  <c r="E207" i="3" s="1"/>
  <c r="P1232" i="4"/>
  <c r="E230" i="3" s="1"/>
  <c r="E189" i="3"/>
  <c r="P990" i="4"/>
  <c r="E188" i="3" s="1"/>
  <c r="B279" i="3"/>
  <c r="C279" i="3"/>
  <c r="Q900" i="4" l="1"/>
  <c r="F173" i="3" s="1"/>
  <c r="Q80" i="4"/>
  <c r="F19" i="3" s="1"/>
  <c r="L1153" i="4"/>
  <c r="D218" i="3" s="1"/>
  <c r="P1154" i="4"/>
  <c r="N857" i="4"/>
  <c r="P871" i="4"/>
  <c r="E169" i="3" s="1"/>
  <c r="F35" i="3"/>
  <c r="Q189" i="4"/>
  <c r="F34" i="3" s="1"/>
  <c r="J1360" i="4"/>
  <c r="C261" i="3" s="1"/>
  <c r="N8" i="4"/>
  <c r="N7" i="4" s="1"/>
  <c r="N6" i="4" s="1"/>
  <c r="Q124" i="4"/>
  <c r="F23" i="3" s="1"/>
  <c r="F246" i="3"/>
  <c r="Q1294" i="4"/>
  <c r="F245" i="3" s="1"/>
  <c r="C278" i="3"/>
  <c r="C281" i="3" s="1"/>
  <c r="F135" i="3"/>
  <c r="Q739" i="4"/>
  <c r="F132" i="3" s="1"/>
  <c r="F88" i="3"/>
  <c r="Q432" i="4"/>
  <c r="E243" i="3"/>
  <c r="P1289" i="4"/>
  <c r="E242" i="3" s="1"/>
  <c r="D167" i="3"/>
  <c r="L858" i="4"/>
  <c r="E168" i="3"/>
  <c r="P859" i="4"/>
  <c r="F65" i="3"/>
  <c r="Q327" i="4"/>
  <c r="F63" i="3" s="1"/>
  <c r="F141" i="3"/>
  <c r="Q758" i="4"/>
  <c r="F217" i="3"/>
  <c r="Q1132" i="4"/>
  <c r="F143" i="3"/>
  <c r="Q762" i="4"/>
  <c r="F142" i="3" s="1"/>
  <c r="F268" i="3"/>
  <c r="Q1386" i="4"/>
  <c r="F267" i="3" s="1"/>
  <c r="E156" i="3"/>
  <c r="P823" i="4"/>
  <c r="E155" i="3" s="1"/>
  <c r="E74" i="3"/>
  <c r="P372" i="4"/>
  <c r="E73" i="3" s="1"/>
  <c r="F152" i="3"/>
  <c r="Q802" i="4"/>
  <c r="F151" i="3" s="1"/>
  <c r="C101" i="3"/>
  <c r="J500" i="4"/>
  <c r="C100" i="3" s="1"/>
  <c r="E37" i="3"/>
  <c r="P193" i="4"/>
  <c r="E36" i="3" s="1"/>
  <c r="E102" i="3"/>
  <c r="P501" i="4"/>
  <c r="Q317" i="4"/>
  <c r="F60" i="3" s="1"/>
  <c r="F275" i="3"/>
  <c r="Q1412" i="4"/>
  <c r="F274" i="3" s="1"/>
  <c r="E250" i="3"/>
  <c r="P1308" i="4"/>
  <c r="E27" i="3"/>
  <c r="P124" i="4"/>
  <c r="E23" i="3" s="1"/>
  <c r="E96" i="3"/>
  <c r="P464" i="4"/>
  <c r="E95" i="3" s="1"/>
  <c r="F21" i="3"/>
  <c r="Q88" i="4"/>
  <c r="F20" i="3" s="1"/>
  <c r="F83" i="3"/>
  <c r="Q403" i="4"/>
  <c r="A16" i="1"/>
  <c r="E33" i="3"/>
  <c r="P172" i="4"/>
  <c r="E32" i="3" s="1"/>
  <c r="P1393" i="4"/>
  <c r="E269" i="3" s="1"/>
  <c r="E217" i="3"/>
  <c r="P1132" i="4"/>
  <c r="F129" i="3"/>
  <c r="Q724" i="4"/>
  <c r="F128" i="3" s="1"/>
  <c r="F156" i="3"/>
  <c r="Q823" i="4"/>
  <c r="F155" i="3" s="1"/>
  <c r="E212" i="3"/>
  <c r="P1107" i="4"/>
  <c r="E211" i="3" s="1"/>
  <c r="F102" i="3"/>
  <c r="Q501" i="4"/>
  <c r="F170" i="3"/>
  <c r="Q871" i="4"/>
  <c r="F169" i="3" s="1"/>
  <c r="F113" i="3"/>
  <c r="Q643" i="4"/>
  <c r="F112" i="3" s="1"/>
  <c r="L1360" i="4"/>
  <c r="E152" i="3"/>
  <c r="P802" i="4"/>
  <c r="E151" i="3" s="1"/>
  <c r="C82" i="3"/>
  <c r="J402" i="4"/>
  <c r="C81" i="3" s="1"/>
  <c r="F263" i="3"/>
  <c r="Q1361" i="4"/>
  <c r="F250" i="3"/>
  <c r="Q1308" i="4"/>
  <c r="F39" i="3"/>
  <c r="Q207" i="4"/>
  <c r="F38" i="3" s="1"/>
  <c r="E12" i="3"/>
  <c r="P30" i="4"/>
  <c r="E11" i="3" s="1"/>
  <c r="Q1216" i="4"/>
  <c r="F227" i="3" s="1"/>
  <c r="E141" i="3"/>
  <c r="P758" i="4"/>
  <c r="F74" i="3"/>
  <c r="Q372" i="4"/>
  <c r="F73" i="3" s="1"/>
  <c r="F181" i="3"/>
  <c r="Q950" i="4"/>
  <c r="F180" i="3" s="1"/>
  <c r="F58" i="3"/>
  <c r="Q303" i="4"/>
  <c r="F57" i="3" s="1"/>
  <c r="C142" i="3"/>
  <c r="J757" i="4"/>
  <c r="F154" i="3"/>
  <c r="Q807" i="4"/>
  <c r="F153" i="3" s="1"/>
  <c r="C9" i="3"/>
  <c r="J8" i="4"/>
  <c r="E219" i="3"/>
  <c r="J1293" i="4"/>
  <c r="C244" i="3" s="1"/>
  <c r="D101" i="3"/>
  <c r="L500" i="4"/>
  <c r="D100" i="3" s="1"/>
  <c r="D77" i="3"/>
  <c r="L379" i="4"/>
  <c r="D76" i="3" s="1"/>
  <c r="E113" i="3"/>
  <c r="P643" i="4"/>
  <c r="E112" i="3" s="1"/>
  <c r="F191" i="3"/>
  <c r="Q1007" i="4"/>
  <c r="F190" i="3" s="1"/>
  <c r="C167" i="3"/>
  <c r="J858" i="4"/>
  <c r="C77" i="3"/>
  <c r="J379" i="4"/>
  <c r="C76" i="3" s="1"/>
  <c r="E85" i="3"/>
  <c r="F258" i="3"/>
  <c r="Q1346" i="4"/>
  <c r="F257" i="3" s="1"/>
  <c r="F199" i="3"/>
  <c r="Q1042" i="4"/>
  <c r="F198" i="3" s="1"/>
  <c r="F54" i="3"/>
  <c r="Q282" i="4"/>
  <c r="E72" i="3"/>
  <c r="P360" i="4"/>
  <c r="E71" i="3" s="1"/>
  <c r="F12" i="3"/>
  <c r="Q30" i="4"/>
  <c r="F11" i="3" s="1"/>
  <c r="C87" i="3"/>
  <c r="J427" i="4"/>
  <c r="C84" i="3" s="1"/>
  <c r="E163" i="3"/>
  <c r="P842" i="4"/>
  <c r="E162" i="3" s="1"/>
  <c r="F33" i="3"/>
  <c r="Q172" i="4"/>
  <c r="F32" i="3" s="1"/>
  <c r="E154" i="3"/>
  <c r="P807" i="4"/>
  <c r="E153" i="3" s="1"/>
  <c r="F131" i="3"/>
  <c r="Q732" i="4"/>
  <c r="F130" i="3" s="1"/>
  <c r="D163" i="3"/>
  <c r="L842" i="4"/>
  <c r="D162" i="3" s="1"/>
  <c r="F164" i="3"/>
  <c r="Q843" i="4"/>
  <c r="F37" i="3"/>
  <c r="Q193" i="4"/>
  <c r="F36" i="3" s="1"/>
  <c r="F125" i="3"/>
  <c r="Q710" i="4"/>
  <c r="F124" i="3" s="1"/>
  <c r="E10" i="3"/>
  <c r="P9" i="4"/>
  <c r="F15" i="3"/>
  <c r="Q58" i="4"/>
  <c r="F14" i="3" s="1"/>
  <c r="L427" i="4"/>
  <c r="D84" i="3" s="1"/>
  <c r="F252" i="3"/>
  <c r="Q1312" i="4"/>
  <c r="F251" i="3" s="1"/>
  <c r="E258" i="3"/>
  <c r="P1346" i="4"/>
  <c r="E257" i="3" s="1"/>
  <c r="L757" i="4"/>
  <c r="F148" i="3"/>
  <c r="Q773" i="4"/>
  <c r="F144" i="3" s="1"/>
  <c r="C96" i="3"/>
  <c r="J464" i="4"/>
  <c r="C95" i="3" s="1"/>
  <c r="P317" i="4"/>
  <c r="E60" i="3" s="1"/>
  <c r="F94" i="3"/>
  <c r="Q449" i="4"/>
  <c r="F93" i="3" s="1"/>
  <c r="P1216" i="4"/>
  <c r="E227" i="3" s="1"/>
  <c r="F220" i="3"/>
  <c r="Q1154" i="4"/>
  <c r="E273" i="3"/>
  <c r="P1408" i="4"/>
  <c r="E272" i="3" s="1"/>
  <c r="F270" i="3"/>
  <c r="Q1393" i="4"/>
  <c r="F269" i="3" s="1"/>
  <c r="F90" i="3"/>
  <c r="Q437" i="4"/>
  <c r="F89" i="3" s="1"/>
  <c r="E15" i="3"/>
  <c r="P58" i="4"/>
  <c r="E14" i="3" s="1"/>
  <c r="E214" i="3"/>
  <c r="P1125" i="4"/>
  <c r="E213" i="3" s="1"/>
  <c r="C201" i="3"/>
  <c r="J1048" i="4"/>
  <c r="C200" i="3" s="1"/>
  <c r="C53" i="3"/>
  <c r="J281" i="4"/>
  <c r="C52" i="3" s="1"/>
  <c r="D82" i="3"/>
  <c r="L402" i="4"/>
  <c r="D81" i="3" s="1"/>
  <c r="D9" i="3"/>
  <c r="L8" i="4"/>
  <c r="F202" i="3"/>
  <c r="Q1049" i="4"/>
  <c r="F78" i="3"/>
  <c r="Q380" i="4"/>
  <c r="E82" i="3"/>
  <c r="P402" i="4"/>
  <c r="E81" i="3" s="1"/>
  <c r="F273" i="3"/>
  <c r="Q1408" i="4"/>
  <c r="F272" i="3" s="1"/>
  <c r="F254" i="3"/>
  <c r="Q1317" i="4"/>
  <c r="F253" i="3" s="1"/>
  <c r="F189" i="3"/>
  <c r="Q990" i="4"/>
  <c r="F188" i="3" s="1"/>
  <c r="F214" i="3"/>
  <c r="Q1125" i="4"/>
  <c r="F213" i="3" s="1"/>
  <c r="C160" i="3"/>
  <c r="J835" i="4"/>
  <c r="C159" i="3" s="1"/>
  <c r="F193" i="3"/>
  <c r="Q1023" i="4"/>
  <c r="F192" i="3" s="1"/>
  <c r="F45" i="3"/>
  <c r="Q252" i="4"/>
  <c r="F44" i="3" s="1"/>
  <c r="L1048" i="4"/>
  <c r="D200" i="3" s="1"/>
  <c r="E202" i="3"/>
  <c r="P1049" i="4"/>
  <c r="F160" i="3"/>
  <c r="Q835" i="4"/>
  <c r="F159" i="3" s="1"/>
  <c r="E94" i="3"/>
  <c r="P449" i="4"/>
  <c r="E93" i="3" s="1"/>
  <c r="E53" i="3"/>
  <c r="F195" i="3"/>
  <c r="Q1030" i="4"/>
  <c r="F194" i="3" s="1"/>
  <c r="D96" i="3"/>
  <c r="L464" i="4"/>
  <c r="D95" i="3" s="1"/>
  <c r="E78" i="3"/>
  <c r="P380" i="4"/>
  <c r="F243" i="3"/>
  <c r="Q1289" i="4"/>
  <c r="F242" i="3" s="1"/>
  <c r="F97" i="3"/>
  <c r="Q465" i="4"/>
  <c r="E160" i="3"/>
  <c r="P835" i="4"/>
  <c r="E159" i="3" s="1"/>
  <c r="F80" i="3"/>
  <c r="Q397" i="4"/>
  <c r="F79" i="3" s="1"/>
  <c r="D53" i="3"/>
  <c r="L281" i="4"/>
  <c r="D52" i="3" s="1"/>
  <c r="E41" i="3"/>
  <c r="P218" i="4"/>
  <c r="E40" i="3" s="1"/>
  <c r="F168" i="3"/>
  <c r="Q859" i="4"/>
  <c r="E58" i="3"/>
  <c r="P303" i="4"/>
  <c r="E57" i="3" s="1"/>
  <c r="F10" i="3"/>
  <c r="Q9" i="4"/>
  <c r="E262" i="3"/>
  <c r="E28" i="1"/>
  <c r="P281" i="4" l="1"/>
  <c r="E52" i="3" s="1"/>
  <c r="P1360" i="4"/>
  <c r="Q79" i="4"/>
  <c r="F18" i="3" s="1"/>
  <c r="J1359" i="4"/>
  <c r="E29" i="1"/>
  <c r="C139" i="3"/>
  <c r="J756" i="4"/>
  <c r="C138" i="3" s="1"/>
  <c r="E140" i="3"/>
  <c r="P757" i="4"/>
  <c r="F219" i="3"/>
  <c r="Q1153" i="4"/>
  <c r="F218" i="3" s="1"/>
  <c r="F163" i="3"/>
  <c r="Q842" i="4"/>
  <c r="F162" i="3" s="1"/>
  <c r="F262" i="3"/>
  <c r="Q1360" i="4"/>
  <c r="F140" i="3"/>
  <c r="Q757" i="4"/>
  <c r="P1153" i="4"/>
  <c r="E218" i="3" s="1"/>
  <c r="F82" i="3"/>
  <c r="Q402" i="4"/>
  <c r="F81" i="3" s="1"/>
  <c r="E249" i="3"/>
  <c r="P1293" i="4"/>
  <c r="E244" i="3" s="1"/>
  <c r="E261" i="3"/>
  <c r="P1359" i="4"/>
  <c r="F77" i="3"/>
  <c r="Q379" i="4"/>
  <c r="F76" i="3" s="1"/>
  <c r="D139" i="3"/>
  <c r="L756" i="4"/>
  <c r="D138" i="3" s="1"/>
  <c r="E9" i="3"/>
  <c r="P8" i="4"/>
  <c r="P427" i="4"/>
  <c r="E84" i="3" s="1"/>
  <c r="F87" i="3"/>
  <c r="Q427" i="4"/>
  <c r="F84" i="3" s="1"/>
  <c r="E201" i="3"/>
  <c r="P1048" i="4"/>
  <c r="E200" i="3" s="1"/>
  <c r="F9" i="3"/>
  <c r="Q8" i="4"/>
  <c r="E77" i="3"/>
  <c r="P379" i="4"/>
  <c r="E76" i="3" s="1"/>
  <c r="C8" i="3"/>
  <c r="J7" i="4"/>
  <c r="F101" i="3"/>
  <c r="Q500" i="4"/>
  <c r="F100" i="3" s="1"/>
  <c r="E216" i="3"/>
  <c r="P1131" i="4"/>
  <c r="E215" i="3" s="1"/>
  <c r="F201" i="3"/>
  <c r="Q1048" i="4"/>
  <c r="F200" i="3" s="1"/>
  <c r="C260" i="3"/>
  <c r="J1358" i="4"/>
  <c r="C259" i="3" s="1"/>
  <c r="F53" i="3"/>
  <c r="Q281" i="4"/>
  <c r="F52" i="3" s="1"/>
  <c r="E167" i="3"/>
  <c r="P858" i="4"/>
  <c r="F96" i="3"/>
  <c r="Q464" i="4"/>
  <c r="F95" i="3" s="1"/>
  <c r="F167" i="3"/>
  <c r="Q858" i="4"/>
  <c r="D8" i="3"/>
  <c r="L7" i="4"/>
  <c r="C166" i="3"/>
  <c r="J857" i="4"/>
  <c r="C165" i="3" s="1"/>
  <c r="F249" i="3"/>
  <c r="Q1293" i="4"/>
  <c r="F244" i="3" s="1"/>
  <c r="D261" i="3"/>
  <c r="L1359" i="4"/>
  <c r="E101" i="3"/>
  <c r="P500" i="4"/>
  <c r="E100" i="3" s="1"/>
  <c r="F216" i="3"/>
  <c r="Q1131" i="4"/>
  <c r="F215" i="3" s="1"/>
  <c r="D166" i="3"/>
  <c r="L857" i="4"/>
  <c r="D165" i="3" s="1"/>
  <c r="D7" i="3" l="1"/>
  <c r="L6" i="4"/>
  <c r="D6" i="3" s="1"/>
  <c r="D260" i="3"/>
  <c r="L1358" i="4"/>
  <c r="D259" i="3" s="1"/>
  <c r="C7" i="3"/>
  <c r="J6" i="4"/>
  <c r="C6" i="3" s="1"/>
  <c r="F139" i="3"/>
  <c r="Q756" i="4"/>
  <c r="F138" i="3" s="1"/>
  <c r="E139" i="3"/>
  <c r="P756" i="4"/>
  <c r="E138" i="3" s="1"/>
  <c r="F166" i="3"/>
  <c r="Q857" i="4"/>
  <c r="F165" i="3" s="1"/>
  <c r="E260" i="3"/>
  <c r="P1358" i="4"/>
  <c r="E259" i="3" s="1"/>
  <c r="F261" i="3"/>
  <c r="Q1359" i="4"/>
  <c r="E8" i="3"/>
  <c r="P7" i="4"/>
  <c r="E166" i="3"/>
  <c r="P857" i="4"/>
  <c r="E165" i="3" s="1"/>
  <c r="F8" i="3"/>
  <c r="Q7" i="4"/>
  <c r="E7" i="3" l="1"/>
  <c r="P6" i="4"/>
  <c r="E6" i="3" s="1"/>
  <c r="F260" i="3"/>
  <c r="Q1358" i="4"/>
  <c r="F259" i="3" s="1"/>
  <c r="F7" i="3"/>
  <c r="Q6" i="4"/>
  <c r="F6" i="3" s="1"/>
</calcChain>
</file>

<file path=xl/sharedStrings.xml><?xml version="1.0" encoding="utf-8"?>
<sst xmlns="http://schemas.openxmlformats.org/spreadsheetml/2006/main" count="5339" uniqueCount="2198">
  <si>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</si>
  <si>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</si>
  <si>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</si>
  <si>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</si>
  <si>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</si>
  <si>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</si>
  <si>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</si>
  <si>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</si>
  <si>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</si>
  <si>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</si>
  <si>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</si>
  <si>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</si>
  <si>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</si>
  <si>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</si>
  <si>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</si>
  <si>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</si>
  <si>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Jedn. Cena</t>
  </si>
  <si>
    <t>Beskyd Fryčovice, a.s.</t>
  </si>
  <si>
    <t>čp. 606</t>
  </si>
  <si>
    <t>73945  Fryčovice</t>
  </si>
  <si>
    <t>CENOVÁ NABÍDKA</t>
  </si>
  <si>
    <t>ZAKÁZKA</t>
  </si>
  <si>
    <t>Set Column width to</t>
  </si>
  <si>
    <t>Číslo:</t>
  </si>
  <si>
    <t>Zakázka:</t>
  </si>
  <si>
    <t>Komentář:</t>
  </si>
  <si>
    <t>FIRMY</t>
  </si>
  <si>
    <t>Zhotovitel:</t>
  </si>
  <si>
    <t>REALIZAČNÍ TÝM</t>
  </si>
  <si>
    <t>---:</t>
  </si>
  <si>
    <t>---</t>
  </si>
  <si>
    <t>ROZPOČET</t>
  </si>
  <si>
    <t>Celkem (bez DPH):</t>
  </si>
  <si>
    <t>Kč</t>
  </si>
  <si>
    <t>DPH:</t>
  </si>
  <si>
    <t>Celkem včetně DPH:</t>
  </si>
  <si>
    <t>Kód 003</t>
  </si>
  <si>
    <t>Kód 003: Výstavba, rekonstrukce a stavební investice do zpracovatelského provozu, včetně nezbytných manipulač</t>
  </si>
  <si>
    <t>Kód 003/SO01</t>
  </si>
  <si>
    <t>SO01: Stavební úpravy bramborárny</t>
  </si>
  <si>
    <t>Kód 003/SO01/SO01-D.1.1</t>
  </si>
  <si>
    <t>SO01-D.1.1: Architektonicko-stavební řešení</t>
  </si>
  <si>
    <t>Kód 003/SO01/SO01-D.1.1/001</t>
  </si>
  <si>
    <t>001: Zemní práce</t>
  </si>
  <si>
    <t>Kód 003/SO01/SO01-D.1.1/001/001.</t>
  </si>
  <si>
    <t>001.: Zemní práce</t>
  </si>
  <si>
    <t>Kód 003/SO01/SO01-D.1.1/002</t>
  </si>
  <si>
    <t>002: Základy</t>
  </si>
  <si>
    <t>Kód 003/SO01/SO01-D.1.1/002/0021</t>
  </si>
  <si>
    <t>0021: Úprava podloží a základové spáry</t>
  </si>
  <si>
    <t>Kód 003/SO01/SO01-D.1.1/002/0027</t>
  </si>
  <si>
    <t>0027: Základy</t>
  </si>
  <si>
    <t>Kód 003/SO01/SO01-D.1.1/003</t>
  </si>
  <si>
    <t>003: Svislé konstrukce</t>
  </si>
  <si>
    <t>Kód 003/SO01/SO01-D.1.1/003/003.</t>
  </si>
  <si>
    <t>003.: Svislé konstrukce</t>
  </si>
  <si>
    <t>Kód 003/SO01/SO01-D.1.1/003/0031</t>
  </si>
  <si>
    <t>0031: Zdi pozemních staveb</t>
  </si>
  <si>
    <t>Kód 003/SO01/SO01-D.1.1/003/0034</t>
  </si>
  <si>
    <t>0034: Stěny a příčky</t>
  </si>
  <si>
    <t>Kód 003/SO01/SO01-D.1.1/004</t>
  </si>
  <si>
    <t>004: Vodorovné konstrukce</t>
  </si>
  <si>
    <t>Kód 003/SO01/SO01-D.1.1/004/0044</t>
  </si>
  <si>
    <t>0044: Zastřešení</t>
  </si>
  <si>
    <t>Kód 003/SO01/SO01-D.1.1/006</t>
  </si>
  <si>
    <t>006: Úpravy povrchu</t>
  </si>
  <si>
    <t>Kód 003/SO01/SO01-D.1.1/006/0061</t>
  </si>
  <si>
    <t>0061: Úprava povrchů vnitřní</t>
  </si>
  <si>
    <t>Kód 003/SO01/SO01-D.1.1/006/0063</t>
  </si>
  <si>
    <t>0063: Podlahy a podlahové konstrukce</t>
  </si>
  <si>
    <t>Kód 003/SO01/SO01-D.1.1/009</t>
  </si>
  <si>
    <t>009: Ostatní konstrukce a práce</t>
  </si>
  <si>
    <t>Kód 003/SO01/SO01-D.1.1/009/0093</t>
  </si>
  <si>
    <t>0093: Dokončovací konstrukce a práce inženýrských staveb</t>
  </si>
  <si>
    <t>Kód 003/SO01/SO01-D.1.1/009/0094</t>
  </si>
  <si>
    <t>0094: Lešení a stavební výtahy</t>
  </si>
  <si>
    <t>Kód 003/SO01/SO01-D.1.1/009/0095</t>
  </si>
  <si>
    <t>0095: Dokončovací konstrukce a práce pozemních staveb</t>
  </si>
  <si>
    <t>Kód 003/SO01/SO01-D.1.1/009/0096</t>
  </si>
  <si>
    <t>0096: Bourání konstrukcí</t>
  </si>
  <si>
    <t>Kód 003/SO01/SO01-D.1.1/009/0097</t>
  </si>
  <si>
    <t>0097: Prorážení otvorů a ostatní bourací práce</t>
  </si>
  <si>
    <t>Kód 003/SO01/SO01-D.1.1/009/0098</t>
  </si>
  <si>
    <t>0098: Demolice a sanace</t>
  </si>
  <si>
    <t>Kód 003/SO01/SO01-D.1.1/099</t>
  </si>
  <si>
    <t>099: Přesun hmot HSV</t>
  </si>
  <si>
    <t>Kód 003/SO01/SO01-D.1.1/099/099.</t>
  </si>
  <si>
    <t>099.: Přesun hmot HSV</t>
  </si>
  <si>
    <t>Kód 003/SO01/SO01-D.1.1/711</t>
  </si>
  <si>
    <t>711: Izolace proti vodě a vlhkosti</t>
  </si>
  <si>
    <t>Kód 003/SO01/SO01-D.1.1/711/711.</t>
  </si>
  <si>
    <t>711.: Izolace proti vodě a vlhkosti</t>
  </si>
  <si>
    <t>Kód 003/SO01/SO01-D.1.1/713</t>
  </si>
  <si>
    <t>713: Izolace tepelné</t>
  </si>
  <si>
    <t>Kód 003/SO01/SO01-D.1.1/713/7131</t>
  </si>
  <si>
    <t>7131: Izolace tepelné - stavební konstrukce</t>
  </si>
  <si>
    <t>Kód 003/SO01/SO01-D.1.1/764</t>
  </si>
  <si>
    <t>764: Konstrukce klempířské</t>
  </si>
  <si>
    <t>Kód 003/SO01/SO01-D.1.1/764/764.</t>
  </si>
  <si>
    <t>764.: Konstrukce klempířské</t>
  </si>
  <si>
    <t>Kód 003/SO01/SO01-D.1.1/766</t>
  </si>
  <si>
    <t>766: Konstrukce truhlářské</t>
  </si>
  <si>
    <t>Kód 003/SO01/SO01-D.1.1/766/766.</t>
  </si>
  <si>
    <t>766.: Konstrukce truhlářské</t>
  </si>
  <si>
    <t>Kód 003/SO01/SO01-D.1.1/767</t>
  </si>
  <si>
    <t>767: Konstrukce zámečnické</t>
  </si>
  <si>
    <t>Kód 003/SO01/SO01-D.1.1/767/767.</t>
  </si>
  <si>
    <t>767.: Konstrukce zámečnické</t>
  </si>
  <si>
    <t>Kód 003/SO01/SO01-D.1.1/777</t>
  </si>
  <si>
    <t>777: Podlahy lité</t>
  </si>
  <si>
    <t>Kód 003/SO01/SO01-D.1.1/777/777.</t>
  </si>
  <si>
    <t>777.: Podlahy lité</t>
  </si>
  <si>
    <t>Kód 003/SO01/SO01-D.1.1/781</t>
  </si>
  <si>
    <t>781: Obklady</t>
  </si>
  <si>
    <t>Kód 003/SO01/SO01-D.1.1/781/781.</t>
  </si>
  <si>
    <t>781.: Obklady</t>
  </si>
  <si>
    <t>Kód 003/SO01/SO01-D.1.1/783</t>
  </si>
  <si>
    <t>783: Nátěry</t>
  </si>
  <si>
    <t>Kód 003/SO01/SO01-D.1.1/783/7833</t>
  </si>
  <si>
    <t>7833: Nátěry otopných těles</t>
  </si>
  <si>
    <t>Kód 003/SO01/SO01-D.1.1/784</t>
  </si>
  <si>
    <t>784: Malby</t>
  </si>
  <si>
    <t>Kód 003/SO01/SO01-D.1.1/784/7842</t>
  </si>
  <si>
    <t>7842: Malby ze standardních nátěrových hmot</t>
  </si>
  <si>
    <t>Kód 003/SO01/SO01-D.1.1/NUS</t>
  </si>
  <si>
    <t>NUS: Náklady spojené s umístěním stavby</t>
  </si>
  <si>
    <t>Kód 003/SO01/SO01-D.1.1/NUS/NUS..</t>
  </si>
  <si>
    <t>NUS..: Náklady spojené s umístěním stavby</t>
  </si>
  <si>
    <t>Kód 003/SO01/SO01-D.1.4.a</t>
  </si>
  <si>
    <t>SO01-D.1.4.a: Zdravotně technické instalace</t>
  </si>
  <si>
    <t>Kód 003/SO01/SO01-D.1.4.a/001</t>
  </si>
  <si>
    <t>Kód 003/SO01/SO01-D.1.4.a/001/001.</t>
  </si>
  <si>
    <t>Kód 003/SO01/SO01-D.1.4.a/004</t>
  </si>
  <si>
    <t>Kód 003/SO01/SO01-D.1.4.a/004/0045</t>
  </si>
  <si>
    <t>0045: Podkladní a vedlejší konstrukce (inž. stavby kromě vozovek a železnič. svršku)</t>
  </si>
  <si>
    <t>Kód 003/SO01/SO01-D.1.4.a/008</t>
  </si>
  <si>
    <t>008: Vedení dálková a přípojná</t>
  </si>
  <si>
    <t>Kód 003/SO01/SO01-D.1.4.a/008/0087</t>
  </si>
  <si>
    <t>0087: Potrubí z trub plastických a skleněných</t>
  </si>
  <si>
    <t>Kód 003/SO01/SO01-D.1.4.a/008/0089</t>
  </si>
  <si>
    <t>0089: Ostatní konstrukce</t>
  </si>
  <si>
    <t>Kód 003/SO01/SO01-D.1.4.a/009</t>
  </si>
  <si>
    <t>Kód 003/SO01/SO01-D.1.4.a/009/0094</t>
  </si>
  <si>
    <t>Kód 003/SO01/SO01-D.1.4.a/009/0097</t>
  </si>
  <si>
    <t>Kód 003/SO01/SO01-D.1.4.a/721</t>
  </si>
  <si>
    <t>721: Vnitřní kanalizace</t>
  </si>
  <si>
    <t>Kód 003/SO01/SO01-D.1.4.a/721/721.</t>
  </si>
  <si>
    <t>721.: Vnitřní kanalizace</t>
  </si>
  <si>
    <t>Kód 003/SO01/SO01-D.1.4.a/721/7211</t>
  </si>
  <si>
    <t>7211: Kanalizace - potrubí</t>
  </si>
  <si>
    <t>Kód 003/SO01/SO01-D.1.4.a/721/7212</t>
  </si>
  <si>
    <t>7212: Kanalizace - příslušenství</t>
  </si>
  <si>
    <t>Kód 003/SO01/SO01-D.1.4.a/722</t>
  </si>
  <si>
    <t>722: Vnitřní vodovod</t>
  </si>
  <si>
    <t>Kód 003/SO01/SO01-D.1.4.a/722/722.</t>
  </si>
  <si>
    <t>722.: Vnitřní vodovod</t>
  </si>
  <si>
    <t>Kód 003/SO01/SO01-D.1.4.a/722/7221</t>
  </si>
  <si>
    <t>7221: Vodovod - potrubí</t>
  </si>
  <si>
    <t>Kód 003/SO01/SO01-D.1.4.a/722/7222</t>
  </si>
  <si>
    <t>7222: Vodovod - příslušenství</t>
  </si>
  <si>
    <t>Kód 003/SO01/SO01-D.1.4.a/722a</t>
  </si>
  <si>
    <t>722a: Tlakový vzduch</t>
  </si>
  <si>
    <t>Kód 003/SO01/SO01-D.1.4.a/722a/722a.</t>
  </si>
  <si>
    <t>722a.: Tlakový vzduch</t>
  </si>
  <si>
    <t>Kód 003/SO01/SO01-D.1.4.a/725</t>
  </si>
  <si>
    <t>725: Zařizovací předměty</t>
  </si>
  <si>
    <t>Kód 003/SO01/SO01-D.1.4.a/725/7252</t>
  </si>
  <si>
    <t>7252: Zařízení koupelen</t>
  </si>
  <si>
    <t>Kód 003/SO01/SO01-D.1.4.a/725/7258</t>
  </si>
  <si>
    <t>7258: Zařizovací armatury</t>
  </si>
  <si>
    <t>Kód 003/SO01/SO01-D.1.4.b</t>
  </si>
  <si>
    <t>SO01-D.1.4.b: Odběrné plynové zařízení</t>
  </si>
  <si>
    <t>Kód 003/SO01/SO01-D.1.4.b/723</t>
  </si>
  <si>
    <t>723: Vnitřní plynovod</t>
  </si>
  <si>
    <t>Kód 003/SO01/SO01-D.1.4.b/723/723.</t>
  </si>
  <si>
    <t>723.: Vnitřní plynovod</t>
  </si>
  <si>
    <t>Kód 003/SO01/SO01-D.1.4.b/783</t>
  </si>
  <si>
    <t>Kód 003/SO01/SO01-D.1.4.b/783/783.</t>
  </si>
  <si>
    <t>783.: Nátěry</t>
  </si>
  <si>
    <t>Kód 003/SO01/SO01-D.1.4.c</t>
  </si>
  <si>
    <t>SO01-D.1.4.c: Vzduchotechnika</t>
  </si>
  <si>
    <t>Kód 003/SO01/SO01-D.1.4.c/751</t>
  </si>
  <si>
    <t>751: Vzduchotechnika</t>
  </si>
  <si>
    <t>Kód 003/SO01/SO01-D.1.4.c/751/751.</t>
  </si>
  <si>
    <t>751.: Vzduchotechnika</t>
  </si>
  <si>
    <t>Kód 003/SO01/SO01-D.1.4.d</t>
  </si>
  <si>
    <t xml:space="preserve">SO01-D.1.4.d: Vytápění </t>
  </si>
  <si>
    <t>Kód 003/SO01/SO01-D.1.4.d/733</t>
  </si>
  <si>
    <t>733: Ústřední vytápění - rozvodné potrubí</t>
  </si>
  <si>
    <t>Kód 003/SO01/SO01-D.1.4.d/733/7331</t>
  </si>
  <si>
    <t>7331: Ústřední vytápění - rozvodné potrubí - ocelové</t>
  </si>
  <si>
    <t>Kód 003/SO01/SO01-D.1.4.d/734</t>
  </si>
  <si>
    <t>734: Ústřední vytápění - armatury</t>
  </si>
  <si>
    <t>Kód 003/SO01/SO01-D.1.4.d/734/734.</t>
  </si>
  <si>
    <t>734.: Armatury</t>
  </si>
  <si>
    <t>Kód 003/SO01/SO01-D.1.4.d/735</t>
  </si>
  <si>
    <t>735: Ústřední vytápění - otopná tělesa</t>
  </si>
  <si>
    <t>Kód 003/SO01/SO01-D.1.4.d/735/735.</t>
  </si>
  <si>
    <t>735.: Otopná tělesa</t>
  </si>
  <si>
    <t>Kód 003/SO01/SO01-D.1.4.d/736</t>
  </si>
  <si>
    <t>736: Ústřední vytápění - regulace</t>
  </si>
  <si>
    <t>Kód 003/SO01/SO01-D.1.4.d/736/736.</t>
  </si>
  <si>
    <t>736.: Regulace</t>
  </si>
  <si>
    <t>Kód 003/SO01/SO01-D.1.4.d/795</t>
  </si>
  <si>
    <t>795: Lokální vytápění</t>
  </si>
  <si>
    <t>Kód 003/SO01/SO01-D.1.4.d/795/795.</t>
  </si>
  <si>
    <t>795.: Lokální vytápění</t>
  </si>
  <si>
    <t>Kód 003/SO01/SO01-D.1.4.e</t>
  </si>
  <si>
    <t>SO01-D.1.4.e: Chlazení</t>
  </si>
  <si>
    <t>Kód 003/SO01/SO01-D.1.4.e/769</t>
  </si>
  <si>
    <t>769: Chlazení</t>
  </si>
  <si>
    <t>Kód 003/SO01/SO01-D.1.4.e/769/769a</t>
  </si>
  <si>
    <t>769a: Chlazení expedice - montáž chladící technologie v sestavě</t>
  </si>
  <si>
    <t>Kód 003/SO01/SO01-D.1.4.e/769/769b</t>
  </si>
  <si>
    <t>769b: Přístavba bramborárny - montáž chladící technologie v sestavě</t>
  </si>
  <si>
    <t>Kód 003/SO01/SO01-D.1.4.e/769/769c</t>
  </si>
  <si>
    <t xml:space="preserve">769c: Přístavba bramborárny - přemístění chladící technologie za budovou </t>
  </si>
  <si>
    <t>Kód 003/SO01/SO01-D.1.4.g</t>
  </si>
  <si>
    <t>SO01-D.1.4.g: Silnoproudá elektroinstalace</t>
  </si>
  <si>
    <t>Kód 003/SO01/SO01-D.1.4.g/S01_1.4.g_01</t>
  </si>
  <si>
    <t>S01_1.4.g_01: Materiál pro elektromontáže dle 21-M</t>
  </si>
  <si>
    <t>Kód 003/SO01/SO01-D.1.4.g/S01_1.4.g_01/S01_1.4.g_001</t>
  </si>
  <si>
    <t>S01_1.4.g_001: 210 01 Trubková vedení, instalační krabice a svorkovnice</t>
  </si>
  <si>
    <t>Kód 003/SO01/SO01-D.1.4.g/S01_1.4.g_01/S01_1.4.g_002</t>
  </si>
  <si>
    <t>S01_1.4.g_002: 210 02 Ocelové konstrukce pro vnitřní rozvod a přístroje</t>
  </si>
  <si>
    <t>Kód 003/SO01/SO01-D.1.4.g/S01_1.4.g_01/S01_1.4.g_003</t>
  </si>
  <si>
    <t>S01_1.4.g_003: 210 08 Vodiče, šňůry a kabely měděné</t>
  </si>
  <si>
    <t>Kód 003/SO01/SO01-D.1.4.g/S01_1.4.g_01/S01_1.4.g_004</t>
  </si>
  <si>
    <t>S01_1.4.g_004: 210 10 Ukončení a propojení vodičů, kabelů a šňůr, podpěrky a průchodky, soubory pro kabely</t>
  </si>
  <si>
    <t>Kód 003/SO01/SO01-D.1.4.g/S01_1.4.g_01/S01_1.4.g_005</t>
  </si>
  <si>
    <t>S01_1.4.g_005: 210 11 Spínací, spouštěcí a regulační ústrojí, zásuvky, vidlice, odpojovače</t>
  </si>
  <si>
    <t>Kód 003/SO01/SO01-D.1.4.g/S01_1.4.g_01/S01_1.4.g_006</t>
  </si>
  <si>
    <t>S01_1.4.g_006: 210 12 Ústrojí jistící</t>
  </si>
  <si>
    <t>Kód 003/SO01/SO01-D.1.4.g/S01_1.4.g_01/S01_1.4.g_007</t>
  </si>
  <si>
    <t>S01_1.4.g_007: 210 14 Ovládací, návěštní a signální přístroje</t>
  </si>
  <si>
    <t>Kód 003/SO01/SO01-D.1.4.g/S01_1.4.g_01/S01_1.4.g_008</t>
  </si>
  <si>
    <t>S01_1.4.g_008: 210 19 Rozváděče, rozvodné skříně, desky a svorkovnice</t>
  </si>
  <si>
    <t>Kód 003/SO01/SO01-D.1.4.g/S01_1.4.g_01/S01_1.4.g_009</t>
  </si>
  <si>
    <t>S01_1.4.g_009: 210 20 Svítidla a osvětlovací zařízení, předměty a elektrická zařízení</t>
  </si>
  <si>
    <t>Kód 003/SO01/SO01-D.1.4.g/S01_1.4.g_01/S01_1.4.g_010</t>
  </si>
  <si>
    <t>S01_1.4.g_010: 210 22 Vedení uzemňovací, ochrana před bleskem</t>
  </si>
  <si>
    <t>Kód 003/SO01/SO01-D.1.4.g/S01_1.4.g_02</t>
  </si>
  <si>
    <t>S01_1.4.g_02: Elektromontáže dle 21-M</t>
  </si>
  <si>
    <t>Kód 003/SO01/SO01-D.1.4.g/S01_1.4.g_02/S01_1.4.g_011</t>
  </si>
  <si>
    <t>S01_1.4.g_011: 210 01 Trubková vedení, instalační krabice a svorkovnice</t>
  </si>
  <si>
    <t>Kód 003/SO01/SO01-D.1.4.g/S01_1.4.g_02/S01_1.4.g_012</t>
  </si>
  <si>
    <t>S01_1.4.g_012: 210 02 Ocelové konstrukce pro vnitřní rozvod a přístroje</t>
  </si>
  <si>
    <t>Kód 003/SO01/SO01-D.1.4.g/S01_1.4.g_02/S01_1.4.g_013</t>
  </si>
  <si>
    <t>S01_1.4.g_013: 210 08 Vodiče, šňůry a kabely měděné</t>
  </si>
  <si>
    <t>Kód 003/SO01/SO01-D.1.4.g/S01_1.4.g_02/S01_1.4.g_014</t>
  </si>
  <si>
    <t>S01_1.4.g_014: 210 10 Ukončení a propojení vodičů, kabelů a šňůr, podpěrky a průchodky, soubory pro kabely</t>
  </si>
  <si>
    <t>Kód 003/SO01/SO01-D.1.4.g/S01_1.4.g_02/S01_1.4.g_015</t>
  </si>
  <si>
    <t>S01_1.4.g_015: 210 11 Spínací, spouštěcí a regulační ústrojí, zásuvky, vidlice, odpojovače</t>
  </si>
  <si>
    <t>Kód 003/SO01/SO01-D.1.4.g/S01_1.4.g_02/S01_1.4.g_016</t>
  </si>
  <si>
    <t>S01_1.4.g_016: 210 12 Ústrojí jistící</t>
  </si>
  <si>
    <t>Kód 003/SO01/SO01-D.1.4.g/S01_1.4.g_02/S01_1.4.g_017</t>
  </si>
  <si>
    <t>S01_1.4.g_017: 210 14 Ovládací, návěštní a signální přístroje</t>
  </si>
  <si>
    <t>Kód 003/SO01/SO01-D.1.4.g/S01_1.4.g_02/S01_1.4.g_018</t>
  </si>
  <si>
    <t>S01_1.4.g_018: 210 15 Relé a ochrany</t>
  </si>
  <si>
    <t>Kód 003/SO01/SO01-D.1.4.g/S01_1.4.g_02/S01_1.4.g_019</t>
  </si>
  <si>
    <t>S01_1.4.g_019: 210 19 Rozváděče, rozvodné skříně, desky a svorkovnice</t>
  </si>
  <si>
    <t>Kód 003/SO01/SO01-D.1.4.g/S01_1.4.g_02/S01_1.4.g_020</t>
  </si>
  <si>
    <t>S01_1.4.g_020: 210 20 Svítidla a osvětlovací zařízení, předměty a elektrická zařízení</t>
  </si>
  <si>
    <t>Kód 003/SO01/SO01-D.1.4.g/S01_1.4.g_02/S01_1.4.g_021</t>
  </si>
  <si>
    <t>S01_1.4.g_021: 210 22 Vedení uzemňovací, ochrana před bleskem</t>
  </si>
  <si>
    <t>Kód 003/SO01/SO01-D.1.4.g/S01_1.4.g_03</t>
  </si>
  <si>
    <t>S01_1.4.g_03: Revize vyhrazených technických zařízení dle 58-M</t>
  </si>
  <si>
    <t>Kód 003/SO01/SO01-D.1.4.g/S01_1.4.g_03/S01_1.4.g_022</t>
  </si>
  <si>
    <t>S01_1.4.g_022: Revize vyhrazených technických zařízení dle 58-M</t>
  </si>
  <si>
    <t>Kód 003/SO01/SO01-D.1.4.g/S01_1.4.g_04</t>
  </si>
  <si>
    <t>S01_1.4.g_04: Globální zůčtovací sazby</t>
  </si>
  <si>
    <t>Kód 003/SO01/SO01-D.1.4.g/S01_1.4.g_04/S01_1.4.g_023</t>
  </si>
  <si>
    <t>S01_1.4.g_023: Globální zůčtovací sazby</t>
  </si>
  <si>
    <t>Kód 003/SO01/SO01-D.1.4.g/S01_1.4.g_05</t>
  </si>
  <si>
    <t>S01_1.4.g_05: Hodinové zůčtovací stavby</t>
  </si>
  <si>
    <t>Kód 003/SO01/SO01-D.1.4.g/S01_1.4.g_05/S01_1.4.g_024</t>
  </si>
  <si>
    <t>S01_1.4.g_024: Hodinové zůčtovací stavby</t>
  </si>
  <si>
    <t>Kód 003/SO01/SO01-D.1.4.g/S01_1.4.g_06</t>
  </si>
  <si>
    <t>S01_1.4.g_06: Vedlejší rozpočtové náklady</t>
  </si>
  <si>
    <t>Kód 003/SO01/SO01-D.1.4.g/S01_1.4.g_06/S01_1.4.g_025</t>
  </si>
  <si>
    <t>S01_1.4.g_025: Vedlejší rozpočtové náklady</t>
  </si>
  <si>
    <t>Kód 003/SO01/SO01-D.1.4.g/S01_1.4.g_07</t>
  </si>
  <si>
    <t>S01_1.4.g_07: Zemní a pomocné stavební práce při elektromontážích dle 46-M</t>
  </si>
  <si>
    <t>Kód 003/SO01/SO01-D.1.4.g/S01_1.4.g_07/S01_1.4.g_026</t>
  </si>
  <si>
    <t>S01_1.4.g_026: 460 08 Betonové základy</t>
  </si>
  <si>
    <t>Kód 003/SO01/SO01-D.1.4.g/S01_1.4.g_07/S01_1.4.g_027</t>
  </si>
  <si>
    <t>S01_1.4.g_027: 460 26 Ostatní práce při stavbě kabelových vedení</t>
  </si>
  <si>
    <t>Kód 003/SO01/SO01-D.1.4.g/S01_1.4.g_07/S01_1.4.g_028</t>
  </si>
  <si>
    <t>S01_1.4.g_028: 460 68 Prorážení otvorů a ostatní bourací práce</t>
  </si>
  <si>
    <t>Kód 003/SO01/SO01-D.1.4.g/S01_1.4.g_08</t>
  </si>
  <si>
    <t>S01_1.4.g_08: Lešení dle 800-3</t>
  </si>
  <si>
    <t>Kód 003/SO01/SO01-D.1.4.g/S01_1.4.g_08/S01_1.4.g_029</t>
  </si>
  <si>
    <t>S01_1.4.g_029: 941 95-5 Lešení lehké pomocné</t>
  </si>
  <si>
    <t>Kód 003/SO03a</t>
  </si>
  <si>
    <t>SO03a: Stavební úpravy ve výrobě</t>
  </si>
  <si>
    <t>Kód 003/SO03a/SO03a-D.1.1.</t>
  </si>
  <si>
    <t>SO03a-D.1.1.: Architektonicko-stavební řešení</t>
  </si>
  <si>
    <t>Kód 003/SO03a/SO03a-D.1.1./003</t>
  </si>
  <si>
    <t>Kód 003/SO03a/SO03a-D.1.1./003/003.</t>
  </si>
  <si>
    <t>Kód 003/SO03a/SO03a-D.1.1./006</t>
  </si>
  <si>
    <t>Kód 003/SO03a/SO03a-D.1.1./006/0061</t>
  </si>
  <si>
    <t>Kód 003/SO03a/SO03a-D.1.1./009</t>
  </si>
  <si>
    <t>Kód 003/SO03a/SO03a-D.1.1./009/009.</t>
  </si>
  <si>
    <t>009.: Ostatní konstrukce a práce na potrubí</t>
  </si>
  <si>
    <t>Kód 003/SO03a/SO03a-D.1.1./009/0094</t>
  </si>
  <si>
    <t>Kód 003/SO03a/SO03a-D.1.1./009/0095</t>
  </si>
  <si>
    <t>Kód 003/SO03a/SO03a-D.1.1./009/0096</t>
  </si>
  <si>
    <t>Kód 003/SO03a/SO03a-D.1.1./099</t>
  </si>
  <si>
    <t>Kód 003/SO03a/SO03a-D.1.1./099/099.</t>
  </si>
  <si>
    <t>Kód 003/SO03a/SO03a-D.1.1./777</t>
  </si>
  <si>
    <t>Kód 003/SO03a/SO03a-D.1.1./777/777.</t>
  </si>
  <si>
    <t>Kód 003/SO03a/SO03a-D.1.1./781</t>
  </si>
  <si>
    <t>Kód 003/SO03a/SO03a-D.1.1./781/781.</t>
  </si>
  <si>
    <t>Kód 003/SO03a/SO03a-D.1.1./784</t>
  </si>
  <si>
    <t>Kód 003/SO03a/SO03a-D.1.1./784/784.</t>
  </si>
  <si>
    <t>784.: Malby</t>
  </si>
  <si>
    <t>Kód 003/SO03a/SO03a-D.1.1./NUS</t>
  </si>
  <si>
    <t>Kód 003/SO03a/SO03a-D.1.1./NUS/NUS..</t>
  </si>
  <si>
    <t>Kód 003/SO03a/SO03a-D.1.4.a</t>
  </si>
  <si>
    <t>SO03a-D.1.4.a: Zdravotně technické instalace</t>
  </si>
  <si>
    <t>Kód 003/SO03a/SO03a-D.1.4.a/722</t>
  </si>
  <si>
    <t>Kód 003/SO03a/SO03a-D.1.4.a/722/722.</t>
  </si>
  <si>
    <t>Kód 003/SO03a/SO03a-D.1.4.g</t>
  </si>
  <si>
    <t>SO03a-D.1.4.g: Silnoproudá elektroinstalace</t>
  </si>
  <si>
    <t>Kód 003/SO03a/SO03a-D.1.4.g/021</t>
  </si>
  <si>
    <t>021: Silnoproud</t>
  </si>
  <si>
    <t>Kód 003/SO03a/SO03a-D.1.4.g/021/021.</t>
  </si>
  <si>
    <t>021.: Silnoproud</t>
  </si>
  <si>
    <t>Kód 003/SO03b</t>
  </si>
  <si>
    <t>SO03b: Stavební úpravy sociálního zázemí</t>
  </si>
  <si>
    <t>Kód 003/SO03b/SO03b-D.1.1.</t>
  </si>
  <si>
    <t>SO03b-D.1.1.: Architektonicko-stavební řešení</t>
  </si>
  <si>
    <t>Kód 003/SO03b/SO03b-D.1.1./003</t>
  </si>
  <si>
    <t>Kód 003/SO03b/SO03b-D.1.1./003/003.</t>
  </si>
  <si>
    <t>Kód 003/SO03b/SO03b-D.1.1./006</t>
  </si>
  <si>
    <t>Kód 003/SO03b/SO03b-D.1.1./006/0061</t>
  </si>
  <si>
    <t>Kód 003/SO03b/SO03b-D.1.1./006/0063</t>
  </si>
  <si>
    <t>Kód 003/SO03b/SO03b-D.1.1./006/0064</t>
  </si>
  <si>
    <t>0064: Osazování výplní otvorů</t>
  </si>
  <si>
    <t>Kód 003/SO03b/SO03b-D.1.1./009</t>
  </si>
  <si>
    <t>Kód 003/SO03b/SO03b-D.1.1./009/009.</t>
  </si>
  <si>
    <t>Kód 003/SO03b/SO03b-D.1.1./009/0094</t>
  </si>
  <si>
    <t>Kód 003/SO03b/SO03b-D.1.1./009/0095</t>
  </si>
  <si>
    <t>Kód 003/SO03b/SO03b-D.1.1./009/0096</t>
  </si>
  <si>
    <t>Kód 003/SO03b/SO03b-D.1.1./099</t>
  </si>
  <si>
    <t>Kód 003/SO03b/SO03b-D.1.1./099/099.</t>
  </si>
  <si>
    <t>Kód 003/SO03b/SO03b-D.1.1./713</t>
  </si>
  <si>
    <t>Kód 003/SO03b/SO03b-D.1.1./713/713.</t>
  </si>
  <si>
    <t>713.: Izolace tepelné</t>
  </si>
  <si>
    <t>Kód 003/SO03b/SO03b-D.1.1./763</t>
  </si>
  <si>
    <t>763: Konstrukce montované</t>
  </si>
  <si>
    <t>Kód 003/SO03b/SO03b-D.1.1./763/763.</t>
  </si>
  <si>
    <t>763.: Konstrukce montované</t>
  </si>
  <si>
    <t>Kód 003/SO03b/SO03b-D.1.1./766</t>
  </si>
  <si>
    <t>Kód 003/SO03b/SO03b-D.1.1./766/766.</t>
  </si>
  <si>
    <t>Kód 003/SO03b/SO03b-D.1.1./767</t>
  </si>
  <si>
    <t>Kód 003/SO03b/SO03b-D.1.1./767/767.</t>
  </si>
  <si>
    <t>Kód 003/SO03b/SO03b-D.1.1./771</t>
  </si>
  <si>
    <t>771: Podlahy z dlaždic</t>
  </si>
  <si>
    <t>Kód 003/SO03b/SO03b-D.1.1./771/771.</t>
  </si>
  <si>
    <t>771.: Podlahy z dlaždic</t>
  </si>
  <si>
    <t>Kód 003/SO03b/SO03b-D.1.1./781</t>
  </si>
  <si>
    <t>Kód 003/SO03b/SO03b-D.1.1./781/781.</t>
  </si>
  <si>
    <t>Kód 003/SO03b/SO03b-D.1.1./783</t>
  </si>
  <si>
    <t>Kód 003/SO03b/SO03b-D.1.1./783/783.</t>
  </si>
  <si>
    <t>Kód 003/SO03b/SO03b-D.1.1./784</t>
  </si>
  <si>
    <t>Kód 003/SO03b/SO03b-D.1.1./784/784.</t>
  </si>
  <si>
    <t>Kód 003/SO03b/SO03b-D.1.1./787</t>
  </si>
  <si>
    <t>787: Zasklívání</t>
  </si>
  <si>
    <t>Kód 003/SO03b/SO03b-D.1.1./787/787.</t>
  </si>
  <si>
    <t>787.: Zasklívání</t>
  </si>
  <si>
    <t>Kód 003/SO03b/SO03b-D.1.1./NUS</t>
  </si>
  <si>
    <t>Kód 003/SO03b/SO03b-D.1.1./NUS/NUS..</t>
  </si>
  <si>
    <t>Kód 003/SO03b/SO03b-D.1.4.a</t>
  </si>
  <si>
    <t>SO03b-D.1.4.a: Zdravotně technické instalace</t>
  </si>
  <si>
    <t>Kód 003/SO03b/SO03b-D.1.4.a/006</t>
  </si>
  <si>
    <t>Kód 003/SO03b/SO03b-D.1.4.a/006/0061</t>
  </si>
  <si>
    <t>Kód 003/SO03b/SO03b-D.1.4.a/009</t>
  </si>
  <si>
    <t>Kód 003/SO03b/SO03b-D.1.4.a/009/0096</t>
  </si>
  <si>
    <t>Kód 003/SO03b/SO03b-D.1.4.a/099</t>
  </si>
  <si>
    <t>Kód 003/SO03b/SO03b-D.1.4.a/099/099.</t>
  </si>
  <si>
    <t>Kód 003/SO03b/SO03b-D.1.4.a/721</t>
  </si>
  <si>
    <t>Kód 003/SO03b/SO03b-D.1.4.a/721/721.</t>
  </si>
  <si>
    <t>Kód 003/SO03b/SO03b-D.1.4.a/722</t>
  </si>
  <si>
    <t>Kód 003/SO03b/SO03b-D.1.4.a/722/722.</t>
  </si>
  <si>
    <t>Kód 003/SO03b/SO03b-D.1.4.a/725</t>
  </si>
  <si>
    <t>Kód 003/SO03b/SO03b-D.1.4.a/725/725.</t>
  </si>
  <si>
    <t>725.: Zařizovací předměty</t>
  </si>
  <si>
    <t>Kód 003/SO03b/SO03b-D.1.4.a/726</t>
  </si>
  <si>
    <t>726: Předstěnové instalace</t>
  </si>
  <si>
    <t>Kód 003/SO03b/SO03b-D.1.4.a/726/726.</t>
  </si>
  <si>
    <t>726.: Instalační prefabrikáty</t>
  </si>
  <si>
    <t>Kód 003/SO03b/SO03b-D.1.4.c</t>
  </si>
  <si>
    <t>SO03b-D.1.4.c: Vzduchotechnika</t>
  </si>
  <si>
    <t>Kód 003/SO03b/SO03b-D.1.4.c/751.1</t>
  </si>
  <si>
    <t xml:space="preserve">751.1: Větrání hygienického zázemí </t>
  </si>
  <si>
    <t>Kód 003/SO03b/SO03b-D.1.4.c/751.1/751.1.</t>
  </si>
  <si>
    <t xml:space="preserve">751.1.: Větrání hygienického zázemí </t>
  </si>
  <si>
    <t>Kód 003/SO03b/SO03b-D.1.4.g</t>
  </si>
  <si>
    <t>SO03b-D.1.4.g: Silnoproudá elektroinstalace</t>
  </si>
  <si>
    <t>Kód 003/SO03b/SO03b-D.1.4.g/210H</t>
  </si>
  <si>
    <t>210H: Materiál pro elektromontáže dle 21-M</t>
  </si>
  <si>
    <t>Kód 003/SO03b/SO03b-D.1.4.g/210H/210 01H</t>
  </si>
  <si>
    <t>210 01H: Trubková vedení, instalační krabice a svorkovnice</t>
  </si>
  <si>
    <t>Kód 003/SO03b/SO03b-D.1.4.g/210H/210 02H</t>
  </si>
  <si>
    <t>210 02H: Ocelové konstrukce pro vnitřní rozvod a přístroje</t>
  </si>
  <si>
    <t>Kód 003/SO03b/SO03b-D.1.4.g/210H/210 08H</t>
  </si>
  <si>
    <t>210 08H: Vodiče, šňůry a kabely měděné</t>
  </si>
  <si>
    <t>Kód 003/SO03b/SO03b-D.1.4.g/210H/210 11H</t>
  </si>
  <si>
    <t>210 11H: Spínací, spouštěcí a regulační ústrojí, zásuvky, vidlice, odpojovače</t>
  </si>
  <si>
    <t>Kód 003/SO03b/SO03b-D.1.4.g/210H/210 12H</t>
  </si>
  <si>
    <t>210 12H: Ústrojí jistící</t>
  </si>
  <si>
    <t>Kód 003/SO03b/SO03b-D.1.4.g/210H/210 19H</t>
  </si>
  <si>
    <t>210 19H: Rozváděče, rozvodné skříně, desky a svorkovnice</t>
  </si>
  <si>
    <t>Kód 003/SO03b/SO03b-D.1.4.g/210H/210 20H</t>
  </si>
  <si>
    <t>210 20H: Svítidla a osvětlovací zařízení, předměty a elektrická zařízení</t>
  </si>
  <si>
    <t>Kód 003/SO03b/SO03b-D.1.4.g/210M</t>
  </si>
  <si>
    <t>210M: Elektromontáže dle 21-M</t>
  </si>
  <si>
    <t>Kód 003/SO03b/SO03b-D.1.4.g/210M/210 01M</t>
  </si>
  <si>
    <t>210 01M: Trubková vedení, instalační krabice a svorkovnice</t>
  </si>
  <si>
    <t>Kód 003/SO03b/SO03b-D.1.4.g/210M/210 02M</t>
  </si>
  <si>
    <t>210 02M: Ocelové konstrukce pro vnitřní rozvod a přístroje</t>
  </si>
  <si>
    <t>Kód 003/SO03b/SO03b-D.1.4.g/210M/210 08M</t>
  </si>
  <si>
    <t>210 08M: Vodiče, šňůry a kabely měděné</t>
  </si>
  <si>
    <t>Kód 003/SO03b/SO03b-D.1.4.g/210M/210 10M</t>
  </si>
  <si>
    <t>210 10M: Ukončení a propojení vodičů, kabelů a šňůr, podpěrky a průchodky, soubory pro kabely</t>
  </si>
  <si>
    <t>Kód 003/SO03b/SO03b-D.1.4.g/210M/210 11M</t>
  </si>
  <si>
    <t>210 11M: Spínací, spouštěcí a regulační ústrojí, zásuvky, vidlice, odpojovače</t>
  </si>
  <si>
    <t>Kód 003/SO03b/SO03b-D.1.4.g/210M/210 12M</t>
  </si>
  <si>
    <t>210 12M: Ústrojí jistící</t>
  </si>
  <si>
    <t>Kód 003/SO03b/SO03b-D.1.4.g/210M/210 19M</t>
  </si>
  <si>
    <t>210 19M: Rozváděče, rozvodné skříně, desky a svorkovnice</t>
  </si>
  <si>
    <t>Kód 003/SO03b/SO03b-D.1.4.g/210M/210 20M</t>
  </si>
  <si>
    <t>210 20M: Svítidla a osvětlovací zařízení, předměty a elektrická zařízení</t>
  </si>
  <si>
    <t>Kód 003/SO03b/SO03b-D.1.4.g/210M/210 96M</t>
  </si>
  <si>
    <t>210 96M: Revize vyhrazených technických zařízení dle 58-M</t>
  </si>
  <si>
    <t>Kód 003/SO03b/SO03b-D.1.4.g/210M/210 97M</t>
  </si>
  <si>
    <t>210 97M: Globální zůčtovací sazby</t>
  </si>
  <si>
    <t>Kód 003/SO03b/SO03b-D.1.4.g/210M/210 98M</t>
  </si>
  <si>
    <t>210 98M: Hodinové zůčtovací stavby</t>
  </si>
  <si>
    <t>Kód 003/SO03b/SO03b-D.1.4.g/210M/210 99M</t>
  </si>
  <si>
    <t>210 99M: Vedlejší rozpočtové náklady</t>
  </si>
  <si>
    <t>Kód 003/SO03b/SO03b-D.1.4.g/46-M</t>
  </si>
  <si>
    <t>46-M: Zemní a pomocné stavební práce při elektromontážích dle 46-M</t>
  </si>
  <si>
    <t>Kód 003/SO03b/SO03b-D.1.4.g/46-M/460 68</t>
  </si>
  <si>
    <t>460 68: Prorážení otvorů a ostatní bourací práce</t>
  </si>
  <si>
    <t>Kód 003/SO03b/SO03b-D.1.4.g/94M</t>
  </si>
  <si>
    <t>94M: Lešení dle 800-3</t>
  </si>
  <si>
    <t>Kód 003/SO03b/SO03b-D.1.4.g/94M/941 95-5</t>
  </si>
  <si>
    <t>941 95-5: Lešení lehké pomocné</t>
  </si>
  <si>
    <t>Kód 003/SO03b/SO03b-D1.4.d</t>
  </si>
  <si>
    <t xml:space="preserve">SO03b-D1.4.d: Vytápění </t>
  </si>
  <si>
    <t>Kód 003/SO03b/SO03b-D1.4.d/006</t>
  </si>
  <si>
    <t>Kód 003/SO03b/SO03b-D1.4.d/006/0061</t>
  </si>
  <si>
    <t>Kód 003/SO03b/SO03b-D1.4.d/009</t>
  </si>
  <si>
    <t>Kód 003/SO03b/SO03b-D1.4.d/009/0096</t>
  </si>
  <si>
    <t>Kód 003/SO03b/SO03b-D1.4.d/099</t>
  </si>
  <si>
    <t>Kód 003/SO03b/SO03b-D1.4.d/099/099.</t>
  </si>
  <si>
    <t>Kód 003/SO03b/SO03b-D1.4.d/732</t>
  </si>
  <si>
    <t>732: Ústřední vytápění - strojovny</t>
  </si>
  <si>
    <t>Kód 003/SO03b/SO03b-D1.4.d/732/732.</t>
  </si>
  <si>
    <t>732.: Strojovny</t>
  </si>
  <si>
    <t>Kód 003/SO03b/SO03b-D1.4.d/733</t>
  </si>
  <si>
    <t>Kód 003/SO03b/SO03b-D1.4.d/733/733.</t>
  </si>
  <si>
    <t>733.: Rozvodné potrubí</t>
  </si>
  <si>
    <t>Kód 003/SO03b/SO03b-D1.4.d/734</t>
  </si>
  <si>
    <t>Kód 003/SO03b/SO03b-D1.4.d/734/734.</t>
  </si>
  <si>
    <t>Kód 003/SO03b/SO03b-D1.4.d/735</t>
  </si>
  <si>
    <t>Kód 003/SO03b/SO03b-D1.4.d/735/735.</t>
  </si>
  <si>
    <t>NN</t>
  </si>
  <si>
    <t>NN: Neuznatelné náklady</t>
  </si>
  <si>
    <t>NN/SO02</t>
  </si>
  <si>
    <t>SO02: Zpevněné plochy</t>
  </si>
  <si>
    <t>NN/SO02/SO02-D.1.1</t>
  </si>
  <si>
    <t>SO02-D.1.1: Architektonicko-stavební řešení</t>
  </si>
  <si>
    <t>NN/SO02/SO02-D.1.1/001</t>
  </si>
  <si>
    <t>NN/SO02/SO02-D.1.1/001/001.</t>
  </si>
  <si>
    <t>NN/SO02/SO02-D.1.1/005</t>
  </si>
  <si>
    <t>005: Komunikace</t>
  </si>
  <si>
    <t>NN/SO02/SO02-D.1.1/005/0056</t>
  </si>
  <si>
    <t>0056: Podkladní vrstvy komunikací, letišť a ploch</t>
  </si>
  <si>
    <t>NN/SO02/SO02-D.1.1/005/0057</t>
  </si>
  <si>
    <t>0057: Kryty pozemních komunikací letišť a ploch z kameniva nebo živičné</t>
  </si>
  <si>
    <t>NN/SO02/SO02-D.1.1/008</t>
  </si>
  <si>
    <t>NN/SO02/SO02-D.1.1/008/0089</t>
  </si>
  <si>
    <t>NN/SO02/SO02-D.1.1/009</t>
  </si>
  <si>
    <t>NN/SO02/SO02-D.1.1/009/0091</t>
  </si>
  <si>
    <t>0091: Doplňující konstrukce a práce pozemních komunikací, letišť a ploch</t>
  </si>
  <si>
    <t>NN/SO02/SO02-D.1.1/009/0096</t>
  </si>
  <si>
    <t>NN/SO02/SO02-D.1.1/099</t>
  </si>
  <si>
    <t>NN/SO02/SO02-D.1.1/099/0998</t>
  </si>
  <si>
    <t>0998: Přesun hmot</t>
  </si>
  <si>
    <t>NN/SO02/SO02-D.1.1/NUS</t>
  </si>
  <si>
    <t>NN/SO02/SO02-D.1.1/NUS/VRN.</t>
  </si>
  <si>
    <t>VRN.: Vedlejší rozpočtové náklady</t>
  </si>
  <si>
    <t xml:space="preserve"> </t>
  </si>
  <si>
    <t>Finance</t>
  </si>
  <si>
    <t>Objekt</t>
  </si>
  <si>
    <t>Podobjekt</t>
  </si>
  <si>
    <t>Oddíl</t>
  </si>
  <si>
    <t>Pododdíl</t>
  </si>
  <si>
    <t>SP</t>
  </si>
  <si>
    <t>121151113</t>
  </si>
  <si>
    <t>Sejmutí ornice plochy do 500 m2 tl vrstvy do 200 mm strojně</t>
  </si>
  <si>
    <t>m2</t>
  </si>
  <si>
    <t>122251102</t>
  </si>
  <si>
    <t>Odkopávky a prokopávky nezapažené v hornině třídy těžitelnosti I, skupiny 3 objem do 50 m3 strojně</t>
  </si>
  <si>
    <t>m3</t>
  </si>
  <si>
    <t>122351102</t>
  </si>
  <si>
    <t>Odkopávky a prokopávky nezapažené v hornině třídy těžitelnosti II, skupiny 4 objem do 50 m3 strojně</t>
  </si>
  <si>
    <t>131251102</t>
  </si>
  <si>
    <t>Hloubení jam nezapažených v hornině třídy těžitelnosti I, skupiny 3 objem do 50 m3 strojně</t>
  </si>
  <si>
    <t>131351104</t>
  </si>
  <si>
    <t>Hloubení jam nezapažených v hornině třídy těžitelnosti II, skupiny 4 objem do 500 m3 strojně</t>
  </si>
  <si>
    <t>132251251</t>
  </si>
  <si>
    <t>Hloubení rýh nezapažených š do 2000 mm v hornině třídy těžitelnosti I, skupiny 3 objem do 20 m3 strojně</t>
  </si>
  <si>
    <t>132351252</t>
  </si>
  <si>
    <t>Hloubení rýh nezapažených š do 2000 mm v hornině třídy těžitelnosti II, skupiny 4 objem do 50 m3 strojně</t>
  </si>
  <si>
    <t>161101101</t>
  </si>
  <si>
    <t>Svislé přemístění výkopku z horniny tř. 1 až 4 hl výkopu do 2,5 m</t>
  </si>
  <si>
    <t>162351103</t>
  </si>
  <si>
    <t>Vodorovné přemístění do 500 m výkopku/sypaniny z horniny třídy těžitelnosti I, skupiny 1 až 3</t>
  </si>
  <si>
    <t>162351123</t>
  </si>
  <si>
    <t>Vodorovné přemístění do 500 m výkopku/sypaniny z hornin třídy těžitelnosti II, skupiny 4 a 5</t>
  </si>
  <si>
    <t>162451106</t>
  </si>
  <si>
    <t>Vodorovné přemístění do 2000 m výkopku/sypaniny z horniny třídy těžitelnosti I, skupiny 1 až 3</t>
  </si>
  <si>
    <t>162451126</t>
  </si>
  <si>
    <t>Vodorovné přemístění do 2000 m výkopku/sypaniny z horniny třídy těžitelnosti II, skupiny 4 a 5</t>
  </si>
  <si>
    <t>167151101</t>
  </si>
  <si>
    <t>Nakládání výkopku z hornin třídy těžitelnosti I, skupiny 1 až 3 do 100 m3</t>
  </si>
  <si>
    <t>167151112</t>
  </si>
  <si>
    <t>Nakládání výkopku z hornin třídy těžitelnosti II, skupiny 4 a 5 přes 100 m3</t>
  </si>
  <si>
    <t>171201221</t>
  </si>
  <si>
    <t>Poplatek za uložení na skládce (skládkovné) zeminy a kamení kód odpadu 17 05 04</t>
  </si>
  <si>
    <t>t</t>
  </si>
  <si>
    <t>171251201</t>
  </si>
  <si>
    <t>Uložení sypaniny na skládky nebo meziskládky</t>
  </si>
  <si>
    <t>174151101</t>
  </si>
  <si>
    <t>Zásyp jam, šachet rýh nebo kolem objektů sypaninou se zhutněním</t>
  </si>
  <si>
    <t>181913112</t>
  </si>
  <si>
    <t>Úprava pláně v hornině třídy těžitelnosti II, skupiny 4 se zhutněním ručně</t>
  </si>
  <si>
    <t>211561111</t>
  </si>
  <si>
    <t>Výplň odvodňovacích žeber nebo trativodů kamenivem hrubým drceným frakce 4 až 16 mm</t>
  </si>
  <si>
    <t>212532111</t>
  </si>
  <si>
    <t>Lože pro trativody z kameniva hrubého drceného</t>
  </si>
  <si>
    <t>212755216</t>
  </si>
  <si>
    <t>Trativody z drenážních trubek plastových flexibilních D 160 mm bez lože</t>
  </si>
  <si>
    <t>m</t>
  </si>
  <si>
    <t>212972113</t>
  </si>
  <si>
    <t>Opláštění drenážních trub filtrační textilií DN 160</t>
  </si>
  <si>
    <t>273313611</t>
  </si>
  <si>
    <t>Základové desky z betonu tř. C 16/20</t>
  </si>
  <si>
    <t>273313811</t>
  </si>
  <si>
    <t>Základové desky z betonu tř. C 25/30</t>
  </si>
  <si>
    <t>273351121</t>
  </si>
  <si>
    <t>Zřízení bednění základových desek</t>
  </si>
  <si>
    <t>273351122</t>
  </si>
  <si>
    <t>Odstranění bednění základových desek</t>
  </si>
  <si>
    <t>273362021</t>
  </si>
  <si>
    <t>Výztuž základových desek svařovanými sítěmi Kari</t>
  </si>
  <si>
    <t>274321511</t>
  </si>
  <si>
    <t>Základové pasy ze ŽB bez zvýšených nároků na prostředí tř. C 25/30</t>
  </si>
  <si>
    <t>274351121</t>
  </si>
  <si>
    <t>Zřízení bednění základových pasů rovného</t>
  </si>
  <si>
    <t>274351122</t>
  </si>
  <si>
    <t>Odstranění bednění základových pasů rovného</t>
  </si>
  <si>
    <t>274361821</t>
  </si>
  <si>
    <t>Výztuž základových pasů betonářskou ocelí 10 505 (R)</t>
  </si>
  <si>
    <t>2753_01</t>
  </si>
  <si>
    <t>D+M Kování pro osazení prefabrikovaných prvků do základových konstrukcí</t>
  </si>
  <si>
    <t>kus</t>
  </si>
  <si>
    <t>275321511</t>
  </si>
  <si>
    <t>Základové patky ze ŽB bez zvýšených nároků na prostředí tř. C 25/30</t>
  </si>
  <si>
    <t>275351121</t>
  </si>
  <si>
    <t>Zřízení bednění základových patek</t>
  </si>
  <si>
    <t>275351122</t>
  </si>
  <si>
    <t>Odstranění bednění základových patek</t>
  </si>
  <si>
    <t>275361821</t>
  </si>
  <si>
    <t>Výztuž základových patek betonářskou ocelí 10 505 (R)</t>
  </si>
  <si>
    <t>279113134</t>
  </si>
  <si>
    <t>Základová zeď tl do 300 mm z tvárnic ztraceného bednění včetně výplně z betonu tř. C 16/20</t>
  </si>
  <si>
    <t>279322511</t>
  </si>
  <si>
    <t>Základová zeď ze ŽB se zvýšenými nároky na prostředí tř. C 25/30 bez výztuže</t>
  </si>
  <si>
    <t>279351121</t>
  </si>
  <si>
    <t>Zřízení oboustranného bednění základových zdí</t>
  </si>
  <si>
    <t>279351122</t>
  </si>
  <si>
    <t>Odstranění oboustranného bednění základových zdí</t>
  </si>
  <si>
    <t>279361821</t>
  </si>
  <si>
    <t>Výztuž základových zdí nosných betonářskou ocelí 10 505</t>
  </si>
  <si>
    <t>31054846</t>
  </si>
  <si>
    <t>Jeřáb pro montáž skeletu</t>
  </si>
  <si>
    <t>hod</t>
  </si>
  <si>
    <t>310654PC1</t>
  </si>
  <si>
    <t>Dodávka a montáž ŽB skeletu (sloupy, základové nosníky, vazníky )</t>
  </si>
  <si>
    <t>ks</t>
  </si>
  <si>
    <t>310239411</t>
  </si>
  <si>
    <t>Zazdívka otvorů pl do 4 m2 ve zdivu nadzákladovém cihlami pálenými na MC</t>
  </si>
  <si>
    <t>317234410</t>
  </si>
  <si>
    <t>Vyzdívka mezi nosníky z cihel pálených na MC</t>
  </si>
  <si>
    <t>317944323</t>
  </si>
  <si>
    <t>Válcované nosníky č.14 až 22 dodatečně osazované do připravených otvorů</t>
  </si>
  <si>
    <t>319201321</t>
  </si>
  <si>
    <t>Vyrovnání nerovného povrchu zdiva tl do 30 mm maltou</t>
  </si>
  <si>
    <t>342151113</t>
  </si>
  <si>
    <t>Montáž opláštění stěn ocelových kcí ze sendvičových panelů šroubovaných budov v do 24 m</t>
  </si>
  <si>
    <t>3421511PC10</t>
  </si>
  <si>
    <t>Panel sendvičový stěnový tl.100 mm, s jádrem z PUR,</t>
  </si>
  <si>
    <t>3421511PC11</t>
  </si>
  <si>
    <t>Panel sendvičový stěnový tl.120 mm, s jádrem z PUR,</t>
  </si>
  <si>
    <t>Panel sendvičový stěnový tl.100 mm, s jádrem z minerální vlny</t>
  </si>
  <si>
    <t>342151PC06</t>
  </si>
  <si>
    <t>Tmelení sendvičových panelů</t>
  </si>
  <si>
    <t>342244211</t>
  </si>
  <si>
    <t>Příčka z cihel broušených na tenkovrstvou maltu tloušťky 115 mm</t>
  </si>
  <si>
    <t>342272245</t>
  </si>
  <si>
    <t>Příčka z pórobetonových hladkých tvárnic na tenkovrstvou maltu tl 150 mm</t>
  </si>
  <si>
    <t>346244381</t>
  </si>
  <si>
    <t>Plentování jednostranné v do 200 mm válcovaných nosníků cihlami</t>
  </si>
  <si>
    <t>444151111</t>
  </si>
  <si>
    <t>Montáž krytiny ocelových střech ze sendvičových panelů šroubovaných budov v do 6 m</t>
  </si>
  <si>
    <t>Montáž opláštění podhledů ze sendvičových panelů šroubovaných budov v do 6 m</t>
  </si>
  <si>
    <t>H</t>
  </si>
  <si>
    <t>553247_06</t>
  </si>
  <si>
    <t>panel sendvičový střešní, izol.minerál, celk.š.1100/1120mm, tl 100/135 mm</t>
  </si>
  <si>
    <t>55343021</t>
  </si>
  <si>
    <t>profil rohový Pz s kulatou hlavou pro vnitřní omítky tl 12mm</t>
  </si>
  <si>
    <t>56284233</t>
  </si>
  <si>
    <t>omítník PVC tl omítky tl 10mm</t>
  </si>
  <si>
    <t>59051476</t>
  </si>
  <si>
    <t>profil začišťovací PVC 9mm s výztužnou tkaninou pro ostění ETICS</t>
  </si>
  <si>
    <t>612131101</t>
  </si>
  <si>
    <t>Cementový postřik vnitřních stěn nanášený celoplošně ručně</t>
  </si>
  <si>
    <t>612142001</t>
  </si>
  <si>
    <t>Potažení vnitřních stěn sklovláknitým pletivem vtlačeným do tenkovrstvé hmoty</t>
  </si>
  <si>
    <t>612321121</t>
  </si>
  <si>
    <t>Vápenocementová omítka hladká jednovrstvá vnitřních stěn nanášená ručně</t>
  </si>
  <si>
    <t>612321141</t>
  </si>
  <si>
    <t>Vápenocementová omítka štuková dvouvrstvá vnitřních stěn nanášená ručně</t>
  </si>
  <si>
    <t>612321191</t>
  </si>
  <si>
    <t>Příplatek k vápenocementové omítce vnitřních stěn za každých dalších 5 mm tloušťky ručně</t>
  </si>
  <si>
    <t>61232530_01</t>
  </si>
  <si>
    <t>Příplatek k vápenocementové omítce vnitřních pohledů za každých dalších 5 mm tloušťky ručně</t>
  </si>
  <si>
    <t>612325302</t>
  </si>
  <si>
    <t>Vápenocementová štuková omítka ostění nebo nadpraží</t>
  </si>
  <si>
    <t>6131311_01</t>
  </si>
  <si>
    <t>Cementový postřik vnitřních podhledů nanášený celoplošně ručně</t>
  </si>
  <si>
    <t>619995001</t>
  </si>
  <si>
    <t>Začištění omítek kolem oken, dveří, podlah nebo obkladů</t>
  </si>
  <si>
    <t>619996145</t>
  </si>
  <si>
    <t>Ochrana konstrukcí nebo samostatných prvků obalením geotextilií</t>
  </si>
  <si>
    <t>622143003</t>
  </si>
  <si>
    <t>Montáž omítkových plastových nebo pozinkovaných rohových profilů s tkaninou</t>
  </si>
  <si>
    <t>622143004</t>
  </si>
  <si>
    <t>Montáž omítkových samolepících začišťovacích profilů pro spojení s okenním rámem</t>
  </si>
  <si>
    <t>622143005</t>
  </si>
  <si>
    <t>Montáž omítníků plastových nebo pozinkovaných</t>
  </si>
  <si>
    <t>629991011</t>
  </si>
  <si>
    <t>Zakrytí výplní otvorů a svislých ploch fólií přilepenou lepící páskou</t>
  </si>
  <si>
    <t>45157_01</t>
  </si>
  <si>
    <t>Lože pod dlažby ze štěrkopísku vrstva tl do 100 mm</t>
  </si>
  <si>
    <t>63131_01</t>
  </si>
  <si>
    <t xml:space="preserve">Příplatek za kartáčování </t>
  </si>
  <si>
    <t>631311126</t>
  </si>
  <si>
    <t>Mazanina tl do 120 mm z betonu prostého bez zvýšených nároků na prostředí tř. C 25/30</t>
  </si>
  <si>
    <t>631311136</t>
  </si>
  <si>
    <t>Mazanina tl do 240 mm z betonu prostého bez zvýšených nároků na prostředí tř. C 25/30</t>
  </si>
  <si>
    <t>631319013</t>
  </si>
  <si>
    <t>Příplatek k mazanině tl do 240 mm za přehlazení povrchu</t>
  </si>
  <si>
    <t>631319175</t>
  </si>
  <si>
    <t>Příplatek k mazanině tl do 240 mm za stržení povrchu spodní vrstvy před vložením výztuže</t>
  </si>
  <si>
    <t>631319203</t>
  </si>
  <si>
    <t>Příplatek k mazaninám za přidání ocelových vláken (drátkobeton) pro objemové vyztužení 25 kg/m3</t>
  </si>
  <si>
    <t>631362021</t>
  </si>
  <si>
    <t>Výztuž mazanin svařovanými sítěmi Kari</t>
  </si>
  <si>
    <t>633991111</t>
  </si>
  <si>
    <t>Nástřik betonových povrchů proti odpařování vody</t>
  </si>
  <si>
    <t>634111116</t>
  </si>
  <si>
    <t>Obvodová dilatace pružnou těsnicí páskou mezi stěnou a mazaninou nebo potěrem v 150 mm</t>
  </si>
  <si>
    <t>635111_01</t>
  </si>
  <si>
    <t>Násyp pod podlahy z hrubého kameniva 32-63 se zhutněním</t>
  </si>
  <si>
    <t>635111215</t>
  </si>
  <si>
    <t>Násyp pod podlahy ze štěrkopísku se zhutněním</t>
  </si>
  <si>
    <t>635111241</t>
  </si>
  <si>
    <t>Násyp pod podlahy z hrubého kameniva 8-16 se zhutněním</t>
  </si>
  <si>
    <t>6371211PC12</t>
  </si>
  <si>
    <t>Zapravení podlahy po demontovaných zdech, betonová mazanina</t>
  </si>
  <si>
    <t>59227016</t>
  </si>
  <si>
    <t>žlabovka příkopová betonová s lomenými stěnami 300x650x245mm</t>
  </si>
  <si>
    <t>935112211</t>
  </si>
  <si>
    <t>Osazení příkopového žlabu do betonu tl 100 mm z betonových tvárnic š 800 mm</t>
  </si>
  <si>
    <t>945412111</t>
  </si>
  <si>
    <t>Teleskopická hydraulická montážní plošina výška zdvihu do 8 m</t>
  </si>
  <si>
    <t>den</t>
  </si>
  <si>
    <t>949101111</t>
  </si>
  <si>
    <t>Lešení pomocné pro objekty pozemních staveb s lešeňovou podlahou v do 1,9 m zatížení do 150 kg/m2</t>
  </si>
  <si>
    <t>952901221</t>
  </si>
  <si>
    <t>Vyčištění budov průmyslových objektů při jakékoliv výšce podlaží</t>
  </si>
  <si>
    <t>961055111</t>
  </si>
  <si>
    <t>Bourání základů ze ŽB</t>
  </si>
  <si>
    <t>962032254</t>
  </si>
  <si>
    <t>Bourání zdiva z tvárnic cementových na jakoukoli maltu přes 1 m3</t>
  </si>
  <si>
    <t>96203PC31</t>
  </si>
  <si>
    <t>Bourání sendvičových  příček - rámové stěnové panely tl do 100 mm</t>
  </si>
  <si>
    <t>963051113</t>
  </si>
  <si>
    <t>Bourání ŽB stropů deskových tl přes 80 mm</t>
  </si>
  <si>
    <t>964072221</t>
  </si>
  <si>
    <t>Vybourání válcovaných nosníků ze zdiva smíšeného dl do 4 m hmotnosti do 20 kg/m</t>
  </si>
  <si>
    <t>965042241</t>
  </si>
  <si>
    <t>Bourání podkladů pod dlažby nebo mazanin betonových nebo z litého asfaltu tl přes 100 mm pl přes 4 m2</t>
  </si>
  <si>
    <t>965049112</t>
  </si>
  <si>
    <t>Příplatek k bourání betonových mazanin za bourání mazanin se svařovanou sítí tl přes 100 mm</t>
  </si>
  <si>
    <t>965082923</t>
  </si>
  <si>
    <t>Odstranění násypů pod podlahami tl do 100 mm pl přes 2 m2</t>
  </si>
  <si>
    <t>965082933</t>
  </si>
  <si>
    <t>Odstranění násypů pod podlahami tl do 200 mm pl přes 2 m2</t>
  </si>
  <si>
    <t>966008211</t>
  </si>
  <si>
    <t>Bourání odvodňovacího žlabu z betonových příkopových tvárnic š do 500 mm</t>
  </si>
  <si>
    <t>966072121</t>
  </si>
  <si>
    <t>Demontáž opláštění stěn ocelových kcí z tvarovaných ocelových plechů budov v do 6 m</t>
  </si>
  <si>
    <t>968072455</t>
  </si>
  <si>
    <t>Vybourání kovových dveřních zárubní pl do 2 m2</t>
  </si>
  <si>
    <t>968072456</t>
  </si>
  <si>
    <t>Vybourání kovových dveřních zárubní pl přes 2 m2</t>
  </si>
  <si>
    <t>96807PC01</t>
  </si>
  <si>
    <t>Demontáž dveří</t>
  </si>
  <si>
    <t>997002519</t>
  </si>
  <si>
    <t>Příplatek ZKD 1 km přemístění suti a vybouraných hmot</t>
  </si>
  <si>
    <t>997013211</t>
  </si>
  <si>
    <t>Vnitrostaveništní doprava suti a vybouraných hmot pro budovy v do 6 m ručně</t>
  </si>
  <si>
    <t>997013501</t>
  </si>
  <si>
    <t>Odvoz suti a vybouraných hmot na skládku nebo meziskládku do 1 km se složením</t>
  </si>
  <si>
    <t>997013601</t>
  </si>
  <si>
    <t>Poplatek za uložení na skládce (skládkovné) stavebního odpadu betonového kód odpadu 17 01 01</t>
  </si>
  <si>
    <t>997013602</t>
  </si>
  <si>
    <t>Poplatek za uložení na skládce (skládkovné) stavebního odpadu železobetonového kód odpadu 17 01 01</t>
  </si>
  <si>
    <t>997013607</t>
  </si>
  <si>
    <t>Poplatek za uložení na skládce (skládkovné) stavebního odpadu keramického kód odpadu 17 01 03</t>
  </si>
  <si>
    <t>997013631</t>
  </si>
  <si>
    <t>Poplatek za uložení na skládce (skládkovné) stavebního odpadu směsného kód odpadu 17 09 04</t>
  </si>
  <si>
    <t>919735113</t>
  </si>
  <si>
    <t>Řezání stávajícího živičného krytu hl do 150 mm</t>
  </si>
  <si>
    <t>973031813</t>
  </si>
  <si>
    <t>Vysekání kapes ve zdivu cihelném na MV nebo MVC pro zavázání příček tl do 150 mm</t>
  </si>
  <si>
    <t>977311113</t>
  </si>
  <si>
    <t>Řezání stávajících betonových mazanin nevyztužených hl do 150 mm</t>
  </si>
  <si>
    <t>985331213</t>
  </si>
  <si>
    <t>Dodatečné vlepování betonářské výztuže D 12 mm do chemické malty včetně vyvrtání otvoru</t>
  </si>
  <si>
    <t>998017001</t>
  </si>
  <si>
    <t>Přesun hmot s omezením mechanizace pro budovy v do 6 m</t>
  </si>
  <si>
    <t>28322004</t>
  </si>
  <si>
    <t>fólie hydroizolační pro spodní stavbu mPVC tl 1,5mm</t>
  </si>
  <si>
    <t>28323005</t>
  </si>
  <si>
    <t>fólie profilovaná (nopová) drenážní HDPE s výškou nopů 8mm</t>
  </si>
  <si>
    <t>69311082</t>
  </si>
  <si>
    <t>geotextilie netkaná separační, ochranná, filtrační, drenážní PP 500g/m2</t>
  </si>
  <si>
    <t>711131811</t>
  </si>
  <si>
    <t>Odstranění izolace proti zemní vlhkosti vodorovné</t>
  </si>
  <si>
    <t>711161273</t>
  </si>
  <si>
    <t>Provedení izolace proti zemní vlhkosti svislé z nopové fólie</t>
  </si>
  <si>
    <t>711161384</t>
  </si>
  <si>
    <t>Izolace proti zemní vlhkosti nopovou fólií ukončení provětrávací lištou</t>
  </si>
  <si>
    <t>711471051</t>
  </si>
  <si>
    <t>Provedení vodorovné izolace proti tlakové vodě termoplasty lepenou fólií PVC</t>
  </si>
  <si>
    <t>711472051</t>
  </si>
  <si>
    <t>Provedení svislé izolace proti tlakové vodě termoplasty lepenou fólií PVC</t>
  </si>
  <si>
    <t>711491171</t>
  </si>
  <si>
    <t>Provedení doplňků izolace proti vodě na vodorovné ploše z textilií vrstva podkladní</t>
  </si>
  <si>
    <t>711491172</t>
  </si>
  <si>
    <t>Provedení doplňků izolace proti vodě na vodorovné ploše z textilií vrstva ochranná</t>
  </si>
  <si>
    <t>711491271</t>
  </si>
  <si>
    <t>Provedení doplňků izolace proti vodě na ploše svislé z textilií vrstva podkladní</t>
  </si>
  <si>
    <t>711491272</t>
  </si>
  <si>
    <t>Provedení doplňků izolace proti vodě na ploše svislé z textilií vrstva ochranná</t>
  </si>
  <si>
    <t>711767278</t>
  </si>
  <si>
    <t>Izolace proti vodě opracování trubních prostupů folie s dotmelením na přírubu průměru do 200 mm</t>
  </si>
  <si>
    <t>998711102</t>
  </si>
  <si>
    <t>Přesun hmot tonážní pro izolace proti vodě, vlhkosti a plynům v objektech výšky do 12 m</t>
  </si>
  <si>
    <t>713130831</t>
  </si>
  <si>
    <t>Odstranění tepelné izolace stěn přibité nebo nastřelené z vláknitých materiálů tl do 100 mm</t>
  </si>
  <si>
    <t>55344241</t>
  </si>
  <si>
    <t>kotlík závěsný půlkulatý Pz 250x80mm</t>
  </si>
  <si>
    <t>55344264</t>
  </si>
  <si>
    <t>kotlík závěsný půlkulatý Pz 330x120mm</t>
  </si>
  <si>
    <t>764002851</t>
  </si>
  <si>
    <t>Demontáž oplechování parapetů do suti</t>
  </si>
  <si>
    <t>764501108</t>
  </si>
  <si>
    <t>Montáž kotlíku oválného (trychtýřového) pro podokapní žlab</t>
  </si>
  <si>
    <t>764511403</t>
  </si>
  <si>
    <t>Žlab podokapní půlkruhový z Pz plechu rš 250 mm</t>
  </si>
  <si>
    <t>764511404</t>
  </si>
  <si>
    <t>Žlab podokapní půlkruhový z Pz plechu rš 330 mm</t>
  </si>
  <si>
    <t>764518622</t>
  </si>
  <si>
    <t>Svody kruhové včetně objímek, kolen, odskoků z Pz s povrchovou úpravou průměru 100 mm</t>
  </si>
  <si>
    <t>764518623</t>
  </si>
  <si>
    <t>Svody kruhové včetně objímek, kolen, odskoků z Pz s povrchovou úpravou průměru 120 mm</t>
  </si>
  <si>
    <t>764-PC-01</t>
  </si>
  <si>
    <t>D+M těsnící pásek pro střešní krytinu</t>
  </si>
  <si>
    <t>764-PC03</t>
  </si>
  <si>
    <t>Lemování štítu, rohů,otvorů, spoje panelů, zakládací profily</t>
  </si>
  <si>
    <t>998764102</t>
  </si>
  <si>
    <t>Přesun hmot tonážní pro konstrukce klempířské v objektech v do 12 m</t>
  </si>
  <si>
    <t>766321_P1</t>
  </si>
  <si>
    <t>D+M Plastové jednokřídlé dveře 1000x1970 mm, panikové kování, tříbodový zámek, bílá/bílá, včetně kování, viz. výpisy prvků OZN. P1</t>
  </si>
  <si>
    <t>766321_P2</t>
  </si>
  <si>
    <t>D+M Plastové jednokřídlé dveře 800 x1970 mm, panikové kování, 2/3 zasklení, tříbodový zámek,včetně kování, bílá/bílá viz. výpisy prvků OZN. P2</t>
  </si>
  <si>
    <t>766321_P3</t>
  </si>
  <si>
    <t>D+M Plastové jednokřídlé dveře 800 x1970 mm, + nadsvětlík, celková výška 2650 mm, panikové kování, 2/3 zasklení, tříbodový zámek, bílá/bílá, včetně kování, viz. výpisy prvků OZN. P3</t>
  </si>
  <si>
    <t>766321_P4</t>
  </si>
  <si>
    <t>D+M Sendvičové dvoukřídlé dveře 2000x2500 mm, nerezová obložková zárubeň, bílá/bílá, plné bez zasklení,včetně kování, viz. výpisy prvků OZN. P4</t>
  </si>
  <si>
    <t>766321_P6</t>
  </si>
  <si>
    <t>D+M Sendvičové jednokřídlé dveře 1000x1970 mm, bílá/bílá, plné bez zasklení, nerezová obložka, včetně kování, viz. výpisy prvků OZN. P6</t>
  </si>
  <si>
    <t>766321_P7</t>
  </si>
  <si>
    <t>D+M Plastové dvoukřídlé dveře 1500x1970 mm, bílá/bílá, plné bez zasklení,včetně kování, viz. výpisy prvků OZN. P7</t>
  </si>
  <si>
    <t>766321_P8</t>
  </si>
  <si>
    <t>D+M Plastové jednokřídlé dveře 900 x1970 mm, bílá/bílá, plné bez zasklení,včetně kování, viz. výpisy prvků OZN. P8</t>
  </si>
  <si>
    <t>998766101</t>
  </si>
  <si>
    <t>Přesun hmot tonážní pro konstrukce truhlářské v objektech v do 6 m</t>
  </si>
  <si>
    <t>13010328</t>
  </si>
  <si>
    <t>tyč ocelová plochá jakost 11 375 200x10mm</t>
  </si>
  <si>
    <t>14550302</t>
  </si>
  <si>
    <t>profil ocelový čtvercový svařovaný 100x100x6mm</t>
  </si>
  <si>
    <t>14550PC3</t>
  </si>
  <si>
    <t>profil ocelový čtvercový svařovaný 100x150x6mm</t>
  </si>
  <si>
    <t>14550PC4</t>
  </si>
  <si>
    <t>profil ocelový čtvercový svařovaný 150x150x6mm</t>
  </si>
  <si>
    <t>767_CH01</t>
  </si>
  <si>
    <t>D+M  Chladírenské posuvné dveře 2000x2000 mm, křídlo tl. 80 mm, Výplň PUR, viz. výpis prvků CH01</t>
  </si>
  <si>
    <t>767_CH02</t>
  </si>
  <si>
    <t>D+M  Chladírenské posuvné dveře 1000x2000 mm, křídlo tl. 80 mm, Výplň PUR, viz. výpis prvků CH01</t>
  </si>
  <si>
    <t>767_PO01</t>
  </si>
  <si>
    <t>D+M Textilní požární roleta 3000x3000 EW - C2 15 DP3, kouřové čidlo, viz. výpis prvků PO01</t>
  </si>
  <si>
    <t>767_PO02</t>
  </si>
  <si>
    <t>D+M Textilní požární roleta 2500x3000 EW - C2 15 DP3, kouřové čidlo, viz. výpis prvků PO02</t>
  </si>
  <si>
    <t>767_PO03</t>
  </si>
  <si>
    <t>D+M Textilní požární roleta 1200x2100 EW - C2 15 DP3, kouřové čidlo, viz. výpis prvků PO03</t>
  </si>
  <si>
    <t>767_PO04</t>
  </si>
  <si>
    <t>D+M Sestava požárních dveří 800x1970 mm a okna 1100x1350 mm, EW - C5 15 DP3, viz. výpis prvků PO04</t>
  </si>
  <si>
    <t>767_V1_01</t>
  </si>
  <si>
    <t>D+M Průmyslová sekční vrata , 2700x3000 mm, viz výpis prvků V1</t>
  </si>
  <si>
    <t>767_V1_02</t>
  </si>
  <si>
    <t>D+M Elektrohydraulický stacionární vyrovnávací můstek 2000x2500 mm, včetně nárazníků, viz. výpis prvků V1</t>
  </si>
  <si>
    <t>767_V1_03</t>
  </si>
  <si>
    <t>D+M Plachtový těsnící límec 3500x3500 mm, konstrukční hloubka 500 mm, viz. výpis prvků V1</t>
  </si>
  <si>
    <t>767_V2_01</t>
  </si>
  <si>
    <t>D+M Průmyslová sekční vrata , 2500x3000 mm, viz výpis prvků V2</t>
  </si>
  <si>
    <t>767_V3_01</t>
  </si>
  <si>
    <t>D+M Průmyslová sekční vrata , 3000x3000 mm,včetně integrovaných dveří 800x2000 mm, viz výpis prvků V3</t>
  </si>
  <si>
    <t>767_V4_01</t>
  </si>
  <si>
    <t>D+M Průmyslová sekční vrata , 3000x3000 mm,včetně integrovaných dveří 800x2000 mm, tl. lamel 67 mm, viz výpis prvků V3</t>
  </si>
  <si>
    <t>767_V5_01</t>
  </si>
  <si>
    <t>D+M Průmyslová sekční vrata , 3400x3600 mm, tl. lamel 67 mm, viz výpis prvků V5</t>
  </si>
  <si>
    <t>767_X01</t>
  </si>
  <si>
    <t>D+M Demontáž a zpětná montáž chladírenských dveří 2980x2700 mm</t>
  </si>
  <si>
    <t>767_X02</t>
  </si>
  <si>
    <t>D+M Demontáž a zpětná montáž chladírenských dveří 2900x2700 mm</t>
  </si>
  <si>
    <t>767161814</t>
  </si>
  <si>
    <t>Demontáž zábradlí rovného nerozebíratelného hmotnosti 1 m zábradlí přes 20 kg do suti</t>
  </si>
  <si>
    <t>767232PC98</t>
  </si>
  <si>
    <t>D+M Lemování betonové mazaniny z UPN 200 mm s navařenými pracnami</t>
  </si>
  <si>
    <t>bm</t>
  </si>
  <si>
    <t>767833802</t>
  </si>
  <si>
    <t>Demontáž vnitřních kovových žebříků přímých délky do 5 m kotvených do zdiva</t>
  </si>
  <si>
    <t>767995114</t>
  </si>
  <si>
    <t>Montáž atypických zámečnických konstrukcí hmotnosti do 50 kg</t>
  </si>
  <si>
    <t>kg</t>
  </si>
  <si>
    <t>998767101</t>
  </si>
  <si>
    <t>Přesun hmot tonážní pro zámečnické konstrukce v objektech v do 6 m</t>
  </si>
  <si>
    <t>777111141</t>
  </si>
  <si>
    <t>Otryskání podkladu před provedením lité podlahy</t>
  </si>
  <si>
    <t>7772176-PC</t>
  </si>
  <si>
    <t>Soklíky - zhotovení fabiónů r=60mm z polyuretanu UCRETE RG</t>
  </si>
  <si>
    <t>77752PC01</t>
  </si>
  <si>
    <t>Polyuretanová stěrka tloušťky do 6 mm lité podlahy</t>
  </si>
  <si>
    <t>998777102</t>
  </si>
  <si>
    <t>Přesun hmot tonážní pro podlahy lité v objektech v do 12 m</t>
  </si>
  <si>
    <t>597610PC4</t>
  </si>
  <si>
    <t>Obkládačky keramické  (bílé i barevné)-dle výběru investora</t>
  </si>
  <si>
    <t>781131112</t>
  </si>
  <si>
    <t>Izolace pod obklad nátěrem nebo stěrkou ve dvou vrstvách</t>
  </si>
  <si>
    <t>781131264</t>
  </si>
  <si>
    <t>Izolace pod obklad těsnícími pásy mezi podlahou a stěnou</t>
  </si>
  <si>
    <t>781474113</t>
  </si>
  <si>
    <t>Montáž obkladů vnitřních keramických hladkých do 19 ks/m2 lepených flexibilním lepidlem</t>
  </si>
  <si>
    <t>781494PC36</t>
  </si>
  <si>
    <t>Nerezové profily rohové lepené flexibilním lepidlem</t>
  </si>
  <si>
    <t>781495111</t>
  </si>
  <si>
    <t>Penetrace podkladu vnitřních obkladů</t>
  </si>
  <si>
    <t>781495115</t>
  </si>
  <si>
    <t>Spárování vnitřních obkladů silikonem</t>
  </si>
  <si>
    <t>781495133</t>
  </si>
  <si>
    <t>Izolace ve spojení s obkladem - pás lepený ve vnitřním koutu</t>
  </si>
  <si>
    <t>781495134</t>
  </si>
  <si>
    <t>Izolace ve spojení s obkladem - pás lepený ve vnějším rohu</t>
  </si>
  <si>
    <t>998781101</t>
  </si>
  <si>
    <t>Přesun hmot tonážní pro obklady keramické v objektech v do 6 m</t>
  </si>
  <si>
    <t>783314101</t>
  </si>
  <si>
    <t>Základní jednonásobný syntetický nátěr zámečnických konstrukcí</t>
  </si>
  <si>
    <t>783315101</t>
  </si>
  <si>
    <t>Mezinátěr jednonásobný syntetický standardní zámečnických konstrukcí</t>
  </si>
  <si>
    <t>783317101</t>
  </si>
  <si>
    <t>Krycí jednonásobný syntetický standardní nátěr zámečnických konstrukcí</t>
  </si>
  <si>
    <t>784211123</t>
  </si>
  <si>
    <t>Dvojnásobné bílé malby ze směsí za mokra středně otěruvzdorných v místnostech výšky do 5,00 m</t>
  </si>
  <si>
    <t>ON</t>
  </si>
  <si>
    <t>013254000_SO01</t>
  </si>
  <si>
    <t>Dokumentace skutečného provedení stavby</t>
  </si>
  <si>
    <t>030001000_SO01</t>
  </si>
  <si>
    <t>Zařízení staveniště</t>
  </si>
  <si>
    <t>065002000_SO01</t>
  </si>
  <si>
    <t>Mimostaveništní doprava materiálů</t>
  </si>
  <si>
    <t>115201512</t>
  </si>
  <si>
    <t>Demontáž odpadního potrubí DN 200</t>
  </si>
  <si>
    <t>132251252</t>
  </si>
  <si>
    <t>Hloubení rýh nezapažených š do 2000 mm v hornině třídy těžitelnosti I, skupiny 3 objem do 50 m3 strojně</t>
  </si>
  <si>
    <t>132351251</t>
  </si>
  <si>
    <t>Hloubení rýh nezapažených š do 2000 mm v hornině třídy těžitelnosti II, skupiny 4 objem do 20 m3 strojně</t>
  </si>
  <si>
    <t>161102111</t>
  </si>
  <si>
    <t>Svislé přemístění výkopku do 2,5 m z kamenouhelných hlušin</t>
  </si>
  <si>
    <t>162251101</t>
  </si>
  <si>
    <t>Vodorovné přemístění do 20 m výkopku/sypaniny z horniny třídy těžitelnosti I, skupiny 1 až 3</t>
  </si>
  <si>
    <t>162251121</t>
  </si>
  <si>
    <t>Vodorovné přemístění do 20 m výkopku/sypaniny z horniny třídy těžitelnosti II, skupiny 4 a 5</t>
  </si>
  <si>
    <t>162751117</t>
  </si>
  <si>
    <t>Vodorovné přemístění do 10000 m výkopku/sypaniny z horniny třídy těžitelnosti I, skupiny 1 až 3</t>
  </si>
  <si>
    <t>162751137</t>
  </si>
  <si>
    <t>Vodorovné přemístění do 10000 m výkopku/sypaniny z horniny třídy těžitelnosti II, skupiny 4 a 5</t>
  </si>
  <si>
    <t>167103101</t>
  </si>
  <si>
    <t>Nakládání výkopku ze zemin schopných zúrodnění</t>
  </si>
  <si>
    <t>175111101</t>
  </si>
  <si>
    <t>Obsypání potrubí ručně sypaninou bez prohození, uloženou do 3 m</t>
  </si>
  <si>
    <t>58337331</t>
  </si>
  <si>
    <t>štěrkopísek frakce 0/22</t>
  </si>
  <si>
    <t>451573111</t>
  </si>
  <si>
    <t>Lože pod potrubí otevřený výkop ze štěrkopísku</t>
  </si>
  <si>
    <t>28611356</t>
  </si>
  <si>
    <t>koleno kanalizační PVC KG 125x45°</t>
  </si>
  <si>
    <t>28611393</t>
  </si>
  <si>
    <t>odbočka kanalizační plastová s hrdlem KG 200/100/45°</t>
  </si>
  <si>
    <t>28611394</t>
  </si>
  <si>
    <t>odbočka kanalizační plastová s hrdlem KG 200/125/45°</t>
  </si>
  <si>
    <t>871275211</t>
  </si>
  <si>
    <t>Kanalizační potrubí z tvrdého PVC jednovrstvé tuhost třídy SN4 DN 125</t>
  </si>
  <si>
    <t>871355221</t>
  </si>
  <si>
    <t>Kanalizační potrubí z tvrdého PVC jednovrstvé tuhost třídy SN8 DN 200</t>
  </si>
  <si>
    <t>877275211</t>
  </si>
  <si>
    <t>Montáž tvarovek z tvrdého PVC-systém KG nebo z polypropylenu-systém KG 2000 jednoosé DN 125</t>
  </si>
  <si>
    <t>877355221</t>
  </si>
  <si>
    <t>Montáž tvarovek z tvrdého PVC-systém KG nebo z polypropylenu-systém KG 2000 dvouosé DN 200</t>
  </si>
  <si>
    <t>894811253</t>
  </si>
  <si>
    <t>Revizní šachta z PVC typ pravý/přímý/levý, DN 400/200 tlak 12,5 t hl od 1410 do 1780 mm</t>
  </si>
  <si>
    <t>899623141</t>
  </si>
  <si>
    <t>Obetonování potrubí nebo zdiva stok betonem prostým tř. C 12/15 otevřený výkop</t>
  </si>
  <si>
    <t>974031153</t>
  </si>
  <si>
    <t>Vysekání rýh ve zdivu cihelném hl do 100 mm š do 100 mm</t>
  </si>
  <si>
    <t>977312113</t>
  </si>
  <si>
    <t>Řezání stávajících betonových mazanin vyztužených hl do 150 mm</t>
  </si>
  <si>
    <t>998721101</t>
  </si>
  <si>
    <t>Přesun hmot tonážní pro vnitřní kanalizace v objektech v do 6 m</t>
  </si>
  <si>
    <t>721173401</t>
  </si>
  <si>
    <t>Potrubí kanalizační z PVC SN 4 svodné DN 110</t>
  </si>
  <si>
    <t>721174042</t>
  </si>
  <si>
    <t>Potrubí kanalizační z PP připojovací DN 40</t>
  </si>
  <si>
    <t>721194104</t>
  </si>
  <si>
    <t>Vyvedení a upevnění odpadních výpustek DN 40</t>
  </si>
  <si>
    <t>721194109</t>
  </si>
  <si>
    <t>Vyvedení a upevnění odpadních výpustek DN 110</t>
  </si>
  <si>
    <t>721242106</t>
  </si>
  <si>
    <t>Lapač střešních splavenin z PP se zápachovou klapkou a lapacím košem DN 125</t>
  </si>
  <si>
    <t>SUB</t>
  </si>
  <si>
    <t>X1639</t>
  </si>
  <si>
    <t>Trubková zápachová uzávěrka</t>
  </si>
  <si>
    <t>X1641</t>
  </si>
  <si>
    <t>Podlahový žlab hyg. nerezový DN110, 300x4000mm, boční,  
mříž zatížení R50, protiskluz</t>
  </si>
  <si>
    <t>722290226</t>
  </si>
  <si>
    <t>Zkouška těsnosti vodovodního potrubí do DN 50</t>
  </si>
  <si>
    <t>998722101</t>
  </si>
  <si>
    <t>Přesun hmot tonážní pro vnitřní vodovod v objektech v do 6 m</t>
  </si>
  <si>
    <t>PC43635</t>
  </si>
  <si>
    <t>Nosný systém potrubí</t>
  </si>
  <si>
    <t>722130233</t>
  </si>
  <si>
    <t>Potrubí vodovodní ocelové závitové pozinkované svařované běžné DN 25</t>
  </si>
  <si>
    <t>722130804</t>
  </si>
  <si>
    <t>Demontáž potrubí ocelové závitové do DN 65</t>
  </si>
  <si>
    <t>722131913</t>
  </si>
  <si>
    <t>Potrubí pozinkované závitové vsazení odbočky do potrubí DN 25</t>
  </si>
  <si>
    <t>soubor</t>
  </si>
  <si>
    <t>722174002</t>
  </si>
  <si>
    <t>Potrubí vodovodní plastové PPR svar polyfúze PN 16 D 20x2,8 mm</t>
  </si>
  <si>
    <t>722174004</t>
  </si>
  <si>
    <t>Potrubí vodovodní plastové PPR svar polyfúze PN 16 D 32x4,4 mm</t>
  </si>
  <si>
    <t>722190401</t>
  </si>
  <si>
    <t>Vyvedení a upevnění výpustku do DN 25</t>
  </si>
  <si>
    <t>X1640</t>
  </si>
  <si>
    <t>Zaslepení stávajících odboček na stávajícím vodovodním potrubí</t>
  </si>
  <si>
    <t>722250133</t>
  </si>
  <si>
    <t>Hydrantový systém s tvarově stálou hadicí D 25 x 30 m celoplechový</t>
  </si>
  <si>
    <t>722130801</t>
  </si>
  <si>
    <t>Demontáž potrubí ocelové závitové do DN 25</t>
  </si>
  <si>
    <t>722170804</t>
  </si>
  <si>
    <t>Demontáž rozvodů z plastů do D 50</t>
  </si>
  <si>
    <t>722174006</t>
  </si>
  <si>
    <t>Potrubí vodovodní plastové PPR svar polyfúze PN 16 D 50x6,9 mm</t>
  </si>
  <si>
    <t>722182015</t>
  </si>
  <si>
    <t>Podpůrný žlab pro potrubí D 50</t>
  </si>
  <si>
    <t>722219102</t>
  </si>
  <si>
    <t>Montáž armatur vodovodních přírubových DN 50 ostatní typ</t>
  </si>
  <si>
    <t>722232126</t>
  </si>
  <si>
    <t>Kohout kulový přímý G 6/4" PN 42 do 185°C plnoprůtokový vnitřní závit</t>
  </si>
  <si>
    <t>PC43633</t>
  </si>
  <si>
    <t>Tlaková zkouška potrubí a profuk</t>
  </si>
  <si>
    <t>X1637</t>
  </si>
  <si>
    <t>Přesun kompresorové stanice vč. opětovného zapojení (2x kompresor , Vzdušník 1m3, sušička, filtry)</t>
  </si>
  <si>
    <t>X1638</t>
  </si>
  <si>
    <t>Demontáž a zpětná montáž rozvodů kompresorové stanice</t>
  </si>
  <si>
    <t>725211602</t>
  </si>
  <si>
    <t>Umyvadlo keramické bílé šířky 550 mm bez krytu na sifon připevněné na stěnu šrouby</t>
  </si>
  <si>
    <t>725822611</t>
  </si>
  <si>
    <t>Baterie umyvadlová stojánková páková bez výpusti</t>
  </si>
  <si>
    <t>723111203</t>
  </si>
  <si>
    <t>Potrubí ocelové závitové černé bezešvé svařované běžné DN 20</t>
  </si>
  <si>
    <t>723111204</t>
  </si>
  <si>
    <t>Potrubí ocelové závitové černé bezešvé svařované běžné DN 25</t>
  </si>
  <si>
    <t>723120804</t>
  </si>
  <si>
    <t>Demontáž potrubí ocelové závitové svařované do DN 25</t>
  </si>
  <si>
    <t>723150366</t>
  </si>
  <si>
    <t>Chránička D 44,5x3,2 mm</t>
  </si>
  <si>
    <t>723190909</t>
  </si>
  <si>
    <t>Zkouška těsnosti potrubí plynovodního</t>
  </si>
  <si>
    <t>723190913</t>
  </si>
  <si>
    <t>Navaření odbočky na potrubí plynovodní DN 20</t>
  </si>
  <si>
    <t>723190914</t>
  </si>
  <si>
    <t>Navaření odbočky na potrubí plynovodní DN 25</t>
  </si>
  <si>
    <t>723231163</t>
  </si>
  <si>
    <t>Kohout kulový přímý G 3/4" PN 42 do 185°C plnoprůtokový vnitřní závit těžká řada</t>
  </si>
  <si>
    <t>723231164</t>
  </si>
  <si>
    <t>Kohout kulový přímý G 1" PN 42 do 185°C plnoprůtokový vnitřní závit těžká řada</t>
  </si>
  <si>
    <t>998723101</t>
  </si>
  <si>
    <t>Přesun hmot tonážní pro vnitřní plynovod v objektech v do 6 m</t>
  </si>
  <si>
    <t>X161</t>
  </si>
  <si>
    <t>Revize plynovodu</t>
  </si>
  <si>
    <t>X1633</t>
  </si>
  <si>
    <t>Plynová hadice - Flexigas DN 20</t>
  </si>
  <si>
    <t>X1634</t>
  </si>
  <si>
    <t xml:space="preserve">Ostatní pomocný materiál </t>
  </si>
  <si>
    <t>X1635</t>
  </si>
  <si>
    <t>Stavební práce - prostup konstrukcí do d40</t>
  </si>
  <si>
    <t>783614551</t>
  </si>
  <si>
    <t>Základní jednonásobný syntetický nátěr potrubí DN do 50 mm</t>
  </si>
  <si>
    <t>783617601</t>
  </si>
  <si>
    <t>Krycí jednonásobný syntetický nátěr potrubí DN do 50 mm</t>
  </si>
  <si>
    <t>X1613</t>
  </si>
  <si>
    <t>D+ M Odtahový ventilátor 1600m3/h, RM 355 N</t>
  </si>
  <si>
    <t>X1614</t>
  </si>
  <si>
    <t>D+M Pružná manžeta 355</t>
  </si>
  <si>
    <t>X1615</t>
  </si>
  <si>
    <t xml:space="preserve">D+ M Tlumič hluku 355/900 
</t>
  </si>
  <si>
    <t>X1616</t>
  </si>
  <si>
    <t xml:space="preserve">D+ M Zpětná klapka RSK 355 
</t>
  </si>
  <si>
    <t>X1617</t>
  </si>
  <si>
    <t xml:space="preserve">D+ M Odvodní anemostat 600x600 
</t>
  </si>
  <si>
    <t>X1618</t>
  </si>
  <si>
    <t xml:space="preserve">D+ M Žaluzie samotížná 355 
</t>
  </si>
  <si>
    <t>X1619</t>
  </si>
  <si>
    <t xml:space="preserve">D+ M Izolavaná hadice 200 
</t>
  </si>
  <si>
    <t>X1620</t>
  </si>
  <si>
    <t xml:space="preserve">D+M Spiro potrubí do pr.355 včetně tvarovek 
</t>
  </si>
  <si>
    <t>X1621</t>
  </si>
  <si>
    <t xml:space="preserve">D+M Sací ochranné síto 355 
</t>
  </si>
  <si>
    <t>X1622</t>
  </si>
  <si>
    <t xml:space="preserve">D+ M Perforované potrubí 355/1000 
</t>
  </si>
  <si>
    <t>X1623</t>
  </si>
  <si>
    <t xml:space="preserve">D+ M Regulační klapka 355 
</t>
  </si>
  <si>
    <t>X1624</t>
  </si>
  <si>
    <t xml:space="preserve">D+ M Spiro potrubí do pr.355 včetně tvarovek 
</t>
  </si>
  <si>
    <t>X1625</t>
  </si>
  <si>
    <t xml:space="preserve">D Montážní materiál 
</t>
  </si>
  <si>
    <t>X1626</t>
  </si>
  <si>
    <t xml:space="preserve">D+ M Zaregulování 
</t>
  </si>
  <si>
    <t>X1627</t>
  </si>
  <si>
    <t xml:space="preserve">D+ M Dopravní a režijní náklady 
</t>
  </si>
  <si>
    <t>X1628</t>
  </si>
  <si>
    <t>D+ M Nástěnný axiální ventilátor d355mm 2600 m3/h např.: HXBR/4-355</t>
  </si>
  <si>
    <t>X1629</t>
  </si>
  <si>
    <t>D+ M Nástěnný axiální ventilátor d200mm 780 m3/h např.: HXBR/2-200</t>
  </si>
  <si>
    <t>X1630</t>
  </si>
  <si>
    <t>D+ M Žaluzie samotížná 200</t>
  </si>
  <si>
    <t>X1631</t>
  </si>
  <si>
    <t>D+ M Protidešťová žaluzie plastová 400</t>
  </si>
  <si>
    <t>X1632</t>
  </si>
  <si>
    <t>D+ M Nástěnný termostat</t>
  </si>
  <si>
    <t>X1636</t>
  </si>
  <si>
    <t>D+ M Stavební práce - prostup konstrukcí do d400mm</t>
  </si>
  <si>
    <t>733110803</t>
  </si>
  <si>
    <t>Demontáž potrubí ocelového závitového do DN 15</t>
  </si>
  <si>
    <t>734221545</t>
  </si>
  <si>
    <t>Ventil závitový termostatický přímý jednoregulační G 1/2 PN 16 do 110°C bez hlavice ovládání</t>
  </si>
  <si>
    <t>734221686</t>
  </si>
  <si>
    <t>Termostatická hlavice vosková PN 10 do 110°C otopných těles VK</t>
  </si>
  <si>
    <t>735151579</t>
  </si>
  <si>
    <t>Otopné těleso panelové dvoudeskové 2 přídavné přestupní plochy výška/délka 600/1200 mm výkon 2015 W</t>
  </si>
  <si>
    <t>735151812</t>
  </si>
  <si>
    <t>Demontáž otopného tělesa panelového jednořadého délka do 2820 mm</t>
  </si>
  <si>
    <t>735151821</t>
  </si>
  <si>
    <t>Demontáž otopného tělesa panelového dvouřadého délka do 1500 mm</t>
  </si>
  <si>
    <t>735192923</t>
  </si>
  <si>
    <t>Zpětná montáž otopného tělesa panelového dvouřadého do 1500 mm</t>
  </si>
  <si>
    <t>998735101</t>
  </si>
  <si>
    <t>Přesun hmot tonážní pro otopná tělesa v objektech v do 6 m</t>
  </si>
  <si>
    <t>X163</t>
  </si>
  <si>
    <t>Termostat nástěnný</t>
  </si>
  <si>
    <t>X1610</t>
  </si>
  <si>
    <t>Uvedení do provozu plynové teplovzdušné jednotky</t>
  </si>
  <si>
    <t>X1611</t>
  </si>
  <si>
    <t>Revize spalinové cesty</t>
  </si>
  <si>
    <t>X1612</t>
  </si>
  <si>
    <t>Demontáž a zpětná montáž stávající teplovzdušné jednotky</t>
  </si>
  <si>
    <t>X162</t>
  </si>
  <si>
    <t>Elektrický přímotop 2000W s akumulací</t>
  </si>
  <si>
    <t>X164</t>
  </si>
  <si>
    <t>Plynová teplovzdušná jednotka s axiálním ventilátorem 28 kw např.: R30 Next</t>
  </si>
  <si>
    <t>X165</t>
  </si>
  <si>
    <t>Konzole prodloužená pro teplovzdušnou jednotku 1100mm</t>
  </si>
  <si>
    <t>X166</t>
  </si>
  <si>
    <t>Směšovací komora vč. protidešťové žaluzie, prodlužovacího kusu a ruční ovládání</t>
  </si>
  <si>
    <t>X167</t>
  </si>
  <si>
    <t>Sestava koaxiálního odkouření na střechu 2,5m 80/125 T300</t>
  </si>
  <si>
    <t>X1671</t>
  </si>
  <si>
    <t>Sestava nového odkouření na stěnu haly d80 T300</t>
  </si>
  <si>
    <t>Sestava koaxiálního odkouření na střechu 3,2m 80/125 T300</t>
  </si>
  <si>
    <t>X168</t>
  </si>
  <si>
    <t>Montáž teplovzdušné jednotky vč. odkouření</t>
  </si>
  <si>
    <t>X169</t>
  </si>
  <si>
    <t>Montáž odtahu spalin</t>
  </si>
  <si>
    <t>CHL_769a_01</t>
  </si>
  <si>
    <t>D Výparník vč. TEV 3C - E 4264R(SKB 10 R)</t>
  </si>
  <si>
    <t>CHL_769a_02</t>
  </si>
  <si>
    <t>D Kondenzační jednotka - CH-25-S-AC/037</t>
  </si>
  <si>
    <t>CHL_769a_03</t>
  </si>
  <si>
    <t>D Potrubí včetně odboček kolen apod. 28/12</t>
  </si>
  <si>
    <t>CHL_769a_04</t>
  </si>
  <si>
    <t>D Rozvaděč včetně regulace</t>
  </si>
  <si>
    <t>CHL_769a_05</t>
  </si>
  <si>
    <t>D Ostatní montážní materiál</t>
  </si>
  <si>
    <t>CHL_769a_06</t>
  </si>
  <si>
    <t>D Odpady kondenzátu</t>
  </si>
  <si>
    <t>CHL_769a_07</t>
  </si>
  <si>
    <t>D revize elektro</t>
  </si>
  <si>
    <t>CHL_769a_08</t>
  </si>
  <si>
    <t>D Freon R449A</t>
  </si>
  <si>
    <t>CHL_769a_09</t>
  </si>
  <si>
    <t>M Montáž</t>
  </si>
  <si>
    <t>CHL_769a_10</t>
  </si>
  <si>
    <t>D Doprava pracovníků</t>
  </si>
  <si>
    <t>CHL_769b_01</t>
  </si>
  <si>
    <t>D výparník s el. odtáváním vč. TEV 3C - E 3445 - R</t>
  </si>
  <si>
    <t>CHL_769b_02</t>
  </si>
  <si>
    <t>D kondenzační jednotka CM-14-S.AE/12</t>
  </si>
  <si>
    <t>CHL_769b_03</t>
  </si>
  <si>
    <t>CHL_769b_04</t>
  </si>
  <si>
    <t>CHL_769b_05</t>
  </si>
  <si>
    <t>CHL_769b_06</t>
  </si>
  <si>
    <t>CHL_769b_07</t>
  </si>
  <si>
    <t>D Revize elektro</t>
  </si>
  <si>
    <t>CHL_769b_08</t>
  </si>
  <si>
    <t>CHL_769b_09</t>
  </si>
  <si>
    <t>CHL_769b_10</t>
  </si>
  <si>
    <t>CHL_769c_01</t>
  </si>
  <si>
    <t>M Demontáž jednotky TME-ZB75/002</t>
  </si>
  <si>
    <t>CHL_769c_02</t>
  </si>
  <si>
    <t>M Montáž jednotky - dočasná na box</t>
  </si>
  <si>
    <t>CHL_769c_03</t>
  </si>
  <si>
    <t>M Montáž jednotky - konečná na konzoly</t>
  </si>
  <si>
    <t>CHL_769c_04</t>
  </si>
  <si>
    <t>D Potrubí včetně odboček a kolen apod. 35/15</t>
  </si>
  <si>
    <t>CHL_769c_05</t>
  </si>
  <si>
    <t>CHL_769c_06</t>
  </si>
  <si>
    <t>D Výměna chladiva za ekologické R449A</t>
  </si>
  <si>
    <t>CHL_769c_07</t>
  </si>
  <si>
    <t>CHL_769c_08</t>
  </si>
  <si>
    <t>D Odsátí R404 a k likvidaci</t>
  </si>
  <si>
    <t>SO_01_1.4.g:01</t>
  </si>
  <si>
    <t>elektroinstalační trubky ohebné PVC/PP/PE A1-F 125N/320N/750N-kolena/spojky/vývodky/příchytky/rozpěrky/těsnící kroužky/uzavírací zátky</t>
  </si>
  <si>
    <t>SO_01_1.4.g:02</t>
  </si>
  <si>
    <t>elektroinstalační trubky ohebné PVC/PP/PE A1-F 125N/320N/750N-DN13</t>
  </si>
  <si>
    <t>SO_01_1.4.g:03</t>
  </si>
  <si>
    <t>elektroinstalační trubky ohebné PVC/PP/PE A1-F 125N/320N/750N-DN16</t>
  </si>
  <si>
    <t>SO_01_1.4.g:04</t>
  </si>
  <si>
    <t>elektroinstalační trubky ohebné PVC/PP/PE A1-F 125N/320N/750N-DN32</t>
  </si>
  <si>
    <t>SO_01_1.4.g:05</t>
  </si>
  <si>
    <t>elektroinstalační trubky tuhé PVC/PC/ABS A1-F 320N/750N/1250N - kolena/spojky/vývodky/příchytky/rozpěrky/těsnící kroužky/uzavírací zátky</t>
  </si>
  <si>
    <t>SO_01_1.4.g:06</t>
  </si>
  <si>
    <t>elektroinstalační trubky tuhé PVC/PC/ABS A1-F 320N/750N/1250N - DN13</t>
  </si>
  <si>
    <t>SO_01_1.4.g:07</t>
  </si>
  <si>
    <t>elektroinstalační trubky tuhé PVC/PC/ABS A1-F 320N/750N/1250N - DN16</t>
  </si>
  <si>
    <t>SO_01_1.4.g:08</t>
  </si>
  <si>
    <t>elektroinstalační trubky tuhé PVC/PC/ABS A1-F 320N/750N/1250N - DN20</t>
  </si>
  <si>
    <t>SO_01_1.4.g:09</t>
  </si>
  <si>
    <t>lišty vkládací s víkem hranaté/oblé/rohové/podlahové/neoddělitelným víkem PVC A1-F IP40 (IK06/IK07) - kryty koncové/spojovací/ohybové/odbočné rohy vnější/vnitřní rozpěrky/přepážky/příčky/stínící kanály/přístrojové nosiče/podložky/instalační krabice</t>
  </si>
  <si>
    <t>SO_01_1.4.g:10</t>
  </si>
  <si>
    <t>lišty vkládací s víkem hranaté/oblé/rohové/podlahové/neoddělitelným víkem PVC A1-F IP40 (IK06/IK07) - 15x10mm</t>
  </si>
  <si>
    <t>SO_01_1.4.g:11</t>
  </si>
  <si>
    <t>lišty vkládací s víkem hranaté/oblé/rohové/podlahové/neoddělitelným víkem PVC A1-F IP40 (IK06/IK07) - 24x22mm</t>
  </si>
  <si>
    <t>SO_01_1.4.g:12</t>
  </si>
  <si>
    <t>lišty vkládací hranaté s víkem HF A1-F IP40 (IK06) bezhalogenové -kryty koncové/spojovací/ohybové/odbočné rohy vnější/vnitřní rozpěrky/přepážky/příčky/stínící kanály/přístrojové nosiče/podložky/instalační krabice</t>
  </si>
  <si>
    <t>SO_01_1.4.g:13</t>
  </si>
  <si>
    <t>lišty vkládací hranaté s víkem HF A1-F IP40 (IK06) bezhalogenové - 20x20mm</t>
  </si>
  <si>
    <t>SO_01_1.4.g:14</t>
  </si>
  <si>
    <t>lišty vkládací hranaté s víkem HF A1-F IP40 (IK06) bezhalogenové - 40x20mm</t>
  </si>
  <si>
    <t>SO_01_1.4.g:15</t>
  </si>
  <si>
    <t>krabice univerzální/přístrojové/hranaté/horizontální/vertikální/hluboké/dvou a více násobné PVC A1-D IP20 pod omítku - KU68-1901</t>
  </si>
  <si>
    <t>SO_01_1.4.g:16</t>
  </si>
  <si>
    <t>krabice univerzální/přístrojové/hranaté/horizontální/vertikální/hluboké/dvou a více násobné PVC A1-D IP20 pod omítku - KPR 68</t>
  </si>
  <si>
    <t>SO_01_1.4.g:17</t>
  </si>
  <si>
    <t>krabice rozvodné/odbočné s víčkem/svorkovnicí PVC A1-D IP20 pod omítku - KU68-1903</t>
  </si>
  <si>
    <t>KS</t>
  </si>
  <si>
    <t>SO_01_1.4.g:18</t>
  </si>
  <si>
    <t>krabice rozvodné/odbočné s víčkem/svorkovnicí PVC A1-D IP20 pod omítku - KU97/5</t>
  </si>
  <si>
    <t>SO_01_1.4.g:19</t>
  </si>
  <si>
    <t>krabice rozvodné s víčkem/svorkovnicí PVC/PP/PE A1-D IP54 (IP65/IP66) IK06 uzavřené pro průchodky/s průchodkami - svorkovnice (dělené, bezšroubové, vícepolové), průchodky</t>
  </si>
  <si>
    <t>SO_01_1.4.g:20</t>
  </si>
  <si>
    <t>krabice rozvodné s víčkem/svorkovnicí PVC/PP/PE A1-D IP54 (IP65/IP66) IK06 uzavřené pro průchodky/s průchodkami - 003.CS.K</t>
  </si>
  <si>
    <t>SO_01_1.4.g:21</t>
  </si>
  <si>
    <t>krabice rozvodné s víčkem/svorkovnicí PVC/PP/PE A1-D IP54 (IP65/IP66) IK06 uzavřené pro průchodky/s průchodkami - 005.CS.K</t>
  </si>
  <si>
    <t>SO_01_1.4.g:22</t>
  </si>
  <si>
    <t>krabice rozvodné s víčkem/svorkovnicí PVC/PP/PE A1-D IP54 (IP65/IP66) IK06 uzavřené pro průchodky/s průchodkami - 8107</t>
  </si>
  <si>
    <t>SO_01_1.4.g:23</t>
  </si>
  <si>
    <t>krabice rozvodné s víčkem/svorkovnicí PVC/PP/PE A1-D IP54 (IP65/IP66) IK06 uzavřené pro průchodky/s průchodkami - 8111</t>
  </si>
  <si>
    <t>SO_01_1.4.g:24</t>
  </si>
  <si>
    <t>žlaby kabelové perforované s/bez integrované spojky Zn  - víka kabelových žlabů a tvarovek</t>
  </si>
  <si>
    <t>SO_01_1.4.g:25</t>
  </si>
  <si>
    <t>žlaby kabelové perforované s/bez integrované spojky Zn  - spojky/úchyty víka/oblouky rovinné stoupací klesací/odbočky horizontální a vertikální/T kusy/kříže/redukce/koncovky/přepážky/montážní desky</t>
  </si>
  <si>
    <t>SO_01_1.4.g:26</t>
  </si>
  <si>
    <t>žlaby kabelové perforované s/bez integrované spojky Zn  - držáky/třmeny/výstuhy/stojiny/závěsy/nosné profily/příchytky/závitové tyče/šrouby/matice/podložky/svorky/průchodky/kotvy/hmoždinky</t>
  </si>
  <si>
    <t>SO_01_1.4.g:27</t>
  </si>
  <si>
    <t>žlaby kabelové perforované s/bez integrované spojky Zn  -  35x50mm</t>
  </si>
  <si>
    <t>SO_01_1.4.g:28</t>
  </si>
  <si>
    <t>žlaby kabelové perforované s/bez integrované spojky Zn  -  35x100mm</t>
  </si>
  <si>
    <t>SO_01_1.4.g:29</t>
  </si>
  <si>
    <t>žlaby kabelové drátěné Zn - spojky, výstuže,držáky/třmeny/výstuhy/stojiny/závěsy/nosné profily/příchytky/závitové tyče/šrouby/matice/podložky/svorky/kotvy/hmoždinky</t>
  </si>
  <si>
    <t>SO_01_1.4.g:30</t>
  </si>
  <si>
    <t>žlaby kabelové drátěné Zn -  35x100mm</t>
  </si>
  <si>
    <t>SO_01_1.4.g:31</t>
  </si>
  <si>
    <t>žlaby kabelové drátěné Zn -  60x100mm</t>
  </si>
  <si>
    <t>SO_01_1.4.g:32</t>
  </si>
  <si>
    <t>žlaby kabelové drátěné Zn -  110x200mm</t>
  </si>
  <si>
    <t>SO_01_1.4.g:33</t>
  </si>
  <si>
    <t>protipožární přepážky/předěly/ucpávky - tmely a nástřiky</t>
  </si>
  <si>
    <t>SO_01_1.4.g:34</t>
  </si>
  <si>
    <t>výstražné/označovací tabulky - samolepící</t>
  </si>
  <si>
    <t>SO_01_1.4.g:35</t>
  </si>
  <si>
    <t>vodiče instalační CY/CYA/CYY/CYO/CYOY/CMA/CSA/H05V-x/H07V-x/1-YY - 6mm2</t>
  </si>
  <si>
    <t>SO_01_1.4.g:36</t>
  </si>
  <si>
    <t>vodiče instalační CY/CYA/CYY/CYO/CYOY/CMA/CSA/H05V-x/H07V-x/1-YY - 10mm2</t>
  </si>
  <si>
    <t>SO_01_1.4.g:37</t>
  </si>
  <si>
    <t>vodiče instalační CY/CYA/CYY/CYO/CYOY/CMA/CSA/H05V-x/H07V-x/1-YY - 16mm2</t>
  </si>
  <si>
    <t>SO_01_1.4.g:38</t>
  </si>
  <si>
    <t>kabely instalační CYKY/CYKYLo/NYM/1-CYKY-  3x1,5mm2</t>
  </si>
  <si>
    <t>SO_01_1.4.g:39</t>
  </si>
  <si>
    <t>kabely instalační CYKY/CYKYLo/NYM/1-CYKY-  4x1,5mm2</t>
  </si>
  <si>
    <t>SO_01_1.4.g:40</t>
  </si>
  <si>
    <t>kabely instalační CYKY/CYKYLo/NYM/1-CYKY-  5x1,5mm2</t>
  </si>
  <si>
    <t>SO_01_1.4.g:41</t>
  </si>
  <si>
    <t>kabely instalační CYKY/CYKYLo/NYM/1-CYKY-  3x2,5mm2</t>
  </si>
  <si>
    <t>SO_01_1.4.g:42</t>
  </si>
  <si>
    <t>kabely instalační CYKY/CYKYLo/NYM/1-CYKY-  5x2,5mm2</t>
  </si>
  <si>
    <t>SO_01_1.4.g:43</t>
  </si>
  <si>
    <t>kabely instalační CYKY/CYKYLo/NYM/1-CYKY-  5x4mm2</t>
  </si>
  <si>
    <t>SO_01_1.4.g:44</t>
  </si>
  <si>
    <t>kabely instalační CYKY/CYKYLo/NYM/1-CYKY-  5x6mm2</t>
  </si>
  <si>
    <t>SO_01_1.4.g:45</t>
  </si>
  <si>
    <t>kabely instalační CYKY/CYKYLo/NYM/1-CYKY-  5x10mm2</t>
  </si>
  <si>
    <t>SO_01_1.4.g:46</t>
  </si>
  <si>
    <t>kabely instalační CYKY/CYKYLo/NYM/1-CYKY-  4x120mm2</t>
  </si>
  <si>
    <t>SO_01_1.4.g:47</t>
  </si>
  <si>
    <t>příslušenství kabelová vedení a vodiče - izolační trubice</t>
  </si>
  <si>
    <t>SO_01_1.4.g:48</t>
  </si>
  <si>
    <t>příslušenství pro rozvaděče a přístroje -  vývodky/průchodky/ucpávky/matice</t>
  </si>
  <si>
    <t>SO_01_1.4.g:49</t>
  </si>
  <si>
    <t>oka kabelová lisovací Cu/Al se smrštitelnou koncovkou  - 185-240</t>
  </si>
  <si>
    <t>SO_01_1.4.g:50</t>
  </si>
  <si>
    <t>spínače/přepínače/vypínače/ovladače polozapuštěné/zapuštěné/profil 45 jedno/vícerámečkové šroubové/bezšroubové IP20-  řazení 1 / 1So  IP20 přístroj/sestava</t>
  </si>
  <si>
    <t>SO_01_1.4.g:51</t>
  </si>
  <si>
    <t>spínače/přepínače/vypínače/ovladače polozapuštěné/zapuštěné/profil 45 jedno/vícerámečkové šroubové/bezšroubové IP20- řazení 6 / 6So IP20 přístroj/sestava</t>
  </si>
  <si>
    <t>SO_01_1.4.g:52</t>
  </si>
  <si>
    <t>spínače/přepínače/vypínače/ovladače polozapuštěné/zapuštěné/profil 45 jedno/vícerámečkové šroubové/bezšroubové IP20-  řazení 7 / 7So  IP20 přístroj/sestava</t>
  </si>
  <si>
    <t>SO_01_1.4.g:53</t>
  </si>
  <si>
    <t>spínače/přepínače/vypínače/ovladače polozapuštěné/zapuštěné/profil 45 jedno/vícerámečkové šroubové/bezšroubové IP20- rámeček jednonásobný</t>
  </si>
  <si>
    <t>SO_01_1.4.g:54</t>
  </si>
  <si>
    <t>spínače/přepínače/vypínače/ovladače polozapuštěné/zapuštěné/profil 45 jedno/vícerámečkové šroubové/bezšroubové IP20 -  rámeček dvounásobný vodorovný/svislý</t>
  </si>
  <si>
    <t>SO_01_1.4.g:55</t>
  </si>
  <si>
    <t>spínače/přepínače/vypínače/ovladače na povrch normální/do vlhka/na hořlavé povrchy šroubové IP44/IP54 -řazení 1  IP54 sestava/pro hořlavé podklady</t>
  </si>
  <si>
    <t>SO_01_1.4.g:56</t>
  </si>
  <si>
    <t>spínače/přepínače/vypínače/ovladače na povrch normální/do vlhka/na hořlavé povrchy šroubové IP44/IP54 řazení 6  IP54 sestava/pro hořlavé podklady</t>
  </si>
  <si>
    <t>SO_01_1.4.g:57</t>
  </si>
  <si>
    <t>spínače/přepínače/vypínače/ovladače na povrch normální/do vlhka/na hořlavé povrchy šroubové IP44/IP54 řazení 7  IP54 sestava/pro hořlavé podklady</t>
  </si>
  <si>
    <t>SO_01_1.4.g:58</t>
  </si>
  <si>
    <t>termostaty/časové spínače/stmívače a regulátory/snímače pohybu/žaluziové spínače/LED osvětlení polozapuštěné/zapuštěné jedno/vícerámečkové šroubové IP20 -  prostorový termostat s otočnám ovladačem IP44 přístroj/sestava</t>
  </si>
  <si>
    <t>SO_01_1.4.g:59</t>
  </si>
  <si>
    <t>termostaty/časové spínače/stmívače a regulátory/snímače pohybu/žaluziové spínače/LED osvětlení polozapuštěné/zapuštěné jedno/vícerámečkové šroubové IP20 - hygrostat s otočnám ovladačem IP44 přístroj/sestava</t>
  </si>
  <si>
    <t>SO_01_1.4.g:60</t>
  </si>
  <si>
    <t>zásuvky polozapuštěné/zapuštěné jedno/vícerámečkové/dvojité/profil 45 s/bez SPD/RCD šroubové/bezšroubové IP20/IP4x - řazení 2P+PE  IP20 přístroj/sestava</t>
  </si>
  <si>
    <t>SO_01_1.4.g:61</t>
  </si>
  <si>
    <t>zásuvky polozapuštěné/zapuštěné jedno/vícerámečkové/dvojité/profil 45 s/bez SPD/RCD šroubové/bezšroubové IP20/IP4x -rámeček jednonásobný</t>
  </si>
  <si>
    <t>SO_01_1.4.g:62</t>
  </si>
  <si>
    <t>zásuvky polozapuštěné/zapuštěné jedno/vícerámečkové/dvojité/profil 45 s/bez SPD/RCD šroubové/bezšroubové IP20/IP4x - rámeček dvounásobný vodorovný/svislý</t>
  </si>
  <si>
    <t>SO_01_1.4.g:63</t>
  </si>
  <si>
    <t>zásuvky na povrch pro prostory normální/do vlhka/na hořlavé povrchy jednoduché/dvojité šroubové IP44/IP54 - řazení 2P+PE  IP44 sestava/pro hořlavé podklady</t>
  </si>
  <si>
    <t>SO_01_1.4.g:66</t>
  </si>
  <si>
    <t>zásuvky/přívodky průmyslové vestavné/na povrch CEE 230V/400V/500V do vlhka/venkovní/do mokra šroubové/bezšroubové IP44/IP67  - řazení 3P+N+PE / 3P+PE 16A  IP44 sestava/nástěnná zásuvka</t>
  </si>
  <si>
    <t>SO_01_1.4.g:67</t>
  </si>
  <si>
    <t>zásuvky/přívodky průmyslové vestavné/na povrch CEE 230V/400V/500V do vlhka/venkovní/do mokra šroubové/bezšroubové IP44/IP67  - řazení 3P+N+PE / 3P+PE 32A  IP44 sestava/nástěnná zásuvka</t>
  </si>
  <si>
    <t>SO_01_1.4.g:68</t>
  </si>
  <si>
    <t>zásuvkové skříně 400/230V zásuvky CEE/PCE/prázdné s/bez RCD/24V na povrch do vlhka/venkovní/do mokra IP44/IP54 -  řazení 1x CEE32/5P 1x CEE16/5P 2x PCE16/2P+PE 1x 25C/3 1x 16C/3 2x 16B/1</t>
  </si>
  <si>
    <t>SO_01_1.4.g:69</t>
  </si>
  <si>
    <t>jističe/odpínače kompaktní s nastavitelnou charakteristikou - pomocné spínače/signalizační spínače/napěťové spouště/podpěťové spouště/ruční pohony/motorové pohony/připojovací lišty/připojovací sady</t>
  </si>
  <si>
    <t>SO_01_1.4.g:70</t>
  </si>
  <si>
    <t>jističe/odpínače kompaktní s nastavitelnou charakteristikou - 630A char.D distribuční 0250-DTV3</t>
  </si>
  <si>
    <t>SO_01_1.4.g:71</t>
  </si>
  <si>
    <t>jističe/odpínače kompaktní s nastavitelnou charakteristikou - 250A char.D distribuční 0100-DTV3</t>
  </si>
  <si>
    <t>SO_01_1.4.g:72</t>
  </si>
  <si>
    <t>jističe/odpínače kompaktní s nastavitelnou charakteristikou - 160A char.D distribuční 16-D</t>
  </si>
  <si>
    <t>SO_01_1.4.g:73</t>
  </si>
  <si>
    <t>jističe jednopolové/dvoupolové/třípolové/s N pólem/DC 6/10kA char.B/C/D - pomocné spínače/signalizační spínače/napěťové spouště/podpěťové spouště/připojovací lišty/připojovací sady</t>
  </si>
  <si>
    <t>SO_01_1.4.g:74</t>
  </si>
  <si>
    <t>jističe jednopolové/dvoupolové/třípolové/s N pólem/DC 6/10kA char.B/C/D -2B/1</t>
  </si>
  <si>
    <t>SO_01_1.4.g:75</t>
  </si>
  <si>
    <t>jističe jednopolové/dvoupolové/třípolové/s N pólem/DC 6/10kA char.B/C/D - 10C/1</t>
  </si>
  <si>
    <t>SO_01_1.4.g:76</t>
  </si>
  <si>
    <t>jističe jednopolové/dvoupolové/třípolové/s N pólem/DC 6/10kA char.B/C/D - 10B/1</t>
  </si>
  <si>
    <t>SO_01_1.4.g:77</t>
  </si>
  <si>
    <t>jističe jednopolové/dvoupolové/třípolové/s N pólem/DC 6/10kA char.B/C/D - 16B/1</t>
  </si>
  <si>
    <t>SO_01_1.4.g:78</t>
  </si>
  <si>
    <t>jističe jednopolové/dvoupolové/třípolové/s N pólem/DC 6/10kA char.B/C/D - 50C/3</t>
  </si>
  <si>
    <t>SO_01_1.4.g:79</t>
  </si>
  <si>
    <t>jističe jednopolové/dvoupolové/třípolové/s N pólem/DC 6/10kA char.B/C/D - 50B/3</t>
  </si>
  <si>
    <t>SO_01_1.4.g:80</t>
  </si>
  <si>
    <t>jističe jednopolové/dvoupolové/třípolové/s N pólem/DC 6/10kA char.B/C/D - 40B/3</t>
  </si>
  <si>
    <t>SO_01_1.4.g:81</t>
  </si>
  <si>
    <t>jističe jednopolové/dvoupolové/třípolové/s N pólem/DC 6/10kA char.B/C/D - 32B/3</t>
  </si>
  <si>
    <t>SO_01_1.4.g:82</t>
  </si>
  <si>
    <t>jističe jednopolové/dvoupolové/třípolové/s N pólem/DC 6/10kA char.B/C/D - 25D/3</t>
  </si>
  <si>
    <t>SO_01_1.4.g:83</t>
  </si>
  <si>
    <t>jističe jednopolové/dvoupolové/třípolové/s N pólem/DC 6/10kA char.B/C/D - 25C/3</t>
  </si>
  <si>
    <t>SO_01_1.4.g:84</t>
  </si>
  <si>
    <t>jističe jednopolové/dvoupolové/třípolové/s N pólem/DC 6/10kA char.B/C/D - 25B/3</t>
  </si>
  <si>
    <t>SO_01_1.4.g:85</t>
  </si>
  <si>
    <t>jističe jednopolové/dvoupolové/třípolové/s N pólem/DC 6/10kA char.B/C/D - 20B/3</t>
  </si>
  <si>
    <t>SO_01_1.4.g:86</t>
  </si>
  <si>
    <t>jističe jednopolové/dvoupolové/třípolové/s N pólem/DC 6/10kA char.B/C/D - 16B/3</t>
  </si>
  <si>
    <t>SO_01_1.4.g:87</t>
  </si>
  <si>
    <t>proudové chrániče dvoupolové/čtyřpolové/s nadproudovou ochranou 6/10kA - pomocné spínače/signalizační spínače/napěťové spouště/podpěťové spouště/připojovací lišty/připojovací sady</t>
  </si>
  <si>
    <t>SO_01_1.4.g:88</t>
  </si>
  <si>
    <t>proudové chrániče dvoupolové/čtyřpolové/s nadproudovou ochranou 6/10kA - 10B-1N-030AC</t>
  </si>
  <si>
    <t>SO_01_1.4.g:89</t>
  </si>
  <si>
    <t>proudové chrániče dvoupolové/čtyřpolové/s nadproudovou ochranou 6/10kA - 16B-1N-030AC</t>
  </si>
  <si>
    <t>SO_01_1.4.g:90</t>
  </si>
  <si>
    <t>proudové chrániče dvoupolové/čtyřpolové/s nadproudovou ochranou 6/10kA - 63-4-030AC</t>
  </si>
  <si>
    <t>SO_01_1.4.g:91</t>
  </si>
  <si>
    <t>proudové chrániče dvoupolové/čtyřpolové/s nadproudovou ochranou 6/10kA - 40-4-030AC</t>
  </si>
  <si>
    <t>SO_01_1.4.g:92</t>
  </si>
  <si>
    <t>proudové chrániče dvoupolové/čtyřpolové/s nadproudovou ochranou 6/10kA - 25-4-030AC</t>
  </si>
  <si>
    <t>SO_01_1.4.g:93</t>
  </si>
  <si>
    <t>odpínače/odpojovače řadové nožových pojistek jednopolové/dvoupolové/třípolové/se signalizací - propojovací lišty/připojovací nástavce/přípojnicové adaptéry/kryty/krycí rámy/zábrany</t>
  </si>
  <si>
    <t>SO_01_1.4.g:94</t>
  </si>
  <si>
    <t>odpínače/odpojovače řadové nožových pojistek jednopolové/dvoupolové/třípolové/se signalizací - FH000-3/A/T</t>
  </si>
  <si>
    <t>SO_01_1.4.g:95</t>
  </si>
  <si>
    <t>odpínače/odpojovače/držáky válcových pojistek jednopolové/dvoupolové/třípolové/s N pólem -  OPVP14-3</t>
  </si>
  <si>
    <t>SO_01_1.4.g:96</t>
  </si>
  <si>
    <t>pojistkové vložky závitové/válcové/nožové - PV14 63gG</t>
  </si>
  <si>
    <t>SO_01_1.4.g:97</t>
  </si>
  <si>
    <t>pojistkové vložky závitové/válcové/nožové - PV14 40gG</t>
  </si>
  <si>
    <t>SO_01_1.4.g:98</t>
  </si>
  <si>
    <t>pojistkové vložky závitové/válcové/nožové - PV14 25gG</t>
  </si>
  <si>
    <t>SO_01_1.4.g:99</t>
  </si>
  <si>
    <t>přepěťové ochrany/svodiče bleskových proudů typ T1/T1+T2/T2/T3/s výměnnou vložkou pro jednofázové/třífázové soustavy -SJBC-25E-3N T1+T2</t>
  </si>
  <si>
    <t>SO_01_1.4.g:100</t>
  </si>
  <si>
    <t>ovladače tlačítkové/spínačové s /bez optické signalizace do panelu/do skříňky na povrch</t>
  </si>
  <si>
    <t>SO_01_1.4.g:101</t>
  </si>
  <si>
    <t>MKA-S</t>
  </si>
  <si>
    <t>SO_01_1.4.g:102</t>
  </si>
  <si>
    <t>rozvaděče kompletní s výzbrojí s popisem technických parametrů uvedené v TD do vlhka/na hořlavé povrchy IP20 IP20/IP4x tř.I/II v rámci dodávky elektro - RM1</t>
  </si>
  <si>
    <t>SO_01_1.4.g:103</t>
  </si>
  <si>
    <t>rozvaděče kompletní s výzbrojí s popisem technických parametrů uvedené v TD do vlhka/na hořlavé povrchy IP20 IP20/IP4x tř.I/II v rámci dodávky elektro - RS2</t>
  </si>
  <si>
    <t>SO_01_1.4.g:104</t>
  </si>
  <si>
    <t>svítidla LED bodové/plošné/liniové/reflektor otevřené/kryt/mřížka IP20/IPx4 tř.I/II - dle projektové dokumentace</t>
  </si>
  <si>
    <t>SO_01_1.4.g:105</t>
  </si>
  <si>
    <t>svítidla LED bodové/plošné/liniové/reflektor kryt/mřížka do vlhka/na hořlavé povrchy IP20 tř.I/III - dle projektové dokumentace</t>
  </si>
  <si>
    <t>SO_01_1.4.g:106</t>
  </si>
  <si>
    <t>svítidla LED bodové/plošné/liniové/reflektor kryt/mřížka do vlhka/na hořlavé povrchy IP20/IP4x tř.I/II - dle projektové dokumentace</t>
  </si>
  <si>
    <t>SO_01_1.4.g:107</t>
  </si>
  <si>
    <t>svítidla LED bodové/plošné/reflektor kryt venkovní/do mokra IP4x/IP54/IP65 tř.I/II - dle projektové dokumentace</t>
  </si>
  <si>
    <t>SO_01_1.4.g:108</t>
  </si>
  <si>
    <t>svítidla nouzová/evakuační/nouzový modul pro zářivky/LED kryt venkovní/do mokra včetně zdrojů IP65 tř.II - HELIOS  IP65 tř.II jednozdrojové 8W/11W/18W T5/G5 polykarbonát 1/2/3hod Ni-Cd při výpadku</t>
  </si>
  <si>
    <t>SO_01_1.4.g:109</t>
  </si>
  <si>
    <t>páska/drát FeZn/držáky - držáky pásky</t>
  </si>
  <si>
    <t>SO_01_1.4.g:110</t>
  </si>
  <si>
    <t>páska/drát FeZn/držáky - 30x4mm</t>
  </si>
  <si>
    <t>SO_01_1.4.g:111</t>
  </si>
  <si>
    <t>páska/drát FeZn/držáky - D10mm</t>
  </si>
  <si>
    <t>SO_01_1.4.g:112</t>
  </si>
  <si>
    <t>páska/drát FeZn/držáky - D8mm</t>
  </si>
  <si>
    <t>SO_01_1.4.g:113</t>
  </si>
  <si>
    <t>páska/drát AlMgSi/Cu/NIX - AlMgSi D8mm T/2</t>
  </si>
  <si>
    <t>SO_01_1.4.g:114</t>
  </si>
  <si>
    <t>svorky univerzální/spojovací/zkušební/připojovací/křížové/k jímací tyči/okapové/na svody/na potrubí FeZn/Cu/NIX - SS</t>
  </si>
  <si>
    <t>SO_01_1.4.g:115</t>
  </si>
  <si>
    <t>svorky univerzální/spojovací/zkušební/připojovací/křížové/k jímací tyči/okapové/na svody/na potrubí FeZn/Cu/NIX - SK</t>
  </si>
  <si>
    <t>SO_01_1.4.g:116</t>
  </si>
  <si>
    <t>svorky univerzální/spojovací/zkušební/připojovací/křížové/k jímací tyči/okapové/na svody/na potrubí FeZn/Cu/NIX - Soa</t>
  </si>
  <si>
    <t>SO_01_1.4.g:117</t>
  </si>
  <si>
    <t>podpěry vedení na hřebenáče/na plochou střechu/na plechovou střechu/na konstrukce FeZn/Cu/NIX/plast - PV21d</t>
  </si>
  <si>
    <t>SO_01_1.4.g:118</t>
  </si>
  <si>
    <t>podpěry vedení na hřebenáče/na plochou střechu/na plechovou střechu/na konstrukce FeZn/Cu/NIX/plast - PV32</t>
  </si>
  <si>
    <t>SO_01_1.4.g:119</t>
  </si>
  <si>
    <t>ochranné úhelníky/ochranné trubky/zaváděcí tyče/držáky FeZn/Cu/NIX   -OU1,7</t>
  </si>
  <si>
    <t>SO_01_1.4.g:120</t>
  </si>
  <si>
    <t>ochranné úhelníky/ochranné trubky/zaváděcí tyče/držáky FeZn/Cu/NIX  - DUS</t>
  </si>
  <si>
    <t>SO_01_1.4.g:121</t>
  </si>
  <si>
    <t>štítky označení/podložky/krytky/svorkovnice HOP/lanové svorky/napínací šrouby/hmoždinky do zdiva/hmoždinky do polystyrenu/bezpečnostní tabulky/přípravky zlepšení uzemnění - štítek0÷9</t>
  </si>
  <si>
    <t>SO_01_1.4.g:122</t>
  </si>
  <si>
    <t>štítky označení/podložky/krytky/svorkovnice HOP/lanové svorky/napínací šrouby/hmoždinky do zdiva/hmoždinky do polystyrenu/bezpečnostní tabulky/přípravky zlepšení uzemnění - svorkovnice HOP</t>
  </si>
  <si>
    <t>SO_01_1.4.g:123</t>
  </si>
  <si>
    <t>štítky označení/podložky/krytky/svorkovnice HOP/lanové svorky/napínací šrouby/hmoždinky do zdiva/hmoždinky do polystyrenu/bezpečnostní tabulky/přípravky zlepšení uzemnění - bezpečnostní tabulky BT P A5/BT S A5</t>
  </si>
  <si>
    <t>MP</t>
  </si>
  <si>
    <t>SO_01_1.4.g:124</t>
  </si>
  <si>
    <t>Trubky elektroinstalační ohebné/tuhé z PVC/kovové uložené pevně/volně/pod omítkou s nasunutím do krabic</t>
  </si>
  <si>
    <t>SO_01_1.4.g:125</t>
  </si>
  <si>
    <t>Lišty a kanály elektroinstalační z PH protahovací/vkládací/bez víčka vč. spojek/ohybů/rohů bez krabic uložené pevně</t>
  </si>
  <si>
    <t>SO_01_1.4.g:126</t>
  </si>
  <si>
    <t>Trubky ochranné z PE/novoduru uložené pevně/volně s nasunutím nebo ukončením</t>
  </si>
  <si>
    <t>SO_01_1.4.g:127</t>
  </si>
  <si>
    <t>Krabice přístrojové kruhové/čtyřhrané/lištové/pro SDK bez zapojení</t>
  </si>
  <si>
    <t>SO_01_1.4.g:128</t>
  </si>
  <si>
    <t>Krabice odbočné s víčkem a svorkovnicí kruhové/čtyřhrané/lištové/pro SDK včetně zapojení</t>
  </si>
  <si>
    <t>SO_01_1.4.g:129</t>
  </si>
  <si>
    <t>Krabice odbočné a protahovací z lisovaného izolantu s vývodkami bez zapojení vodičů</t>
  </si>
  <si>
    <t>SO_01_1.4.g:130</t>
  </si>
  <si>
    <t>Krabice odbočné a protahovací a rozvodky s řadovými svorkami z lisovaného izolantu bezvývodkové s/bez zapojení vodičů</t>
  </si>
  <si>
    <t>SO_01_1.4.g:131</t>
  </si>
  <si>
    <t>Odvíčkování nebo zavíčkování krabic na závit/šroub</t>
  </si>
  <si>
    <t>SO_01_1.4.g:132</t>
  </si>
  <si>
    <t>Osazení hmoždinek s vyvrtáváním a vyčištěním otvoru v cihlovém zdivu/kameni/prostém betonu/železobetonu</t>
  </si>
  <si>
    <t>SO_01_1.4.g:133</t>
  </si>
  <si>
    <t>Příchytky distanční plastové/kovové/řadové a stahovací pásky</t>
  </si>
  <si>
    <t>SO_01_1.4.g:134</t>
  </si>
  <si>
    <t>Kabelový žlab plný/perforovaný Zn/NIX nástěnný/závěsný včetně víka a kolen/T kusů/prodlužovacích dílů/spojek  a nosného systému</t>
  </si>
  <si>
    <t>SO_01_1.4.g:135</t>
  </si>
  <si>
    <t>Kabelový žlab drátěný Zn/NIX nástěnný/závěsný včetně kolen/T kusů/prodlužovacích dílů/spojek a nosného systému</t>
  </si>
  <si>
    <t>SO_01_1.4.g:136</t>
  </si>
  <si>
    <t>Protipožární přepážky/předěly/ucpávky</t>
  </si>
  <si>
    <t>SO_01_1.4.g:137</t>
  </si>
  <si>
    <t>Výstražné a označovací tabulky pro rozvodny a elektrická zařízení</t>
  </si>
  <si>
    <t>SO_01_1.4.g:138</t>
  </si>
  <si>
    <t>Vodič izolovaný 1kV uložený pod omítkou/v trubkách/v lištách/pevně/volně</t>
  </si>
  <si>
    <t>SO_01_1.4.g:139</t>
  </si>
  <si>
    <t>Kabel izolovaný 1kV o počtu a průřezu žil uložený pod omítkou/v trubkách/v lištách/pevně/volně</t>
  </si>
  <si>
    <t>SO_01_1.4.g:140</t>
  </si>
  <si>
    <t>Ukončení vodičů izolovaných na svorkovnici s otevřením/uzavřením krytu s označením a zapojením v rozvaděči/na přístroji</t>
  </si>
  <si>
    <t>SO_01_1.4.g:141</t>
  </si>
  <si>
    <t xml:space="preserve">Ukončení vodičů/kabelů do 1kV koncovkou/vývodkou/přírubou </t>
  </si>
  <si>
    <t>SO_01_1.4.g:142</t>
  </si>
  <si>
    <t>Spínače/vypínače/ovladače polozapuštěné pro prostory normální/vlhké/do hořlavých povrchů jedno/vícerámečkové včetně zapojení vodičů</t>
  </si>
  <si>
    <t>SO_01_1.4.g:143</t>
  </si>
  <si>
    <t>Spínače/vypínače/ovladače na povrch pro prostory normální/vlhké/na hořlavé povrchy včetně zapojení vodičů</t>
  </si>
  <si>
    <t>SO_01_1.4.g:144</t>
  </si>
  <si>
    <t>Zásuvky polozapuštěné/zapuštěné jedno/vícerámečkové/dvojité/profil 45 s/bez SPD/RCD včetně zapojení vodičů a/nebo průběžného připojení</t>
  </si>
  <si>
    <t>SO_01_1.4.g:145</t>
  </si>
  <si>
    <t>Zásuvky na povrch pro prostory pro prostory normální/vlhké/na hořlavé povrchy jednoduché/dvojité včetně zapojení vodičů a/nebo průběžného připojení</t>
  </si>
  <si>
    <t>SO_01_1.4.g:146</t>
  </si>
  <si>
    <t>Zásuvky/přívodky průmyslové spojovací/vestavné/na povrch CEE 230V/400V/500V pro prostory vlhké/venkovní/mokré včetně zapojení vodičů</t>
  </si>
  <si>
    <t>SO_01_1.4.g:147</t>
  </si>
  <si>
    <t>Zásuvkové skříně/boxy v konfiguraci 400/230V CEE/PCE zásuvky jištěné s/bez RCD/24V na povrch/na sloupek/volně pro prostory vlhké/venkovní/mokré včetně zapojení vodičů</t>
  </si>
  <si>
    <t>SO_01_1.4.g:148</t>
  </si>
  <si>
    <t>Jističe výkonové se zapojením vodičů s/bez napěťové/podpěťové spouště signální/pomocné kontakty/signalizace stavu LED/elektromotorický pohon</t>
  </si>
  <si>
    <t>SO_01_1.4.g:149</t>
  </si>
  <si>
    <t>Jističe jedno/vícepolové se zapojením vodičů bez krytu/s krytem/ve skříni  s/bez napěťové/podpěťové spouště signální/pomocné kontakty/signalizace stavu LED</t>
  </si>
  <si>
    <t>SO_01_1.4.g:150</t>
  </si>
  <si>
    <t>Pojistky závitové a pojistkové spodky kompletní se zapojením vodičů</t>
  </si>
  <si>
    <t>SO_01_1.4.g:151</t>
  </si>
  <si>
    <t>Proudové chrániče dvou/čtyřpolové se zapojením vodičů bez krytu/s krytem/ve skříni</t>
  </si>
  <si>
    <t>SO_01_1.4.g:152</t>
  </si>
  <si>
    <t>Přepěťové ochrany a svodiče bleskových proudů typu 1/2/3/1+2/2+3 se zapojením vodičů  bez krytu/s krytem/ve skříni/výměnný modul</t>
  </si>
  <si>
    <t>SO_01_1.4.g:153</t>
  </si>
  <si>
    <t>Tlačítkové/spínačové ovladače nástěnné v krabici s/bez optické signalizace pro prostory venkovní včetně zapojení vodičů</t>
  </si>
  <si>
    <t>SO_01_1.4.g:154</t>
  </si>
  <si>
    <t>Časové relé a časové ventilátorové na DIN/do instalační krabice se zapojením vodičů</t>
  </si>
  <si>
    <t>SO_01_1.4.g:155</t>
  </si>
  <si>
    <t>Signální přístroje optické/akustické pro prostory normální/do vlhka včetně zapojení vodičů</t>
  </si>
  <si>
    <t>SO_01_1.4.g:156</t>
  </si>
  <si>
    <t>Rozváděče/rozvodnice oceloplechové/plastové/kombinované bez zapojení vodičů RM1</t>
  </si>
  <si>
    <t>SO_01_1.4.g:157</t>
  </si>
  <si>
    <t>Rozváděče/rozvodnice oceloplechové/plastové/kombinované bez zapojení vodičů RS2</t>
  </si>
  <si>
    <t>SO_01_1.4.g:158</t>
  </si>
  <si>
    <t>Rozvaděče skříňové/panelové/dělitelné/nedělitelné bez zapojení vodičů RH</t>
  </si>
  <si>
    <t>SO_01_1.4.g:159</t>
  </si>
  <si>
    <t>Svítidla LED bodové/plošné/liniové/reflektor kryt/mřížka na povrch/vestavné/závěsné včetně zapojení vodičů</t>
  </si>
  <si>
    <t>SO_01_1.4.g:160</t>
  </si>
  <si>
    <t>Svítidla LED bodové/plošné/liniové/reflektor kryt/mřížka pro prostory normální/do vlhka/na hořlavé povrchy na povrch/závěsné včetně zapojení vodičů</t>
  </si>
  <si>
    <t>SO_01_1.4.g:161</t>
  </si>
  <si>
    <t>Svítidla LED bodové/plošné/reflektor kryt pro prostory venkovní/do mokra na povrch/závěsné včetně zapojení vodičů</t>
  </si>
  <si>
    <t>SO_01_1.4.g:162</t>
  </si>
  <si>
    <t>Svítidla pro zářivky/LED nouzové/evakuační/nouzový modul/ostatní pro prostory normální/do vlhka/na hořlavé povrchy na povrch/závěsné včetně zdrojů a zapojení</t>
  </si>
  <si>
    <t>SO_01_1.4.g:163</t>
  </si>
  <si>
    <t>Elektrické zařízení 230V s popisem názvu/technických parametrů/účelu/funkce uvedené v TD včetně zapojení vodičů</t>
  </si>
  <si>
    <t>SO_01_1.4.g:164</t>
  </si>
  <si>
    <t>Elektrické zařízení 400V s popisem názvu/technických parametrů/účelu/funkce uvedené v TD včetně zapojení vodičů</t>
  </si>
  <si>
    <t>SO_01_1.4.g:165</t>
  </si>
  <si>
    <t xml:space="preserve">Uzemňovací vedení na povrchu/v zemi lanem/dráte/páskou/zemní tyčí/zemní deskou s propojením/připojením pomocí svorek/svárů </t>
  </si>
  <si>
    <t>SO_01_1.4.g:166</t>
  </si>
  <si>
    <t>Jímací a svodové vedení s podpěrami/bez podpěr s propojením/připojením pomocí svorek a jímači/jiskřišti/tvarováním prvků/ochrannými prvky/označením</t>
  </si>
  <si>
    <t>SO_01_1.4.g:167</t>
  </si>
  <si>
    <t>Ochranné pospojování volně/pevně/pod omítku a prostředky pro zlepšení uzemnění</t>
  </si>
  <si>
    <t>SO_01_1.4.g:168</t>
  </si>
  <si>
    <t>Celková prohlídka a vyhotovení revizní zprávy</t>
  </si>
  <si>
    <t>SO_01_1.4.g:169</t>
  </si>
  <si>
    <t xml:space="preserve">Rozvodná zařízení/přípojkové skříně/rozpojovací a jistiíc skříně/rozváděče/rozvodny nn kontrola stavu </t>
  </si>
  <si>
    <t>SO_01_1.4.g:170</t>
  </si>
  <si>
    <t>Elektrická instalace kontrola stavu včetně instalačních/ovládacích/jistících prvků bez spotřebičů v normálním/nebezpečném prostoru</t>
  </si>
  <si>
    <t>SO_01_1.4.g:171</t>
  </si>
  <si>
    <t>Elektrická instalace kontrola stavu včetně instalačních/ovládacích/jistících prvků bez spotřebičů ve zvlášť nebezpečném prosotru/prostoru SNV</t>
  </si>
  <si>
    <t>SO_01_1.4.g:172</t>
  </si>
  <si>
    <t>Hromosvody kontrola stavu tyčového jímače/mřížové soustavy/svodů</t>
  </si>
  <si>
    <t>SO_01_1.4.g:173</t>
  </si>
  <si>
    <t>Měření při revizích U/I/P/A/cos fi/Riso/Rp/Ra/Zs/RCD/SPD v přípojové skříni/rozváděči/na spotřebičích včetně příplatků</t>
  </si>
  <si>
    <t>SO_01_1.4.g:174</t>
  </si>
  <si>
    <t>zajištění přívodu elektrické energie a ostatních médií včetně míst odběru mimo hranici montážní zóny</t>
  </si>
  <si>
    <t>SO_01_1.4.g:175</t>
  </si>
  <si>
    <t>přidružené výkony, osvětlení pracoviště, skladů a přístupových ploch, zapůjčení materiálu na pomocné lešení</t>
  </si>
  <si>
    <t>SO_01_1.4.g:176</t>
  </si>
  <si>
    <t>demontáže</t>
  </si>
  <si>
    <t>SO_01_1.4.g:177</t>
  </si>
  <si>
    <t xml:space="preserve">práce nezměřitelné a související s provedením prací </t>
  </si>
  <si>
    <t>SO_01_1.4.g:178</t>
  </si>
  <si>
    <t>mimo ceníkové položky (vč. příplatků a montáží zvláštního charakteru)</t>
  </si>
  <si>
    <t>SO_01_1.4.g:179</t>
  </si>
  <si>
    <t>komplexní zkouška smontovaného zařízení a zaučení obsluhy</t>
  </si>
  <si>
    <t>SO_01_1.4.g:180</t>
  </si>
  <si>
    <t>inženýrská činnost, technický dozor investora</t>
  </si>
  <si>
    <t>SO_01_1.4.g:181</t>
  </si>
  <si>
    <t>prořez délkového materiálu při zpracování, podružný a režijní materiál pro montáže, recyklace elektrozařízení</t>
  </si>
  <si>
    <t>SO_01_1.4.g:182</t>
  </si>
  <si>
    <t>mimostaveništní doprava a přesun strojů a zařízení a nosného materiálu</t>
  </si>
  <si>
    <t>SO_01_1.4.g:183</t>
  </si>
  <si>
    <t>zednické výpomoci pro elektromontáže, kabelová vedení ve výkopu, venkovní osvětlení</t>
  </si>
  <si>
    <t>SO_01_1.4.g:184</t>
  </si>
  <si>
    <t>zednické výpomoci pro hromosvody a uzemnění v zemi</t>
  </si>
  <si>
    <t>SO_01_1.4.g:185</t>
  </si>
  <si>
    <t>Prostý beton včetně dopravy směsi uložení do výkopu/bednění ve výkopu a výstuží z betonářské oceli/kari sítí včetně základnových konstrukcí s případnými vzpěrami</t>
  </si>
  <si>
    <t>SO_01_1.4.g:186</t>
  </si>
  <si>
    <t>Rozbourání kamenného/cihelného základu rozrušením a přemístěním materiálu zához jámy a úprava povrchu</t>
  </si>
  <si>
    <t>SO_01_1.4.g:187</t>
  </si>
  <si>
    <t>Pevné spojení páskových zemničů svaření a ošetřením</t>
  </si>
  <si>
    <t>SO_01_1.4.g:188</t>
  </si>
  <si>
    <t>Otvory ve zdivu z lehkého betonu/cihelném/kamenném/betonovém/železobetonovém v libolné ploše/tloušťce zdiva</t>
  </si>
  <si>
    <t>SO_01_1.4.g:189</t>
  </si>
  <si>
    <t>Rýhy pro vodiče/trubky ve stěnách/stropě/podlahách v omítce MC/MVC/zdivu cihelném/kamenném/betonovém/železobetonovém/mazaninách libovolné šířky</t>
  </si>
  <si>
    <t>SO_01_1.4.g:190</t>
  </si>
  <si>
    <t xml:space="preserve">Bourání podlah/mazanin v libolné ploše/tloušťce zdiva </t>
  </si>
  <si>
    <t>SO_01_1.4.g:191</t>
  </si>
  <si>
    <t>V místnostech/na schodištích/v šachtě s následnou demontáži libovolné výšky/plochy</t>
  </si>
  <si>
    <t>612325422</t>
  </si>
  <si>
    <t>Oprava vnitřní vápenocementové štukové omítky stěn v rozsahu plochy do 30%</t>
  </si>
  <si>
    <t>HZS1300</t>
  </si>
  <si>
    <t>Hodinová zúčtovací sazba - demontáž stávajícího nepotřebného zařízení</t>
  </si>
  <si>
    <t>962081141</t>
  </si>
  <si>
    <t>Bourání příček ze skleněných tvárnic tl do 150 mm</t>
  </si>
  <si>
    <t>9650433PC</t>
  </si>
  <si>
    <t>Vybourání fabionů, hran nebo koutů</t>
  </si>
  <si>
    <t>978013141</t>
  </si>
  <si>
    <t>Otlučení (osekání) vnitřní vápenné nebo vápenocementové omítky stěn v rozsahu do 30 %</t>
  </si>
  <si>
    <t>978013191</t>
  </si>
  <si>
    <t>Otlučení (osekání) vnitřní vápenné nebo vápenocementové omítky stěn v rozsahu do 100 %</t>
  </si>
  <si>
    <t>978023411</t>
  </si>
  <si>
    <t>Vyškrabání spár zdiva cihelného mimo komínového</t>
  </si>
  <si>
    <t>978059541</t>
  </si>
  <si>
    <t>Odsekání a odebrání obkladů stěn z vnitřních obkládaček plochy přes 1 m2</t>
  </si>
  <si>
    <t>985131411</t>
  </si>
  <si>
    <t>Vysušení ploch stěn, rubu kleneb a podlah</t>
  </si>
  <si>
    <t>997013219</t>
  </si>
  <si>
    <t>Příplatek k vnitrostaveništní dopravě suti a vybouraných hmot za zvětšenou dopravu suti ZKD 10 m</t>
  </si>
  <si>
    <t>997013509</t>
  </si>
  <si>
    <t>Příplatek k odvozu suti a vybouraných hmot na skládku ZKD 1 km přes 1 km</t>
  </si>
  <si>
    <t>997013511</t>
  </si>
  <si>
    <t>Odvoz suti a vybouraných hmot z meziskládky na skládku do 1 km s naložením a se složením</t>
  </si>
  <si>
    <t>998018001</t>
  </si>
  <si>
    <t>Přesun hmot ruční pro budovy v do 6 m</t>
  </si>
  <si>
    <t>998777101</t>
  </si>
  <si>
    <t>Přesun hmot tonážní pro podlahy lité v objektech v do 6 m</t>
  </si>
  <si>
    <t>781121011</t>
  </si>
  <si>
    <t>Nátěr penetrační na stěnu</t>
  </si>
  <si>
    <t>781131241</t>
  </si>
  <si>
    <t>Izolace pod obklad těsnícími pásy vnitřní kout</t>
  </si>
  <si>
    <t>781131242</t>
  </si>
  <si>
    <t>Izolace pod obklad těsnícími pásy vnější roh</t>
  </si>
  <si>
    <t>781151031</t>
  </si>
  <si>
    <t>Celoplošné vyrovnání podkladu stěrkou tl 3 mm</t>
  </si>
  <si>
    <t>781151041</t>
  </si>
  <si>
    <t>Příplatek k cenám celoplošné vyrovnání stěrkou za každý další 1 mm přes tl  3 mm</t>
  </si>
  <si>
    <t>781477114</t>
  </si>
  <si>
    <t>Příplatek k montáži obkladů vnitřních keramických hladkých za spárování tmelem dvousložkovým</t>
  </si>
  <si>
    <t>619991001</t>
  </si>
  <si>
    <t>Zakrytí podlah fólií přilepenou lepící páskou</t>
  </si>
  <si>
    <t>784181121</t>
  </si>
  <si>
    <t>Hloubková jednonásobná bezbarvá penetrace podkladu v místnostech výšky do 3,80 m</t>
  </si>
  <si>
    <t>013254000_SO03a</t>
  </si>
  <si>
    <t>030001000_SO03a</t>
  </si>
  <si>
    <t>065002000_SO03a</t>
  </si>
  <si>
    <t>998722102</t>
  </si>
  <si>
    <t>Přesun hmot tonážní pro vnitřní vodovod v objektech v do 12 m</t>
  </si>
  <si>
    <t>X2111</t>
  </si>
  <si>
    <t>Demontáž a montáž nového autoklávu vč. dopojení</t>
  </si>
  <si>
    <t>X2117</t>
  </si>
  <si>
    <t>Demontáž a zpětná montáž PPR d25</t>
  </si>
  <si>
    <t>210_SO03a_001</t>
  </si>
  <si>
    <t>Rozvaděč RS2 přeložení a osazení nového rozvaděče pro dané obvody + demontáž staré elektroinstalace</t>
  </si>
  <si>
    <t>210_SO03a_002</t>
  </si>
  <si>
    <t>Demontáž osvětlení a staré elektroinstalace</t>
  </si>
  <si>
    <t>210_SO03a_003</t>
  </si>
  <si>
    <t>Nový autokláv přívod jištění, vypínač, pospojování, atd.</t>
  </si>
  <si>
    <t>210_SO03a_004</t>
  </si>
  <si>
    <t>Přeložit přívod-přívody pro kompresory</t>
  </si>
  <si>
    <t>210_SO03a_005</t>
  </si>
  <si>
    <t>Skříň JORGENSEN demontáž, montáž</t>
  </si>
  <si>
    <t>210_SO03a_006</t>
  </si>
  <si>
    <t>Rozvaděč váhy demontáž, zajištění nového montáž</t>
  </si>
  <si>
    <t>210_SO03a_007</t>
  </si>
  <si>
    <t>Demontáž rozvaděčů a skříní vně zdi dílen</t>
  </si>
  <si>
    <t>210_SO03a_008</t>
  </si>
  <si>
    <t>Demontáž solícího zařízení a nová montáž,demontáž přívodního kabelu z rozvodny</t>
  </si>
  <si>
    <t>210_SO03a_009</t>
  </si>
  <si>
    <t>Demontáž kovových žlabů po celé hale pr.strany zjišťování kabelů možnost demontáže</t>
  </si>
  <si>
    <t>210_SO03a_010</t>
  </si>
  <si>
    <t>Demontáž, montáž rozvaděčů pro systém TOMRA, demontáž a montáž drát. žlabů před opravovanou zdí (nové držáky nerez, kabely krabice)</t>
  </si>
  <si>
    <t>210_SO03a_011</t>
  </si>
  <si>
    <t>Elektromateriál pro montážní práce (dodávku 2ks rozvaděčů zajišťuje investor)</t>
  </si>
  <si>
    <t>311235121</t>
  </si>
  <si>
    <t>Zdivo jednovrstvé z cihel broušených do P10 na tenkovrstvou maltu tl 200 mm</t>
  </si>
  <si>
    <t>317168012</t>
  </si>
  <si>
    <t>Překlad keramický plochý š 115 mm dl 1250 mm</t>
  </si>
  <si>
    <t>317168015</t>
  </si>
  <si>
    <t>Překlad keramický plochý š 115 mm dl 2000 mm</t>
  </si>
  <si>
    <t>340231035</t>
  </si>
  <si>
    <t>Zazdívka otvorů v příčkách nebo stěnách plochy do 4 m2 cihlami děrovanými tl 140 mm</t>
  </si>
  <si>
    <t>342244221</t>
  </si>
  <si>
    <t>Příčka z cihel broušených na tenkovrstvou maltu tloušťky 140 mm</t>
  </si>
  <si>
    <t>342244241</t>
  </si>
  <si>
    <t>Příčka z cihel broušených na zdicí PUR pěnu tloušťky 115 mm</t>
  </si>
  <si>
    <t>342291112</t>
  </si>
  <si>
    <t>Ukotvení příček montážní polyuretanovou pěnou tl příčky přes 100 mm</t>
  </si>
  <si>
    <t>342291121</t>
  </si>
  <si>
    <t>Ukotvení příček k cihelným konstrukcím plochými kotvami</t>
  </si>
  <si>
    <t>631362024</t>
  </si>
  <si>
    <t>Výztuž mazanin z kompozitních sítí D drátu 8 mm velikost ok 150 x 150 mm</t>
  </si>
  <si>
    <t>632450124</t>
  </si>
  <si>
    <t>Vyrovnávací cementový potěr tl do 50 mm ze suchých směsí provedený v pásu</t>
  </si>
  <si>
    <t>632451254</t>
  </si>
  <si>
    <t>Potěr cementový samonivelační litý C30 tl do 50 mm</t>
  </si>
  <si>
    <t>632451293</t>
  </si>
  <si>
    <t>Příplatek k cementovému samonivelačnímu litému potěru C30 ZKD 5 mm tloušťky přes 50 mm</t>
  </si>
  <si>
    <t>632451491</t>
  </si>
  <si>
    <t>Příplatek k potěrům za přehlazení povrchu</t>
  </si>
  <si>
    <t>632459177</t>
  </si>
  <si>
    <t>Příplatek k potěrům tl do 70 mm za plochu do 5 m2</t>
  </si>
  <si>
    <t>633811111</t>
  </si>
  <si>
    <t>Broušení nerovností betonových podlah do 2 mm - stržení šlemu</t>
  </si>
  <si>
    <t>55331436</t>
  </si>
  <si>
    <t>zárubeň jednokřídlá ocelová pro dodatečnou montáž tl stěny 110-150mm rozměru 700/1970, 2100mm</t>
  </si>
  <si>
    <t>55331437</t>
  </si>
  <si>
    <t>zárubeň jednokřídlá ocelová pro dodatečnou montáž tl stěny 110-150mm rozměru 800/1970, 2100mm</t>
  </si>
  <si>
    <t>55331700</t>
  </si>
  <si>
    <t>zárubeň jednokřídlá ocelová pro sádrokartonové příčky tl stěny 160-200mm rozměru 800/1970, 2100mm</t>
  </si>
  <si>
    <t>642942611</t>
  </si>
  <si>
    <t>Osazování zárubní nebo rámů dveřních kovových do 2,5 m2 na montážní pěnu</t>
  </si>
  <si>
    <t>642944121</t>
  </si>
  <si>
    <t>Osazování ocelových zárubní dodatečné pl do 2,5 m2</t>
  </si>
  <si>
    <t>952901111</t>
  </si>
  <si>
    <t>Vyčištění budov bytové a občanské výstavby při výšce podlaží do 4 m</t>
  </si>
  <si>
    <t>766441821</t>
  </si>
  <si>
    <t>Demontáž parapetních desek dřevěných nebo plastových šířky do 30 cm délky přes 1,0 m</t>
  </si>
  <si>
    <t>766622861</t>
  </si>
  <si>
    <t>Vyvěšení křídel dřevěných nebo plastových okenních do 1,5 m2</t>
  </si>
  <si>
    <t>767581802</t>
  </si>
  <si>
    <t>Demontáž podhledu lamel</t>
  </si>
  <si>
    <t>767691822</t>
  </si>
  <si>
    <t>Vyvěšení nebo zavěšení kovových křídel dveří do 2 m2</t>
  </si>
  <si>
    <t>776201812</t>
  </si>
  <si>
    <t>Demontáž lepených povlakových podlah s podložkou ručně</t>
  </si>
  <si>
    <t>776410811</t>
  </si>
  <si>
    <t>Odstranění soklíků a lišt pryžových nebo plastových</t>
  </si>
  <si>
    <t>96001-PC</t>
  </si>
  <si>
    <t>Demontáž stávajících rozvodů a zařízení (ZTI, UT, EL, VZT, apod.)</t>
  </si>
  <si>
    <t>96002-PC</t>
  </si>
  <si>
    <t>Demontáž a vyklizení stávajícího vybavení</t>
  </si>
  <si>
    <t>96004-PC</t>
  </si>
  <si>
    <t>Likvidace hmot z demontáží (HZS)</t>
  </si>
  <si>
    <t>962031133</t>
  </si>
  <si>
    <t>Bourání příček z cihel pálených na MVC tl do 150 mm</t>
  </si>
  <si>
    <t>965043441</t>
  </si>
  <si>
    <t>Bourání podkladů pod dlažby betonových s potěrem nebo teracem tl do 150 mm pl přes 4 m2</t>
  </si>
  <si>
    <t>965046111</t>
  </si>
  <si>
    <t>Broušení stávajících betonových podlah úběr do 3 mm</t>
  </si>
  <si>
    <t>965046119</t>
  </si>
  <si>
    <t>Příplatek k broušení stávajících betonových podlah za každý další 1 mm úběru</t>
  </si>
  <si>
    <t>965081223</t>
  </si>
  <si>
    <t>Bourání podlah z dlaždic keramických nebo xylolitových tl přes 10 mm plochy přes 1 m2</t>
  </si>
  <si>
    <t>968082016</t>
  </si>
  <si>
    <t>Vybourání plastových rámů oken včetně křídel plochy přes 1 do 2 m2</t>
  </si>
  <si>
    <t>971033631</t>
  </si>
  <si>
    <t>Vybourání otvorů ve zdivu cihelném pl do 4 m2 na MVC nebo MV tl do 150 mm</t>
  </si>
  <si>
    <t>974031666</t>
  </si>
  <si>
    <t>Vysekání rýh ve zdivu cihelném pro vtahování nosníků hl do 150 mm v do 250 mm</t>
  </si>
  <si>
    <t>977211121</t>
  </si>
  <si>
    <t>Řezání stěnovou pilou kcí z cihel nebo tvárnic hl do 200 mm</t>
  </si>
  <si>
    <t>997013213</t>
  </si>
  <si>
    <t>Vnitrostaveništní doprava suti a vybouraných hmot pro budovy v do 12 m ručně</t>
  </si>
  <si>
    <t>997013311</t>
  </si>
  <si>
    <t>Montáž a demontáž shozu suti v do 10 m</t>
  </si>
  <si>
    <t>997013321</t>
  </si>
  <si>
    <t>Příplatek k shozu suti v do 10 m za první a ZKD den použití</t>
  </si>
  <si>
    <t>998018002</t>
  </si>
  <si>
    <t>Přesun hmot ruční pro budovy v do 12 m</t>
  </si>
  <si>
    <t>28323053</t>
  </si>
  <si>
    <t>fólie PE (500 kg/m3) separační podlahová oddělující tepelnou izolaci tl 0,6mm</t>
  </si>
  <si>
    <t>28323131</t>
  </si>
  <si>
    <t>páska oboustranně lepící butylkaučuková</t>
  </si>
  <si>
    <t>28376417</t>
  </si>
  <si>
    <t>deska z polystyrénu XPS, hrana polodrážková a hladký povrch 300kPa tl 50mm</t>
  </si>
  <si>
    <t>713121111</t>
  </si>
  <si>
    <t>Montáž izolace tepelné podlah volně kladenými rohožemi, pásy, dílci, deskami 1 vrstva</t>
  </si>
  <si>
    <t>713191133</t>
  </si>
  <si>
    <t>Montáž izolace tepelné podlah, stropů vrchem nebo střech překrytí fólií s přelepeným spojem</t>
  </si>
  <si>
    <t>998713102</t>
  </si>
  <si>
    <t>Přesun hmot tonážní pro izolace tepelné v objektech v do 12 m</t>
  </si>
  <si>
    <t>55331622</t>
  </si>
  <si>
    <t>pouzdro stavební posuvných dveří jednopouzdrové 800mm</t>
  </si>
  <si>
    <t>59030570</t>
  </si>
  <si>
    <t>podhled kazetový bez děrování viditelný rastr tl 10mm 600x600mm</t>
  </si>
  <si>
    <t>763135101</t>
  </si>
  <si>
    <t>Montáž SDK kazetového podhledu z kazet 600x600 mm na zavěšenou viditelnou nosnou konstrukci</t>
  </si>
  <si>
    <t>763164712</t>
  </si>
  <si>
    <t>SDK obklad kcí uzavřeného tvaru š do 0,8 m desky 1xA 15</t>
  </si>
  <si>
    <t>763183111</t>
  </si>
  <si>
    <t>Montáž pouzdra posuvných dveří s jednou kapsou pro jedno křídlo šířky do 800 mm do SDK příčky</t>
  </si>
  <si>
    <t>998763101</t>
  </si>
  <si>
    <t>Přesun hmot tonážní pro dřevostavby v objektech v do 12 m</t>
  </si>
  <si>
    <t>54914620</t>
  </si>
  <si>
    <t>kování dveřní vrchní klika včetně rozet a montážního materiálu R PZ nerez PK</t>
  </si>
  <si>
    <t>54964110</t>
  </si>
  <si>
    <t>vložka zámková cylindrická oboustranná</t>
  </si>
  <si>
    <t>61162084</t>
  </si>
  <si>
    <t>dveře jednokřídlé dřevotřískové povrch laminátový plné 600x1970-2100mm</t>
  </si>
  <si>
    <t>61162085</t>
  </si>
  <si>
    <t>dveře jednokřídlé dřevotřískové povrch laminátový plné 700x1970-2100mm</t>
  </si>
  <si>
    <t>61162086</t>
  </si>
  <si>
    <t>dveře jednokřídlé dřevotřískové povrch laminátový plné 800x1970-2100mm</t>
  </si>
  <si>
    <t>61162092</t>
  </si>
  <si>
    <t>dveře jednokřídlé dřevotřískové povrch laminátový částečně prosklené 800x1970-2100mm</t>
  </si>
  <si>
    <t>61162-PC</t>
  </si>
  <si>
    <t>příplatek za bezpečnostní sklo</t>
  </si>
  <si>
    <t>766660001</t>
  </si>
  <si>
    <t>Montáž dveřních křídel otvíravých jednokřídlových š do 0,8 m do ocelové zárubně</t>
  </si>
  <si>
    <t>766660311</t>
  </si>
  <si>
    <t>Montáž posuvných dveří jednokřídlových průchozí šířky do 800 mm do pouzdra s jednou kapsou</t>
  </si>
  <si>
    <t>766660728</t>
  </si>
  <si>
    <t>Montáž dveřního interiérového kování - zámku</t>
  </si>
  <si>
    <t>766660729</t>
  </si>
  <si>
    <t>Montáž dveřního interiérového kování - štítku s klikou</t>
  </si>
  <si>
    <t>766682111</t>
  </si>
  <si>
    <t>Montáž zárubní obložkových pro dveře jednokřídlové tl stěny do 170 mm</t>
  </si>
  <si>
    <t>766682122</t>
  </si>
  <si>
    <t>Montáž zárubní obložkových pro dveře dvoukřídlové tl stěny do 350 mm</t>
  </si>
  <si>
    <t>7675833PC</t>
  </si>
  <si>
    <t>Montáž podhledů lamelových (zpětná montáž stávajícího lamelového podhledu)</t>
  </si>
  <si>
    <t>998767102</t>
  </si>
  <si>
    <t>Přesun hmot tonážní pro zámečnické konstrukce v objektech v do 12 m</t>
  </si>
  <si>
    <t>59761409</t>
  </si>
  <si>
    <t>dlažba keramická slinutá protiskluzná do interiéru i exteriéru pro vysoké mechanické namáhání přes 9 do 12ks/m2</t>
  </si>
  <si>
    <t>771111011</t>
  </si>
  <si>
    <t>Vysátí podkladu před pokládkou dlažby</t>
  </si>
  <si>
    <t>771121011</t>
  </si>
  <si>
    <t>Nátěr penetrační na podlahu</t>
  </si>
  <si>
    <t>771151022</t>
  </si>
  <si>
    <t>Samonivelační stěrka podlah pevnosti 30 MPa tl 5 mm</t>
  </si>
  <si>
    <t>771474113</t>
  </si>
  <si>
    <t>Montáž soklů z dlaždic keramických rovných flexibilní lepidlo v do 120 mm</t>
  </si>
  <si>
    <t>771574112</t>
  </si>
  <si>
    <t>Montáž podlah keramických hladkých lepených flexibilním lepidlem do 12 ks/ m2</t>
  </si>
  <si>
    <t>771577111</t>
  </si>
  <si>
    <t>Příplatek k montáži podlah keramických lepených flexibilním lepidlem za plochu do 5 m2</t>
  </si>
  <si>
    <t>771591112</t>
  </si>
  <si>
    <t>Izolace pod dlažbu nátěrem nebo stěrkou ve dvou vrstvách</t>
  </si>
  <si>
    <t>771591115</t>
  </si>
  <si>
    <t>Podlahy spárování silikonem</t>
  </si>
  <si>
    <t>771591211</t>
  </si>
  <si>
    <t>Rohož lepená roznášecí a separační do podlah ve spojení s dlažbou</t>
  </si>
  <si>
    <t>771591241</t>
  </si>
  <si>
    <t>Izolace těsnícími pásy vnitřní kout</t>
  </si>
  <si>
    <t>771591242</t>
  </si>
  <si>
    <t>Izolace těsnícími pásy vnější roh</t>
  </si>
  <si>
    <t>771591264</t>
  </si>
  <si>
    <t>Izolace těsnícími pásy mezi podlahou a stěnou</t>
  </si>
  <si>
    <t>998771101</t>
  </si>
  <si>
    <t>Přesun hmot tonážní pro podlahy z dlaždic v objektech v do 6 m</t>
  </si>
  <si>
    <t>783301313</t>
  </si>
  <si>
    <t>Odmaštění zámečnických konstrukcí ředidlovým odmašťovačem</t>
  </si>
  <si>
    <t>783314201</t>
  </si>
  <si>
    <t>Základní antikorozní jednonásobný syntetický standardní nátěr zámečnických konstrukcí</t>
  </si>
  <si>
    <t>63479-PC</t>
  </si>
  <si>
    <t>fólie na sklo ochranné a bezpečnostní čirá (např. bezpečnostní fólie 80/23)</t>
  </si>
  <si>
    <t>787911111</t>
  </si>
  <si>
    <t>Montáž bezpečnostní fólie na sklo</t>
  </si>
  <si>
    <t>998787102</t>
  </si>
  <si>
    <t>Přesun hmot tonážní pro zasklívání v objektech v do 12 m</t>
  </si>
  <si>
    <t>013254000_SO03b</t>
  </si>
  <si>
    <t>030001000_SO03b</t>
  </si>
  <si>
    <t>065002000_SO03b</t>
  </si>
  <si>
    <t>612135101</t>
  </si>
  <si>
    <t>Hrubá výplň rýh ve stěnách maltou jakékoli šířky rýhy</t>
  </si>
  <si>
    <t>721173722</t>
  </si>
  <si>
    <t>Potrubí kanalizační z PE připojovací DN 40</t>
  </si>
  <si>
    <t>721173723</t>
  </si>
  <si>
    <t>Potrubí kanalizační z PE připojovací DN 50</t>
  </si>
  <si>
    <t>721173726</t>
  </si>
  <si>
    <t>Potrubí kanalizační z PE připojovací DN 100</t>
  </si>
  <si>
    <t>721194105</t>
  </si>
  <si>
    <t>Vyvedení a upevnění odpadních výpustek DN 50</t>
  </si>
  <si>
    <t>721274126</t>
  </si>
  <si>
    <t>Přivzdušňovací ventil vnitřní odpadních potrubí DN 110</t>
  </si>
  <si>
    <t>998721102</t>
  </si>
  <si>
    <t>Přesun hmot tonážní pro vnitřní kanalizace v objektech v do 12 m</t>
  </si>
  <si>
    <t>X2116</t>
  </si>
  <si>
    <t xml:space="preserve">Napojení do stávajícího odpadního potrubí - litina DN100 </t>
  </si>
  <si>
    <t>722174003</t>
  </si>
  <si>
    <t>Potrubí vodovodní plastové PPR svar polyfúze PN 16 D 25x3,5 mm</t>
  </si>
  <si>
    <t>722181231</t>
  </si>
  <si>
    <t>Ochrana vodovodního potrubí přilepenými termoizolačními trubicemi z PE tl do 13 mm DN do 22 mm</t>
  </si>
  <si>
    <t>722181232</t>
  </si>
  <si>
    <t>Ochrana vodovodního potrubí přilepenými termoizolačními trubicemi z PE tl do 13 mm DN do 45 mm</t>
  </si>
  <si>
    <t>722182011</t>
  </si>
  <si>
    <t>Podpůrný žlab pro potrubí D 20</t>
  </si>
  <si>
    <t>722182012</t>
  </si>
  <si>
    <t>Podpůrný žlab pro potrubí D 25</t>
  </si>
  <si>
    <t>722182013</t>
  </si>
  <si>
    <t>Podpůrný žlab pro potrubí D 32</t>
  </si>
  <si>
    <t>722220152</t>
  </si>
  <si>
    <t>Nástěnka závitová plastová PPR PN 20 DN 20 x G 1/2"</t>
  </si>
  <si>
    <t>722224116</t>
  </si>
  <si>
    <t>Kohout plnicí nebo vypouštěcí G 3/4" PN 10 s jedním závitem</t>
  </si>
  <si>
    <t>722231074</t>
  </si>
  <si>
    <t>Ventil zpětný mosazný G 1" PN 10 do 110°C se dvěma závity</t>
  </si>
  <si>
    <t>722231222</t>
  </si>
  <si>
    <t>Ventil pojistný mosazný G 3/4" PN 6 do 100°C k bojleru s vnitřním x vnějším závitem</t>
  </si>
  <si>
    <t>722232043</t>
  </si>
  <si>
    <t>Kohout kulový přímý G 1/2" PN 42 do 185°C vnitřní závit</t>
  </si>
  <si>
    <t>722232155</t>
  </si>
  <si>
    <t>722234263</t>
  </si>
  <si>
    <t>Filtr mosazný G 1/2" PN 20 do 80°C s 2x vnitřním závitem</t>
  </si>
  <si>
    <t>722234265</t>
  </si>
  <si>
    <t>Filtr mosazný G 1" PN 20 do 80°C s 2x vnitřním závitem</t>
  </si>
  <si>
    <t>Zkouška těsnosti vodovodního potrubí závitového do DN 50</t>
  </si>
  <si>
    <t>722290234</t>
  </si>
  <si>
    <t>Proplach a dezinfekce vodovodního potrubí do DN 80</t>
  </si>
  <si>
    <t>X2110</t>
  </si>
  <si>
    <t>Manometr</t>
  </si>
  <si>
    <t>X2112</t>
  </si>
  <si>
    <t>Montážní materiál pro dopojení autoklávu - 2xpříruba do DN100,PPR do d32  lmax 20m</t>
  </si>
  <si>
    <t>X2113</t>
  </si>
  <si>
    <t>Demontáž stávajícího rozvodu PPR do d25 vč. zaslepení v podlaze</t>
  </si>
  <si>
    <t>X2114</t>
  </si>
  <si>
    <t>Kompaktní přečerpávací stanice např.: Sololift 2 C-3</t>
  </si>
  <si>
    <t>X219</t>
  </si>
  <si>
    <t>Automatický vyvyžovací ventil cirkualce např.: HS TemCon DN15</t>
  </si>
  <si>
    <t>725110811</t>
  </si>
  <si>
    <t>Demontáž klozetů splachovací s nádrží</t>
  </si>
  <si>
    <t>725112022</t>
  </si>
  <si>
    <t>Klozet keramický závěsný na nosné stěny s hlubokým splachováním odpad vodorovný</t>
  </si>
  <si>
    <t>725121527</t>
  </si>
  <si>
    <t>Pisoárový záchodek automatický s integrovaným napájecím zdrojem</t>
  </si>
  <si>
    <t>725210821</t>
  </si>
  <si>
    <t>Demontáž umyvadel bez výtokových armatur</t>
  </si>
  <si>
    <t>725240812</t>
  </si>
  <si>
    <t>Demontáž vaniček sprchových bez výtokových armatur</t>
  </si>
  <si>
    <t>725241213</t>
  </si>
  <si>
    <t>Vanička sprchová z litého polymermramoru čtvercová 900x900 mm</t>
  </si>
  <si>
    <t>725244123</t>
  </si>
  <si>
    <t>Dveře sprchové rámové se skleněnou výplní tl. 5 mm otvíravé dvoukřídlové do niky na vaničku šířky 900 mm</t>
  </si>
  <si>
    <t>725331111</t>
  </si>
  <si>
    <t>Výlevka bez výtokových armatur keramická se sklopnou plastovou mřížkou 500 mm</t>
  </si>
  <si>
    <t>725810811</t>
  </si>
  <si>
    <t>Demontáž ventilů výtokových nástěnných</t>
  </si>
  <si>
    <t>725821316</t>
  </si>
  <si>
    <t>Baterie dřezová nástěnná páková s otáčivým plochým ústím a délkou ramínka do300 mm</t>
  </si>
  <si>
    <t>725822632</t>
  </si>
  <si>
    <t>Baterie umyvadlová stojánková klasická bez výpusti</t>
  </si>
  <si>
    <t>725841312</t>
  </si>
  <si>
    <t>Baterie sprchová nástěnná páková</t>
  </si>
  <si>
    <t>998725102</t>
  </si>
  <si>
    <t>Přesun hmot tonážní pro zařizovací předměty v objektech v do 12 m</t>
  </si>
  <si>
    <t>X2118</t>
  </si>
  <si>
    <t>Sprchový set se sprchovou růžicí a sprchovou tyčí</t>
  </si>
  <si>
    <t>726131041</t>
  </si>
  <si>
    <t>Instalační předstěna - klozet závěsný v 1120 mm s ovládáním zepředu do lehkých stěn s kovovou kcí</t>
  </si>
  <si>
    <t>726191001</t>
  </si>
  <si>
    <t>Zvukoizolační souprava pro klozet a bidet</t>
  </si>
  <si>
    <t>7261X2115</t>
  </si>
  <si>
    <t>Instalační předstěna -Výlevka s ovládáním zepředu s nádržkou</t>
  </si>
  <si>
    <t>1.10</t>
  </si>
  <si>
    <t xml:space="preserve">Tichý diagonální ventilátor do kruhového potrubí  125mm  s doběhem  např.: TD 350/125 SILENT T průtok vzduchu 150m3, (80Pa) </t>
  </si>
  <si>
    <t>1.11</t>
  </si>
  <si>
    <t xml:space="preserve">Tichý diagonální ventilátor do kruhového potrubí  160mm  s doběhem  např.: TD 500/160 SILENT T průtok vzduchu 350m3, (150Pa) </t>
  </si>
  <si>
    <t>1.30</t>
  </si>
  <si>
    <t>Talířový ventil univerzální - d100</t>
  </si>
  <si>
    <t>1.31</t>
  </si>
  <si>
    <t>Talířový ventil univerzální - d125</t>
  </si>
  <si>
    <t>1.40</t>
  </si>
  <si>
    <t>Větrací mřížka do dveří - hliníková</t>
  </si>
  <si>
    <t>1.50</t>
  </si>
  <si>
    <t>Žlauziová klapka plastová d=125mm</t>
  </si>
  <si>
    <t>1.51</t>
  </si>
  <si>
    <t>Žlauziová klapka plastová d=160mm</t>
  </si>
  <si>
    <t>1.60</t>
  </si>
  <si>
    <t>Zpětná klapka těsná do potrubí např.: RSKW125</t>
  </si>
  <si>
    <t>1.61</t>
  </si>
  <si>
    <t>Zpětná klapka těsná do potrubí např.: RSKW160</t>
  </si>
  <si>
    <t>1.70</t>
  </si>
  <si>
    <t>Kruhové potrubí plastové s hrdly s těsněním d 110 mm , vč. tvarovek, montážního, závěsového, spojovacího a těsnícího materiálu, viz. TZ a výkresová dokumentace</t>
  </si>
  <si>
    <t>1.71</t>
  </si>
  <si>
    <t>Kruhové potrubí plastové s hrdly s těsněním d 125 mm , vč. tvarovek, montážního, závěsového, spojovacího a těsnícího materiálu, viz. TZ a výkresová dokumentace</t>
  </si>
  <si>
    <t>1.72</t>
  </si>
  <si>
    <t>Kruhové potrubí plastové s hrdly s těsněním d 160 mm , vč. tvarovek, montážního, závěsového, spojovacího a těsnícího materiálu, viz. TZ a výkresová dokumentace</t>
  </si>
  <si>
    <t>1.80</t>
  </si>
  <si>
    <t>Izolace tepelná z minerální vaty o tl. min. 4cm s Al polepem, vč. upevňovacího materiálu</t>
  </si>
  <si>
    <t>1.90</t>
  </si>
  <si>
    <t>Ohebné al potrubí s kostrou z ocelového drát vícevrstvé  d102 např.: ALUFLEX MO</t>
  </si>
  <si>
    <t>1.91</t>
  </si>
  <si>
    <t>Ohebné al potrubí s kostrou z ocelového drát vícevrstvé d127 např.: ALUFLEX MO</t>
  </si>
  <si>
    <t>X211</t>
  </si>
  <si>
    <t>Doprava, stavební práce, pomocný montážní materiál</t>
  </si>
  <si>
    <t>X212</t>
  </si>
  <si>
    <t>Časovač podomítkový</t>
  </si>
  <si>
    <t>X213</t>
  </si>
  <si>
    <t>Pohybové čidlo</t>
  </si>
  <si>
    <t>210H_SO03b_01</t>
  </si>
  <si>
    <t>elektroinstalační trubky ohebné PVC/PP/PE A1-F 125N/320N/750N, DN13</t>
  </si>
  <si>
    <t>210H_SO03b_02</t>
  </si>
  <si>
    <t>elektroinstalační trubky ohebné PVC/PP/PE A1-F 125N/320N/750N, DN16</t>
  </si>
  <si>
    <t>210H_SO03b_03</t>
  </si>
  <si>
    <t>elektroinstalační trubky tuhé PVC/PC/ABS A1-F 320N/750N/1250N, kolena/spojky/vývodky/příchytky/rozpěrky/těsnící kroužky/uzavírací zátky</t>
  </si>
  <si>
    <t>set</t>
  </si>
  <si>
    <t>210H_SO03b_04</t>
  </si>
  <si>
    <t>elektroinstalační trubky tuhé PVC/PC/ABS A1-F 320N/750N/1250N, DN13</t>
  </si>
  <si>
    <t>210H_SO03b_05</t>
  </si>
  <si>
    <t>lišty vkládací s víkem hranaté/oblé/rohové/podlahové/neoddělitelným víkem PVC A1-F IP40 (IK06/IK07), kryty koncové/spojovací/ohybové/odbočné rohy vnější/vnitřní rozpěrky/přepážky/příčky/stínící kanály/přístrojové nosiče/podložky/instalační krabice</t>
  </si>
  <si>
    <t>210H_SO03b_06</t>
  </si>
  <si>
    <t>lišty vkládací s víkem hranaté/oblé/rohové/podlahové/neoddělitelným víkem PVC A1-F IP40 (IK06/IK07), 15x10mm</t>
  </si>
  <si>
    <t>210H_SO03b_07</t>
  </si>
  <si>
    <t>lišty vkládací s víkem hranaté/oblé/rohové/podlahové/neoddělitelným víkem PVC A1-F IP40 (IK06/IK07), 24x22mm</t>
  </si>
  <si>
    <t>210H_SO03b_08</t>
  </si>
  <si>
    <t>lišty vkládací hranaté s víkem HF A1-F IP40 (IK06) bezhalogenové, kryty koncové/spojovací/ohybové/odbočné rohy vnější/vnitřní rozpěrky/přepážky/příčky/stínící kanály/přístrojové nosiče/podložky/instalační krabice</t>
  </si>
  <si>
    <t>210H_SO03b_09</t>
  </si>
  <si>
    <t>lišty vkládací hranaté s víkem HF A1-F IP40 (IK06) bezhalogenové, 20x20mm</t>
  </si>
  <si>
    <t>210H_SO03b_10</t>
  </si>
  <si>
    <t>lišty vkládací hranaté s víkem HF A1-F IP40 (IK06) bezhalogenové, 40x20mm</t>
  </si>
  <si>
    <t>210H_SO03b_11</t>
  </si>
  <si>
    <t>krabice univerzální/přístrojové/hranaté/horizontální/vertikální/hluboké/dvou a více násobné PVC A1-D IP20 pod omítku, KU68-1901</t>
  </si>
  <si>
    <t>210H_SO03b_12</t>
  </si>
  <si>
    <t>krabice univerzální/přístrojové/hranaté/horizontální/vertikální/hluboké/dvou a více násobné PVC A1-D IP20 pod omítku, KPR68</t>
  </si>
  <si>
    <t>210H_SO03b_13</t>
  </si>
  <si>
    <t>krabice rozvodné/odbočné s víčkem/svorkovnicí PVC A1-D IP20 pod omítku, KU68-1903</t>
  </si>
  <si>
    <t>210H_SO03b_14</t>
  </si>
  <si>
    <t>krabice rozvodné/odbočné s víčkem/svorkovnicí PVC A1-D IP20 pod omítku, KR97/5</t>
  </si>
  <si>
    <t>210H_SO03b_15</t>
  </si>
  <si>
    <t>krabice rozvodné s víčkem/svorkovnicí PVC/PP/PE A1-D IP54 (IP65/IP66) IK06 uzavřené pro průchodky/s průchodkami, svorkovnice (dělené, bezšroubové, vícepolové), průchodky</t>
  </si>
  <si>
    <t>210H_SO03b_16</t>
  </si>
  <si>
    <t>krabice rozvodné s víčkem/svorkovnicí PVC/PP/PE A1-D IP54 (IP65/IP66) IK06 uzavřené pro průchodky/s průchodkami, 003.CS.K</t>
  </si>
  <si>
    <t>210H_SO03b_17</t>
  </si>
  <si>
    <t>žlaby kabelové drátěné Zn , spojky, výstuže,držáky/třmeny/výstuhy/stojiny/závěsy/nosné profily/příchytky/závitové tyče/šrouby/matice/podložky/svorky/kotvy/hmoždinky</t>
  </si>
  <si>
    <t>210H_SO03b_18</t>
  </si>
  <si>
    <t>žlaby kabelové drátěné Zn , 35x100mm</t>
  </si>
  <si>
    <t>210H_SO03b_19</t>
  </si>
  <si>
    <t>protipožární přepážky/předěly/ucpávky, tmely a nástřiky</t>
  </si>
  <si>
    <t>210H_SO03b_20</t>
  </si>
  <si>
    <t>výstražné/označovací tabulky, samolepící</t>
  </si>
  <si>
    <t>210H_SO03b_21</t>
  </si>
  <si>
    <t>vodiče instalační CY/CYA/CYY/CYO/CYOY/CMA/CSA/H05V-x/H07V-x/1-YY, 6mm2</t>
  </si>
  <si>
    <t>210H_SO03b_22</t>
  </si>
  <si>
    <t>kabely instalační CYKY/CYKYLo/NYM/1-CYKY, 3x1,5mm2</t>
  </si>
  <si>
    <t>210H_SO03b_23</t>
  </si>
  <si>
    <t>kabely instalační CYKY/CYKYLo/NYM/1-CYKY, 4x1,5mm2</t>
  </si>
  <si>
    <t>210H_SO03b_24</t>
  </si>
  <si>
    <t>kabely instalační CYKY/CYKYLo/NYM/1-CYKY, 3x2,5mm2</t>
  </si>
  <si>
    <t>210H_SO03b_25</t>
  </si>
  <si>
    <t>spínače/přepínače/vypínače/ovladače polozapuštěné/zapuštěné/profil 45 jedno/vícerámečkové šroubové/bezšroubové IP20, řazení 1 / 1So  IP20 přístroj/sestava</t>
  </si>
  <si>
    <t>210H_SO03b_26</t>
  </si>
  <si>
    <t>spínače/přepínače/vypínače/ovladače polozapuštěné/zapuštěné/profil 45 jedno/vícerámečkové šroubové/bezšroubové IP20, řazení 5 IP20 přístroj/sestava</t>
  </si>
  <si>
    <t>210H_SO03b_27</t>
  </si>
  <si>
    <t>spínače/přepínače/vypínače/ovladače polozapuštěné/zapuštěné/profil 45 jedno/vícerámečkové šroubové/bezšroubové IP20, řazení 6 / 6So IP20 přístroj/sestava</t>
  </si>
  <si>
    <t>210H_SO03b_28</t>
  </si>
  <si>
    <t>spínače/přepínače/vypínače/ovladače polozapuštěné/zapuštěné/profil 45 jedno/vícerámečkové šroubové/bezšroubové IP20, řazení 7 / 7So  IP20 přístroj/sestava</t>
  </si>
  <si>
    <t>210H_SO03b_29</t>
  </si>
  <si>
    <t>spínače/přepínače/vypínače/ovladače polozapuštěné/zapuštěné/profil 45 jedno/vícerámečkové šroubové/bezšroubové IP20, kryt jednoduchý</t>
  </si>
  <si>
    <t>210H_SO03b_30</t>
  </si>
  <si>
    <t>spínače/přepínače/vypínače/ovladače polozapuštěné/zapuštěné/profil 45 jedno/vícerámečkové šroubové/bezšroubové IP20, kryt dělený</t>
  </si>
  <si>
    <t>210H_SO03b_31</t>
  </si>
  <si>
    <t>spínače/přepínače/vypínače/ovladače polozapuštěné/zapuštěné/profil 45 jedno/vícerámečkové šroubové/bezšroubové IP20, rámeček jednonásobný</t>
  </si>
  <si>
    <t>210H_SO03b_32</t>
  </si>
  <si>
    <t>spínače/přepínače/vypínače/ovladače polozapuštěné/zapuštěné/profil 45 jedno/vícerámečkové šroubové/bezšroubové IP20, rámeček dvounásobný vodorovný/svislý</t>
  </si>
  <si>
    <t>210H_SO03b_33</t>
  </si>
  <si>
    <t>termostaty/časové spínače/stmívače a regulátory/snímače pohybu/žaluziové spínače/LED osvětlení polozapuštěné/zapuštěné jedno/vícerámečkové šroubové IP20, snímač pohybu vestavný IP23/IP40 sestava</t>
  </si>
  <si>
    <t>210H_SO03b_34</t>
  </si>
  <si>
    <t>termostaty/časové spínače/stmívače a regulátory/snímače pohybu/žaluziové spínače/LED osvětlení polozapuštěné/zapuštěné jedno/vícerámečkové šroubové IP20, snímač pohybu průmyslový IP67 sestava/relé/triak</t>
  </si>
  <si>
    <t>210H_SO03b_35</t>
  </si>
  <si>
    <t>termostaty/časové spínače/stmívače a regulátory/snímače pohybu/žaluziové spínače/LED osvětlení polozapuštěné/zapuštěné jedno/vícerámečkové šroubové IP20, rámeček jednonásobný</t>
  </si>
  <si>
    <t>210H_SO03b_36</t>
  </si>
  <si>
    <t>zásuvky polozapuštěné/zapuštěné jedno/vícerámečkové/dvojité/profil 45 s/bez SPD/RCD šroubové/bezšroubové IP20/IP4x, řazení 2P+PE  IP20 přístroj/sestava</t>
  </si>
  <si>
    <t>210H_SO03b_37</t>
  </si>
  <si>
    <t>zásuvky polozapuštěné/zapuštěné jedno/vícerámečkové/dvojité/profil 45 s/bez SPD/RCD šroubové/bezšroubové IP20/IP4x, rámeček jednonásobný</t>
  </si>
  <si>
    <t>210H_SO03b_38</t>
  </si>
  <si>
    <t>jističe jednopolové/dvoupolové/třípolové/s N pólem/DC 6/10kA char.B/C/D, 10B/1</t>
  </si>
  <si>
    <t>210H_SO03b_39</t>
  </si>
  <si>
    <t>jističe jednopolové/dvoupolové/třípolové/s N pólem/DC 6/10kA char.B/C/D, 16B/1</t>
  </si>
  <si>
    <t>210H_SO03b_40</t>
  </si>
  <si>
    <t>proudové chrániče dvoupolové/čtyřpolové/s nadproudovou ochranou 6/10kA, 40-4-030AC</t>
  </si>
  <si>
    <t>210H_SO03b_41</t>
  </si>
  <si>
    <t>proudové chrániče dvoupolové/čtyřpolové/s nadproudovou ochranou 6/10kA, 16-4-030AC</t>
  </si>
  <si>
    <t>210H_SO03b_42</t>
  </si>
  <si>
    <t>rozvaděče kompletní s výzbrojí s popisem technických parametrů uvedené v TD do vlhka/na hořlavé povrchy IP20 IP20/IP4x tř.I/II v rámci dodávky elektro, doplnění rozvaděče RS3</t>
  </si>
  <si>
    <t>kpl</t>
  </si>
  <si>
    <t>210H_SO03b_43</t>
  </si>
  <si>
    <t>svítidla pro žárovky/halogenové žárovky/kompaktní zářivky/LED včetně zdrojů IP20 tř.I/II, BRLK375  IP20/IP40 tř.I jedno/dvouzdrojové LED/60W/2x60W/2x11W/2x18W/1x22W/1x36W/1x40W 2xE27/TC-S/TC-D/TC-F/T5 R KO přisazené PMMA D375mm</t>
  </si>
  <si>
    <t>210H_SO03b_44</t>
  </si>
  <si>
    <t>svítidla pro lineární zářivky/LED kryt/mřížka do vlhka/na hořlavé povrchy včetně zdrojů IP20/IP4x tř.I/II, KS  IP40 tř.I jedno/dvouzdrojové 18W/36W/58W T8/G13 KO PET/KP PET/KO PMMA přisazené</t>
  </si>
  <si>
    <t>210H_SO03b_45</t>
  </si>
  <si>
    <t xml:space="preserve">svítidla pro lineární zářivky/LED kryt venkovní/do mokra včetně zdrojů IP54/IP65 tř.I/II, V3  IP65 tř.I jedno/dvoudrojové 18W/36W/58W T8/G13 KC PC přisazené  </t>
  </si>
  <si>
    <t>210H_SO03b_46</t>
  </si>
  <si>
    <t>svítidla nouzová/evakuační/nouzový modul pro zářivky/LED kryt do vlhka/na hořlavé povrchy včetně zdrojů IP20/IP4x tř.II, HELIOS  IP42 tř.II jednozdrojové 8W/11W/18W T5/G5 polykarbonát 1/2/3hod Ni-Cd při výpadku</t>
  </si>
  <si>
    <t>210H_SO03b_47</t>
  </si>
  <si>
    <t>svítidla nouzová/evakuační/nouzový modul pro zářivky/LED kryt venkovní/do mokra včetně zdrojů IP65 tř.II, HELIOS  IP65 tř.II jednozdrojové 8W/11W/18W T5/G5 polykarbonát 1/2/3hod Ni-Cd při výpadku</t>
  </si>
  <si>
    <t>210M_SO03b_01</t>
  </si>
  <si>
    <t>210M_SO03b_02</t>
  </si>
  <si>
    <t>210M_SO03b_03</t>
  </si>
  <si>
    <t>210M_SO03b_04</t>
  </si>
  <si>
    <t>210M_SO03b_05</t>
  </si>
  <si>
    <t>210M_SO03b_06</t>
  </si>
  <si>
    <t>210M_SO03b_07</t>
  </si>
  <si>
    <t>210M_SO03b_08</t>
  </si>
  <si>
    <t>210M_SO03b_09</t>
  </si>
  <si>
    <t>210M_SO03b_10</t>
  </si>
  <si>
    <t>210M_SO03b_11</t>
  </si>
  <si>
    <t>210M_SO03b_12</t>
  </si>
  <si>
    <t>210M_SO03b_13</t>
  </si>
  <si>
    <t>210M_SO03b_14</t>
  </si>
  <si>
    <t>210M_SO03b_15</t>
  </si>
  <si>
    <t>210M_SO03b_16</t>
  </si>
  <si>
    <t>210M_SO03b_17</t>
  </si>
  <si>
    <t>210M_SO03b_18</t>
  </si>
  <si>
    <t>Přístroje speciální polozapuštěné/zapuštěné jedno/vícerámečkové včetně zapojení vodičů</t>
  </si>
  <si>
    <t>210M_SO03b_19</t>
  </si>
  <si>
    <t>210M_SO03b_20</t>
  </si>
  <si>
    <t>210M_SO03b_21</t>
  </si>
  <si>
    <t>210M_SO03b_22</t>
  </si>
  <si>
    <t>Rozváděče/rozvodnice oceloplechové/plastové/kombinované bez zapojení vodičů doplnění RS3</t>
  </si>
  <si>
    <t>210M_SO03b_23</t>
  </si>
  <si>
    <t>210M_SO03b_24</t>
  </si>
  <si>
    <t>210M_SO03b_25</t>
  </si>
  <si>
    <t>210M_SO03b_26</t>
  </si>
  <si>
    <t>210M_SO03b_27</t>
  </si>
  <si>
    <t>210M_SO03b_28</t>
  </si>
  <si>
    <t>210M_SO03b_29</t>
  </si>
  <si>
    <t>210M_SO03b_30</t>
  </si>
  <si>
    <t>210M_SO03b_31</t>
  </si>
  <si>
    <t>210M_SO03b_32</t>
  </si>
  <si>
    <t>210M_SO03b_33</t>
  </si>
  <si>
    <t>210M_SO03b_34</t>
  </si>
  <si>
    <t>210M_SO03b_35</t>
  </si>
  <si>
    <t>210M_SO03b_36</t>
  </si>
  <si>
    <t>210M_SO03b_37</t>
  </si>
  <si>
    <t>210M_SO03b_38</t>
  </si>
  <si>
    <t>210M_SO03b_39</t>
  </si>
  <si>
    <t>210M_SO03b_40</t>
  </si>
  <si>
    <t>210M_SO03b_41</t>
  </si>
  <si>
    <t>210M_SO03b_42</t>
  </si>
  <si>
    <t>460M_SO03b_01</t>
  </si>
  <si>
    <t>460M_SO03b_02</t>
  </si>
  <si>
    <t>460M_SO03b_03</t>
  </si>
  <si>
    <t>94195-5</t>
  </si>
  <si>
    <t>732211122</t>
  </si>
  <si>
    <t>Ohřívač stacionární zásobníkový s jedním výměníkem PN 1,0/1,6 o objemu 400 l v.pl. 1,80 m2</t>
  </si>
  <si>
    <t>732212815</t>
  </si>
  <si>
    <t>Demontáž ohříváku zásobníkového stojatého obsah do 1600 litrů</t>
  </si>
  <si>
    <t>733222302</t>
  </si>
  <si>
    <t>Potrubí měděné polotvrdé spojované lisováním D 15x1 mm</t>
  </si>
  <si>
    <t>733222303</t>
  </si>
  <si>
    <t>Potrubí měděné polotvrdé spojované lisováním D 18x1 mm</t>
  </si>
  <si>
    <t>733222304</t>
  </si>
  <si>
    <t>Potrubí měděné polotvrdé spojované lisováním D 22x1 mm</t>
  </si>
  <si>
    <t>733223304</t>
  </si>
  <si>
    <t>Potrubí měděné tvrdé spojované lisováním D 28x1,5 mm</t>
  </si>
  <si>
    <t>733223305</t>
  </si>
  <si>
    <t>Potrubí měděné tvrdé spojované lisováním D 35x1,5 mm</t>
  </si>
  <si>
    <t>733291101</t>
  </si>
  <si>
    <t>Zkouška těsnosti potrubí měděné do D 35x1,5</t>
  </si>
  <si>
    <t>733390801</t>
  </si>
  <si>
    <t>Demontáž potrubí plastového do D 25x2,3 mm</t>
  </si>
  <si>
    <t>733811231</t>
  </si>
  <si>
    <t>Ochrana potrubí ústředního vytápění termoizolačními trubicemi z PE tl do 13 mm DN do 22 mm</t>
  </si>
  <si>
    <t>733811242</t>
  </si>
  <si>
    <t>Ochrana potrubí ústředního vytápění termoizolačními trubicemi z PE tl do 20 mm DN do 45 mm</t>
  </si>
  <si>
    <t>998733102</t>
  </si>
  <si>
    <t>Přesun hmot tonážní pro rozvody potrubí v objektech v do 12 m</t>
  </si>
  <si>
    <t>X2119</t>
  </si>
  <si>
    <t>nosný systém potrubí</t>
  </si>
  <si>
    <t>734211120</t>
  </si>
  <si>
    <t>Ventil závitový odvzdušňovací G 1/2 PN 14 do 120°C automatický</t>
  </si>
  <si>
    <t>734221682</t>
  </si>
  <si>
    <t>Termostatická hlavice kapalinová PN 10 do 110°C otopných těles VK</t>
  </si>
  <si>
    <t>734261413</t>
  </si>
  <si>
    <t>Šroubení radiátorové rohové G 3/4 bez vypouštění</t>
  </si>
  <si>
    <t>734291264</t>
  </si>
  <si>
    <t>Filtr závitový přímý G 1 PN 30 do 110°C s vnitřními závity</t>
  </si>
  <si>
    <t>734292724</t>
  </si>
  <si>
    <t>Kohout kulový přímý G 3/4 PN 42 do 185°C vnitřní závit s vypouštěním</t>
  </si>
  <si>
    <t>734292774</t>
  </si>
  <si>
    <t>Kohout kulový přímý G 1 PN 42 do 185°C plnoprůtokový s koulí DADO vnitřní závit</t>
  </si>
  <si>
    <t>998734102</t>
  </si>
  <si>
    <t>Přesun hmot tonážní pro armatury v objektech v do 12 m</t>
  </si>
  <si>
    <t>X214</t>
  </si>
  <si>
    <t>Rozdělovač kompaktní 3 topné okruhy</t>
  </si>
  <si>
    <t>X215</t>
  </si>
  <si>
    <t>Čerpadlová skupina - přímá např.: MeiFlow S UC DN25 Yonos PICO 25/1-6</t>
  </si>
  <si>
    <t>X216</t>
  </si>
  <si>
    <t xml:space="preserve">Hydraulický vyrovnávač dynamických tlaků DN32 např.: Flamco S BG s magnetickým odlučovačem 
</t>
  </si>
  <si>
    <t>X217</t>
  </si>
  <si>
    <t>Znovu spustění kotle vč. dopojení MaR</t>
  </si>
  <si>
    <t>X218</t>
  </si>
  <si>
    <t>Demontáž stávajícího zapojení kotelny vč. čerpadel</t>
  </si>
  <si>
    <t>735152251</t>
  </si>
  <si>
    <t>Otopné těleso panelové VK jednodeskové 1 přídavná přestupní plocha výška/délka 500/400 mm výkon 343 W</t>
  </si>
  <si>
    <t>735152255</t>
  </si>
  <si>
    <t>Otopné těleso panelové VK jednodeskové 1 přídavná přestupní plocha výška/délka 500/800 mm výkon 686 W</t>
  </si>
  <si>
    <t>735152499</t>
  </si>
  <si>
    <t>Otopné těleso panelové VK dvoudeskové 1 přídavná přestupní plocha výška/délka 900/1200 mm výkon 2105 W</t>
  </si>
  <si>
    <t>735152595</t>
  </si>
  <si>
    <t>Otopné těleso panelové VK dvoudeskové 2 přídavné přestupní plochy výška/délka 900/800 mm výkon 1850 W</t>
  </si>
  <si>
    <t>735152596</t>
  </si>
  <si>
    <t>Otopné těleso panelové VK dvoudeskové 2 přídavné přestupní plochy výška/délka 900/900 mm výkon 2082 W</t>
  </si>
  <si>
    <t>735152661</t>
  </si>
  <si>
    <t>Otopné těleso panelové VK třídeskové 3 přídavné přestupní plochy výška/délka 500/1600 mm výkon 3326 W</t>
  </si>
  <si>
    <t>998735102</t>
  </si>
  <si>
    <t>Přesun hmot tonážní pro otopná tělesa v objektech v do 12 m</t>
  </si>
  <si>
    <t>113107163</t>
  </si>
  <si>
    <t>Odstranění podkladu z kameniva drceného tl 300 mm strojně pl přes 50 do 200 m2</t>
  </si>
  <si>
    <t>113202111</t>
  </si>
  <si>
    <t>Vytrhání obrub krajníků obrubníků stojatých</t>
  </si>
  <si>
    <t>122351103</t>
  </si>
  <si>
    <t>Odkopávky a prokopávky nezapažené v hornině třídy těžitelnosti II, skupiny 4 objem do 100 m3 strojně</t>
  </si>
  <si>
    <t>564761111</t>
  </si>
  <si>
    <t>Podklad z kameniva hrubého drceného vel. 32-63 mm tl 200 mm</t>
  </si>
  <si>
    <t>5647611PC11</t>
  </si>
  <si>
    <t>Podklad z kameniva hrubého drceného vel. 32-63 mm tl 270 mm</t>
  </si>
  <si>
    <t>5671141PC</t>
  </si>
  <si>
    <t>Zakalení podkladu betonem C16/20</t>
  </si>
  <si>
    <t>565135121</t>
  </si>
  <si>
    <t>Asfaltový beton vrstva podkladní ACP 16 (obalované kamenivo OKS) tl 50 mm š přes 3 m</t>
  </si>
  <si>
    <t>573111113</t>
  </si>
  <si>
    <t>Postřik živičný infiltrační s posypem z asfaltu množství 1,5 kg/m2</t>
  </si>
  <si>
    <t>573211112</t>
  </si>
  <si>
    <t>Postřik živičný spojovací z asfaltu v množství 0,70 kg/m2</t>
  </si>
  <si>
    <t>577144141</t>
  </si>
  <si>
    <t>Asfaltový beton vrstva obrusná ACO 11 (ABS) tř. I tl 50 mm š přes 3 m z modifikovaného asfaltu</t>
  </si>
  <si>
    <t>55241014</t>
  </si>
  <si>
    <t>poklop šachtový třída D400, kruhový rám 785, vstup 600mm, bez ventilace</t>
  </si>
  <si>
    <t>59224010</t>
  </si>
  <si>
    <t>prstenec šachtový vyrovnávací betonový 625x100x40mm</t>
  </si>
  <si>
    <t>894411311</t>
  </si>
  <si>
    <t>Osazení betonových nebo železobetonových dílců pro šachty skruží rovných</t>
  </si>
  <si>
    <t>899102111</t>
  </si>
  <si>
    <t>Osazení poklopů litinových nebo ocelových včetně rámů hmotnosti nad 50 do 100 kg</t>
  </si>
  <si>
    <t>59217031</t>
  </si>
  <si>
    <t>obrubník betonový silniční 1000x150x250mm</t>
  </si>
  <si>
    <t>916131213</t>
  </si>
  <si>
    <t>Osazení silničního obrubníku betonového stojatého s boční opěrou do lože z betonu prostého</t>
  </si>
  <si>
    <t>916991121</t>
  </si>
  <si>
    <t>Lože pod obrubníky, krajníky nebo obruby z dlažebních kostek z betonu prostého</t>
  </si>
  <si>
    <t>997013645</t>
  </si>
  <si>
    <t>Poplatek za uložení na skládce (skládkovné) odpadu asfaltového bez dehtu kód odpadu 17 03 02</t>
  </si>
  <si>
    <t>998225111</t>
  </si>
  <si>
    <t>Přesun hmot pro pozemní komunikace s krytem z kamene, monolitickým betonovým nebo živičným</t>
  </si>
  <si>
    <t>013254000_SO02</t>
  </si>
  <si>
    <t>030001000_SO02</t>
  </si>
  <si>
    <t>065002000_SO02</t>
  </si>
  <si>
    <t>Dle výběrového řízení</t>
  </si>
  <si>
    <t>Objednatell:</t>
  </si>
  <si>
    <t>Beskyd Fryčovice a.s.</t>
  </si>
  <si>
    <t>Datum:</t>
  </si>
  <si>
    <t>Jméno, příjmení oprávněné osoby za zájemce</t>
  </si>
  <si>
    <t>funkce oprávněné osoby za zájemce</t>
  </si>
  <si>
    <t>Přístavba a stavební úpravy bramborárny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</si>
</sst>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</numFmts>
  <fonts count="42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sz val="12"/>
      <color rgb="FFC00000"/>
      <name val="Arial"/>
      <family val="2"/>
      <charset val="238"/>
    </font>
    <font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DB303B"/>
      </bottom>
      <diagonal/>
    </border>
    <border>
      <left/>
      <right/>
      <top style="dotted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" applyNumberFormat="0" applyFill="0" applyAlignment="0" applyProtection="0"/>
    <xf numFmtId="0" fontId="4" fillId="20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1" fillId="22" borderId="6" applyNumberFormat="0" applyFont="0" applyAlignment="0" applyProtection="0"/>
    <xf numFmtId="0" fontId="10" fillId="0" borderId="7" applyNumberFormat="0" applyFill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8" applyNumberFormat="0" applyAlignment="0" applyProtection="0"/>
    <xf numFmtId="0" fontId="15" fillId="26" borderId="8" applyNumberFormat="0" applyAlignment="0" applyProtection="0"/>
    <xf numFmtId="0" fontId="16" fillId="26" borderId="9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51">
    <xf numFmtId="0" fontId="0" fillId="0" borderId="0" xfId="0"/>
    <xf numFmtId="0" fontId="19" fillId="0" borderId="0" xfId="0" applyFont="1"/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0" fontId="22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3" fillId="0" borderId="0" xfId="0" applyFont="1" applyBorder="1"/>
    <xf numFmtId="0" fontId="23" fillId="34" borderId="0" xfId="0" applyFont="1" applyFill="1"/>
    <xf numFmtId="0" fontId="32" fillId="0" borderId="0" xfId="0" applyFont="1"/>
    <xf numFmtId="0" fontId="26" fillId="0" borderId="0" xfId="0" applyFont="1" applyFill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6" fillId="0" borderId="0" xfId="0" applyFont="1" applyAlignment="1">
      <alignment shrinkToFit="1"/>
    </xf>
    <xf numFmtId="0" fontId="0" fillId="0" borderId="13" xfId="0" applyBorder="1"/>
    <xf numFmtId="0" fontId="23" fillId="0" borderId="13" xfId="0" applyFont="1" applyBorder="1"/>
    <xf numFmtId="0" fontId="39" fillId="0" borderId="0" xfId="0" applyFont="1" applyAlignment="1">
      <alignment horizontal="center"/>
    </xf>
    <xf numFmtId="0" fontId="33" fillId="0" borderId="0" xfId="0" applyFont="1"/>
    <xf numFmtId="0" fontId="18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40" fillId="0" borderId="0" xfId="0" applyFont="1"/>
    <xf numFmtId="0" fontId="40" fillId="33" borderId="0" xfId="0" applyFont="1" applyFill="1" applyAlignment="1">
      <alignment horizontal="center"/>
    </xf>
    <xf numFmtId="0" fontId="25" fillId="33" borderId="0" xfId="0" applyFont="1" applyFill="1" applyAlignment="1">
      <alignment horizontal="center"/>
    </xf>
    <xf numFmtId="0" fontId="22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20" fillId="0" borderId="0" xfId="0" applyFont="1"/>
    <xf numFmtId="0" fontId="33" fillId="0" borderId="10" xfId="0" applyFont="1" applyBorder="1"/>
    <xf numFmtId="0" fontId="19" fillId="0" borderId="0" xfId="0" applyFont="1" applyAlignment="1">
      <alignment vertical="top"/>
    </xf>
    <xf numFmtId="0" fontId="3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164" fontId="22" fillId="0" borderId="0" xfId="0" applyNumberFormat="1" applyFont="1" applyAlignment="1">
      <alignment vertical="top"/>
    </xf>
    <xf numFmtId="0" fontId="21" fillId="0" borderId="0" xfId="0" applyFont="1"/>
    <xf numFmtId="0" fontId="20" fillId="33" borderId="0" xfId="0" applyFont="1" applyFill="1" applyAlignment="1">
      <alignment horizontal="center"/>
    </xf>
    <xf numFmtId="0" fontId="33" fillId="0" borderId="13" xfId="0" applyFont="1" applyBorder="1"/>
    <xf numFmtId="49" fontId="23" fillId="0" borderId="0" xfId="0" applyNumberFormat="1" applyFont="1"/>
    <xf numFmtId="49" fontId="23" fillId="0" borderId="10" xfId="0" applyNumberFormat="1" applyFont="1" applyBorder="1"/>
    <xf numFmtId="164" fontId="23" fillId="0" borderId="0" xfId="0" applyNumberFormat="1" applyFont="1"/>
    <xf numFmtId="164" fontId="23" fillId="0" borderId="10" xfId="0" applyNumberFormat="1" applyFont="1" applyBorder="1"/>
    <xf numFmtId="166" fontId="23" fillId="0" borderId="0" xfId="0" applyNumberFormat="1" applyFont="1"/>
    <xf numFmtId="166" fontId="27" fillId="0" borderId="0" xfId="0" applyNumberFormat="1" applyFont="1"/>
    <xf numFmtId="166" fontId="23" fillId="0" borderId="10" xfId="0" applyNumberFormat="1" applyFont="1" applyBorder="1"/>
    <xf numFmtId="164" fontId="27" fillId="0" borderId="0" xfId="0" applyNumberFormat="1" applyFont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center"/>
    </xf>
    <xf numFmtId="166" fontId="24" fillId="0" borderId="10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left" vertical="top"/>
    </xf>
    <xf numFmtId="164" fontId="22" fillId="0" borderId="0" xfId="0" applyNumberFormat="1" applyFont="1" applyAlignment="1">
      <alignment horizontal="right" vertical="top"/>
    </xf>
    <xf numFmtId="166" fontId="22" fillId="0" borderId="0" xfId="0" applyNumberFormat="1" applyFont="1"/>
    <xf numFmtId="164" fontId="22" fillId="0" borderId="0" xfId="0" applyNumberFormat="1" applyFont="1"/>
    <xf numFmtId="166" fontId="19" fillId="0" borderId="0" xfId="0" applyNumberFormat="1" applyFont="1"/>
    <xf numFmtId="164" fontId="19" fillId="0" borderId="0" xfId="0" applyNumberFormat="1" applyFont="1"/>
    <xf numFmtId="166" fontId="19" fillId="0" borderId="10" xfId="0" applyNumberFormat="1" applyFont="1" applyBorder="1"/>
    <xf numFmtId="164" fontId="19" fillId="0" borderId="10" xfId="0" applyNumberFormat="1" applyFont="1" applyBorder="1"/>
    <xf numFmtId="0" fontId="30" fillId="0" borderId="0" xfId="0" applyFont="1" applyAlignment="1">
      <alignment horizontal="right" vertical="top"/>
    </xf>
    <xf numFmtId="49" fontId="30" fillId="0" borderId="0" xfId="0" applyNumberFormat="1" applyFont="1" applyAlignment="1">
      <alignment horizontal="left" vertical="top" wrapText="1"/>
    </xf>
    <xf numFmtId="164" fontId="30" fillId="0" borderId="0" xfId="0" applyNumberFormat="1" applyFont="1" applyAlignment="1">
      <alignment horizontal="right" vertical="top"/>
    </xf>
    <xf numFmtId="166" fontId="30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right" vertical="top"/>
    </xf>
    <xf numFmtId="49" fontId="28" fillId="0" borderId="0" xfId="0" applyNumberFormat="1" applyFont="1" applyAlignment="1">
      <alignment horizontal="left" vertical="top" wrapText="1" indent="1"/>
    </xf>
    <xf numFmtId="164" fontId="28" fillId="0" borderId="0" xfId="0" applyNumberFormat="1" applyFont="1" applyAlignment="1">
      <alignment horizontal="right" vertical="top"/>
    </xf>
    <xf numFmtId="166" fontId="28" fillId="0" borderId="0" xfId="0" applyNumberFormat="1" applyFont="1" applyAlignment="1">
      <alignment horizontal="right" vertical="top"/>
    </xf>
    <xf numFmtId="0" fontId="24" fillId="0" borderId="0" xfId="0" applyFont="1" applyAlignment="1">
      <alignment horizontal="right" vertical="top"/>
    </xf>
    <xf numFmtId="49" fontId="24" fillId="0" borderId="0" xfId="0" applyNumberFormat="1" applyFont="1" applyAlignment="1">
      <alignment horizontal="left" vertical="top" wrapText="1" indent="2"/>
    </xf>
    <xf numFmtId="164" fontId="24" fillId="0" borderId="0" xfId="0" applyNumberFormat="1" applyFont="1" applyAlignment="1">
      <alignment horizontal="right" vertical="top"/>
    </xf>
    <xf numFmtId="166" fontId="24" fillId="0" borderId="0" xfId="0" applyNumberFormat="1" applyFont="1" applyAlignment="1">
      <alignment horizontal="right" vertical="top"/>
    </xf>
    <xf numFmtId="0" fontId="31" fillId="0" borderId="0" xfId="0" applyFont="1" applyAlignment="1">
      <alignment horizontal="right" vertical="top"/>
    </xf>
    <xf numFmtId="49" fontId="31" fillId="0" borderId="0" xfId="0" applyNumberFormat="1" applyFont="1" applyAlignment="1">
      <alignment horizontal="left" vertical="top" wrapText="1" indent="3"/>
    </xf>
    <xf numFmtId="164" fontId="31" fillId="0" borderId="0" xfId="0" applyNumberFormat="1" applyFont="1" applyAlignment="1">
      <alignment horizontal="right" vertical="top"/>
    </xf>
    <xf numFmtId="166" fontId="31" fillId="0" borderId="0" xfId="0" applyNumberFormat="1" applyFont="1" applyAlignment="1">
      <alignment horizontal="right" vertical="top"/>
    </xf>
    <xf numFmtId="0" fontId="29" fillId="0" borderId="0" xfId="0" applyFont="1" applyAlignment="1">
      <alignment horizontal="right" vertical="top"/>
    </xf>
    <xf numFmtId="49" fontId="29" fillId="0" borderId="0" xfId="0" applyNumberFormat="1" applyFont="1" applyAlignment="1">
      <alignment horizontal="left" vertical="top" wrapText="1" indent="4"/>
    </xf>
    <xf numFmtId="164" fontId="29" fillId="0" borderId="0" xfId="0" applyNumberFormat="1" applyFont="1" applyAlignment="1">
      <alignment horizontal="right" vertical="top"/>
    </xf>
    <xf numFmtId="166" fontId="29" fillId="0" borderId="0" xfId="0" applyNumberFormat="1" applyFont="1" applyAlignment="1">
      <alignment horizontal="right" vertical="top"/>
    </xf>
    <xf numFmtId="1" fontId="23" fillId="0" borderId="0" xfId="0" applyNumberFormat="1" applyFont="1"/>
    <xf numFmtId="1" fontId="25" fillId="0" borderId="0" xfId="0" applyNumberFormat="1" applyFont="1"/>
    <xf numFmtId="49" fontId="27" fillId="0" borderId="0" xfId="0" applyNumberFormat="1" applyFont="1"/>
    <xf numFmtId="165" fontId="23" fillId="0" borderId="0" xfId="0" applyNumberFormat="1" applyFont="1"/>
    <xf numFmtId="1" fontId="24" fillId="0" borderId="10" xfId="0" applyNumberFormat="1" applyFont="1" applyBorder="1" applyAlignment="1">
      <alignment horizontal="center"/>
    </xf>
    <xf numFmtId="165" fontId="24" fillId="0" borderId="10" xfId="0" applyNumberFormat="1" applyFont="1" applyBorder="1" applyAlignment="1">
      <alignment horizontal="center"/>
    </xf>
    <xf numFmtId="1" fontId="30" fillId="0" borderId="0" xfId="0" applyNumberFormat="1" applyFont="1" applyAlignment="1">
      <alignment horizontal="right" vertical="top"/>
    </xf>
    <xf numFmtId="1" fontId="30" fillId="0" borderId="0" xfId="0" applyNumberFormat="1" applyFont="1"/>
    <xf numFmtId="49" fontId="30" fillId="0" borderId="0" xfId="0" applyNumberFormat="1" applyFont="1"/>
    <xf numFmtId="166" fontId="30" fillId="0" borderId="0" xfId="0" applyNumberFormat="1" applyFont="1"/>
    <xf numFmtId="165" fontId="30" fillId="0" borderId="0" xfId="0" applyNumberFormat="1" applyFont="1"/>
    <xf numFmtId="164" fontId="30" fillId="0" borderId="0" xfId="0" applyNumberFormat="1" applyFont="1"/>
    <xf numFmtId="1" fontId="28" fillId="0" borderId="0" xfId="0" applyNumberFormat="1" applyFont="1" applyAlignment="1">
      <alignment horizontal="right" vertical="top"/>
    </xf>
    <xf numFmtId="1" fontId="28" fillId="0" borderId="0" xfId="0" applyNumberFormat="1" applyFont="1"/>
    <xf numFmtId="49" fontId="28" fillId="0" borderId="0" xfId="0" applyNumberFormat="1" applyFont="1"/>
    <xf numFmtId="49" fontId="28" fillId="0" borderId="0" xfId="0" applyNumberFormat="1" applyFont="1" applyAlignment="1">
      <alignment horizontal="left" vertical="top" wrapText="1"/>
    </xf>
    <xf numFmtId="166" fontId="28" fillId="0" borderId="0" xfId="0" applyNumberFormat="1" applyFont="1"/>
    <xf numFmtId="165" fontId="28" fillId="0" borderId="0" xfId="0" applyNumberFormat="1" applyFont="1"/>
    <xf numFmtId="164" fontId="28" fillId="0" borderId="0" xfId="0" applyNumberFormat="1" applyFont="1"/>
    <xf numFmtId="1" fontId="24" fillId="0" borderId="0" xfId="0" applyNumberFormat="1" applyFont="1" applyAlignment="1">
      <alignment horizontal="right" vertical="top"/>
    </xf>
    <xf numFmtId="1" fontId="24" fillId="0" borderId="0" xfId="0" applyNumberFormat="1" applyFont="1"/>
    <xf numFmtId="49" fontId="24" fillId="0" borderId="0" xfId="0" applyNumberFormat="1" applyFont="1"/>
    <xf numFmtId="49" fontId="24" fillId="0" borderId="0" xfId="0" applyNumberFormat="1" applyFont="1" applyAlignment="1">
      <alignment horizontal="left" vertical="top" wrapText="1"/>
    </xf>
    <xf numFmtId="166" fontId="24" fillId="0" borderId="0" xfId="0" applyNumberFormat="1" applyFont="1"/>
    <xf numFmtId="165" fontId="24" fillId="0" borderId="0" xfId="0" applyNumberFormat="1" applyFont="1"/>
    <xf numFmtId="164" fontId="24" fillId="0" borderId="0" xfId="0" applyNumberFormat="1" applyFont="1"/>
    <xf numFmtId="1" fontId="31" fillId="0" borderId="0" xfId="0" applyNumberFormat="1" applyFont="1" applyAlignment="1">
      <alignment horizontal="right" vertical="top"/>
    </xf>
    <xf numFmtId="1" fontId="31" fillId="0" borderId="0" xfId="0" applyNumberFormat="1" applyFont="1"/>
    <xf numFmtId="49" fontId="31" fillId="0" borderId="0" xfId="0" applyNumberFormat="1" applyFont="1"/>
    <xf numFmtId="49" fontId="31" fillId="0" borderId="0" xfId="0" applyNumberFormat="1" applyFont="1" applyAlignment="1">
      <alignment horizontal="left" vertical="top" wrapText="1"/>
    </xf>
    <xf numFmtId="166" fontId="31" fillId="0" borderId="0" xfId="0" applyNumberFormat="1" applyFont="1"/>
    <xf numFmtId="165" fontId="31" fillId="0" borderId="0" xfId="0" applyNumberFormat="1" applyFont="1"/>
    <xf numFmtId="164" fontId="31" fillId="0" borderId="0" xfId="0" applyNumberFormat="1" applyFont="1"/>
    <xf numFmtId="1" fontId="29" fillId="0" borderId="0" xfId="0" applyNumberFormat="1" applyFont="1" applyAlignment="1">
      <alignment horizontal="right" vertical="top"/>
    </xf>
    <xf numFmtId="1" fontId="29" fillId="0" borderId="0" xfId="0" applyNumberFormat="1" applyFont="1"/>
    <xf numFmtId="49" fontId="29" fillId="0" borderId="0" xfId="0" applyNumberFormat="1" applyFont="1"/>
    <xf numFmtId="49" fontId="29" fillId="0" borderId="0" xfId="0" applyNumberFormat="1" applyFont="1" applyAlignment="1">
      <alignment horizontal="left" vertical="top" wrapText="1"/>
    </xf>
    <xf numFmtId="166" fontId="29" fillId="0" borderId="0" xfId="0" applyNumberFormat="1" applyFont="1"/>
    <xf numFmtId="165" fontId="29" fillId="0" borderId="0" xfId="0" applyNumberFormat="1" applyFont="1"/>
    <xf numFmtId="164" fontId="29" fillId="0" borderId="0" xfId="0" applyNumberFormat="1" applyFont="1"/>
    <xf numFmtId="1" fontId="32" fillId="0" borderId="0" xfId="0" applyNumberFormat="1" applyFont="1" applyAlignment="1">
      <alignment horizontal="right" vertical="top"/>
    </xf>
    <xf numFmtId="1" fontId="32" fillId="0" borderId="11" xfId="0" applyNumberFormat="1" applyFont="1" applyBorder="1" applyAlignment="1">
      <alignment horizontal="center" vertical="top"/>
    </xf>
    <xf numFmtId="49" fontId="32" fillId="0" borderId="12" xfId="0" applyNumberFormat="1" applyFont="1" applyBorder="1" applyAlignment="1">
      <alignment horizontal="center" vertical="top"/>
    </xf>
    <xf numFmtId="49" fontId="32" fillId="0" borderId="12" xfId="0" applyNumberFormat="1" applyFont="1" applyBorder="1" applyAlignment="1">
      <alignment horizontal="right" vertical="top"/>
    </xf>
    <xf numFmtId="49" fontId="32" fillId="0" borderId="12" xfId="0" applyNumberFormat="1" applyFont="1" applyBorder="1" applyAlignment="1">
      <alignment horizontal="left" vertical="top" wrapText="1"/>
    </xf>
    <xf numFmtId="166" fontId="32" fillId="0" borderId="12" xfId="0" applyNumberFormat="1" applyFont="1" applyBorder="1" applyAlignment="1">
      <alignment horizontal="right" vertical="top"/>
    </xf>
    <xf numFmtId="164" fontId="32" fillId="0" borderId="12" xfId="0" applyNumberFormat="1" applyFont="1" applyBorder="1" applyAlignment="1">
      <alignment horizontal="right" vertical="top"/>
    </xf>
    <xf numFmtId="0" fontId="37" fillId="0" borderId="0" xfId="0" applyFont="1" applyAlignment="1">
      <alignment horizontal="center" vertical="center" shrinkToFit="1"/>
    </xf>
    <xf numFmtId="0" fontId="38" fillId="0" borderId="0" xfId="0" applyFont="1" applyAlignment="1">
      <alignment shrinkToFit="1"/>
    </xf>
    <xf numFmtId="0" fontId="18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9" fillId="35" borderId="0" xfId="0" applyFont="1" applyFill="1" applyAlignment="1" applyProtection="1">
      <alignment vertical="top" wrapText="1"/>
      <protection locked="0"/>
    </xf>
    <xf numFmtId="0" fontId="0" fillId="35" borderId="0" xfId="0" applyFill="1" applyAlignment="1" applyProtection="1">
      <alignment vertical="top" wrapText="1"/>
      <protection locked="0"/>
    </xf>
    <xf numFmtId="0" fontId="19" fillId="35" borderId="0" xfId="0" applyFont="1" applyFill="1" applyAlignment="1" applyProtection="1">
      <alignment vertical="top"/>
      <protection locked="0"/>
    </xf>
    <xf numFmtId="0" fontId="0" fillId="35" borderId="0" xfId="0" applyFill="1" applyAlignment="1" applyProtection="1">
      <alignment vertical="top"/>
      <protection locked="0"/>
    </xf>
    <xf numFmtId="0" fontId="2" fillId="0" borderId="0" xfId="0" applyFont="1"/>
    <xf numFmtId="0" fontId="4" fillId="0" borderId="0" xfId="0" applyFont="1" applyAlignment="1">
      <alignment horizontal="right" vertical="top"/>
    </xf>
    <xf numFmtId="164" fontId="2" fillId="0" borderId="0" xfId="0" applyNumberFormat="1" applyFont="1" applyAlignment="1">
      <alignment vertical="top"/>
    </xf>
    <xf numFmtId="14" fontId="19" fillId="35" borderId="0" xfId="0" applyNumberFormat="1" applyFont="1" applyFill="1" applyProtection="1">
      <protection locked="0"/>
    </xf>
    <xf numFmtId="0" fontId="41" fillId="35" borderId="14" xfId="0" applyFont="1" applyFill="1" applyBorder="1" applyAlignment="1" applyProtection="1">
      <alignment horizontal="center"/>
      <protection locked="0"/>
    </xf>
    <xf numFmtId="0" fontId="41" fillId="35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49" fontId="2" fillId="0" borderId="10" xfId="0" applyNumberFormat="1" applyFont="1" applyBorder="1" applyAlignment="1">
      <alignment horizontal="left" vertical="top"/>
    </xf>
    <xf numFmtId="164" fontId="2" fillId="0" borderId="10" xfId="0" applyNumberFormat="1" applyFont="1" applyBorder="1" applyAlignment="1">
      <alignment horizontal="right" vertical="top"/>
    </xf>
    <xf numFmtId="165" fontId="32" fillId="35" borderId="12" xfId="0" applyNumberFormat="1" applyFont="1" applyFill="1" applyBorder="1" applyAlignment="1" applyProtection="1">
      <alignment horizontal="right" vertical="top"/>
      <protection locked="0"/>
    </xf>
  </cellXfs>
  <cellStyles count="42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xr:uid="{00000000-0005-0000-0000-000012000000}"/>
    <cellStyle name="Kontrolní buňka" xfId="20" xr:uid="{00000000-0005-0000-0000-000013000000}"/>
    <cellStyle name="Nadpis 1" xfId="21" xr:uid="{00000000-0005-0000-0000-000014000000}"/>
    <cellStyle name="Nadpis 2" xfId="22" xr:uid="{00000000-0005-0000-0000-000015000000}"/>
    <cellStyle name="Nadpis 3" xfId="23" xr:uid="{00000000-0005-0000-0000-000016000000}"/>
    <cellStyle name="Nadpis 4" xfId="24" xr:uid="{00000000-0005-0000-0000-000017000000}"/>
    <cellStyle name="Název" xfId="25" xr:uid="{00000000-0005-0000-0000-000018000000}"/>
    <cellStyle name="Neutrální" xfId="26" xr:uid="{00000000-0005-0000-0000-000019000000}"/>
    <cellStyle name="Normální" xfId="0" builtinId="0"/>
    <cellStyle name="Poznámka" xfId="27" xr:uid="{00000000-0005-0000-0000-00001B000000}"/>
    <cellStyle name="Propojená buňka" xfId="28" xr:uid="{00000000-0005-0000-0000-00001C000000}"/>
    <cellStyle name="Správně" xfId="29" xr:uid="{00000000-0005-0000-0000-00001D000000}"/>
    <cellStyle name="Špatně" xfId="30" xr:uid="{00000000-0005-0000-0000-00001E000000}"/>
    <cellStyle name="Text upozornění" xfId="31" xr:uid="{00000000-0005-0000-0000-00001F000000}"/>
    <cellStyle name="Vstup" xfId="32" xr:uid="{00000000-0005-0000-0000-000020000000}"/>
    <cellStyle name="Výpočet" xfId="33" xr:uid="{00000000-0005-0000-0000-000021000000}"/>
    <cellStyle name="Výstup" xfId="34" xr:uid="{00000000-0005-0000-0000-000022000000}"/>
    <cellStyle name="Vysvětlující text" xfId="35" xr:uid="{00000000-0005-0000-0000-000023000000}"/>
    <cellStyle name="Zvýraznění 1" xfId="36" xr:uid="{00000000-0005-0000-0000-000024000000}"/>
    <cellStyle name="Zvýraznění 2" xfId="37" xr:uid="{00000000-0005-0000-0000-000025000000}"/>
    <cellStyle name="Zvýraznění 3" xfId="38" xr:uid="{00000000-0005-0000-0000-000026000000}"/>
    <cellStyle name="Zvýraznění 4" xfId="39" xr:uid="{00000000-0005-0000-0000-000027000000}"/>
    <cellStyle name="Zvýraznění 5" xfId="40" xr:uid="{00000000-0005-0000-0000-000028000000}"/>
    <cellStyle name="Zvýraznění 6" xfId="41" xr:uid="{00000000-0005-0000-0000-00002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0</xdr:row>
      <xdr:rowOff>66675</xdr:rowOff>
    </xdr:from>
    <xdr:to>
      <xdr:col>7</xdr:col>
      <xdr:colOff>962025</xdr:colOff>
      <xdr:row>3</xdr:row>
      <xdr:rowOff>95250</xdr:rowOff>
    </xdr:to>
    <xdr:pic>
      <xdr:nvPicPr>
        <xdr:cNvPr id="1025" name="&lt;#ecLogo&gt;">
          <a:extLst>
            <a:ext uri="{FF2B5EF4-FFF2-40B4-BE49-F238E27FC236}">
              <a16:creationId xmlns:a16="http://schemas.microsoft.com/office/drawing/2014/main" id="{4B7679CE-4CFD-4334-8B11-9FBDCF821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66675"/>
          <a:ext cx="1704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51"/>
  <sheetViews>
    <sheetView showGridLines="0" tabSelected="1" view="pageBreakPreview" topLeftCell="B1" zoomScale="85" zoomScaleNormal="100" zoomScaleSheetLayoutView="85" workbookViewId="0">
      <selection activeCell="F49" sqref="F49:H49"/>
    </sheetView>
  </sheetViews>
  <sheetFormatPr defaultRowHeight="8.25" x14ac:dyDescent="0.15"/>
  <cols>
    <col min="1" max="1" width="9.140625" style="3" hidden="1" customWidth="1"/>
    <col min="2" max="2" width="4.7109375" style="3" customWidth="1"/>
    <col min="3" max="8" width="14.7109375" style="3" customWidth="1"/>
    <col min="9" max="9" width="9.140625" style="3" customWidth="1"/>
    <col min="10" max="11" width="9.140625" style="3"/>
    <col min="12" max="12" width="56" style="3" hidden="1" customWidth="1"/>
    <col min="13" max="16384" width="9.140625" style="3"/>
  </cols>
  <sheetData>
    <row r="1" spans="1:12" ht="11.25" x14ac:dyDescent="0.2">
      <c r="A1" s="8"/>
      <c r="B1" s="8"/>
      <c r="C1" s="16" t="s">
        <v>17</v>
      </c>
    </row>
    <row r="2" spans="1:12" ht="11.25" x14ac:dyDescent="0.2">
      <c r="A2" s="11">
        <v>0</v>
      </c>
      <c r="C2" s="16" t="s">
        <v>18</v>
      </c>
    </row>
    <row r="3" spans="1:12" ht="11.25" customHeight="1" x14ac:dyDescent="0.2">
      <c r="A3" s="11">
        <f t="array" ref="A3">INDEX(VAT_RATES,MATCH(0,COUNTIF($A$1:A2,VAT_RATES),0))</f>
        <v>21</v>
      </c>
      <c r="C3" s="16" t="s">
        <v>19</v>
      </c>
      <c r="D3" s="124" t="s">
        <v>20</v>
      </c>
      <c r="E3" s="125"/>
      <c r="F3" s="125"/>
      <c r="G3" s="125"/>
    </row>
    <row r="4" spans="1:12" ht="11.25" customHeight="1" x14ac:dyDescent="0.2">
      <c r="A4" s="11" t="e">
        <f t="array" ref="A4">INDEX(VAT_RATES,MATCH(0,COUNTIF($A$1:A3,VAT_RATES),0))</f>
        <v>#N/A</v>
      </c>
      <c r="C4" s="17"/>
      <c r="D4" s="125"/>
      <c r="E4" s="125"/>
      <c r="F4" s="125"/>
      <c r="G4" s="125"/>
    </row>
    <row r="5" spans="1:12" ht="12.75" x14ac:dyDescent="0.2">
      <c r="A5" s="11" t="e">
        <f t="array" ref="A5">INDEX(VAT_RATES,MATCH(0,COUNTIF($A$1:A4,VAT_RATES),0))</f>
        <v>#N/A</v>
      </c>
      <c r="C5" s="18"/>
      <c r="D5" s="19"/>
      <c r="E5" s="19"/>
      <c r="F5" s="19"/>
      <c r="G5" s="19"/>
      <c r="H5" s="19"/>
      <c r="L5" s="20"/>
    </row>
    <row r="6" spans="1:12" ht="12.75" customHeight="1" x14ac:dyDescent="0.15">
      <c r="A6" s="11">
        <f>SUMIF(GROUP_ID,"",ITEM_PRICES)</f>
        <v>0</v>
      </c>
      <c r="C6" s="21"/>
      <c r="D6" s="21"/>
      <c r="E6" s="21"/>
      <c r="F6" s="21"/>
      <c r="G6" s="21"/>
      <c r="H6" s="21"/>
      <c r="K6" s="7"/>
      <c r="L6" s="7"/>
    </row>
    <row r="7" spans="1:12" s="14" customFormat="1" ht="15.2" customHeight="1" x14ac:dyDescent="0.2">
      <c r="A7" s="14">
        <f>IF(ISNUMBER($A$3),SUMIF(VAT_RATES,$A$3,ITEM_PRICES),0)</f>
        <v>0</v>
      </c>
      <c r="C7" s="22"/>
      <c r="D7" s="23"/>
      <c r="E7" s="130" t="s">
        <v>21</v>
      </c>
      <c r="F7" s="130"/>
      <c r="G7" s="23"/>
      <c r="H7" s="23"/>
      <c r="I7" s="15"/>
      <c r="J7" s="24"/>
      <c r="K7" s="24"/>
      <c r="L7" s="25" t="s">
        <v>22</v>
      </c>
    </row>
    <row r="8" spans="1:12" x14ac:dyDescent="0.15">
      <c r="A8" s="11">
        <f>IF(ISNUMBER($A$4),SUMIF(VAT_RATES,$A$4,ITEM_PRICES),0)</f>
        <v>0</v>
      </c>
      <c r="C8" s="21"/>
      <c r="D8" s="21"/>
      <c r="E8" s="21"/>
      <c r="F8" s="21"/>
      <c r="G8" s="21"/>
      <c r="H8" s="21"/>
      <c r="K8" s="7"/>
      <c r="L8" s="26">
        <f ca="1">CELL("width",E8)+CELL("width",F8)+CELL("width",G8)+CELL("width",H8)</f>
        <v>56</v>
      </c>
    </row>
    <row r="9" spans="1:12" customFormat="1" ht="12.75" customHeight="1" x14ac:dyDescent="0.2">
      <c r="A9">
        <f>IF(ISNUMBER($A$5),SUMIF(VAT_RATES,$A$5,ITEM_PRICES),0)</f>
        <v>0</v>
      </c>
      <c r="C9" s="1"/>
      <c r="D9" s="27" t="s">
        <v>23</v>
      </c>
      <c r="E9" s="133"/>
      <c r="F9" s="134"/>
      <c r="G9" s="134"/>
      <c r="H9" s="134"/>
      <c r="J9" s="29"/>
      <c r="K9" s="29"/>
      <c r="L9" s="28">
        <f>E9</f>
        <v>0</v>
      </c>
    </row>
    <row r="10" spans="1:12" customFormat="1" ht="12.75" x14ac:dyDescent="0.2">
      <c r="A10" t="str">
        <f>IF($A7=0,"","DPH " &amp; $A3 &amp; " % ze základny: " &amp; TEXT($A7,"# ##0"))</f>
        <v/>
      </c>
      <c r="C10" s="1"/>
      <c r="D10" s="27" t="s">
        <v>24</v>
      </c>
      <c r="E10" s="132" t="s">
        <v>2197</v>
      </c>
      <c r="F10" s="132"/>
      <c r="G10" s="132"/>
      <c r="H10" s="132"/>
      <c r="J10" s="29"/>
      <c r="K10" s="29"/>
      <c r="L10" s="28" t="str">
        <f>E10</f>
        <v>Přístavba a stavební úpravy bramborárny</v>
      </c>
    </row>
    <row r="11" spans="1:12" customFormat="1" ht="12.75" x14ac:dyDescent="0.2">
      <c r="A11" t="str">
        <f>IF($A8=0,"","DPH " &amp; $A4 &amp; " % ze základny: " &amp; TEXT($A8,"# ##0"))</f>
        <v/>
      </c>
      <c r="C11" s="1"/>
      <c r="D11" s="27" t="s">
        <v>25</v>
      </c>
      <c r="E11" s="131"/>
      <c r="F11" s="132"/>
      <c r="G11" s="132"/>
      <c r="H11" s="132"/>
      <c r="J11" s="29"/>
      <c r="K11" s="29"/>
      <c r="L11" s="28">
        <f>E11</f>
        <v>0</v>
      </c>
    </row>
    <row r="12" spans="1:12" x14ac:dyDescent="0.15">
      <c r="A12" s="11" t="str">
        <f>IF($A9=0,"","DPH " &amp; $A5 &amp; " % ze základny: " &amp; TEXT($A9,"# ##0"))</f>
        <v/>
      </c>
      <c r="C12" s="30"/>
      <c r="D12" s="30"/>
      <c r="E12" s="30"/>
      <c r="F12" s="30"/>
      <c r="G12" s="30"/>
      <c r="H12" s="30"/>
      <c r="J12" s="7"/>
      <c r="K12" s="7"/>
    </row>
    <row r="13" spans="1:12" x14ac:dyDescent="0.15">
      <c r="A13" s="11" t="str">
        <f>IF($A7=0,"",$A7*$A3/100)</f>
        <v/>
      </c>
      <c r="C13" s="21"/>
      <c r="D13" s="21"/>
      <c r="E13" s="21"/>
      <c r="F13" s="21"/>
      <c r="G13" s="21"/>
      <c r="H13" s="21"/>
      <c r="J13" s="7"/>
      <c r="K13" s="7"/>
    </row>
    <row r="14" spans="1:12" s="15" customFormat="1" ht="15.75" x14ac:dyDescent="0.25">
      <c r="A14" s="15" t="str">
        <f>IF($A8=0,"",$A8*$A4/100)</f>
        <v/>
      </c>
      <c r="C14" s="14"/>
      <c r="D14" s="14"/>
      <c r="E14" s="126" t="s">
        <v>26</v>
      </c>
      <c r="F14" s="127"/>
      <c r="G14" s="14"/>
      <c r="H14" s="14"/>
      <c r="J14" s="24"/>
      <c r="K14" s="24"/>
    </row>
    <row r="15" spans="1:12" x14ac:dyDescent="0.15">
      <c r="A15" s="11" t="str">
        <f>IF($A9=0,"",$A9*$A5/100)</f>
        <v/>
      </c>
      <c r="C15" s="21"/>
      <c r="D15" s="21"/>
      <c r="E15" s="21"/>
      <c r="F15" s="21"/>
      <c r="G15" s="21"/>
      <c r="H15" s="21"/>
      <c r="J15" s="7"/>
      <c r="K15" s="7"/>
    </row>
    <row r="16" spans="1:12" customFormat="1" ht="12.75" x14ac:dyDescent="0.2">
      <c r="A16">
        <f>SUM(A13:A15)</f>
        <v>0</v>
      </c>
      <c r="C16" s="1"/>
      <c r="D16" s="27" t="s">
        <v>2192</v>
      </c>
      <c r="E16" s="128" t="s">
        <v>2193</v>
      </c>
      <c r="F16" s="129"/>
      <c r="G16" s="129"/>
      <c r="H16" s="129"/>
      <c r="J16" s="29"/>
      <c r="K16" s="29"/>
    </row>
    <row r="17" spans="3:12" customFormat="1" ht="12.75" x14ac:dyDescent="0.2">
      <c r="C17" s="1"/>
      <c r="D17" s="27" t="s">
        <v>27</v>
      </c>
      <c r="E17" s="135" t="s">
        <v>2191</v>
      </c>
      <c r="F17" s="136"/>
      <c r="G17" s="136"/>
      <c r="H17" s="136"/>
      <c r="J17" s="29"/>
      <c r="K17" s="29"/>
    </row>
    <row r="18" spans="3:12" x14ac:dyDescent="0.15">
      <c r="C18" s="30"/>
      <c r="D18" s="30"/>
      <c r="E18" s="30"/>
      <c r="F18" s="30"/>
      <c r="G18" s="30"/>
      <c r="H18" s="30"/>
      <c r="J18" s="7"/>
      <c r="K18" s="7"/>
    </row>
    <row r="19" spans="3:12" x14ac:dyDescent="0.15">
      <c r="C19" s="21"/>
      <c r="D19" s="21"/>
      <c r="E19" s="21"/>
      <c r="F19" s="21"/>
      <c r="G19" s="21"/>
      <c r="H19" s="21"/>
      <c r="J19" s="7"/>
      <c r="K19" s="7"/>
    </row>
    <row r="20" spans="3:12" s="15" customFormat="1" ht="15.75" x14ac:dyDescent="0.25">
      <c r="C20" s="14"/>
      <c r="D20" s="32"/>
      <c r="E20" s="126" t="s">
        <v>28</v>
      </c>
      <c r="F20" s="127"/>
      <c r="G20" s="14"/>
      <c r="H20" s="14"/>
      <c r="J20" s="24"/>
      <c r="K20" s="24"/>
    </row>
    <row r="21" spans="3:12" x14ac:dyDescent="0.15">
      <c r="C21" s="21"/>
      <c r="D21" s="21"/>
      <c r="E21" s="21"/>
      <c r="F21" s="21"/>
      <c r="G21" s="21"/>
      <c r="H21" s="21"/>
      <c r="J21" s="7"/>
      <c r="K21" s="7"/>
    </row>
    <row r="22" spans="3:12" customFormat="1" ht="12.75" x14ac:dyDescent="0.2">
      <c r="C22" s="1"/>
      <c r="D22" s="27" t="s">
        <v>29</v>
      </c>
      <c r="E22" s="31" t="s">
        <v>30</v>
      </c>
      <c r="F22" s="31"/>
      <c r="G22" s="31"/>
      <c r="H22" s="31"/>
      <c r="J22" s="29"/>
      <c r="K22" s="29"/>
    </row>
    <row r="23" spans="3:12" x14ac:dyDescent="0.15">
      <c r="C23" s="30"/>
      <c r="D23" s="30"/>
      <c r="E23" s="30"/>
      <c r="F23" s="30"/>
      <c r="G23" s="30"/>
      <c r="H23" s="30"/>
      <c r="J23" s="7"/>
      <c r="K23" s="7"/>
    </row>
    <row r="24" spans="3:12" x14ac:dyDescent="0.15">
      <c r="C24" s="21"/>
      <c r="D24" s="33"/>
      <c r="E24" s="21"/>
      <c r="F24" s="21"/>
      <c r="G24" s="21"/>
      <c r="H24" s="21"/>
      <c r="J24" s="7"/>
      <c r="K24" s="7"/>
    </row>
    <row r="25" spans="3:12" s="15" customFormat="1" ht="15.75" x14ac:dyDescent="0.25">
      <c r="C25" s="14"/>
      <c r="D25" s="32"/>
      <c r="E25" s="126" t="s">
        <v>31</v>
      </c>
      <c r="F25" s="127"/>
      <c r="G25" s="14"/>
      <c r="H25" s="14"/>
      <c r="J25" s="24"/>
      <c r="K25" s="24"/>
    </row>
    <row r="26" spans="3:12" x14ac:dyDescent="0.15">
      <c r="C26" s="21"/>
      <c r="D26" s="33"/>
      <c r="E26" s="21"/>
      <c r="F26" s="21"/>
      <c r="G26" s="21"/>
      <c r="H26" s="21"/>
      <c r="J26" s="7"/>
      <c r="K26" s="7"/>
    </row>
    <row r="27" spans="3:12" customFormat="1" ht="12.75" x14ac:dyDescent="0.2">
      <c r="C27" s="1"/>
      <c r="D27" s="27" t="s">
        <v>32</v>
      </c>
      <c r="E27" s="34">
        <f ca="1">INDIRECT("A6")</f>
        <v>0</v>
      </c>
      <c r="F27" s="6" t="s">
        <v>33</v>
      </c>
      <c r="G27" s="6" t="s">
        <v>2194</v>
      </c>
      <c r="H27" s="140">
        <f ca="1">TODAY()</f>
        <v>44385</v>
      </c>
      <c r="I27" s="35"/>
      <c r="J27" s="29"/>
      <c r="K27" s="29"/>
      <c r="L27" s="29"/>
    </row>
    <row r="28" spans="3:12" customFormat="1" ht="12.75" x14ac:dyDescent="0.2">
      <c r="C28" s="137"/>
      <c r="D28" s="138" t="s">
        <v>34</v>
      </c>
      <c r="E28" s="139">
        <f ca="1">INDIRECT("A16")</f>
        <v>0</v>
      </c>
      <c r="F28" s="137" t="str">
        <f>F27</f>
        <v>Kč</v>
      </c>
      <c r="G28" s="1"/>
      <c r="H28" s="1"/>
      <c r="I28" s="35"/>
      <c r="J28" s="29"/>
      <c r="K28" s="29"/>
      <c r="L28" s="36"/>
    </row>
    <row r="29" spans="3:12" customFormat="1" ht="12.75" x14ac:dyDescent="0.2">
      <c r="C29" s="137"/>
      <c r="D29" s="138" t="s">
        <v>35</v>
      </c>
      <c r="E29" s="139">
        <f ca="1">E27+E28</f>
        <v>0</v>
      </c>
      <c r="F29" s="137" t="str">
        <f>F27</f>
        <v>Kč</v>
      </c>
      <c r="G29" s="1"/>
      <c r="H29" s="1"/>
      <c r="I29" s="35"/>
      <c r="J29" s="29"/>
      <c r="K29" s="29"/>
      <c r="L29" s="29"/>
    </row>
    <row r="30" spans="3:12" x14ac:dyDescent="0.15">
      <c r="C30" s="37"/>
      <c r="D30" s="37"/>
      <c r="E30" s="37"/>
      <c r="F30" s="37"/>
      <c r="G30" s="37"/>
      <c r="H30" s="37"/>
    </row>
    <row r="31" spans="3:12" x14ac:dyDescent="0.15">
      <c r="C31" s="13"/>
      <c r="D31" s="2"/>
      <c r="E31" s="2"/>
      <c r="F31" s="2"/>
      <c r="G31" s="2"/>
      <c r="H31" s="2"/>
    </row>
    <row r="32" spans="3:12" x14ac:dyDescent="0.15">
      <c r="C32" s="13"/>
      <c r="D32" s="2"/>
      <c r="E32" s="2"/>
      <c r="F32" s="2"/>
      <c r="G32" s="2"/>
      <c r="H32" s="2"/>
    </row>
    <row r="33" spans="3:8" x14ac:dyDescent="0.15">
      <c r="C33" s="13"/>
      <c r="D33" s="2"/>
      <c r="E33" s="2"/>
      <c r="F33" s="2"/>
      <c r="G33" s="2"/>
      <c r="H33" s="2"/>
    </row>
    <row r="34" spans="3:8" x14ac:dyDescent="0.15">
      <c r="C34" s="13"/>
      <c r="D34" s="2"/>
      <c r="E34" s="2"/>
      <c r="F34" s="2"/>
      <c r="G34" s="2"/>
      <c r="H34" s="2"/>
    </row>
    <row r="35" spans="3:8" x14ac:dyDescent="0.15">
      <c r="C35" s="8"/>
    </row>
    <row r="36" spans="3:8" x14ac:dyDescent="0.15">
      <c r="C36" s="8"/>
    </row>
    <row r="37" spans="3:8" x14ac:dyDescent="0.15">
      <c r="C37" s="8"/>
    </row>
    <row r="38" spans="3:8" x14ac:dyDescent="0.15">
      <c r="C38" s="8"/>
    </row>
    <row r="39" spans="3:8" x14ac:dyDescent="0.15">
      <c r="C39" s="8"/>
    </row>
    <row r="40" spans="3:8" x14ac:dyDescent="0.15">
      <c r="C40" s="8"/>
    </row>
    <row r="41" spans="3:8" x14ac:dyDescent="0.15">
      <c r="C41" s="8"/>
    </row>
    <row r="42" spans="3:8" x14ac:dyDescent="0.15">
      <c r="C42" s="8"/>
    </row>
    <row r="43" spans="3:8" x14ac:dyDescent="0.15">
      <c r="C43" s="8"/>
    </row>
    <row r="44" spans="3:8" x14ac:dyDescent="0.15">
      <c r="C44" s="8"/>
    </row>
    <row r="45" spans="3:8" x14ac:dyDescent="0.15">
      <c r="C45" s="8"/>
    </row>
    <row r="49" spans="6:8" ht="12.75" x14ac:dyDescent="0.2">
      <c r="F49" s="141" t="s">
        <v>2195</v>
      </c>
      <c r="G49" s="141"/>
      <c r="H49" s="141"/>
    </row>
    <row r="50" spans="6:8" ht="12.75" x14ac:dyDescent="0.2">
      <c r="F50" s="142" t="s">
        <v>2196</v>
      </c>
      <c r="G50" s="142"/>
      <c r="H50" s="142"/>
    </row>
    <row r="51" spans="6:8" ht="12.75" x14ac:dyDescent="0.2">
      <c r="F51" s="143" t="str">
        <f>E17</f>
        <v>Dle výběrového řízení</v>
      </c>
      <c r="G51" s="143"/>
      <c r="H51" s="143"/>
    </row>
  </sheetData>
  <sheetProtection algorithmName="SHA-512" hashValue="T2rDVLwrk1VW45iEYLdfjuuvZX5rdANwVM8DtdcliwZREZv3/nDqtJuKRS7U7pNbO7+LpRztLJHoef7jqA0RPw==" saltValue="fJMC/AEb2nQ5JQKO/sjBEw==" spinCount="100000" sheet="1" objects="1" scenarios="1"/>
  <mergeCells count="13">
    <mergeCell ref="F49:H49"/>
    <mergeCell ref="F50:H50"/>
    <mergeCell ref="F51:H51"/>
    <mergeCell ref="D3:G4"/>
    <mergeCell ref="E20:F20"/>
    <mergeCell ref="E25:F25"/>
    <mergeCell ref="E17:H17"/>
    <mergeCell ref="E7:F7"/>
    <mergeCell ref="E9:H9"/>
    <mergeCell ref="E10:H10"/>
    <mergeCell ref="E11:H11"/>
    <mergeCell ref="E14:F14"/>
    <mergeCell ref="E16:H16"/>
  </mergeCell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Footer>&amp;L&amp;8Vytvořeno systémem euroCALC4&amp;C&amp;P/&amp;N&amp;R&amp;8&amp;[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H283"/>
  <sheetViews>
    <sheetView view="pageBreakPreview" zoomScale="115" zoomScaleNormal="100" zoomScaleSheetLayoutView="115" workbookViewId="0">
      <pane ySplit="4" topLeftCell="A5" activePane="bottomLeft" state="frozen"/>
      <selection pane="bottomLeft" activeCell="B2" sqref="B2"/>
    </sheetView>
  </sheetViews>
  <sheetFormatPr defaultRowHeight="8.25" outlineLevelRow="4" x14ac:dyDescent="0.15"/>
  <cols>
    <col min="1" max="1" width="34.7109375" style="3" hidden="1" customWidth="1"/>
    <col min="2" max="2" width="80.7109375" style="3" customWidth="1"/>
    <col min="3" max="3" width="15.7109375" style="3" customWidth="1"/>
    <col min="4" max="6" width="15.7109375" style="3" hidden="1" customWidth="1"/>
    <col min="7" max="7" width="41.7109375" style="3" customWidth="1"/>
    <col min="8" max="16384" width="9.140625" style="3"/>
  </cols>
  <sheetData>
    <row r="1" spans="1:8" ht="15.75" x14ac:dyDescent="0.15">
      <c r="B1" s="22" t="s">
        <v>2197</v>
      </c>
    </row>
    <row r="2" spans="1:8" ht="15.75" x14ac:dyDescent="0.15">
      <c r="B2" s="22" t="s">
        <v>495</v>
      </c>
      <c r="C2" s="40"/>
      <c r="D2" s="42"/>
      <c r="E2" s="40"/>
      <c r="F2" s="40"/>
    </row>
    <row r="3" spans="1:8" ht="7.5" customHeight="1" x14ac:dyDescent="0.15">
      <c r="A3" s="7"/>
      <c r="B3" s="38"/>
      <c r="C3" s="40"/>
      <c r="D3" s="43"/>
      <c r="E3" s="45"/>
      <c r="F3" s="45"/>
      <c r="G3" s="9"/>
    </row>
    <row r="4" spans="1:8" ht="11.25" x14ac:dyDescent="0.2">
      <c r="A4" s="5"/>
      <c r="B4" s="46" t="s">
        <v>3</v>
      </c>
      <c r="C4" s="47" t="s">
        <v>9</v>
      </c>
      <c r="D4" s="48" t="s">
        <v>11</v>
      </c>
      <c r="E4" s="47" t="s">
        <v>2</v>
      </c>
      <c r="F4" s="47" t="s">
        <v>15</v>
      </c>
      <c r="G4" s="7"/>
      <c r="H4" s="9"/>
    </row>
    <row r="5" spans="1:8" ht="7.5" customHeight="1" x14ac:dyDescent="0.15">
      <c r="B5" s="38"/>
      <c r="C5" s="40"/>
      <c r="D5" s="42"/>
      <c r="E5" s="40"/>
      <c r="F5" s="40"/>
      <c r="G5" s="9"/>
    </row>
    <row r="6" spans="1:8" ht="24" x14ac:dyDescent="0.15">
      <c r="A6" s="57" t="s">
        <v>36</v>
      </c>
      <c r="B6" s="58" t="s">
        <v>37</v>
      </c>
      <c r="C6" s="59">
        <f>VLOOKUP($A6,Zakázka!$A:$Q,10,FALSE)</f>
        <v>0</v>
      </c>
      <c r="D6" s="60">
        <f>VLOOKUP($A6,Zakázka!$A:$Q,12,FALSE)</f>
        <v>1256.4938549753756</v>
      </c>
      <c r="E6" s="59">
        <f>VLOOKUP($A6,Zakázka!$A:$Q,16,FALSE)</f>
        <v>0</v>
      </c>
      <c r="F6" s="59">
        <f>VLOOKUP($A6,Zakázka!$A:$Q,17,FALSE)</f>
        <v>0</v>
      </c>
      <c r="G6" s="7"/>
      <c r="H6" s="9"/>
    </row>
    <row r="7" spans="1:8" ht="12" outlineLevel="1" x14ac:dyDescent="0.15">
      <c r="A7" s="61" t="s">
        <v>38</v>
      </c>
      <c r="B7" s="62" t="s">
        <v>39</v>
      </c>
      <c r="C7" s="63">
        <f>VLOOKUP($A7,Zakázka!$A:$Q,10,FALSE)</f>
        <v>0</v>
      </c>
      <c r="D7" s="64">
        <f>VLOOKUP($A7,Zakázka!$A:$Q,12,FALSE)</f>
        <v>1151.4713639038755</v>
      </c>
      <c r="E7" s="63">
        <f>VLOOKUP($A7,Zakázka!$A:$Q,16,FALSE)</f>
        <v>0</v>
      </c>
      <c r="F7" s="63">
        <f>VLOOKUP($A7,Zakázka!$A:$Q,17,FALSE)</f>
        <v>0</v>
      </c>
      <c r="G7" s="7"/>
      <c r="H7" s="9"/>
    </row>
    <row r="8" spans="1:8" ht="11.25" outlineLevel="2" collapsed="1" x14ac:dyDescent="0.15">
      <c r="A8" s="65" t="s">
        <v>40</v>
      </c>
      <c r="B8" s="66" t="s">
        <v>41</v>
      </c>
      <c r="C8" s="67">
        <f>VLOOKUP($A8,Zakázka!$A:$Q,10,FALSE)</f>
        <v>0</v>
      </c>
      <c r="D8" s="68">
        <f>VLOOKUP($A8,Zakázka!$A:$Q,12,FALSE)</f>
        <v>1084.8346594914917</v>
      </c>
      <c r="E8" s="67">
        <f>VLOOKUP($A8,Zakázka!$A:$Q,16,FALSE)</f>
        <v>0</v>
      </c>
      <c r="F8" s="67">
        <f>VLOOKUP($A8,Zakázka!$A:$Q,17,FALSE)</f>
        <v>0</v>
      </c>
      <c r="G8" s="7"/>
      <c r="H8" s="9"/>
    </row>
    <row r="9" spans="1:8" ht="10.5" hidden="1" outlineLevel="3" collapsed="1" x14ac:dyDescent="0.15">
      <c r="A9" s="69" t="s">
        <v>42</v>
      </c>
      <c r="B9" s="70" t="s">
        <v>43</v>
      </c>
      <c r="C9" s="71">
        <f>VLOOKUP($A9,Zakázka!$A:$Q,10,FALSE)</f>
        <v>0</v>
      </c>
      <c r="D9" s="72">
        <f>VLOOKUP($A9,Zakázka!$A:$Q,12,FALSE)</f>
        <v>0</v>
      </c>
      <c r="E9" s="71">
        <f>VLOOKUP($A9,Zakázka!$A:$Q,16,FALSE)</f>
        <v>0</v>
      </c>
      <c r="F9" s="71">
        <f>VLOOKUP($A9,Zakázka!$A:$Q,17,FALSE)</f>
        <v>0</v>
      </c>
      <c r="G9" s="7"/>
      <c r="H9" s="9"/>
    </row>
    <row r="10" spans="1:8" ht="9" hidden="1" outlineLevel="4" x14ac:dyDescent="0.15">
      <c r="A10" s="73" t="s">
        <v>44</v>
      </c>
      <c r="B10" s="74" t="s">
        <v>45</v>
      </c>
      <c r="C10" s="75">
        <f>VLOOKUP($A10,Zakázka!$A:$Q,10,FALSE)</f>
        <v>0</v>
      </c>
      <c r="D10" s="76">
        <f>VLOOKUP($A10,Zakázka!$A:$Q,12,FALSE)</f>
        <v>0</v>
      </c>
      <c r="E10" s="75">
        <f>VLOOKUP($A10,Zakázka!$A:$Q,16,FALSE)</f>
        <v>0</v>
      </c>
      <c r="F10" s="75">
        <f>VLOOKUP($A10,Zakázka!$A:$Q,17,FALSE)</f>
        <v>0</v>
      </c>
      <c r="G10" s="7"/>
      <c r="H10" s="9"/>
    </row>
    <row r="11" spans="1:8" ht="10.5" hidden="1" outlineLevel="3" collapsed="1" x14ac:dyDescent="0.15">
      <c r="A11" s="69" t="s">
        <v>46</v>
      </c>
      <c r="B11" s="70" t="s">
        <v>47</v>
      </c>
      <c r="C11" s="71">
        <f>VLOOKUP($A11,Zakázka!$A:$Q,10,FALSE)</f>
        <v>0</v>
      </c>
      <c r="D11" s="72">
        <f>VLOOKUP($A11,Zakázka!$A:$Q,12,FALSE)</f>
        <v>256.83190377214146</v>
      </c>
      <c r="E11" s="71">
        <f>VLOOKUP($A11,Zakázka!$A:$Q,16,FALSE)</f>
        <v>0</v>
      </c>
      <c r="F11" s="71">
        <f>VLOOKUP($A11,Zakázka!$A:$Q,17,FALSE)</f>
        <v>0</v>
      </c>
      <c r="G11" s="7"/>
      <c r="H11" s="9"/>
    </row>
    <row r="12" spans="1:8" ht="9" hidden="1" outlineLevel="4" x14ac:dyDescent="0.15">
      <c r="A12" s="73" t="s">
        <v>48</v>
      </c>
      <c r="B12" s="74" t="s">
        <v>49</v>
      </c>
      <c r="C12" s="75">
        <f>VLOOKUP($A12,Zakázka!$A:$Q,10,FALSE)</f>
        <v>0</v>
      </c>
      <c r="D12" s="76">
        <f>VLOOKUP($A12,Zakázka!$A:$Q,12,FALSE)</f>
        <v>44.153027999999992</v>
      </c>
      <c r="E12" s="75">
        <f>VLOOKUP($A12,Zakázka!$A:$Q,16,FALSE)</f>
        <v>0</v>
      </c>
      <c r="F12" s="75">
        <f>VLOOKUP($A12,Zakázka!$A:$Q,17,FALSE)</f>
        <v>0</v>
      </c>
      <c r="G12" s="7"/>
      <c r="H12" s="9"/>
    </row>
    <row r="13" spans="1:8" ht="9" hidden="1" outlineLevel="4" x14ac:dyDescent="0.15">
      <c r="A13" s="73" t="s">
        <v>50</v>
      </c>
      <c r="B13" s="74" t="s">
        <v>51</v>
      </c>
      <c r="C13" s="75">
        <f>VLOOKUP($A13,Zakázka!$A:$Q,10,FALSE)</f>
        <v>0</v>
      </c>
      <c r="D13" s="76">
        <f>VLOOKUP($A13,Zakázka!$A:$Q,12,FALSE)</f>
        <v>212.67887577214145</v>
      </c>
      <c r="E13" s="75">
        <f>VLOOKUP($A13,Zakázka!$A:$Q,16,FALSE)</f>
        <v>0</v>
      </c>
      <c r="F13" s="75">
        <f>VLOOKUP($A13,Zakázka!$A:$Q,17,FALSE)</f>
        <v>0</v>
      </c>
      <c r="G13" s="7"/>
      <c r="H13" s="9"/>
    </row>
    <row r="14" spans="1:8" ht="10.5" hidden="1" outlineLevel="3" collapsed="1" x14ac:dyDescent="0.15">
      <c r="A14" s="69" t="s">
        <v>52</v>
      </c>
      <c r="B14" s="70" t="s">
        <v>53</v>
      </c>
      <c r="C14" s="71">
        <f>VLOOKUP($A14,Zakázka!$A:$Q,10,FALSE)</f>
        <v>0</v>
      </c>
      <c r="D14" s="72">
        <f>VLOOKUP($A14,Zakázka!$A:$Q,12,FALSE)</f>
        <v>128.74289183100001</v>
      </c>
      <c r="E14" s="71">
        <f>VLOOKUP($A14,Zakázka!$A:$Q,16,FALSE)</f>
        <v>0</v>
      </c>
      <c r="F14" s="71">
        <f>VLOOKUP($A14,Zakázka!$A:$Q,17,FALSE)</f>
        <v>0</v>
      </c>
      <c r="G14" s="7"/>
      <c r="H14" s="9"/>
    </row>
    <row r="15" spans="1:8" ht="9" hidden="1" outlineLevel="4" x14ac:dyDescent="0.15">
      <c r="A15" s="73" t="s">
        <v>54</v>
      </c>
      <c r="B15" s="74" t="s">
        <v>55</v>
      </c>
      <c r="C15" s="75">
        <f>VLOOKUP($A15,Zakázka!$A:$Q,10,FALSE)</f>
        <v>0</v>
      </c>
      <c r="D15" s="76">
        <f>VLOOKUP($A15,Zakázka!$A:$Q,12,FALSE)</f>
        <v>110</v>
      </c>
      <c r="E15" s="75">
        <f>VLOOKUP($A15,Zakázka!$A:$Q,16,FALSE)</f>
        <v>0</v>
      </c>
      <c r="F15" s="75">
        <f>VLOOKUP($A15,Zakázka!$A:$Q,17,FALSE)</f>
        <v>0</v>
      </c>
      <c r="G15" s="7"/>
      <c r="H15" s="9"/>
    </row>
    <row r="16" spans="1:8" ht="9" hidden="1" outlineLevel="4" x14ac:dyDescent="0.15">
      <c r="A16" s="73" t="s">
        <v>56</v>
      </c>
      <c r="B16" s="74" t="s">
        <v>57</v>
      </c>
      <c r="C16" s="75">
        <f>VLOOKUP($A16,Zakázka!$A:$Q,10,FALSE)</f>
        <v>0</v>
      </c>
      <c r="D16" s="76">
        <f>VLOOKUP($A16,Zakázka!$A:$Q,12,FALSE)</f>
        <v>14.818676861</v>
      </c>
      <c r="E16" s="75">
        <f>VLOOKUP($A16,Zakázka!$A:$Q,16,FALSE)</f>
        <v>0</v>
      </c>
      <c r="F16" s="75">
        <f>VLOOKUP($A16,Zakázka!$A:$Q,17,FALSE)</f>
        <v>0</v>
      </c>
      <c r="G16" s="7"/>
      <c r="H16" s="9"/>
    </row>
    <row r="17" spans="1:8" ht="9" hidden="1" outlineLevel="4" x14ac:dyDescent="0.15">
      <c r="A17" s="73" t="s">
        <v>58</v>
      </c>
      <c r="B17" s="74" t="s">
        <v>59</v>
      </c>
      <c r="C17" s="75">
        <f>VLOOKUP($A17,Zakázka!$A:$Q,10,FALSE)</f>
        <v>0</v>
      </c>
      <c r="D17" s="76">
        <f>VLOOKUP($A17,Zakázka!$A:$Q,12,FALSE)</f>
        <v>3.9242149700000004</v>
      </c>
      <c r="E17" s="75">
        <f>VLOOKUP($A17,Zakázka!$A:$Q,16,FALSE)</f>
        <v>0</v>
      </c>
      <c r="F17" s="75">
        <f>VLOOKUP($A17,Zakázka!$A:$Q,17,FALSE)</f>
        <v>0</v>
      </c>
      <c r="G17" s="7"/>
      <c r="H17" s="9"/>
    </row>
    <row r="18" spans="1:8" ht="10.5" hidden="1" outlineLevel="3" collapsed="1" x14ac:dyDescent="0.15">
      <c r="A18" s="69" t="s">
        <v>60</v>
      </c>
      <c r="B18" s="70" t="s">
        <v>61</v>
      </c>
      <c r="C18" s="71">
        <f>VLOOKUP($A18,Zakázka!$A:$Q,10,FALSE)</f>
        <v>0</v>
      </c>
      <c r="D18" s="72">
        <f>VLOOKUP($A18,Zakázka!$A:$Q,12,FALSE)</f>
        <v>4.7918303999999994</v>
      </c>
      <c r="E18" s="71">
        <f>VLOOKUP($A18,Zakázka!$A:$Q,16,FALSE)</f>
        <v>0</v>
      </c>
      <c r="F18" s="71">
        <f>VLOOKUP($A18,Zakázka!$A:$Q,17,FALSE)</f>
        <v>0</v>
      </c>
      <c r="G18" s="7"/>
      <c r="H18" s="9"/>
    </row>
    <row r="19" spans="1:8" ht="9" hidden="1" outlineLevel="4" x14ac:dyDescent="0.15">
      <c r="A19" s="73" t="s">
        <v>62</v>
      </c>
      <c r="B19" s="74" t="s">
        <v>63</v>
      </c>
      <c r="C19" s="75">
        <f>VLOOKUP($A19,Zakázka!$A:$Q,10,FALSE)</f>
        <v>0</v>
      </c>
      <c r="D19" s="76">
        <f>VLOOKUP($A19,Zakázka!$A:$Q,12,FALSE)</f>
        <v>4.7918303999999994</v>
      </c>
      <c r="E19" s="75">
        <f>VLOOKUP($A19,Zakázka!$A:$Q,16,FALSE)</f>
        <v>0</v>
      </c>
      <c r="F19" s="75">
        <f>VLOOKUP($A19,Zakázka!$A:$Q,17,FALSE)</f>
        <v>0</v>
      </c>
      <c r="G19" s="7"/>
      <c r="H19" s="9"/>
    </row>
    <row r="20" spans="1:8" ht="10.5" hidden="1" outlineLevel="3" collapsed="1" x14ac:dyDescent="0.15">
      <c r="A20" s="69" t="s">
        <v>64</v>
      </c>
      <c r="B20" s="70" t="s">
        <v>65</v>
      </c>
      <c r="C20" s="71">
        <f>VLOOKUP($A20,Zakázka!$A:$Q,10,FALSE)</f>
        <v>0</v>
      </c>
      <c r="D20" s="72">
        <f>VLOOKUP($A20,Zakázka!$A:$Q,12,FALSE)</f>
        <v>644.95887249951659</v>
      </c>
      <c r="E20" s="71">
        <f>VLOOKUP($A20,Zakázka!$A:$Q,16,FALSE)</f>
        <v>0</v>
      </c>
      <c r="F20" s="71">
        <f>VLOOKUP($A20,Zakázka!$A:$Q,17,FALSE)</f>
        <v>0</v>
      </c>
      <c r="G20" s="7"/>
      <c r="H20" s="9"/>
    </row>
    <row r="21" spans="1:8" ht="9" hidden="1" outlineLevel="4" x14ac:dyDescent="0.15">
      <c r="A21" s="73" t="s">
        <v>66</v>
      </c>
      <c r="B21" s="74" t="s">
        <v>67</v>
      </c>
      <c r="C21" s="75">
        <f>VLOOKUP($A21,Zakázka!$A:$Q,10,FALSE)</f>
        <v>0</v>
      </c>
      <c r="D21" s="76">
        <f>VLOOKUP($A21,Zakázka!$A:$Q,12,FALSE)</f>
        <v>5.2038811466666672</v>
      </c>
      <c r="E21" s="75">
        <f>VLOOKUP($A21,Zakázka!$A:$Q,16,FALSE)</f>
        <v>0</v>
      </c>
      <c r="F21" s="75">
        <f>VLOOKUP($A21,Zakázka!$A:$Q,17,FALSE)</f>
        <v>0</v>
      </c>
      <c r="G21" s="7"/>
      <c r="H21" s="9"/>
    </row>
    <row r="22" spans="1:8" ht="9" hidden="1" outlineLevel="4" x14ac:dyDescent="0.15">
      <c r="A22" s="73" t="s">
        <v>68</v>
      </c>
      <c r="B22" s="74" t="s">
        <v>69</v>
      </c>
      <c r="C22" s="75">
        <f>VLOOKUP($A22,Zakázka!$A:$Q,10,FALSE)</f>
        <v>0</v>
      </c>
      <c r="D22" s="76">
        <f>VLOOKUP($A22,Zakázka!$A:$Q,12,FALSE)</f>
        <v>639.75499135284997</v>
      </c>
      <c r="E22" s="75">
        <f>VLOOKUP($A22,Zakázka!$A:$Q,16,FALSE)</f>
        <v>0</v>
      </c>
      <c r="F22" s="75">
        <f>VLOOKUP($A22,Zakázka!$A:$Q,17,FALSE)</f>
        <v>0</v>
      </c>
      <c r="G22" s="7"/>
      <c r="H22" s="9"/>
    </row>
    <row r="23" spans="1:8" ht="10.5" hidden="1" outlineLevel="3" collapsed="1" x14ac:dyDescent="0.15">
      <c r="A23" s="69" t="s">
        <v>70</v>
      </c>
      <c r="B23" s="70" t="s">
        <v>71</v>
      </c>
      <c r="C23" s="71">
        <f>VLOOKUP($A23,Zakázka!$A:$Q,10,FALSE)</f>
        <v>0</v>
      </c>
      <c r="D23" s="72">
        <f>VLOOKUP($A23,Zakázka!$A:$Q,12,FALSE)</f>
        <v>16.18450962</v>
      </c>
      <c r="E23" s="71">
        <f>VLOOKUP($A23,Zakázka!$A:$Q,16,FALSE)</f>
        <v>0</v>
      </c>
      <c r="F23" s="71">
        <f>VLOOKUP($A23,Zakázka!$A:$Q,17,FALSE)</f>
        <v>0</v>
      </c>
      <c r="G23" s="7"/>
      <c r="H23" s="9"/>
    </row>
    <row r="24" spans="1:8" ht="9" hidden="1" outlineLevel="4" x14ac:dyDescent="0.15">
      <c r="A24" s="73" t="s">
        <v>72</v>
      </c>
      <c r="B24" s="74" t="s">
        <v>73</v>
      </c>
      <c r="C24" s="75">
        <f>VLOOKUP($A24,Zakázka!$A:$Q,10,FALSE)</f>
        <v>0</v>
      </c>
      <c r="D24" s="76">
        <f>VLOOKUP($A24,Zakázka!$A:$Q,12,FALSE)</f>
        <v>16.020824819999998</v>
      </c>
      <c r="E24" s="75">
        <f>VLOOKUP($A24,Zakázka!$A:$Q,16,FALSE)</f>
        <v>0</v>
      </c>
      <c r="F24" s="75">
        <f>VLOOKUP($A24,Zakázka!$A:$Q,17,FALSE)</f>
        <v>0</v>
      </c>
      <c r="G24" s="7"/>
      <c r="H24" s="9"/>
    </row>
    <row r="25" spans="1:8" ht="9" hidden="1" outlineLevel="4" x14ac:dyDescent="0.15">
      <c r="A25" s="73" t="s">
        <v>74</v>
      </c>
      <c r="B25" s="74" t="s">
        <v>75</v>
      </c>
      <c r="C25" s="75">
        <f>VLOOKUP($A25,Zakázka!$A:$Q,10,FALSE)</f>
        <v>0</v>
      </c>
      <c r="D25" s="76">
        <f>VLOOKUP($A25,Zakázka!$A:$Q,12,FALSE)</f>
        <v>0.1296399</v>
      </c>
      <c r="E25" s="75">
        <f>VLOOKUP($A25,Zakázka!$A:$Q,16,FALSE)</f>
        <v>0</v>
      </c>
      <c r="F25" s="75">
        <f>VLOOKUP($A25,Zakázka!$A:$Q,17,FALSE)</f>
        <v>0</v>
      </c>
      <c r="G25" s="7"/>
      <c r="H25" s="9"/>
    </row>
    <row r="26" spans="1:8" ht="9" hidden="1" outlineLevel="4" x14ac:dyDescent="0.15">
      <c r="A26" s="73" t="s">
        <v>76</v>
      </c>
      <c r="B26" s="74" t="s">
        <v>77</v>
      </c>
      <c r="C26" s="75">
        <f>VLOOKUP($A26,Zakázka!$A:$Q,10,FALSE)</f>
        <v>0</v>
      </c>
      <c r="D26" s="76">
        <f>VLOOKUP($A26,Zakázka!$A:$Q,12,FALSE)</f>
        <v>2.99169E-2</v>
      </c>
      <c r="E26" s="75">
        <f>VLOOKUP($A26,Zakázka!$A:$Q,16,FALSE)</f>
        <v>0</v>
      </c>
      <c r="F26" s="75">
        <f>VLOOKUP($A26,Zakázka!$A:$Q,17,FALSE)</f>
        <v>0</v>
      </c>
      <c r="G26" s="7"/>
      <c r="H26" s="9"/>
    </row>
    <row r="27" spans="1:8" ht="9" hidden="1" outlineLevel="4" x14ac:dyDescent="0.15">
      <c r="A27" s="73" t="s">
        <v>78</v>
      </c>
      <c r="B27" s="74" t="s">
        <v>79</v>
      </c>
      <c r="C27" s="75">
        <f>VLOOKUP($A27,Zakázka!$A:$Q,10,FALSE)</f>
        <v>0</v>
      </c>
      <c r="D27" s="76">
        <f>VLOOKUP($A27,Zakázka!$A:$Q,12,FALSE)</f>
        <v>0</v>
      </c>
      <c r="E27" s="75">
        <f>VLOOKUP($A27,Zakázka!$A:$Q,16,FALSE)</f>
        <v>0</v>
      </c>
      <c r="F27" s="75">
        <f>VLOOKUP($A27,Zakázka!$A:$Q,17,FALSE)</f>
        <v>0</v>
      </c>
      <c r="G27" s="7"/>
      <c r="H27" s="9"/>
    </row>
    <row r="28" spans="1:8" ht="9" hidden="1" outlineLevel="4" x14ac:dyDescent="0.15">
      <c r="A28" s="73" t="s">
        <v>80</v>
      </c>
      <c r="B28" s="74" t="s">
        <v>81</v>
      </c>
      <c r="C28" s="75">
        <f>VLOOKUP($A28,Zakázka!$A:$Q,10,FALSE)</f>
        <v>0</v>
      </c>
      <c r="D28" s="76">
        <f>VLOOKUP($A28,Zakázka!$A:$Q,12,FALSE)</f>
        <v>0</v>
      </c>
      <c r="E28" s="75">
        <f>VLOOKUP($A28,Zakázka!$A:$Q,16,FALSE)</f>
        <v>0</v>
      </c>
      <c r="F28" s="75">
        <f>VLOOKUP($A28,Zakázka!$A:$Q,17,FALSE)</f>
        <v>0</v>
      </c>
      <c r="G28" s="7"/>
      <c r="H28" s="9"/>
    </row>
    <row r="29" spans="1:8" ht="9" hidden="1" outlineLevel="4" x14ac:dyDescent="0.15">
      <c r="A29" s="73" t="s">
        <v>82</v>
      </c>
      <c r="B29" s="74" t="s">
        <v>83</v>
      </c>
      <c r="C29" s="75">
        <f>VLOOKUP($A29,Zakázka!$A:$Q,10,FALSE)</f>
        <v>0</v>
      </c>
      <c r="D29" s="76">
        <f>VLOOKUP($A29,Zakázka!$A:$Q,12,FALSE)</f>
        <v>4.1279999999999997E-3</v>
      </c>
      <c r="E29" s="75">
        <f>VLOOKUP($A29,Zakázka!$A:$Q,16,FALSE)</f>
        <v>0</v>
      </c>
      <c r="F29" s="75">
        <f>VLOOKUP($A29,Zakázka!$A:$Q,17,FALSE)</f>
        <v>0</v>
      </c>
      <c r="G29" s="7"/>
      <c r="H29" s="9"/>
    </row>
    <row r="30" spans="1:8" ht="10.5" hidden="1" outlineLevel="3" collapsed="1" x14ac:dyDescent="0.15">
      <c r="A30" s="69" t="s">
        <v>84</v>
      </c>
      <c r="B30" s="70" t="s">
        <v>85</v>
      </c>
      <c r="C30" s="71">
        <f>VLOOKUP($A30,Zakázka!$A:$Q,10,FALSE)</f>
        <v>0</v>
      </c>
      <c r="D30" s="72">
        <f>VLOOKUP($A30,Zakázka!$A:$Q,12,FALSE)</f>
        <v>0</v>
      </c>
      <c r="E30" s="71">
        <f>VLOOKUP($A30,Zakázka!$A:$Q,16,FALSE)</f>
        <v>0</v>
      </c>
      <c r="F30" s="71">
        <f>VLOOKUP($A30,Zakázka!$A:$Q,17,FALSE)</f>
        <v>0</v>
      </c>
      <c r="G30" s="7"/>
      <c r="H30" s="9"/>
    </row>
    <row r="31" spans="1:8" ht="9" hidden="1" outlineLevel="4" x14ac:dyDescent="0.15">
      <c r="A31" s="73" t="s">
        <v>86</v>
      </c>
      <c r="B31" s="74" t="s">
        <v>87</v>
      </c>
      <c r="C31" s="75">
        <f>VLOOKUP($A31,Zakázka!$A:$Q,10,FALSE)</f>
        <v>0</v>
      </c>
      <c r="D31" s="76">
        <f>VLOOKUP($A31,Zakázka!$A:$Q,12,FALSE)</f>
        <v>0</v>
      </c>
      <c r="E31" s="75">
        <f>VLOOKUP($A31,Zakázka!$A:$Q,16,FALSE)</f>
        <v>0</v>
      </c>
      <c r="F31" s="75">
        <f>VLOOKUP($A31,Zakázka!$A:$Q,17,FALSE)</f>
        <v>0</v>
      </c>
      <c r="G31" s="7"/>
      <c r="H31" s="9"/>
    </row>
    <row r="32" spans="1:8" ht="10.5" hidden="1" outlineLevel="3" collapsed="1" x14ac:dyDescent="0.15">
      <c r="A32" s="69" t="s">
        <v>88</v>
      </c>
      <c r="B32" s="70" t="s">
        <v>89</v>
      </c>
      <c r="C32" s="71">
        <f>VLOOKUP($A32,Zakázka!$A:$Q,10,FALSE)</f>
        <v>0</v>
      </c>
      <c r="D32" s="72">
        <f>VLOOKUP($A32,Zakázka!$A:$Q,12,FALSE)</f>
        <v>2.0990167900000003</v>
      </c>
      <c r="E32" s="71">
        <f>VLOOKUP($A32,Zakázka!$A:$Q,16,FALSE)</f>
        <v>0</v>
      </c>
      <c r="F32" s="71">
        <f>VLOOKUP($A32,Zakázka!$A:$Q,17,FALSE)</f>
        <v>0</v>
      </c>
      <c r="G32" s="7"/>
      <c r="H32" s="9"/>
    </row>
    <row r="33" spans="1:8" ht="9" hidden="1" outlineLevel="4" x14ac:dyDescent="0.15">
      <c r="A33" s="73" t="s">
        <v>90</v>
      </c>
      <c r="B33" s="74" t="s">
        <v>91</v>
      </c>
      <c r="C33" s="75">
        <f>VLOOKUP($A33,Zakázka!$A:$Q,10,FALSE)</f>
        <v>0</v>
      </c>
      <c r="D33" s="76">
        <f>VLOOKUP($A33,Zakázka!$A:$Q,12,FALSE)</f>
        <v>2.0990167900000003</v>
      </c>
      <c r="E33" s="75">
        <f>VLOOKUP($A33,Zakázka!$A:$Q,16,FALSE)</f>
        <v>0</v>
      </c>
      <c r="F33" s="75">
        <f>VLOOKUP($A33,Zakázka!$A:$Q,17,FALSE)</f>
        <v>0</v>
      </c>
      <c r="G33" s="7"/>
      <c r="H33" s="9"/>
    </row>
    <row r="34" spans="1:8" ht="10.5" hidden="1" outlineLevel="3" collapsed="1" x14ac:dyDescent="0.15">
      <c r="A34" s="69" t="s">
        <v>92</v>
      </c>
      <c r="B34" s="70" t="s">
        <v>93</v>
      </c>
      <c r="C34" s="71">
        <f>VLOOKUP($A34,Zakázka!$A:$Q,10,FALSE)</f>
        <v>0</v>
      </c>
      <c r="D34" s="72">
        <f>VLOOKUP($A34,Zakázka!$A:$Q,12,FALSE)</f>
        <v>0</v>
      </c>
      <c r="E34" s="71">
        <f>VLOOKUP($A34,Zakázka!$A:$Q,16,FALSE)</f>
        <v>0</v>
      </c>
      <c r="F34" s="71">
        <f>VLOOKUP($A34,Zakázka!$A:$Q,17,FALSE)</f>
        <v>0</v>
      </c>
      <c r="G34" s="7"/>
      <c r="H34" s="9"/>
    </row>
    <row r="35" spans="1:8" ht="9" hidden="1" outlineLevel="4" x14ac:dyDescent="0.15">
      <c r="A35" s="73" t="s">
        <v>94</v>
      </c>
      <c r="B35" s="74" t="s">
        <v>95</v>
      </c>
      <c r="C35" s="75">
        <f>VLOOKUP($A35,Zakázka!$A:$Q,10,FALSE)</f>
        <v>0</v>
      </c>
      <c r="D35" s="76">
        <f>VLOOKUP($A35,Zakázka!$A:$Q,12,FALSE)</f>
        <v>0</v>
      </c>
      <c r="E35" s="75">
        <f>VLOOKUP($A35,Zakázka!$A:$Q,16,FALSE)</f>
        <v>0</v>
      </c>
      <c r="F35" s="75">
        <f>VLOOKUP($A35,Zakázka!$A:$Q,17,FALSE)</f>
        <v>0</v>
      </c>
      <c r="G35" s="7"/>
      <c r="H35" s="9"/>
    </row>
    <row r="36" spans="1:8" ht="10.5" hidden="1" outlineLevel="3" collapsed="1" x14ac:dyDescent="0.15">
      <c r="A36" s="69" t="s">
        <v>96</v>
      </c>
      <c r="B36" s="70" t="s">
        <v>97</v>
      </c>
      <c r="C36" s="71">
        <f>VLOOKUP($A36,Zakázka!$A:$Q,10,FALSE)</f>
        <v>0</v>
      </c>
      <c r="D36" s="72">
        <f>VLOOKUP($A36,Zakázka!$A:$Q,12,FALSE)</f>
        <v>1.0162549000000003</v>
      </c>
      <c r="E36" s="71">
        <f>VLOOKUP($A36,Zakázka!$A:$Q,16,FALSE)</f>
        <v>0</v>
      </c>
      <c r="F36" s="71">
        <f>VLOOKUP($A36,Zakázka!$A:$Q,17,FALSE)</f>
        <v>0</v>
      </c>
      <c r="G36" s="7"/>
      <c r="H36" s="9"/>
    </row>
    <row r="37" spans="1:8" ht="9" hidden="1" outlineLevel="4" x14ac:dyDescent="0.15">
      <c r="A37" s="73" t="s">
        <v>98</v>
      </c>
      <c r="B37" s="74" t="s">
        <v>99</v>
      </c>
      <c r="C37" s="75">
        <f>VLOOKUP($A37,Zakázka!$A:$Q,10,FALSE)</f>
        <v>0</v>
      </c>
      <c r="D37" s="76">
        <f>VLOOKUP($A37,Zakázka!$A:$Q,12,FALSE)</f>
        <v>1.0162549000000003</v>
      </c>
      <c r="E37" s="75">
        <f>VLOOKUP($A37,Zakázka!$A:$Q,16,FALSE)</f>
        <v>0</v>
      </c>
      <c r="F37" s="75">
        <f>VLOOKUP($A37,Zakázka!$A:$Q,17,FALSE)</f>
        <v>0</v>
      </c>
      <c r="G37" s="7"/>
      <c r="H37" s="9"/>
    </row>
    <row r="38" spans="1:8" ht="10.5" hidden="1" outlineLevel="3" collapsed="1" x14ac:dyDescent="0.15">
      <c r="A38" s="69" t="s">
        <v>100</v>
      </c>
      <c r="B38" s="70" t="s">
        <v>101</v>
      </c>
      <c r="C38" s="71">
        <f>VLOOKUP($A38,Zakázka!$A:$Q,10,FALSE)</f>
        <v>0</v>
      </c>
      <c r="D38" s="72">
        <f>VLOOKUP($A38,Zakázka!$A:$Q,12,FALSE)</f>
        <v>1.1184249999999998</v>
      </c>
      <c r="E38" s="71">
        <f>VLOOKUP($A38,Zakázka!$A:$Q,16,FALSE)</f>
        <v>0</v>
      </c>
      <c r="F38" s="71">
        <f>VLOOKUP($A38,Zakázka!$A:$Q,17,FALSE)</f>
        <v>0</v>
      </c>
      <c r="G38" s="7"/>
      <c r="H38" s="9"/>
    </row>
    <row r="39" spans="1:8" ht="9" hidden="1" outlineLevel="4" x14ac:dyDescent="0.15">
      <c r="A39" s="73" t="s">
        <v>102</v>
      </c>
      <c r="B39" s="74" t="s">
        <v>103</v>
      </c>
      <c r="C39" s="75">
        <f>VLOOKUP($A39,Zakázka!$A:$Q,10,FALSE)</f>
        <v>0</v>
      </c>
      <c r="D39" s="76">
        <f>VLOOKUP($A39,Zakázka!$A:$Q,12,FALSE)</f>
        <v>1.1184249999999998</v>
      </c>
      <c r="E39" s="75">
        <f>VLOOKUP($A39,Zakázka!$A:$Q,16,FALSE)</f>
        <v>0</v>
      </c>
      <c r="F39" s="75">
        <f>VLOOKUP($A39,Zakázka!$A:$Q,17,FALSE)</f>
        <v>0</v>
      </c>
      <c r="G39" s="7"/>
      <c r="H39" s="9"/>
    </row>
    <row r="40" spans="1:8" ht="10.5" hidden="1" outlineLevel="3" collapsed="1" x14ac:dyDescent="0.15">
      <c r="A40" s="69" t="s">
        <v>104</v>
      </c>
      <c r="B40" s="70" t="s">
        <v>105</v>
      </c>
      <c r="C40" s="71">
        <f>VLOOKUP($A40,Zakázka!$A:$Q,10,FALSE)</f>
        <v>0</v>
      </c>
      <c r="D40" s="72">
        <f>VLOOKUP($A40,Zakázka!$A:$Q,12,FALSE)</f>
        <v>9.1428834395000003</v>
      </c>
      <c r="E40" s="71">
        <f>VLOOKUP($A40,Zakázka!$A:$Q,16,FALSE)</f>
        <v>0</v>
      </c>
      <c r="F40" s="71">
        <f>VLOOKUP($A40,Zakázka!$A:$Q,17,FALSE)</f>
        <v>0</v>
      </c>
      <c r="G40" s="7"/>
      <c r="H40" s="9"/>
    </row>
    <row r="41" spans="1:8" ht="9" hidden="1" outlineLevel="4" x14ac:dyDescent="0.15">
      <c r="A41" s="73" t="s">
        <v>106</v>
      </c>
      <c r="B41" s="74" t="s">
        <v>107</v>
      </c>
      <c r="C41" s="75">
        <f>VLOOKUP($A41,Zakázka!$A:$Q,10,FALSE)</f>
        <v>0</v>
      </c>
      <c r="D41" s="76">
        <f>VLOOKUP($A41,Zakázka!$A:$Q,12,FALSE)</f>
        <v>9.1428834395000003</v>
      </c>
      <c r="E41" s="75">
        <f>VLOOKUP($A41,Zakázka!$A:$Q,16,FALSE)</f>
        <v>0</v>
      </c>
      <c r="F41" s="75">
        <f>VLOOKUP($A41,Zakázka!$A:$Q,17,FALSE)</f>
        <v>0</v>
      </c>
      <c r="G41" s="7"/>
      <c r="H41" s="9"/>
    </row>
    <row r="42" spans="1:8" ht="10.5" hidden="1" outlineLevel="3" collapsed="1" x14ac:dyDescent="0.15">
      <c r="A42" s="69" t="s">
        <v>108</v>
      </c>
      <c r="B42" s="70" t="s">
        <v>109</v>
      </c>
      <c r="C42" s="71">
        <f>VLOOKUP($A42,Zakázka!$A:$Q,10,FALSE)</f>
        <v>0</v>
      </c>
      <c r="D42" s="72">
        <f>VLOOKUP($A42,Zakázka!$A:$Q,12,FALSE)</f>
        <v>18.175802399999998</v>
      </c>
      <c r="E42" s="71">
        <f>VLOOKUP($A42,Zakázka!$A:$Q,16,FALSE)</f>
        <v>0</v>
      </c>
      <c r="F42" s="71">
        <f>VLOOKUP($A42,Zakázka!$A:$Q,17,FALSE)</f>
        <v>0</v>
      </c>
      <c r="G42" s="7"/>
      <c r="H42" s="9"/>
    </row>
    <row r="43" spans="1:8" ht="9" hidden="1" outlineLevel="4" x14ac:dyDescent="0.15">
      <c r="A43" s="73" t="s">
        <v>110</v>
      </c>
      <c r="B43" s="74" t="s">
        <v>111</v>
      </c>
      <c r="C43" s="75">
        <f>VLOOKUP($A43,Zakázka!$A:$Q,10,FALSE)</f>
        <v>0</v>
      </c>
      <c r="D43" s="76">
        <f>VLOOKUP($A43,Zakázka!$A:$Q,12,FALSE)</f>
        <v>18.175802399999998</v>
      </c>
      <c r="E43" s="75">
        <f>VLOOKUP($A43,Zakázka!$A:$Q,16,FALSE)</f>
        <v>0</v>
      </c>
      <c r="F43" s="75">
        <f>VLOOKUP($A43,Zakázka!$A:$Q,17,FALSE)</f>
        <v>0</v>
      </c>
      <c r="G43" s="7"/>
      <c r="H43" s="9"/>
    </row>
    <row r="44" spans="1:8" ht="10.5" hidden="1" outlineLevel="3" collapsed="1" x14ac:dyDescent="0.15">
      <c r="A44" s="69" t="s">
        <v>112</v>
      </c>
      <c r="B44" s="70" t="s">
        <v>113</v>
      </c>
      <c r="C44" s="71">
        <f>VLOOKUP($A44,Zakázka!$A:$Q,10,FALSE)</f>
        <v>0</v>
      </c>
      <c r="D44" s="72">
        <f>VLOOKUP($A44,Zakázka!$A:$Q,12,FALSE)</f>
        <v>1.6860431499999997</v>
      </c>
      <c r="E44" s="71">
        <f>VLOOKUP($A44,Zakázka!$A:$Q,16,FALSE)</f>
        <v>0</v>
      </c>
      <c r="F44" s="71">
        <f>VLOOKUP($A44,Zakázka!$A:$Q,17,FALSE)</f>
        <v>0</v>
      </c>
      <c r="G44" s="7"/>
      <c r="H44" s="9"/>
    </row>
    <row r="45" spans="1:8" ht="9" hidden="1" outlineLevel="4" x14ac:dyDescent="0.15">
      <c r="A45" s="73" t="s">
        <v>114</v>
      </c>
      <c r="B45" s="74" t="s">
        <v>115</v>
      </c>
      <c r="C45" s="75">
        <f>VLOOKUP($A45,Zakázka!$A:$Q,10,FALSE)</f>
        <v>0</v>
      </c>
      <c r="D45" s="76">
        <f>VLOOKUP($A45,Zakázka!$A:$Q,12,FALSE)</f>
        <v>1.6860431499999997</v>
      </c>
      <c r="E45" s="75">
        <f>VLOOKUP($A45,Zakázka!$A:$Q,16,FALSE)</f>
        <v>0</v>
      </c>
      <c r="F45" s="75">
        <f>VLOOKUP($A45,Zakázka!$A:$Q,17,FALSE)</f>
        <v>0</v>
      </c>
      <c r="G45" s="7"/>
      <c r="H45" s="9"/>
    </row>
    <row r="46" spans="1:8" ht="10.5" hidden="1" outlineLevel="3" collapsed="1" x14ac:dyDescent="0.15">
      <c r="A46" s="69" t="s">
        <v>116</v>
      </c>
      <c r="B46" s="70" t="s">
        <v>117</v>
      </c>
      <c r="C46" s="71">
        <f>VLOOKUP($A46,Zakázka!$A:$Q,10,FALSE)</f>
        <v>0</v>
      </c>
      <c r="D46" s="72">
        <f>VLOOKUP($A46,Zakázka!$A:$Q,12,FALSE)</f>
        <v>5.9838676E-2</v>
      </c>
      <c r="E46" s="71">
        <f>VLOOKUP($A46,Zakázka!$A:$Q,16,FALSE)</f>
        <v>0</v>
      </c>
      <c r="F46" s="71">
        <f>VLOOKUP($A46,Zakázka!$A:$Q,17,FALSE)</f>
        <v>0</v>
      </c>
      <c r="G46" s="7"/>
      <c r="H46" s="9"/>
    </row>
    <row r="47" spans="1:8" ht="9" hidden="1" outlineLevel="4" x14ac:dyDescent="0.15">
      <c r="A47" s="73" t="s">
        <v>118</v>
      </c>
      <c r="B47" s="74" t="s">
        <v>119</v>
      </c>
      <c r="C47" s="75">
        <f>VLOOKUP($A47,Zakázka!$A:$Q,10,FALSE)</f>
        <v>0</v>
      </c>
      <c r="D47" s="76">
        <f>VLOOKUP($A47,Zakázka!$A:$Q,12,FALSE)</f>
        <v>5.9838676E-2</v>
      </c>
      <c r="E47" s="75">
        <f>VLOOKUP($A47,Zakázka!$A:$Q,16,FALSE)</f>
        <v>0</v>
      </c>
      <c r="F47" s="75">
        <f>VLOOKUP($A47,Zakázka!$A:$Q,17,FALSE)</f>
        <v>0</v>
      </c>
      <c r="G47" s="7"/>
      <c r="H47" s="9"/>
    </row>
    <row r="48" spans="1:8" ht="10.5" hidden="1" outlineLevel="3" collapsed="1" x14ac:dyDescent="0.15">
      <c r="A48" s="69" t="s">
        <v>120</v>
      </c>
      <c r="B48" s="70" t="s">
        <v>121</v>
      </c>
      <c r="C48" s="71">
        <f>VLOOKUP($A48,Zakázka!$A:$Q,10,FALSE)</f>
        <v>0</v>
      </c>
      <c r="D48" s="72">
        <f>VLOOKUP($A48,Zakázka!$A:$Q,12,FALSE)</f>
        <v>2.6387013333333327E-2</v>
      </c>
      <c r="E48" s="71">
        <f>VLOOKUP($A48,Zakázka!$A:$Q,16,FALSE)</f>
        <v>0</v>
      </c>
      <c r="F48" s="71">
        <f>VLOOKUP($A48,Zakázka!$A:$Q,17,FALSE)</f>
        <v>0</v>
      </c>
      <c r="G48" s="7"/>
      <c r="H48" s="9"/>
    </row>
    <row r="49" spans="1:8" ht="9" hidden="1" outlineLevel="4" x14ac:dyDescent="0.15">
      <c r="A49" s="73" t="s">
        <v>122</v>
      </c>
      <c r="B49" s="74" t="s">
        <v>123</v>
      </c>
      <c r="C49" s="75">
        <f>VLOOKUP($A49,Zakázka!$A:$Q,10,FALSE)</f>
        <v>0</v>
      </c>
      <c r="D49" s="76">
        <f>VLOOKUP($A49,Zakázka!$A:$Q,12,FALSE)</f>
        <v>2.6387013333333327E-2</v>
      </c>
      <c r="E49" s="75">
        <f>VLOOKUP($A49,Zakázka!$A:$Q,16,FALSE)</f>
        <v>0</v>
      </c>
      <c r="F49" s="75">
        <f>VLOOKUP($A49,Zakázka!$A:$Q,17,FALSE)</f>
        <v>0</v>
      </c>
      <c r="G49" s="7"/>
      <c r="H49" s="9"/>
    </row>
    <row r="50" spans="1:8" ht="10.5" hidden="1" outlineLevel="3" collapsed="1" x14ac:dyDescent="0.15">
      <c r="A50" s="69" t="s">
        <v>124</v>
      </c>
      <c r="B50" s="70" t="s">
        <v>125</v>
      </c>
      <c r="C50" s="71">
        <f>VLOOKUP($A50,Zakázka!$A:$Q,10,FALSE)</f>
        <v>0</v>
      </c>
      <c r="D50" s="72">
        <f>VLOOKUP($A50,Zakázka!$A:$Q,12,FALSE)</f>
        <v>0</v>
      </c>
      <c r="E50" s="71">
        <f>VLOOKUP($A50,Zakázka!$A:$Q,16,FALSE)</f>
        <v>0</v>
      </c>
      <c r="F50" s="71">
        <f>VLOOKUP($A50,Zakázka!$A:$Q,17,FALSE)</f>
        <v>0</v>
      </c>
      <c r="G50" s="7"/>
      <c r="H50" s="9"/>
    </row>
    <row r="51" spans="1:8" ht="9" hidden="1" outlineLevel="4" x14ac:dyDescent="0.15">
      <c r="A51" s="73" t="s">
        <v>126</v>
      </c>
      <c r="B51" s="74" t="s">
        <v>127</v>
      </c>
      <c r="C51" s="75">
        <f>VLOOKUP($A51,Zakázka!$A:$Q,10,FALSE)</f>
        <v>0</v>
      </c>
      <c r="D51" s="76">
        <f>VLOOKUP($A51,Zakázka!$A:$Q,12,FALSE)</f>
        <v>0</v>
      </c>
      <c r="E51" s="75">
        <f>VLOOKUP($A51,Zakázka!$A:$Q,16,FALSE)</f>
        <v>0</v>
      </c>
      <c r="F51" s="75">
        <f>VLOOKUP($A51,Zakázka!$A:$Q,17,FALSE)</f>
        <v>0</v>
      </c>
      <c r="G51" s="7"/>
      <c r="H51" s="9"/>
    </row>
    <row r="52" spans="1:8" ht="11.25" outlineLevel="2" collapsed="1" x14ac:dyDescent="0.15">
      <c r="A52" s="65" t="s">
        <v>128</v>
      </c>
      <c r="B52" s="66" t="s">
        <v>129</v>
      </c>
      <c r="C52" s="67">
        <f>VLOOKUP($A52,Zakázka!$A:$Q,10,FALSE)</f>
        <v>0</v>
      </c>
      <c r="D52" s="68">
        <f>VLOOKUP($A52,Zakázka!$A:$Q,12,FALSE)</f>
        <v>62.896184412382397</v>
      </c>
      <c r="E52" s="67">
        <f>VLOOKUP($A52,Zakázka!$A:$Q,16,FALSE)</f>
        <v>0</v>
      </c>
      <c r="F52" s="67">
        <f>VLOOKUP($A52,Zakázka!$A:$Q,17,FALSE)</f>
        <v>0</v>
      </c>
      <c r="G52" s="7"/>
      <c r="H52" s="9"/>
    </row>
    <row r="53" spans="1:8" ht="10.5" hidden="1" outlineLevel="3" collapsed="1" x14ac:dyDescent="0.15">
      <c r="A53" s="69" t="s">
        <v>130</v>
      </c>
      <c r="B53" s="70" t="s">
        <v>43</v>
      </c>
      <c r="C53" s="71">
        <f>VLOOKUP($A53,Zakázka!$A:$Q,10,FALSE)</f>
        <v>0</v>
      </c>
      <c r="D53" s="72">
        <f>VLOOKUP($A53,Zakázka!$A:$Q,12,FALSE)</f>
        <v>42.827515125112832</v>
      </c>
      <c r="E53" s="71">
        <f>VLOOKUP($A53,Zakázka!$A:$Q,16,FALSE)</f>
        <v>0</v>
      </c>
      <c r="F53" s="71">
        <f>VLOOKUP($A53,Zakázka!$A:$Q,17,FALSE)</f>
        <v>0</v>
      </c>
      <c r="G53" s="7"/>
      <c r="H53" s="9"/>
    </row>
    <row r="54" spans="1:8" ht="9" hidden="1" outlineLevel="4" x14ac:dyDescent="0.15">
      <c r="A54" s="73" t="s">
        <v>131</v>
      </c>
      <c r="B54" s="74" t="s">
        <v>45</v>
      </c>
      <c r="C54" s="75">
        <f>VLOOKUP($A54,Zakázka!$A:$Q,10,FALSE)</f>
        <v>0</v>
      </c>
      <c r="D54" s="76">
        <f>VLOOKUP($A54,Zakázka!$A:$Q,12,FALSE)</f>
        <v>42.827515125112832</v>
      </c>
      <c r="E54" s="75">
        <f>VLOOKUP($A54,Zakázka!$A:$Q,16,FALSE)</f>
        <v>0</v>
      </c>
      <c r="F54" s="75">
        <f>VLOOKUP($A54,Zakázka!$A:$Q,17,FALSE)</f>
        <v>0</v>
      </c>
      <c r="G54" s="7"/>
      <c r="H54" s="9"/>
    </row>
    <row r="55" spans="1:8" ht="10.5" hidden="1" outlineLevel="3" collapsed="1" x14ac:dyDescent="0.15">
      <c r="A55" s="69" t="s">
        <v>132</v>
      </c>
      <c r="B55" s="70" t="s">
        <v>61</v>
      </c>
      <c r="C55" s="71">
        <f>VLOOKUP($A55,Zakázka!$A:$Q,10,FALSE)</f>
        <v>0</v>
      </c>
      <c r="D55" s="72">
        <f>VLOOKUP($A55,Zakázka!$A:$Q,12,FALSE)</f>
        <v>13.477408560000001</v>
      </c>
      <c r="E55" s="71">
        <f>VLOOKUP($A55,Zakázka!$A:$Q,16,FALSE)</f>
        <v>0</v>
      </c>
      <c r="F55" s="71">
        <f>VLOOKUP($A55,Zakázka!$A:$Q,17,FALSE)</f>
        <v>0</v>
      </c>
      <c r="G55" s="7"/>
      <c r="H55" s="9"/>
    </row>
    <row r="56" spans="1:8" ht="9" hidden="1" outlineLevel="4" x14ac:dyDescent="0.15">
      <c r="A56" s="73" t="s">
        <v>133</v>
      </c>
      <c r="B56" s="74" t="s">
        <v>134</v>
      </c>
      <c r="C56" s="75">
        <f>VLOOKUP($A56,Zakázka!$A:$Q,10,FALSE)</f>
        <v>0</v>
      </c>
      <c r="D56" s="76">
        <f>VLOOKUP($A56,Zakázka!$A:$Q,12,FALSE)</f>
        <v>13.477408560000001</v>
      </c>
      <c r="E56" s="75">
        <f>VLOOKUP($A56,Zakázka!$A:$Q,16,FALSE)</f>
        <v>0</v>
      </c>
      <c r="F56" s="75">
        <f>VLOOKUP($A56,Zakázka!$A:$Q,17,FALSE)</f>
        <v>0</v>
      </c>
      <c r="G56" s="7"/>
      <c r="H56" s="9"/>
    </row>
    <row r="57" spans="1:8" ht="10.5" hidden="1" outlineLevel="3" collapsed="1" x14ac:dyDescent="0.15">
      <c r="A57" s="69" t="s">
        <v>135</v>
      </c>
      <c r="B57" s="70" t="s">
        <v>136</v>
      </c>
      <c r="C57" s="71">
        <f>VLOOKUP($A57,Zakázka!$A:$Q,10,FALSE)</f>
        <v>0</v>
      </c>
      <c r="D57" s="72">
        <f>VLOOKUP($A57,Zakázka!$A:$Q,12,FALSE)</f>
        <v>6.2719187272695462</v>
      </c>
      <c r="E57" s="71">
        <f>VLOOKUP($A57,Zakázka!$A:$Q,16,FALSE)</f>
        <v>0</v>
      </c>
      <c r="F57" s="71">
        <f>VLOOKUP($A57,Zakázka!$A:$Q,17,FALSE)</f>
        <v>0</v>
      </c>
      <c r="G57" s="7"/>
      <c r="H57" s="9"/>
    </row>
    <row r="58" spans="1:8" ht="9" hidden="1" outlineLevel="4" x14ac:dyDescent="0.15">
      <c r="A58" s="73" t="s">
        <v>137</v>
      </c>
      <c r="B58" s="74" t="s">
        <v>138</v>
      </c>
      <c r="C58" s="75">
        <f>VLOOKUP($A58,Zakázka!$A:$Q,10,FALSE)</f>
        <v>0</v>
      </c>
      <c r="D58" s="76">
        <f>VLOOKUP($A58,Zakázka!$A:$Q,12,FALSE)</f>
        <v>0.40682399999999996</v>
      </c>
      <c r="E58" s="75">
        <f>VLOOKUP($A58,Zakázka!$A:$Q,16,FALSE)</f>
        <v>0</v>
      </c>
      <c r="F58" s="75">
        <f>VLOOKUP($A58,Zakázka!$A:$Q,17,FALSE)</f>
        <v>0</v>
      </c>
      <c r="G58" s="7"/>
      <c r="H58" s="9"/>
    </row>
    <row r="59" spans="1:8" ht="9" hidden="1" outlineLevel="4" x14ac:dyDescent="0.15">
      <c r="A59" s="73" t="s">
        <v>139</v>
      </c>
      <c r="B59" s="74" t="s">
        <v>140</v>
      </c>
      <c r="C59" s="75">
        <f>VLOOKUP($A59,Zakázka!$A:$Q,10,FALSE)</f>
        <v>0</v>
      </c>
      <c r="D59" s="76">
        <f>VLOOKUP($A59,Zakázka!$A:$Q,12,FALSE)</f>
        <v>5.8650947272695459</v>
      </c>
      <c r="E59" s="75">
        <f>VLOOKUP($A59,Zakázka!$A:$Q,16,FALSE)</f>
        <v>0</v>
      </c>
      <c r="F59" s="75">
        <f>VLOOKUP($A59,Zakázka!$A:$Q,17,FALSE)</f>
        <v>0</v>
      </c>
      <c r="G59" s="7"/>
      <c r="H59" s="9"/>
    </row>
    <row r="60" spans="1:8" ht="10.5" hidden="1" outlineLevel="3" collapsed="1" x14ac:dyDescent="0.15">
      <c r="A60" s="69" t="s">
        <v>141</v>
      </c>
      <c r="B60" s="70" t="s">
        <v>71</v>
      </c>
      <c r="C60" s="71">
        <f>VLOOKUP($A60,Zakázka!$A:$Q,10,FALSE)</f>
        <v>0</v>
      </c>
      <c r="D60" s="72">
        <f>VLOOKUP($A60,Zakázka!$A:$Q,12,FALSE)</f>
        <v>0</v>
      </c>
      <c r="E60" s="71">
        <f>VLOOKUP($A60,Zakázka!$A:$Q,16,FALSE)</f>
        <v>0</v>
      </c>
      <c r="F60" s="71">
        <f>VLOOKUP($A60,Zakázka!$A:$Q,17,FALSE)</f>
        <v>0</v>
      </c>
      <c r="G60" s="7"/>
      <c r="H60" s="9"/>
    </row>
    <row r="61" spans="1:8" ht="9" hidden="1" outlineLevel="4" x14ac:dyDescent="0.15">
      <c r="A61" s="73" t="s">
        <v>142</v>
      </c>
      <c r="B61" s="74" t="s">
        <v>75</v>
      </c>
      <c r="C61" s="75">
        <f>VLOOKUP($A61,Zakázka!$A:$Q,10,FALSE)</f>
        <v>0</v>
      </c>
      <c r="D61" s="76">
        <f>VLOOKUP($A61,Zakázka!$A:$Q,12,FALSE)</f>
        <v>0</v>
      </c>
      <c r="E61" s="75">
        <f>VLOOKUP($A61,Zakázka!$A:$Q,16,FALSE)</f>
        <v>0</v>
      </c>
      <c r="F61" s="75">
        <f>VLOOKUP($A61,Zakázka!$A:$Q,17,FALSE)</f>
        <v>0</v>
      </c>
      <c r="G61" s="7"/>
      <c r="H61" s="9"/>
    </row>
    <row r="62" spans="1:8" ht="9" hidden="1" outlineLevel="4" x14ac:dyDescent="0.15">
      <c r="A62" s="73" t="s">
        <v>143</v>
      </c>
      <c r="B62" s="74" t="s">
        <v>81</v>
      </c>
      <c r="C62" s="75">
        <f>VLOOKUP($A62,Zakázka!$A:$Q,10,FALSE)</f>
        <v>0</v>
      </c>
      <c r="D62" s="76">
        <f>VLOOKUP($A62,Zakázka!$A:$Q,12,FALSE)</f>
        <v>0</v>
      </c>
      <c r="E62" s="75">
        <f>VLOOKUP($A62,Zakázka!$A:$Q,16,FALSE)</f>
        <v>0</v>
      </c>
      <c r="F62" s="75">
        <f>VLOOKUP($A62,Zakázka!$A:$Q,17,FALSE)</f>
        <v>0</v>
      </c>
      <c r="G62" s="7"/>
      <c r="H62" s="9"/>
    </row>
    <row r="63" spans="1:8" ht="10.5" hidden="1" outlineLevel="3" collapsed="1" x14ac:dyDescent="0.15">
      <c r="A63" s="69" t="s">
        <v>144</v>
      </c>
      <c r="B63" s="70" t="s">
        <v>145</v>
      </c>
      <c r="C63" s="71">
        <f>VLOOKUP($A63,Zakázka!$A:$Q,10,FALSE)</f>
        <v>0</v>
      </c>
      <c r="D63" s="72">
        <f>VLOOKUP($A63,Zakázka!$A:$Q,12,FALSE)</f>
        <v>4.036E-2</v>
      </c>
      <c r="E63" s="71">
        <f>VLOOKUP($A63,Zakázka!$A:$Q,16,FALSE)</f>
        <v>0</v>
      </c>
      <c r="F63" s="71">
        <f>VLOOKUP($A63,Zakázka!$A:$Q,17,FALSE)</f>
        <v>0</v>
      </c>
      <c r="G63" s="7"/>
      <c r="H63" s="9"/>
    </row>
    <row r="64" spans="1:8" ht="9" hidden="1" outlineLevel="4" x14ac:dyDescent="0.15">
      <c r="A64" s="73" t="s">
        <v>146</v>
      </c>
      <c r="B64" s="74" t="s">
        <v>147</v>
      </c>
      <c r="C64" s="75">
        <f>VLOOKUP($A64,Zakázka!$A:$Q,10,FALSE)</f>
        <v>0</v>
      </c>
      <c r="D64" s="76">
        <f>VLOOKUP($A64,Zakázka!$A:$Q,12,FALSE)</f>
        <v>0</v>
      </c>
      <c r="E64" s="75">
        <f>VLOOKUP($A64,Zakázka!$A:$Q,16,FALSE)</f>
        <v>0</v>
      </c>
      <c r="F64" s="75">
        <f>VLOOKUP($A64,Zakázka!$A:$Q,17,FALSE)</f>
        <v>0</v>
      </c>
      <c r="G64" s="7"/>
      <c r="H64" s="9"/>
    </row>
    <row r="65" spans="1:8" ht="9" hidden="1" outlineLevel="4" x14ac:dyDescent="0.15">
      <c r="A65" s="73" t="s">
        <v>148</v>
      </c>
      <c r="B65" s="74" t="s">
        <v>149</v>
      </c>
      <c r="C65" s="75">
        <f>VLOOKUP($A65,Zakázka!$A:$Q,10,FALSE)</f>
        <v>0</v>
      </c>
      <c r="D65" s="76">
        <f>VLOOKUP($A65,Zakázka!$A:$Q,12,FALSE)</f>
        <v>3.4360000000000002E-2</v>
      </c>
      <c r="E65" s="75">
        <f>VLOOKUP($A65,Zakázka!$A:$Q,16,FALSE)</f>
        <v>0</v>
      </c>
      <c r="F65" s="75">
        <f>VLOOKUP($A65,Zakázka!$A:$Q,17,FALSE)</f>
        <v>0</v>
      </c>
      <c r="G65" s="7"/>
      <c r="H65" s="9"/>
    </row>
    <row r="66" spans="1:8" ht="9" hidden="1" outlineLevel="4" x14ac:dyDescent="0.15">
      <c r="A66" s="73" t="s">
        <v>150</v>
      </c>
      <c r="B66" s="74" t="s">
        <v>151</v>
      </c>
      <c r="C66" s="75">
        <f>VLOOKUP($A66,Zakázka!$A:$Q,10,FALSE)</f>
        <v>0</v>
      </c>
      <c r="D66" s="76">
        <f>VLOOKUP($A66,Zakázka!$A:$Q,12,FALSE)</f>
        <v>6.0000000000000001E-3</v>
      </c>
      <c r="E66" s="75">
        <f>VLOOKUP($A66,Zakázka!$A:$Q,16,FALSE)</f>
        <v>0</v>
      </c>
      <c r="F66" s="75">
        <f>VLOOKUP($A66,Zakázka!$A:$Q,17,FALSE)</f>
        <v>0</v>
      </c>
      <c r="G66" s="7"/>
      <c r="H66" s="9"/>
    </row>
    <row r="67" spans="1:8" ht="10.5" hidden="1" outlineLevel="3" collapsed="1" x14ac:dyDescent="0.15">
      <c r="A67" s="69" t="s">
        <v>152</v>
      </c>
      <c r="B67" s="70" t="s">
        <v>153</v>
      </c>
      <c r="C67" s="71">
        <f>VLOOKUP($A67,Zakázka!$A:$Q,10,FALSE)</f>
        <v>0</v>
      </c>
      <c r="D67" s="72">
        <f>VLOOKUP($A67,Zakázka!$A:$Q,12,FALSE)</f>
        <v>0.11370200000000001</v>
      </c>
      <c r="E67" s="71">
        <f>VLOOKUP($A67,Zakázka!$A:$Q,16,FALSE)</f>
        <v>0</v>
      </c>
      <c r="F67" s="71">
        <f>VLOOKUP($A67,Zakázka!$A:$Q,17,FALSE)</f>
        <v>0</v>
      </c>
      <c r="G67" s="7"/>
      <c r="H67" s="9"/>
    </row>
    <row r="68" spans="1:8" ht="9" hidden="1" outlineLevel="4" x14ac:dyDescent="0.15">
      <c r="A68" s="73" t="s">
        <v>154</v>
      </c>
      <c r="B68" s="74" t="s">
        <v>155</v>
      </c>
      <c r="C68" s="75">
        <f>VLOOKUP($A68,Zakázka!$A:$Q,10,FALSE)</f>
        <v>0</v>
      </c>
      <c r="D68" s="76">
        <f>VLOOKUP($A68,Zakázka!$A:$Q,12,FALSE)</f>
        <v>9.4999999999999998E-3</v>
      </c>
      <c r="E68" s="75">
        <f>VLOOKUP($A68,Zakázka!$A:$Q,16,FALSE)</f>
        <v>0</v>
      </c>
      <c r="F68" s="75">
        <f>VLOOKUP($A68,Zakázka!$A:$Q,17,FALSE)</f>
        <v>0</v>
      </c>
      <c r="G68" s="7"/>
      <c r="H68" s="9"/>
    </row>
    <row r="69" spans="1:8" ht="9" hidden="1" outlineLevel="4" x14ac:dyDescent="0.15">
      <c r="A69" s="73" t="s">
        <v>156</v>
      </c>
      <c r="B69" s="74" t="s">
        <v>157</v>
      </c>
      <c r="C69" s="75">
        <f>VLOOKUP($A69,Zakázka!$A:$Q,10,FALSE)</f>
        <v>0</v>
      </c>
      <c r="D69" s="76">
        <f>VLOOKUP($A69,Zakázka!$A:$Q,12,FALSE)</f>
        <v>7.5001999999999999E-2</v>
      </c>
      <c r="E69" s="75">
        <f>VLOOKUP($A69,Zakázka!$A:$Q,16,FALSE)</f>
        <v>0</v>
      </c>
      <c r="F69" s="75">
        <f>VLOOKUP($A69,Zakázka!$A:$Q,17,FALSE)</f>
        <v>0</v>
      </c>
      <c r="G69" s="7"/>
      <c r="H69" s="9"/>
    </row>
    <row r="70" spans="1:8" ht="9" hidden="1" outlineLevel="4" x14ac:dyDescent="0.15">
      <c r="A70" s="73" t="s">
        <v>158</v>
      </c>
      <c r="B70" s="74" t="s">
        <v>159</v>
      </c>
      <c r="C70" s="75">
        <f>VLOOKUP($A70,Zakázka!$A:$Q,10,FALSE)</f>
        <v>0</v>
      </c>
      <c r="D70" s="76">
        <f>VLOOKUP($A70,Zakázka!$A:$Q,12,FALSE)</f>
        <v>2.92E-2</v>
      </c>
      <c r="E70" s="75">
        <f>VLOOKUP($A70,Zakázka!$A:$Q,16,FALSE)</f>
        <v>0</v>
      </c>
      <c r="F70" s="75">
        <f>VLOOKUP($A70,Zakázka!$A:$Q,17,FALSE)</f>
        <v>0</v>
      </c>
      <c r="G70" s="7"/>
      <c r="H70" s="9"/>
    </row>
    <row r="71" spans="1:8" ht="10.5" hidden="1" outlineLevel="3" collapsed="1" x14ac:dyDescent="0.15">
      <c r="A71" s="69" t="s">
        <v>160</v>
      </c>
      <c r="B71" s="70" t="s">
        <v>161</v>
      </c>
      <c r="C71" s="71">
        <f>VLOOKUP($A71,Zakázka!$A:$Q,10,FALSE)</f>
        <v>0</v>
      </c>
      <c r="D71" s="72">
        <f>VLOOKUP($A71,Zakázka!$A:$Q,12,FALSE)</f>
        <v>0.14850999999999998</v>
      </c>
      <c r="E71" s="71">
        <f>VLOOKUP($A71,Zakázka!$A:$Q,16,FALSE)</f>
        <v>0</v>
      </c>
      <c r="F71" s="71">
        <f>VLOOKUP($A71,Zakázka!$A:$Q,17,FALSE)</f>
        <v>0</v>
      </c>
      <c r="G71" s="7"/>
      <c r="H71" s="9"/>
    </row>
    <row r="72" spans="1:8" ht="9" hidden="1" outlineLevel="4" x14ac:dyDescent="0.15">
      <c r="A72" s="73" t="s">
        <v>162</v>
      </c>
      <c r="B72" s="74" t="s">
        <v>163</v>
      </c>
      <c r="C72" s="75">
        <f>VLOOKUP($A72,Zakázka!$A:$Q,10,FALSE)</f>
        <v>0</v>
      </c>
      <c r="D72" s="76">
        <f>VLOOKUP($A72,Zakázka!$A:$Q,12,FALSE)</f>
        <v>0.14850999999999998</v>
      </c>
      <c r="E72" s="75">
        <f>VLOOKUP($A72,Zakázka!$A:$Q,16,FALSE)</f>
        <v>0</v>
      </c>
      <c r="F72" s="75">
        <f>VLOOKUP($A72,Zakázka!$A:$Q,17,FALSE)</f>
        <v>0</v>
      </c>
      <c r="G72" s="7"/>
      <c r="H72" s="9"/>
    </row>
    <row r="73" spans="1:8" ht="10.5" hidden="1" outlineLevel="3" collapsed="1" x14ac:dyDescent="0.15">
      <c r="A73" s="69" t="s">
        <v>164</v>
      </c>
      <c r="B73" s="70" t="s">
        <v>165</v>
      </c>
      <c r="C73" s="71">
        <f>VLOOKUP($A73,Zakázka!$A:$Q,10,FALSE)</f>
        <v>0</v>
      </c>
      <c r="D73" s="72">
        <f>VLOOKUP($A73,Zakázka!$A:$Q,12,FALSE)</f>
        <v>1.677E-2</v>
      </c>
      <c r="E73" s="71">
        <f>VLOOKUP($A73,Zakázka!$A:$Q,16,FALSE)</f>
        <v>0</v>
      </c>
      <c r="F73" s="71">
        <f>VLOOKUP($A73,Zakázka!$A:$Q,17,FALSE)</f>
        <v>0</v>
      </c>
      <c r="G73" s="7"/>
      <c r="H73" s="9"/>
    </row>
    <row r="74" spans="1:8" ht="9" hidden="1" outlineLevel="4" x14ac:dyDescent="0.15">
      <c r="A74" s="73" t="s">
        <v>166</v>
      </c>
      <c r="B74" s="74" t="s">
        <v>167</v>
      </c>
      <c r="C74" s="75">
        <f>VLOOKUP($A74,Zakázka!$A:$Q,10,FALSE)</f>
        <v>0</v>
      </c>
      <c r="D74" s="76">
        <f>VLOOKUP($A74,Zakázka!$A:$Q,12,FALSE)</f>
        <v>1.4970000000000001E-2</v>
      </c>
      <c r="E74" s="75">
        <f>VLOOKUP($A74,Zakázka!$A:$Q,16,FALSE)</f>
        <v>0</v>
      </c>
      <c r="F74" s="75">
        <f>VLOOKUP($A74,Zakázka!$A:$Q,17,FALSE)</f>
        <v>0</v>
      </c>
      <c r="G74" s="7"/>
      <c r="H74" s="9"/>
    </row>
    <row r="75" spans="1:8" ht="9" hidden="1" outlineLevel="4" x14ac:dyDescent="0.15">
      <c r="A75" s="73" t="s">
        <v>168</v>
      </c>
      <c r="B75" s="74" t="s">
        <v>169</v>
      </c>
      <c r="C75" s="75">
        <f>VLOOKUP($A75,Zakázka!$A:$Q,10,FALSE)</f>
        <v>0</v>
      </c>
      <c r="D75" s="76">
        <f>VLOOKUP($A75,Zakázka!$A:$Q,12,FALSE)</f>
        <v>1.8E-3</v>
      </c>
      <c r="E75" s="75">
        <f>VLOOKUP($A75,Zakázka!$A:$Q,16,FALSE)</f>
        <v>0</v>
      </c>
      <c r="F75" s="75">
        <f>VLOOKUP($A75,Zakázka!$A:$Q,17,FALSE)</f>
        <v>0</v>
      </c>
      <c r="G75" s="7"/>
      <c r="H75" s="9"/>
    </row>
    <row r="76" spans="1:8" ht="11.25" outlineLevel="2" collapsed="1" x14ac:dyDescent="0.15">
      <c r="A76" s="65" t="s">
        <v>170</v>
      </c>
      <c r="B76" s="66" t="s">
        <v>171</v>
      </c>
      <c r="C76" s="67">
        <f>VLOOKUP($A76,Zakázka!$A:$Q,10,FALSE)</f>
        <v>0</v>
      </c>
      <c r="D76" s="68">
        <f>VLOOKUP($A76,Zakázka!$A:$Q,12,FALSE)</f>
        <v>0.13725000000000001</v>
      </c>
      <c r="E76" s="67">
        <f>VLOOKUP($A76,Zakázka!$A:$Q,16,FALSE)</f>
        <v>0</v>
      </c>
      <c r="F76" s="67">
        <f>VLOOKUP($A76,Zakázka!$A:$Q,17,FALSE)</f>
        <v>0</v>
      </c>
      <c r="G76" s="7"/>
      <c r="H76" s="9"/>
    </row>
    <row r="77" spans="1:8" ht="10.5" hidden="1" outlineLevel="3" collapsed="1" x14ac:dyDescent="0.15">
      <c r="A77" s="69" t="s">
        <v>172</v>
      </c>
      <c r="B77" s="70" t="s">
        <v>173</v>
      </c>
      <c r="C77" s="71">
        <f>VLOOKUP($A77,Zakázka!$A:$Q,10,FALSE)</f>
        <v>0</v>
      </c>
      <c r="D77" s="72">
        <f>VLOOKUP($A77,Zakázka!$A:$Q,12,FALSE)</f>
        <v>0.13525000000000001</v>
      </c>
      <c r="E77" s="71">
        <f>VLOOKUP($A77,Zakázka!$A:$Q,16,FALSE)</f>
        <v>0</v>
      </c>
      <c r="F77" s="71">
        <f>VLOOKUP($A77,Zakázka!$A:$Q,17,FALSE)</f>
        <v>0</v>
      </c>
      <c r="G77" s="7"/>
      <c r="H77" s="9"/>
    </row>
    <row r="78" spans="1:8" ht="9" hidden="1" outlineLevel="4" x14ac:dyDescent="0.15">
      <c r="A78" s="73" t="s">
        <v>174</v>
      </c>
      <c r="B78" s="74" t="s">
        <v>175</v>
      </c>
      <c r="C78" s="75">
        <f>VLOOKUP($A78,Zakázka!$A:$Q,10,FALSE)</f>
        <v>0</v>
      </c>
      <c r="D78" s="76">
        <f>VLOOKUP($A78,Zakázka!$A:$Q,12,FALSE)</f>
        <v>0.13525000000000001</v>
      </c>
      <c r="E78" s="75">
        <f>VLOOKUP($A78,Zakázka!$A:$Q,16,FALSE)</f>
        <v>0</v>
      </c>
      <c r="F78" s="75">
        <f>VLOOKUP($A78,Zakázka!$A:$Q,17,FALSE)</f>
        <v>0</v>
      </c>
      <c r="G78" s="7"/>
      <c r="H78" s="9"/>
    </row>
    <row r="79" spans="1:8" ht="10.5" hidden="1" outlineLevel="3" collapsed="1" x14ac:dyDescent="0.15">
      <c r="A79" s="69" t="s">
        <v>176</v>
      </c>
      <c r="B79" s="70" t="s">
        <v>117</v>
      </c>
      <c r="C79" s="71">
        <f>VLOOKUP($A79,Zakázka!$A:$Q,10,FALSE)</f>
        <v>0</v>
      </c>
      <c r="D79" s="72">
        <f>VLOOKUP($A79,Zakázka!$A:$Q,12,FALSE)</f>
        <v>2E-3</v>
      </c>
      <c r="E79" s="71">
        <f>VLOOKUP($A79,Zakázka!$A:$Q,16,FALSE)</f>
        <v>0</v>
      </c>
      <c r="F79" s="71">
        <f>VLOOKUP($A79,Zakázka!$A:$Q,17,FALSE)</f>
        <v>0</v>
      </c>
      <c r="G79" s="7"/>
      <c r="H79" s="9"/>
    </row>
    <row r="80" spans="1:8" ht="9" hidden="1" outlineLevel="4" x14ac:dyDescent="0.15">
      <c r="A80" s="73" t="s">
        <v>177</v>
      </c>
      <c r="B80" s="74" t="s">
        <v>178</v>
      </c>
      <c r="C80" s="75">
        <f>VLOOKUP($A80,Zakázka!$A:$Q,10,FALSE)</f>
        <v>0</v>
      </c>
      <c r="D80" s="76">
        <f>VLOOKUP($A80,Zakázka!$A:$Q,12,FALSE)</f>
        <v>2E-3</v>
      </c>
      <c r="E80" s="75">
        <f>VLOOKUP($A80,Zakázka!$A:$Q,16,FALSE)</f>
        <v>0</v>
      </c>
      <c r="F80" s="75">
        <f>VLOOKUP($A80,Zakázka!$A:$Q,17,FALSE)</f>
        <v>0</v>
      </c>
      <c r="G80" s="7"/>
      <c r="H80" s="9"/>
    </row>
    <row r="81" spans="1:8" ht="11.25" outlineLevel="2" collapsed="1" x14ac:dyDescent="0.15">
      <c r="A81" s="65" t="s">
        <v>179</v>
      </c>
      <c r="B81" s="66" t="s">
        <v>180</v>
      </c>
      <c r="C81" s="67">
        <f>VLOOKUP($A81,Zakázka!$A:$Q,10,FALSE)</f>
        <v>0</v>
      </c>
      <c r="D81" s="68">
        <f>VLOOKUP($A81,Zakázka!$A:$Q,12,FALSE)</f>
        <v>0</v>
      </c>
      <c r="E81" s="67">
        <f>VLOOKUP($A81,Zakázka!$A:$Q,16,FALSE)</f>
        <v>0</v>
      </c>
      <c r="F81" s="67">
        <f>VLOOKUP($A81,Zakázka!$A:$Q,17,FALSE)</f>
        <v>0</v>
      </c>
      <c r="G81" s="7"/>
      <c r="H81" s="9"/>
    </row>
    <row r="82" spans="1:8" ht="10.5" hidden="1" outlineLevel="3" collapsed="1" x14ac:dyDescent="0.15">
      <c r="A82" s="69" t="s">
        <v>181</v>
      </c>
      <c r="B82" s="70" t="s">
        <v>182</v>
      </c>
      <c r="C82" s="71">
        <f>VLOOKUP($A82,Zakázka!$A:$Q,10,FALSE)</f>
        <v>0</v>
      </c>
      <c r="D82" s="72">
        <f>VLOOKUP($A82,Zakázka!$A:$Q,12,FALSE)</f>
        <v>0</v>
      </c>
      <c r="E82" s="71">
        <f>VLOOKUP($A82,Zakázka!$A:$Q,16,FALSE)</f>
        <v>0</v>
      </c>
      <c r="F82" s="71">
        <f>VLOOKUP($A82,Zakázka!$A:$Q,17,FALSE)</f>
        <v>0</v>
      </c>
      <c r="G82" s="7"/>
      <c r="H82" s="9"/>
    </row>
    <row r="83" spans="1:8" ht="9" hidden="1" outlineLevel="4" x14ac:dyDescent="0.15">
      <c r="A83" s="73" t="s">
        <v>183</v>
      </c>
      <c r="B83" s="74" t="s">
        <v>184</v>
      </c>
      <c r="C83" s="75">
        <f>VLOOKUP($A83,Zakázka!$A:$Q,10,FALSE)</f>
        <v>0</v>
      </c>
      <c r="D83" s="76">
        <f>VLOOKUP($A83,Zakázka!$A:$Q,12,FALSE)</f>
        <v>0</v>
      </c>
      <c r="E83" s="75">
        <f>VLOOKUP($A83,Zakázka!$A:$Q,16,FALSE)</f>
        <v>0</v>
      </c>
      <c r="F83" s="75">
        <f>VLOOKUP($A83,Zakázka!$A:$Q,17,FALSE)</f>
        <v>0</v>
      </c>
      <c r="G83" s="7"/>
      <c r="H83" s="9"/>
    </row>
    <row r="84" spans="1:8" ht="11.25" outlineLevel="2" collapsed="1" x14ac:dyDescent="0.15">
      <c r="A84" s="65" t="s">
        <v>185</v>
      </c>
      <c r="B84" s="66" t="s">
        <v>186</v>
      </c>
      <c r="C84" s="67">
        <f>VLOOKUP($A84,Zakázka!$A:$Q,10,FALSE)</f>
        <v>0</v>
      </c>
      <c r="D84" s="68">
        <f>VLOOKUP($A84,Zakázka!$A:$Q,12,FALSE)</f>
        <v>4.2020000000000002E-2</v>
      </c>
      <c r="E84" s="67">
        <f>VLOOKUP($A84,Zakázka!$A:$Q,16,FALSE)</f>
        <v>0</v>
      </c>
      <c r="F84" s="67">
        <f>VLOOKUP($A84,Zakázka!$A:$Q,17,FALSE)</f>
        <v>0</v>
      </c>
      <c r="G84" s="7"/>
      <c r="H84" s="9"/>
    </row>
    <row r="85" spans="1:8" ht="10.5" hidden="1" outlineLevel="3" collapsed="1" x14ac:dyDescent="0.15">
      <c r="A85" s="69" t="s">
        <v>187</v>
      </c>
      <c r="B85" s="70" t="s">
        <v>188</v>
      </c>
      <c r="C85" s="71">
        <f>VLOOKUP($A85,Zakázka!$A:$Q,10,FALSE)</f>
        <v>0</v>
      </c>
      <c r="D85" s="72">
        <f>VLOOKUP($A85,Zakázka!$A:$Q,12,FALSE)</f>
        <v>1E-4</v>
      </c>
      <c r="E85" s="71">
        <f>VLOOKUP($A85,Zakázka!$A:$Q,16,FALSE)</f>
        <v>0</v>
      </c>
      <c r="F85" s="71">
        <f>VLOOKUP($A85,Zakázka!$A:$Q,17,FALSE)</f>
        <v>0</v>
      </c>
      <c r="G85" s="7"/>
      <c r="H85" s="9"/>
    </row>
    <row r="86" spans="1:8" ht="9" hidden="1" outlineLevel="4" x14ac:dyDescent="0.15">
      <c r="A86" s="73" t="s">
        <v>189</v>
      </c>
      <c r="B86" s="74" t="s">
        <v>190</v>
      </c>
      <c r="C86" s="75">
        <f>VLOOKUP($A86,Zakázka!$A:$Q,10,FALSE)</f>
        <v>0</v>
      </c>
      <c r="D86" s="76">
        <f>VLOOKUP($A86,Zakázka!$A:$Q,12,FALSE)</f>
        <v>1E-4</v>
      </c>
      <c r="E86" s="75">
        <f>VLOOKUP($A86,Zakázka!$A:$Q,16,FALSE)</f>
        <v>0</v>
      </c>
      <c r="F86" s="75">
        <f>VLOOKUP($A86,Zakázka!$A:$Q,17,FALSE)</f>
        <v>0</v>
      </c>
      <c r="G86" s="7"/>
      <c r="H86" s="9"/>
    </row>
    <row r="87" spans="1:8" ht="10.5" hidden="1" outlineLevel="3" collapsed="1" x14ac:dyDescent="0.15">
      <c r="A87" s="69" t="s">
        <v>191</v>
      </c>
      <c r="B87" s="70" t="s">
        <v>192</v>
      </c>
      <c r="C87" s="71">
        <f>VLOOKUP($A87,Zakázka!$A:$Q,10,FALSE)</f>
        <v>0</v>
      </c>
      <c r="D87" s="72">
        <f>VLOOKUP($A87,Zakázka!$A:$Q,12,FALSE)</f>
        <v>3.6999999999999999E-4</v>
      </c>
      <c r="E87" s="71">
        <f>VLOOKUP($A87,Zakázka!$A:$Q,16,FALSE)</f>
        <v>0</v>
      </c>
      <c r="F87" s="71">
        <f>VLOOKUP($A87,Zakázka!$A:$Q,17,FALSE)</f>
        <v>0</v>
      </c>
      <c r="G87" s="7"/>
      <c r="H87" s="9"/>
    </row>
    <row r="88" spans="1:8" ht="9" hidden="1" outlineLevel="4" x14ac:dyDescent="0.15">
      <c r="A88" s="73" t="s">
        <v>193</v>
      </c>
      <c r="B88" s="74" t="s">
        <v>194</v>
      </c>
      <c r="C88" s="75">
        <f>VLOOKUP($A88,Zakázka!$A:$Q,10,FALSE)</f>
        <v>0</v>
      </c>
      <c r="D88" s="76">
        <f>VLOOKUP($A88,Zakázka!$A:$Q,12,FALSE)</f>
        <v>3.6999999999999999E-4</v>
      </c>
      <c r="E88" s="75">
        <f>VLOOKUP($A88,Zakázka!$A:$Q,16,FALSE)</f>
        <v>0</v>
      </c>
      <c r="F88" s="75">
        <f>VLOOKUP($A88,Zakázka!$A:$Q,17,FALSE)</f>
        <v>0</v>
      </c>
      <c r="G88" s="7"/>
      <c r="H88" s="9"/>
    </row>
    <row r="89" spans="1:8" ht="10.5" hidden="1" outlineLevel="3" collapsed="1" x14ac:dyDescent="0.15">
      <c r="A89" s="69" t="s">
        <v>195</v>
      </c>
      <c r="B89" s="70" t="s">
        <v>196</v>
      </c>
      <c r="C89" s="71">
        <f>VLOOKUP($A89,Zakázka!$A:$Q,10,FALSE)</f>
        <v>0</v>
      </c>
      <c r="D89" s="72">
        <f>VLOOKUP($A89,Zakázka!$A:$Q,12,FALSE)</f>
        <v>4.1550000000000004E-2</v>
      </c>
      <c r="E89" s="71">
        <f>VLOOKUP($A89,Zakázka!$A:$Q,16,FALSE)</f>
        <v>0</v>
      </c>
      <c r="F89" s="71">
        <f>VLOOKUP($A89,Zakázka!$A:$Q,17,FALSE)</f>
        <v>0</v>
      </c>
      <c r="G89" s="7"/>
      <c r="H89" s="9"/>
    </row>
    <row r="90" spans="1:8" ht="9" hidden="1" outlineLevel="4" x14ac:dyDescent="0.15">
      <c r="A90" s="73" t="s">
        <v>197</v>
      </c>
      <c r="B90" s="74" t="s">
        <v>198</v>
      </c>
      <c r="C90" s="75">
        <f>VLOOKUP($A90,Zakázka!$A:$Q,10,FALSE)</f>
        <v>0</v>
      </c>
      <c r="D90" s="76">
        <f>VLOOKUP($A90,Zakázka!$A:$Q,12,FALSE)</f>
        <v>4.1550000000000004E-2</v>
      </c>
      <c r="E90" s="75">
        <f>VLOOKUP($A90,Zakázka!$A:$Q,16,FALSE)</f>
        <v>0</v>
      </c>
      <c r="F90" s="75">
        <f>VLOOKUP($A90,Zakázka!$A:$Q,17,FALSE)</f>
        <v>0</v>
      </c>
      <c r="G90" s="7"/>
      <c r="H90" s="9"/>
    </row>
    <row r="91" spans="1:8" ht="10.5" hidden="1" outlineLevel="3" collapsed="1" x14ac:dyDescent="0.15">
      <c r="A91" s="69" t="s">
        <v>199</v>
      </c>
      <c r="B91" s="70" t="s">
        <v>200</v>
      </c>
      <c r="C91" s="71">
        <f>VLOOKUP($A91,Zakázka!$A:$Q,10,FALSE)</f>
        <v>0</v>
      </c>
      <c r="D91" s="72">
        <f>VLOOKUP($A91,Zakázka!$A:$Q,12,FALSE)</f>
        <v>0</v>
      </c>
      <c r="E91" s="71">
        <f>VLOOKUP($A91,Zakázka!$A:$Q,16,FALSE)</f>
        <v>0</v>
      </c>
      <c r="F91" s="71">
        <f>VLOOKUP($A91,Zakázka!$A:$Q,17,FALSE)</f>
        <v>0</v>
      </c>
      <c r="G91" s="7"/>
      <c r="H91" s="9"/>
    </row>
    <row r="92" spans="1:8" ht="9" hidden="1" outlineLevel="4" x14ac:dyDescent="0.15">
      <c r="A92" s="73" t="s">
        <v>201</v>
      </c>
      <c r="B92" s="74" t="s">
        <v>202</v>
      </c>
      <c r="C92" s="75">
        <f>VLOOKUP($A92,Zakázka!$A:$Q,10,FALSE)</f>
        <v>0</v>
      </c>
      <c r="D92" s="76">
        <f>VLOOKUP($A92,Zakázka!$A:$Q,12,FALSE)</f>
        <v>0</v>
      </c>
      <c r="E92" s="75">
        <f>VLOOKUP($A92,Zakázka!$A:$Q,16,FALSE)</f>
        <v>0</v>
      </c>
      <c r="F92" s="75">
        <f>VLOOKUP($A92,Zakázka!$A:$Q,17,FALSE)</f>
        <v>0</v>
      </c>
      <c r="G92" s="7"/>
      <c r="H92" s="9"/>
    </row>
    <row r="93" spans="1:8" ht="10.5" hidden="1" outlineLevel="3" collapsed="1" x14ac:dyDescent="0.15">
      <c r="A93" s="69" t="s">
        <v>203</v>
      </c>
      <c r="B93" s="70" t="s">
        <v>204</v>
      </c>
      <c r="C93" s="71">
        <f>VLOOKUP($A93,Zakázka!$A:$Q,10,FALSE)</f>
        <v>0</v>
      </c>
      <c r="D93" s="72">
        <f>VLOOKUP($A93,Zakázka!$A:$Q,12,FALSE)</f>
        <v>0</v>
      </c>
      <c r="E93" s="71">
        <f>VLOOKUP($A93,Zakázka!$A:$Q,16,FALSE)</f>
        <v>0</v>
      </c>
      <c r="F93" s="71">
        <f>VLOOKUP($A93,Zakázka!$A:$Q,17,FALSE)</f>
        <v>0</v>
      </c>
      <c r="G93" s="7"/>
      <c r="H93" s="9"/>
    </row>
    <row r="94" spans="1:8" ht="9" hidden="1" outlineLevel="4" x14ac:dyDescent="0.15">
      <c r="A94" s="73" t="s">
        <v>205</v>
      </c>
      <c r="B94" s="74" t="s">
        <v>206</v>
      </c>
      <c r="C94" s="75">
        <f>VLOOKUP($A94,Zakázka!$A:$Q,10,FALSE)</f>
        <v>0</v>
      </c>
      <c r="D94" s="76">
        <f>VLOOKUP($A94,Zakázka!$A:$Q,12,FALSE)</f>
        <v>0</v>
      </c>
      <c r="E94" s="75">
        <f>VLOOKUP($A94,Zakázka!$A:$Q,16,FALSE)</f>
        <v>0</v>
      </c>
      <c r="F94" s="75">
        <f>VLOOKUP($A94,Zakázka!$A:$Q,17,FALSE)</f>
        <v>0</v>
      </c>
      <c r="G94" s="7"/>
      <c r="H94" s="9"/>
    </row>
    <row r="95" spans="1:8" ht="11.25" outlineLevel="2" collapsed="1" x14ac:dyDescent="0.15">
      <c r="A95" s="65" t="s">
        <v>207</v>
      </c>
      <c r="B95" s="66" t="s">
        <v>208</v>
      </c>
      <c r="C95" s="67">
        <f>VLOOKUP($A95,Zakázka!$A:$Q,10,FALSE)</f>
        <v>0</v>
      </c>
      <c r="D95" s="68">
        <f>VLOOKUP($A95,Zakázka!$A:$Q,12,FALSE)</f>
        <v>3.5612499999999998</v>
      </c>
      <c r="E95" s="67">
        <f>VLOOKUP($A95,Zakázka!$A:$Q,16,FALSE)</f>
        <v>0</v>
      </c>
      <c r="F95" s="67">
        <f>VLOOKUP($A95,Zakázka!$A:$Q,17,FALSE)</f>
        <v>0</v>
      </c>
      <c r="G95" s="7"/>
      <c r="H95" s="9"/>
    </row>
    <row r="96" spans="1:8" ht="10.5" hidden="1" outlineLevel="3" collapsed="1" x14ac:dyDescent="0.15">
      <c r="A96" s="69" t="s">
        <v>209</v>
      </c>
      <c r="B96" s="70" t="s">
        <v>210</v>
      </c>
      <c r="C96" s="71">
        <f>VLOOKUP($A96,Zakázka!$A:$Q,10,FALSE)</f>
        <v>0</v>
      </c>
      <c r="D96" s="72">
        <f>VLOOKUP($A96,Zakázka!$A:$Q,12,FALSE)</f>
        <v>3.5612499999999998</v>
      </c>
      <c r="E96" s="71">
        <f>VLOOKUP($A96,Zakázka!$A:$Q,16,FALSE)</f>
        <v>0</v>
      </c>
      <c r="F96" s="71">
        <f>VLOOKUP($A96,Zakázka!$A:$Q,17,FALSE)</f>
        <v>0</v>
      </c>
      <c r="G96" s="7"/>
      <c r="H96" s="9"/>
    </row>
    <row r="97" spans="1:8" ht="9" hidden="1" outlineLevel="4" x14ac:dyDescent="0.15">
      <c r="A97" s="73" t="s">
        <v>211</v>
      </c>
      <c r="B97" s="74" t="s">
        <v>212</v>
      </c>
      <c r="C97" s="75">
        <f>VLOOKUP($A97,Zakázka!$A:$Q,10,FALSE)</f>
        <v>0</v>
      </c>
      <c r="D97" s="76">
        <f>VLOOKUP($A97,Zakázka!$A:$Q,12,FALSE)</f>
        <v>1.8287499999999999</v>
      </c>
      <c r="E97" s="75">
        <f>VLOOKUP($A97,Zakázka!$A:$Q,16,FALSE)</f>
        <v>0</v>
      </c>
      <c r="F97" s="75">
        <f>VLOOKUP($A97,Zakázka!$A:$Q,17,FALSE)</f>
        <v>0</v>
      </c>
      <c r="G97" s="7"/>
      <c r="H97" s="9"/>
    </row>
    <row r="98" spans="1:8" ht="9" hidden="1" outlineLevel="4" x14ac:dyDescent="0.15">
      <c r="A98" s="73" t="s">
        <v>213</v>
      </c>
      <c r="B98" s="74" t="s">
        <v>214</v>
      </c>
      <c r="C98" s="75">
        <f>VLOOKUP($A98,Zakázka!$A:$Q,10,FALSE)</f>
        <v>0</v>
      </c>
      <c r="D98" s="76">
        <f>VLOOKUP($A98,Zakázka!$A:$Q,12,FALSE)</f>
        <v>1.0037500000000001</v>
      </c>
      <c r="E98" s="75">
        <f>VLOOKUP($A98,Zakázka!$A:$Q,16,FALSE)</f>
        <v>0</v>
      </c>
      <c r="F98" s="75">
        <f>VLOOKUP($A98,Zakázka!$A:$Q,17,FALSE)</f>
        <v>0</v>
      </c>
      <c r="G98" s="7"/>
      <c r="H98" s="9"/>
    </row>
    <row r="99" spans="1:8" ht="9" hidden="1" outlineLevel="4" x14ac:dyDescent="0.15">
      <c r="A99" s="73" t="s">
        <v>215</v>
      </c>
      <c r="B99" s="74" t="s">
        <v>216</v>
      </c>
      <c r="C99" s="75">
        <f>VLOOKUP($A99,Zakázka!$A:$Q,10,FALSE)</f>
        <v>0</v>
      </c>
      <c r="D99" s="76">
        <f>VLOOKUP($A99,Zakázka!$A:$Q,12,FALSE)</f>
        <v>0.72875000000000001</v>
      </c>
      <c r="E99" s="75">
        <f>VLOOKUP($A99,Zakázka!$A:$Q,16,FALSE)</f>
        <v>0</v>
      </c>
      <c r="F99" s="75">
        <f>VLOOKUP($A99,Zakázka!$A:$Q,17,FALSE)</f>
        <v>0</v>
      </c>
      <c r="G99" s="7"/>
      <c r="H99" s="9"/>
    </row>
    <row r="100" spans="1:8" ht="11.25" outlineLevel="2" collapsed="1" x14ac:dyDescent="0.15">
      <c r="A100" s="65" t="s">
        <v>217</v>
      </c>
      <c r="B100" s="66" t="s">
        <v>218</v>
      </c>
      <c r="C100" s="67">
        <f>VLOOKUP($A100,Zakázka!$A:$Q,10,FALSE)</f>
        <v>0</v>
      </c>
      <c r="D100" s="68">
        <f>VLOOKUP($A100,Zakázka!$A:$Q,12,FALSE)</f>
        <v>0</v>
      </c>
      <c r="E100" s="67">
        <f>VLOOKUP($A100,Zakázka!$A:$Q,16,FALSE)</f>
        <v>0</v>
      </c>
      <c r="F100" s="67">
        <f>VLOOKUP($A100,Zakázka!$A:$Q,17,FALSE)</f>
        <v>0</v>
      </c>
      <c r="G100" s="7"/>
      <c r="H100" s="9"/>
    </row>
    <row r="101" spans="1:8" ht="10.5" hidden="1" outlineLevel="3" collapsed="1" x14ac:dyDescent="0.15">
      <c r="A101" s="69" t="s">
        <v>219</v>
      </c>
      <c r="B101" s="70" t="s">
        <v>220</v>
      </c>
      <c r="C101" s="71">
        <f>VLOOKUP($A101,Zakázka!$A:$Q,10,FALSE)</f>
        <v>0</v>
      </c>
      <c r="D101" s="72">
        <f>VLOOKUP($A101,Zakázka!$A:$Q,12,FALSE)</f>
        <v>0</v>
      </c>
      <c r="E101" s="71">
        <f>VLOOKUP($A101,Zakázka!$A:$Q,16,FALSE)</f>
        <v>0</v>
      </c>
      <c r="F101" s="71">
        <f>VLOOKUP($A101,Zakázka!$A:$Q,17,FALSE)</f>
        <v>0</v>
      </c>
      <c r="G101" s="7"/>
      <c r="H101" s="9"/>
    </row>
    <row r="102" spans="1:8" ht="9" hidden="1" outlineLevel="4" x14ac:dyDescent="0.15">
      <c r="A102" s="73" t="s">
        <v>221</v>
      </c>
      <c r="B102" s="74" t="s">
        <v>222</v>
      </c>
      <c r="C102" s="75">
        <f>VLOOKUP($A102,Zakázka!$A:$Q,10,FALSE)</f>
        <v>0</v>
      </c>
      <c r="D102" s="76">
        <f>VLOOKUP($A102,Zakázka!$A:$Q,12,FALSE)</f>
        <v>0</v>
      </c>
      <c r="E102" s="75">
        <f>VLOOKUP($A102,Zakázka!$A:$Q,16,FALSE)</f>
        <v>0</v>
      </c>
      <c r="F102" s="75">
        <f>VLOOKUP($A102,Zakázka!$A:$Q,17,FALSE)</f>
        <v>0</v>
      </c>
      <c r="G102" s="7"/>
      <c r="H102" s="9"/>
    </row>
    <row r="103" spans="1:8" ht="9" hidden="1" outlineLevel="4" x14ac:dyDescent="0.15">
      <c r="A103" s="73" t="s">
        <v>223</v>
      </c>
      <c r="B103" s="74" t="s">
        <v>224</v>
      </c>
      <c r="C103" s="75">
        <f>VLOOKUP($A103,Zakázka!$A:$Q,10,FALSE)</f>
        <v>0</v>
      </c>
      <c r="D103" s="76">
        <f>VLOOKUP($A103,Zakázka!$A:$Q,12,FALSE)</f>
        <v>0</v>
      </c>
      <c r="E103" s="75">
        <f>VLOOKUP($A103,Zakázka!$A:$Q,16,FALSE)</f>
        <v>0</v>
      </c>
      <c r="F103" s="75">
        <f>VLOOKUP($A103,Zakázka!$A:$Q,17,FALSE)</f>
        <v>0</v>
      </c>
      <c r="G103" s="7"/>
      <c r="H103" s="9"/>
    </row>
    <row r="104" spans="1:8" ht="9" hidden="1" outlineLevel="4" x14ac:dyDescent="0.15">
      <c r="A104" s="73" t="s">
        <v>225</v>
      </c>
      <c r="B104" s="74" t="s">
        <v>226</v>
      </c>
      <c r="C104" s="75">
        <f>VLOOKUP($A104,Zakázka!$A:$Q,10,FALSE)</f>
        <v>0</v>
      </c>
      <c r="D104" s="76">
        <f>VLOOKUP($A104,Zakázka!$A:$Q,12,FALSE)</f>
        <v>0</v>
      </c>
      <c r="E104" s="75">
        <f>VLOOKUP($A104,Zakázka!$A:$Q,16,FALSE)</f>
        <v>0</v>
      </c>
      <c r="F104" s="75">
        <f>VLOOKUP($A104,Zakázka!$A:$Q,17,FALSE)</f>
        <v>0</v>
      </c>
      <c r="G104" s="7"/>
      <c r="H104" s="9"/>
    </row>
    <row r="105" spans="1:8" ht="18" hidden="1" outlineLevel="4" x14ac:dyDescent="0.15">
      <c r="A105" s="73" t="s">
        <v>227</v>
      </c>
      <c r="B105" s="74" t="s">
        <v>228</v>
      </c>
      <c r="C105" s="75">
        <f>VLOOKUP($A105,Zakázka!$A:$Q,10,FALSE)</f>
        <v>0</v>
      </c>
      <c r="D105" s="76">
        <f>VLOOKUP($A105,Zakázka!$A:$Q,12,FALSE)</f>
        <v>0</v>
      </c>
      <c r="E105" s="75">
        <f>VLOOKUP($A105,Zakázka!$A:$Q,16,FALSE)</f>
        <v>0</v>
      </c>
      <c r="F105" s="75">
        <f>VLOOKUP($A105,Zakázka!$A:$Q,17,FALSE)</f>
        <v>0</v>
      </c>
      <c r="G105" s="7"/>
      <c r="H105" s="9"/>
    </row>
    <row r="106" spans="1:8" ht="9" hidden="1" outlineLevel="4" x14ac:dyDescent="0.15">
      <c r="A106" s="73" t="s">
        <v>229</v>
      </c>
      <c r="B106" s="74" t="s">
        <v>230</v>
      </c>
      <c r="C106" s="75">
        <f>VLOOKUP($A106,Zakázka!$A:$Q,10,FALSE)</f>
        <v>0</v>
      </c>
      <c r="D106" s="76">
        <f>VLOOKUP($A106,Zakázka!$A:$Q,12,FALSE)</f>
        <v>0</v>
      </c>
      <c r="E106" s="75">
        <f>VLOOKUP($A106,Zakázka!$A:$Q,16,FALSE)</f>
        <v>0</v>
      </c>
      <c r="F106" s="75">
        <f>VLOOKUP($A106,Zakázka!$A:$Q,17,FALSE)</f>
        <v>0</v>
      </c>
      <c r="G106" s="7"/>
      <c r="H106" s="9"/>
    </row>
    <row r="107" spans="1:8" ht="9" hidden="1" outlineLevel="4" x14ac:dyDescent="0.15">
      <c r="A107" s="73" t="s">
        <v>231</v>
      </c>
      <c r="B107" s="74" t="s">
        <v>232</v>
      </c>
      <c r="C107" s="75">
        <f>VLOOKUP($A107,Zakázka!$A:$Q,10,FALSE)</f>
        <v>0</v>
      </c>
      <c r="D107" s="76">
        <f>VLOOKUP($A107,Zakázka!$A:$Q,12,FALSE)</f>
        <v>0</v>
      </c>
      <c r="E107" s="75">
        <f>VLOOKUP($A107,Zakázka!$A:$Q,16,FALSE)</f>
        <v>0</v>
      </c>
      <c r="F107" s="75">
        <f>VLOOKUP($A107,Zakázka!$A:$Q,17,FALSE)</f>
        <v>0</v>
      </c>
      <c r="G107" s="7"/>
      <c r="H107" s="9"/>
    </row>
    <row r="108" spans="1:8" ht="9" hidden="1" outlineLevel="4" x14ac:dyDescent="0.15">
      <c r="A108" s="73" t="s">
        <v>233</v>
      </c>
      <c r="B108" s="74" t="s">
        <v>234</v>
      </c>
      <c r="C108" s="75">
        <f>VLOOKUP($A108,Zakázka!$A:$Q,10,FALSE)</f>
        <v>0</v>
      </c>
      <c r="D108" s="76">
        <f>VLOOKUP($A108,Zakázka!$A:$Q,12,FALSE)</f>
        <v>0</v>
      </c>
      <c r="E108" s="75">
        <f>VLOOKUP($A108,Zakázka!$A:$Q,16,FALSE)</f>
        <v>0</v>
      </c>
      <c r="F108" s="75">
        <f>VLOOKUP($A108,Zakázka!$A:$Q,17,FALSE)</f>
        <v>0</v>
      </c>
      <c r="G108" s="7"/>
      <c r="H108" s="9"/>
    </row>
    <row r="109" spans="1:8" ht="9" hidden="1" outlineLevel="4" x14ac:dyDescent="0.15">
      <c r="A109" s="73" t="s">
        <v>235</v>
      </c>
      <c r="B109" s="74" t="s">
        <v>236</v>
      </c>
      <c r="C109" s="75">
        <f>VLOOKUP($A109,Zakázka!$A:$Q,10,FALSE)</f>
        <v>0</v>
      </c>
      <c r="D109" s="76">
        <f>VLOOKUP($A109,Zakázka!$A:$Q,12,FALSE)</f>
        <v>0</v>
      </c>
      <c r="E109" s="75">
        <f>VLOOKUP($A109,Zakázka!$A:$Q,16,FALSE)</f>
        <v>0</v>
      </c>
      <c r="F109" s="75">
        <f>VLOOKUP($A109,Zakázka!$A:$Q,17,FALSE)</f>
        <v>0</v>
      </c>
      <c r="G109" s="7"/>
      <c r="H109" s="9"/>
    </row>
    <row r="110" spans="1:8" ht="9" hidden="1" outlineLevel="4" x14ac:dyDescent="0.15">
      <c r="A110" s="73" t="s">
        <v>237</v>
      </c>
      <c r="B110" s="74" t="s">
        <v>238</v>
      </c>
      <c r="C110" s="75">
        <f>VLOOKUP($A110,Zakázka!$A:$Q,10,FALSE)</f>
        <v>0</v>
      </c>
      <c r="D110" s="76">
        <f>VLOOKUP($A110,Zakázka!$A:$Q,12,FALSE)</f>
        <v>0</v>
      </c>
      <c r="E110" s="75">
        <f>VLOOKUP($A110,Zakázka!$A:$Q,16,FALSE)</f>
        <v>0</v>
      </c>
      <c r="F110" s="75">
        <f>VLOOKUP($A110,Zakázka!$A:$Q,17,FALSE)</f>
        <v>0</v>
      </c>
      <c r="G110" s="7"/>
      <c r="H110" s="9"/>
    </row>
    <row r="111" spans="1:8" ht="9" hidden="1" outlineLevel="4" x14ac:dyDescent="0.15">
      <c r="A111" s="73" t="s">
        <v>239</v>
      </c>
      <c r="B111" s="74" t="s">
        <v>240</v>
      </c>
      <c r="C111" s="75">
        <f>VLOOKUP($A111,Zakázka!$A:$Q,10,FALSE)</f>
        <v>0</v>
      </c>
      <c r="D111" s="76">
        <f>VLOOKUP($A111,Zakázka!$A:$Q,12,FALSE)</f>
        <v>0</v>
      </c>
      <c r="E111" s="75">
        <f>VLOOKUP($A111,Zakázka!$A:$Q,16,FALSE)</f>
        <v>0</v>
      </c>
      <c r="F111" s="75">
        <f>VLOOKUP($A111,Zakázka!$A:$Q,17,FALSE)</f>
        <v>0</v>
      </c>
      <c r="G111" s="7"/>
      <c r="H111" s="9"/>
    </row>
    <row r="112" spans="1:8" ht="10.5" hidden="1" outlineLevel="3" collapsed="1" x14ac:dyDescent="0.15">
      <c r="A112" s="69" t="s">
        <v>241</v>
      </c>
      <c r="B112" s="70" t="s">
        <v>242</v>
      </c>
      <c r="C112" s="71">
        <f>VLOOKUP($A112,Zakázka!$A:$Q,10,FALSE)</f>
        <v>0</v>
      </c>
      <c r="D112" s="72">
        <f>VLOOKUP($A112,Zakázka!$A:$Q,12,FALSE)</f>
        <v>0</v>
      </c>
      <c r="E112" s="71">
        <f>VLOOKUP($A112,Zakázka!$A:$Q,16,FALSE)</f>
        <v>0</v>
      </c>
      <c r="F112" s="71">
        <f>VLOOKUP($A112,Zakázka!$A:$Q,17,FALSE)</f>
        <v>0</v>
      </c>
      <c r="G112" s="7"/>
      <c r="H112" s="9"/>
    </row>
    <row r="113" spans="1:8" ht="9" hidden="1" outlineLevel="4" x14ac:dyDescent="0.15">
      <c r="A113" s="73" t="s">
        <v>243</v>
      </c>
      <c r="B113" s="74" t="s">
        <v>244</v>
      </c>
      <c r="C113" s="75">
        <f>VLOOKUP($A113,Zakázka!$A:$Q,10,FALSE)</f>
        <v>0</v>
      </c>
      <c r="D113" s="76">
        <f>VLOOKUP($A113,Zakázka!$A:$Q,12,FALSE)</f>
        <v>0</v>
      </c>
      <c r="E113" s="75">
        <f>VLOOKUP($A113,Zakázka!$A:$Q,16,FALSE)</f>
        <v>0</v>
      </c>
      <c r="F113" s="75">
        <f>VLOOKUP($A113,Zakázka!$A:$Q,17,FALSE)</f>
        <v>0</v>
      </c>
      <c r="G113" s="7"/>
      <c r="H113" s="9"/>
    </row>
    <row r="114" spans="1:8" ht="9" hidden="1" outlineLevel="4" x14ac:dyDescent="0.15">
      <c r="A114" s="73" t="s">
        <v>245</v>
      </c>
      <c r="B114" s="74" t="s">
        <v>246</v>
      </c>
      <c r="C114" s="75">
        <f>VLOOKUP($A114,Zakázka!$A:$Q,10,FALSE)</f>
        <v>0</v>
      </c>
      <c r="D114" s="76">
        <f>VLOOKUP($A114,Zakázka!$A:$Q,12,FALSE)</f>
        <v>0</v>
      </c>
      <c r="E114" s="75">
        <f>VLOOKUP($A114,Zakázka!$A:$Q,16,FALSE)</f>
        <v>0</v>
      </c>
      <c r="F114" s="75">
        <f>VLOOKUP($A114,Zakázka!$A:$Q,17,FALSE)</f>
        <v>0</v>
      </c>
      <c r="G114" s="7"/>
      <c r="H114" s="9"/>
    </row>
    <row r="115" spans="1:8" ht="9" hidden="1" outlineLevel="4" x14ac:dyDescent="0.15">
      <c r="A115" s="73" t="s">
        <v>247</v>
      </c>
      <c r="B115" s="74" t="s">
        <v>248</v>
      </c>
      <c r="C115" s="75">
        <f>VLOOKUP($A115,Zakázka!$A:$Q,10,FALSE)</f>
        <v>0</v>
      </c>
      <c r="D115" s="76">
        <f>VLOOKUP($A115,Zakázka!$A:$Q,12,FALSE)</f>
        <v>0</v>
      </c>
      <c r="E115" s="75">
        <f>VLOOKUP($A115,Zakázka!$A:$Q,16,FALSE)</f>
        <v>0</v>
      </c>
      <c r="F115" s="75">
        <f>VLOOKUP($A115,Zakázka!$A:$Q,17,FALSE)</f>
        <v>0</v>
      </c>
      <c r="G115" s="7"/>
      <c r="H115" s="9"/>
    </row>
    <row r="116" spans="1:8" ht="18" hidden="1" outlineLevel="4" x14ac:dyDescent="0.15">
      <c r="A116" s="73" t="s">
        <v>249</v>
      </c>
      <c r="B116" s="74" t="s">
        <v>250</v>
      </c>
      <c r="C116" s="75">
        <f>VLOOKUP($A116,Zakázka!$A:$Q,10,FALSE)</f>
        <v>0</v>
      </c>
      <c r="D116" s="76">
        <f>VLOOKUP($A116,Zakázka!$A:$Q,12,FALSE)</f>
        <v>0</v>
      </c>
      <c r="E116" s="75">
        <f>VLOOKUP($A116,Zakázka!$A:$Q,16,FALSE)</f>
        <v>0</v>
      </c>
      <c r="F116" s="75">
        <f>VLOOKUP($A116,Zakázka!$A:$Q,17,FALSE)</f>
        <v>0</v>
      </c>
      <c r="G116" s="7"/>
      <c r="H116" s="9"/>
    </row>
    <row r="117" spans="1:8" ht="9" hidden="1" outlineLevel="4" x14ac:dyDescent="0.15">
      <c r="A117" s="73" t="s">
        <v>251</v>
      </c>
      <c r="B117" s="74" t="s">
        <v>252</v>
      </c>
      <c r="C117" s="75">
        <f>VLOOKUP($A117,Zakázka!$A:$Q,10,FALSE)</f>
        <v>0</v>
      </c>
      <c r="D117" s="76">
        <f>VLOOKUP($A117,Zakázka!$A:$Q,12,FALSE)</f>
        <v>0</v>
      </c>
      <c r="E117" s="75">
        <f>VLOOKUP($A117,Zakázka!$A:$Q,16,FALSE)</f>
        <v>0</v>
      </c>
      <c r="F117" s="75">
        <f>VLOOKUP($A117,Zakázka!$A:$Q,17,FALSE)</f>
        <v>0</v>
      </c>
      <c r="G117" s="7"/>
      <c r="H117" s="9"/>
    </row>
    <row r="118" spans="1:8" ht="9" hidden="1" outlineLevel="4" x14ac:dyDescent="0.15">
      <c r="A118" s="73" t="s">
        <v>253</v>
      </c>
      <c r="B118" s="74" t="s">
        <v>254</v>
      </c>
      <c r="C118" s="75">
        <f>VLOOKUP($A118,Zakázka!$A:$Q,10,FALSE)</f>
        <v>0</v>
      </c>
      <c r="D118" s="76">
        <f>VLOOKUP($A118,Zakázka!$A:$Q,12,FALSE)</f>
        <v>0</v>
      </c>
      <c r="E118" s="75">
        <f>VLOOKUP($A118,Zakázka!$A:$Q,16,FALSE)</f>
        <v>0</v>
      </c>
      <c r="F118" s="75">
        <f>VLOOKUP($A118,Zakázka!$A:$Q,17,FALSE)</f>
        <v>0</v>
      </c>
      <c r="G118" s="7"/>
      <c r="H118" s="9"/>
    </row>
    <row r="119" spans="1:8" ht="9" hidden="1" outlineLevel="4" x14ac:dyDescent="0.15">
      <c r="A119" s="73" t="s">
        <v>255</v>
      </c>
      <c r="B119" s="74" t="s">
        <v>256</v>
      </c>
      <c r="C119" s="75">
        <f>VLOOKUP($A119,Zakázka!$A:$Q,10,FALSE)</f>
        <v>0</v>
      </c>
      <c r="D119" s="76">
        <f>VLOOKUP($A119,Zakázka!$A:$Q,12,FALSE)</f>
        <v>0</v>
      </c>
      <c r="E119" s="75">
        <f>VLOOKUP($A119,Zakázka!$A:$Q,16,FALSE)</f>
        <v>0</v>
      </c>
      <c r="F119" s="75">
        <f>VLOOKUP($A119,Zakázka!$A:$Q,17,FALSE)</f>
        <v>0</v>
      </c>
      <c r="G119" s="7"/>
      <c r="H119" s="9"/>
    </row>
    <row r="120" spans="1:8" ht="9" hidden="1" outlineLevel="4" x14ac:dyDescent="0.15">
      <c r="A120" s="73" t="s">
        <v>257</v>
      </c>
      <c r="B120" s="74" t="s">
        <v>258</v>
      </c>
      <c r="C120" s="75">
        <f>VLOOKUP($A120,Zakázka!$A:$Q,10,FALSE)</f>
        <v>0</v>
      </c>
      <c r="D120" s="76">
        <f>VLOOKUP($A120,Zakázka!$A:$Q,12,FALSE)</f>
        <v>0</v>
      </c>
      <c r="E120" s="75">
        <f>VLOOKUP($A120,Zakázka!$A:$Q,16,FALSE)</f>
        <v>0</v>
      </c>
      <c r="F120" s="75">
        <f>VLOOKUP($A120,Zakázka!$A:$Q,17,FALSE)</f>
        <v>0</v>
      </c>
      <c r="G120" s="7"/>
      <c r="H120" s="9"/>
    </row>
    <row r="121" spans="1:8" ht="9" hidden="1" outlineLevel="4" x14ac:dyDescent="0.15">
      <c r="A121" s="73" t="s">
        <v>259</v>
      </c>
      <c r="B121" s="74" t="s">
        <v>260</v>
      </c>
      <c r="C121" s="75">
        <f>VLOOKUP($A121,Zakázka!$A:$Q,10,FALSE)</f>
        <v>0</v>
      </c>
      <c r="D121" s="76">
        <f>VLOOKUP($A121,Zakázka!$A:$Q,12,FALSE)</f>
        <v>0</v>
      </c>
      <c r="E121" s="75">
        <f>VLOOKUP($A121,Zakázka!$A:$Q,16,FALSE)</f>
        <v>0</v>
      </c>
      <c r="F121" s="75">
        <f>VLOOKUP($A121,Zakázka!$A:$Q,17,FALSE)</f>
        <v>0</v>
      </c>
      <c r="G121" s="7"/>
      <c r="H121" s="9"/>
    </row>
    <row r="122" spans="1:8" ht="9" hidden="1" outlineLevel="4" x14ac:dyDescent="0.15">
      <c r="A122" s="73" t="s">
        <v>261</v>
      </c>
      <c r="B122" s="74" t="s">
        <v>262</v>
      </c>
      <c r="C122" s="75">
        <f>VLOOKUP($A122,Zakázka!$A:$Q,10,FALSE)</f>
        <v>0</v>
      </c>
      <c r="D122" s="76">
        <f>VLOOKUP($A122,Zakázka!$A:$Q,12,FALSE)</f>
        <v>0</v>
      </c>
      <c r="E122" s="75">
        <f>VLOOKUP($A122,Zakázka!$A:$Q,16,FALSE)</f>
        <v>0</v>
      </c>
      <c r="F122" s="75">
        <f>VLOOKUP($A122,Zakázka!$A:$Q,17,FALSE)</f>
        <v>0</v>
      </c>
      <c r="G122" s="7"/>
      <c r="H122" s="9"/>
    </row>
    <row r="123" spans="1:8" ht="9" hidden="1" outlineLevel="4" x14ac:dyDescent="0.15">
      <c r="A123" s="73" t="s">
        <v>263</v>
      </c>
      <c r="B123" s="74" t="s">
        <v>264</v>
      </c>
      <c r="C123" s="75">
        <f>VLOOKUP($A123,Zakázka!$A:$Q,10,FALSE)</f>
        <v>0</v>
      </c>
      <c r="D123" s="76">
        <f>VLOOKUP($A123,Zakázka!$A:$Q,12,FALSE)</f>
        <v>0</v>
      </c>
      <c r="E123" s="75">
        <f>VLOOKUP($A123,Zakázka!$A:$Q,16,FALSE)</f>
        <v>0</v>
      </c>
      <c r="F123" s="75">
        <f>VLOOKUP($A123,Zakázka!$A:$Q,17,FALSE)</f>
        <v>0</v>
      </c>
      <c r="G123" s="7"/>
      <c r="H123" s="9"/>
    </row>
    <row r="124" spans="1:8" ht="10.5" hidden="1" outlineLevel="3" collapsed="1" x14ac:dyDescent="0.15">
      <c r="A124" s="69" t="s">
        <v>265</v>
      </c>
      <c r="B124" s="70" t="s">
        <v>266</v>
      </c>
      <c r="C124" s="71">
        <f>VLOOKUP($A124,Zakázka!$A:$Q,10,FALSE)</f>
        <v>0</v>
      </c>
      <c r="D124" s="72">
        <f>VLOOKUP($A124,Zakázka!$A:$Q,12,FALSE)</f>
        <v>0</v>
      </c>
      <c r="E124" s="71">
        <f>VLOOKUP($A124,Zakázka!$A:$Q,16,FALSE)</f>
        <v>0</v>
      </c>
      <c r="F124" s="71">
        <f>VLOOKUP($A124,Zakázka!$A:$Q,17,FALSE)</f>
        <v>0</v>
      </c>
      <c r="G124" s="7"/>
      <c r="H124" s="9"/>
    </row>
    <row r="125" spans="1:8" ht="9" hidden="1" outlineLevel="4" x14ac:dyDescent="0.15">
      <c r="A125" s="73" t="s">
        <v>267</v>
      </c>
      <c r="B125" s="74" t="s">
        <v>268</v>
      </c>
      <c r="C125" s="75">
        <f>VLOOKUP($A125,Zakázka!$A:$Q,10,FALSE)</f>
        <v>0</v>
      </c>
      <c r="D125" s="76">
        <f>VLOOKUP($A125,Zakázka!$A:$Q,12,FALSE)</f>
        <v>0</v>
      </c>
      <c r="E125" s="75">
        <f>VLOOKUP($A125,Zakázka!$A:$Q,16,FALSE)</f>
        <v>0</v>
      </c>
      <c r="F125" s="75">
        <f>VLOOKUP($A125,Zakázka!$A:$Q,17,FALSE)</f>
        <v>0</v>
      </c>
      <c r="G125" s="7"/>
      <c r="H125" s="9"/>
    </row>
    <row r="126" spans="1:8" ht="10.5" hidden="1" outlineLevel="3" collapsed="1" x14ac:dyDescent="0.15">
      <c r="A126" s="69" t="s">
        <v>269</v>
      </c>
      <c r="B126" s="70" t="s">
        <v>270</v>
      </c>
      <c r="C126" s="71">
        <f>VLOOKUP($A126,Zakázka!$A:$Q,10,FALSE)</f>
        <v>0</v>
      </c>
      <c r="D126" s="72">
        <f>VLOOKUP($A126,Zakázka!$A:$Q,12,FALSE)</f>
        <v>0</v>
      </c>
      <c r="E126" s="71">
        <f>VLOOKUP($A126,Zakázka!$A:$Q,16,FALSE)</f>
        <v>0</v>
      </c>
      <c r="F126" s="71">
        <f>VLOOKUP($A126,Zakázka!$A:$Q,17,FALSE)</f>
        <v>0</v>
      </c>
      <c r="G126" s="7"/>
      <c r="H126" s="9"/>
    </row>
    <row r="127" spans="1:8" ht="9" hidden="1" outlineLevel="4" x14ac:dyDescent="0.15">
      <c r="A127" s="73" t="s">
        <v>271</v>
      </c>
      <c r="B127" s="74" t="s">
        <v>272</v>
      </c>
      <c r="C127" s="75">
        <f>VLOOKUP($A127,Zakázka!$A:$Q,10,FALSE)</f>
        <v>0</v>
      </c>
      <c r="D127" s="76">
        <f>VLOOKUP($A127,Zakázka!$A:$Q,12,FALSE)</f>
        <v>0</v>
      </c>
      <c r="E127" s="75">
        <f>VLOOKUP($A127,Zakázka!$A:$Q,16,FALSE)</f>
        <v>0</v>
      </c>
      <c r="F127" s="75">
        <f>VLOOKUP($A127,Zakázka!$A:$Q,17,FALSE)</f>
        <v>0</v>
      </c>
      <c r="G127" s="7"/>
      <c r="H127" s="9"/>
    </row>
    <row r="128" spans="1:8" ht="10.5" hidden="1" outlineLevel="3" collapsed="1" x14ac:dyDescent="0.15">
      <c r="A128" s="69" t="s">
        <v>273</v>
      </c>
      <c r="B128" s="70" t="s">
        <v>274</v>
      </c>
      <c r="C128" s="71">
        <f>VLOOKUP($A128,Zakázka!$A:$Q,10,FALSE)</f>
        <v>0</v>
      </c>
      <c r="D128" s="72">
        <f>VLOOKUP($A128,Zakázka!$A:$Q,12,FALSE)</f>
        <v>0</v>
      </c>
      <c r="E128" s="71">
        <f>VLOOKUP($A128,Zakázka!$A:$Q,16,FALSE)</f>
        <v>0</v>
      </c>
      <c r="F128" s="71">
        <f>VLOOKUP($A128,Zakázka!$A:$Q,17,FALSE)</f>
        <v>0</v>
      </c>
      <c r="G128" s="7"/>
      <c r="H128" s="9"/>
    </row>
    <row r="129" spans="1:8" ht="9" hidden="1" outlineLevel="4" x14ac:dyDescent="0.15">
      <c r="A129" s="73" t="s">
        <v>275</v>
      </c>
      <c r="B129" s="74" t="s">
        <v>276</v>
      </c>
      <c r="C129" s="75">
        <f>VLOOKUP($A129,Zakázka!$A:$Q,10,FALSE)</f>
        <v>0</v>
      </c>
      <c r="D129" s="76">
        <f>VLOOKUP($A129,Zakázka!$A:$Q,12,FALSE)</f>
        <v>0</v>
      </c>
      <c r="E129" s="75">
        <f>VLOOKUP($A129,Zakázka!$A:$Q,16,FALSE)</f>
        <v>0</v>
      </c>
      <c r="F129" s="75">
        <f>VLOOKUP($A129,Zakázka!$A:$Q,17,FALSE)</f>
        <v>0</v>
      </c>
      <c r="G129" s="7"/>
      <c r="H129" s="9"/>
    </row>
    <row r="130" spans="1:8" ht="10.5" hidden="1" outlineLevel="3" collapsed="1" x14ac:dyDescent="0.15">
      <c r="A130" s="69" t="s">
        <v>277</v>
      </c>
      <c r="B130" s="70" t="s">
        <v>278</v>
      </c>
      <c r="C130" s="71">
        <f>VLOOKUP($A130,Zakázka!$A:$Q,10,FALSE)</f>
        <v>0</v>
      </c>
      <c r="D130" s="72">
        <f>VLOOKUP($A130,Zakázka!$A:$Q,12,FALSE)</f>
        <v>0</v>
      </c>
      <c r="E130" s="71">
        <f>VLOOKUP($A130,Zakázka!$A:$Q,16,FALSE)</f>
        <v>0</v>
      </c>
      <c r="F130" s="71">
        <f>VLOOKUP($A130,Zakázka!$A:$Q,17,FALSE)</f>
        <v>0</v>
      </c>
      <c r="G130" s="7"/>
      <c r="H130" s="9"/>
    </row>
    <row r="131" spans="1:8" ht="9" hidden="1" outlineLevel="4" x14ac:dyDescent="0.15">
      <c r="A131" s="73" t="s">
        <v>279</v>
      </c>
      <c r="B131" s="74" t="s">
        <v>280</v>
      </c>
      <c r="C131" s="75">
        <f>VLOOKUP($A131,Zakázka!$A:$Q,10,FALSE)</f>
        <v>0</v>
      </c>
      <c r="D131" s="76">
        <f>VLOOKUP($A131,Zakázka!$A:$Q,12,FALSE)</f>
        <v>0</v>
      </c>
      <c r="E131" s="75">
        <f>VLOOKUP($A131,Zakázka!$A:$Q,16,FALSE)</f>
        <v>0</v>
      </c>
      <c r="F131" s="75">
        <f>VLOOKUP($A131,Zakázka!$A:$Q,17,FALSE)</f>
        <v>0</v>
      </c>
      <c r="G131" s="7"/>
      <c r="H131" s="9"/>
    </row>
    <row r="132" spans="1:8" ht="10.5" hidden="1" outlineLevel="3" collapsed="1" x14ac:dyDescent="0.15">
      <c r="A132" s="69" t="s">
        <v>281</v>
      </c>
      <c r="B132" s="70" t="s">
        <v>282</v>
      </c>
      <c r="C132" s="71">
        <f>VLOOKUP($A132,Zakázka!$A:$Q,10,FALSE)</f>
        <v>0</v>
      </c>
      <c r="D132" s="72">
        <f>VLOOKUP($A132,Zakázka!$A:$Q,12,FALSE)</f>
        <v>0</v>
      </c>
      <c r="E132" s="71">
        <f>VLOOKUP($A132,Zakázka!$A:$Q,16,FALSE)</f>
        <v>0</v>
      </c>
      <c r="F132" s="71">
        <f>VLOOKUP($A132,Zakázka!$A:$Q,17,FALSE)</f>
        <v>0</v>
      </c>
      <c r="G132" s="7"/>
      <c r="H132" s="9"/>
    </row>
    <row r="133" spans="1:8" ht="9" hidden="1" outlineLevel="4" x14ac:dyDescent="0.15">
      <c r="A133" s="73" t="s">
        <v>283</v>
      </c>
      <c r="B133" s="74" t="s">
        <v>284</v>
      </c>
      <c r="C133" s="75">
        <f>VLOOKUP($A133,Zakázka!$A:$Q,10,FALSE)</f>
        <v>0</v>
      </c>
      <c r="D133" s="76">
        <f>VLOOKUP($A133,Zakázka!$A:$Q,12,FALSE)</f>
        <v>0</v>
      </c>
      <c r="E133" s="75">
        <f>VLOOKUP($A133,Zakázka!$A:$Q,16,FALSE)</f>
        <v>0</v>
      </c>
      <c r="F133" s="75">
        <f>VLOOKUP($A133,Zakázka!$A:$Q,17,FALSE)</f>
        <v>0</v>
      </c>
      <c r="G133" s="7"/>
      <c r="H133" s="9"/>
    </row>
    <row r="134" spans="1:8" ht="9" hidden="1" outlineLevel="4" x14ac:dyDescent="0.15">
      <c r="A134" s="73" t="s">
        <v>285</v>
      </c>
      <c r="B134" s="74" t="s">
        <v>286</v>
      </c>
      <c r="C134" s="75">
        <f>VLOOKUP($A134,Zakázka!$A:$Q,10,FALSE)</f>
        <v>0</v>
      </c>
      <c r="D134" s="76">
        <f>VLOOKUP($A134,Zakázka!$A:$Q,12,FALSE)</f>
        <v>0</v>
      </c>
      <c r="E134" s="75">
        <f>VLOOKUP($A134,Zakázka!$A:$Q,16,FALSE)</f>
        <v>0</v>
      </c>
      <c r="F134" s="75">
        <f>VLOOKUP($A134,Zakázka!$A:$Q,17,FALSE)</f>
        <v>0</v>
      </c>
      <c r="G134" s="7"/>
      <c r="H134" s="9"/>
    </row>
    <row r="135" spans="1:8" ht="9" hidden="1" outlineLevel="4" x14ac:dyDescent="0.15">
      <c r="A135" s="73" t="s">
        <v>287</v>
      </c>
      <c r="B135" s="74" t="s">
        <v>288</v>
      </c>
      <c r="C135" s="75">
        <f>VLOOKUP($A135,Zakázka!$A:$Q,10,FALSE)</f>
        <v>0</v>
      </c>
      <c r="D135" s="76">
        <f>VLOOKUP($A135,Zakázka!$A:$Q,12,FALSE)</f>
        <v>0</v>
      </c>
      <c r="E135" s="75">
        <f>VLOOKUP($A135,Zakázka!$A:$Q,16,FALSE)</f>
        <v>0</v>
      </c>
      <c r="F135" s="75">
        <f>VLOOKUP($A135,Zakázka!$A:$Q,17,FALSE)</f>
        <v>0</v>
      </c>
      <c r="G135" s="7"/>
      <c r="H135" s="9"/>
    </row>
    <row r="136" spans="1:8" ht="10.5" hidden="1" outlineLevel="3" collapsed="1" x14ac:dyDescent="0.15">
      <c r="A136" s="69" t="s">
        <v>289</v>
      </c>
      <c r="B136" s="70" t="s">
        <v>290</v>
      </c>
      <c r="C136" s="71">
        <f>VLOOKUP($A136,Zakázka!$A:$Q,10,FALSE)</f>
        <v>0</v>
      </c>
      <c r="D136" s="72">
        <f>VLOOKUP($A136,Zakázka!$A:$Q,12,FALSE)</f>
        <v>0</v>
      </c>
      <c r="E136" s="71">
        <f>VLOOKUP($A136,Zakázka!$A:$Q,16,FALSE)</f>
        <v>0</v>
      </c>
      <c r="F136" s="71">
        <f>VLOOKUP($A136,Zakázka!$A:$Q,17,FALSE)</f>
        <v>0</v>
      </c>
      <c r="G136" s="7"/>
      <c r="H136" s="9"/>
    </row>
    <row r="137" spans="1:8" ht="9" hidden="1" outlineLevel="4" x14ac:dyDescent="0.15">
      <c r="A137" s="73" t="s">
        <v>291</v>
      </c>
      <c r="B137" s="74" t="s">
        <v>292</v>
      </c>
      <c r="C137" s="75">
        <f>VLOOKUP($A137,Zakázka!$A:$Q,10,FALSE)</f>
        <v>0</v>
      </c>
      <c r="D137" s="76">
        <f>VLOOKUP($A137,Zakázka!$A:$Q,12,FALSE)</f>
        <v>0</v>
      </c>
      <c r="E137" s="75">
        <f>VLOOKUP($A137,Zakázka!$A:$Q,16,FALSE)</f>
        <v>0</v>
      </c>
      <c r="F137" s="75">
        <f>VLOOKUP($A137,Zakázka!$A:$Q,17,FALSE)</f>
        <v>0</v>
      </c>
      <c r="G137" s="7"/>
      <c r="H137" s="9"/>
    </row>
    <row r="138" spans="1:8" ht="12" outlineLevel="1" x14ac:dyDescent="0.15">
      <c r="A138" s="61" t="s">
        <v>293</v>
      </c>
      <c r="B138" s="62" t="s">
        <v>294</v>
      </c>
      <c r="C138" s="63">
        <f>VLOOKUP($A138,Zakázka!$A:$Q,10,FALSE)</f>
        <v>0</v>
      </c>
      <c r="D138" s="64">
        <f>VLOOKUP($A138,Zakázka!$A:$Q,12,FALSE)</f>
        <v>20.538746975000006</v>
      </c>
      <c r="E138" s="63">
        <f>VLOOKUP($A138,Zakázka!$A:$Q,16,FALSE)</f>
        <v>0</v>
      </c>
      <c r="F138" s="63">
        <f>VLOOKUP($A138,Zakázka!$A:$Q,17,FALSE)</f>
        <v>0</v>
      </c>
      <c r="G138" s="7"/>
      <c r="H138" s="9"/>
    </row>
    <row r="139" spans="1:8" ht="11.25" outlineLevel="2" collapsed="1" x14ac:dyDescent="0.15">
      <c r="A139" s="65" t="s">
        <v>295</v>
      </c>
      <c r="B139" s="66" t="s">
        <v>296</v>
      </c>
      <c r="C139" s="67">
        <f>VLOOKUP($A139,Zakázka!$A:$Q,10,FALSE)</f>
        <v>0</v>
      </c>
      <c r="D139" s="68">
        <f>VLOOKUP($A139,Zakázka!$A:$Q,12,FALSE)</f>
        <v>20.372746975000005</v>
      </c>
      <c r="E139" s="67">
        <f>VLOOKUP($A139,Zakázka!$A:$Q,16,FALSE)</f>
        <v>0</v>
      </c>
      <c r="F139" s="67">
        <f>VLOOKUP($A139,Zakázka!$A:$Q,17,FALSE)</f>
        <v>0</v>
      </c>
      <c r="G139" s="7"/>
      <c r="H139" s="9"/>
    </row>
    <row r="140" spans="1:8" ht="10.5" hidden="1" outlineLevel="3" collapsed="1" x14ac:dyDescent="0.15">
      <c r="A140" s="69" t="s">
        <v>297</v>
      </c>
      <c r="B140" s="70" t="s">
        <v>53</v>
      </c>
      <c r="C140" s="71">
        <f>VLOOKUP($A140,Zakázka!$A:$Q,10,FALSE)</f>
        <v>0</v>
      </c>
      <c r="D140" s="72">
        <f>VLOOKUP($A140,Zakázka!$A:$Q,12,FALSE)</f>
        <v>9.6878999999999991</v>
      </c>
      <c r="E140" s="71">
        <f>VLOOKUP($A140,Zakázka!$A:$Q,16,FALSE)</f>
        <v>0</v>
      </c>
      <c r="F140" s="71">
        <f>VLOOKUP($A140,Zakázka!$A:$Q,17,FALSE)</f>
        <v>0</v>
      </c>
      <c r="G140" s="7"/>
      <c r="H140" s="9"/>
    </row>
    <row r="141" spans="1:8" ht="9" hidden="1" outlineLevel="4" x14ac:dyDescent="0.15">
      <c r="A141" s="73" t="s">
        <v>298</v>
      </c>
      <c r="B141" s="74" t="s">
        <v>55</v>
      </c>
      <c r="C141" s="75">
        <f>VLOOKUP($A141,Zakázka!$A:$Q,10,FALSE)</f>
        <v>0</v>
      </c>
      <c r="D141" s="76">
        <f>VLOOKUP($A141,Zakázka!$A:$Q,12,FALSE)</f>
        <v>9.6878999999999991</v>
      </c>
      <c r="E141" s="75">
        <f>VLOOKUP($A141,Zakázka!$A:$Q,16,FALSE)</f>
        <v>0</v>
      </c>
      <c r="F141" s="75">
        <f>VLOOKUP($A141,Zakázka!$A:$Q,17,FALSE)</f>
        <v>0</v>
      </c>
      <c r="G141" s="7"/>
      <c r="H141" s="9"/>
    </row>
    <row r="142" spans="1:8" ht="10.5" hidden="1" outlineLevel="3" collapsed="1" x14ac:dyDescent="0.15">
      <c r="A142" s="69" t="s">
        <v>299</v>
      </c>
      <c r="B142" s="70" t="s">
        <v>65</v>
      </c>
      <c r="C142" s="71">
        <f>VLOOKUP($A142,Zakázka!$A:$Q,10,FALSE)</f>
        <v>0</v>
      </c>
      <c r="D142" s="72">
        <f>VLOOKUP($A142,Zakázka!$A:$Q,12,FALSE)</f>
        <v>7.0317784000000003</v>
      </c>
      <c r="E142" s="71">
        <f>VLOOKUP($A142,Zakázka!$A:$Q,16,FALSE)</f>
        <v>0</v>
      </c>
      <c r="F142" s="71">
        <f>VLOOKUP($A142,Zakázka!$A:$Q,17,FALSE)</f>
        <v>0</v>
      </c>
      <c r="G142" s="7"/>
      <c r="H142" s="9"/>
    </row>
    <row r="143" spans="1:8" ht="9" hidden="1" outlineLevel="4" x14ac:dyDescent="0.15">
      <c r="A143" s="73" t="s">
        <v>300</v>
      </c>
      <c r="B143" s="74" t="s">
        <v>67</v>
      </c>
      <c r="C143" s="75">
        <f>VLOOKUP($A143,Zakázka!$A:$Q,10,FALSE)</f>
        <v>0</v>
      </c>
      <c r="D143" s="76">
        <f>VLOOKUP($A143,Zakázka!$A:$Q,12,FALSE)</f>
        <v>7.0317784000000003</v>
      </c>
      <c r="E143" s="75">
        <f>VLOOKUP($A143,Zakázka!$A:$Q,16,FALSE)</f>
        <v>0</v>
      </c>
      <c r="F143" s="75">
        <f>VLOOKUP($A143,Zakázka!$A:$Q,17,FALSE)</f>
        <v>0</v>
      </c>
      <c r="G143" s="7"/>
      <c r="H143" s="9"/>
    </row>
    <row r="144" spans="1:8" ht="10.5" hidden="1" outlineLevel="3" collapsed="1" x14ac:dyDescent="0.15">
      <c r="A144" s="69" t="s">
        <v>301</v>
      </c>
      <c r="B144" s="70" t="s">
        <v>71</v>
      </c>
      <c r="C144" s="71">
        <f>VLOOKUP($A144,Zakázka!$A:$Q,10,FALSE)</f>
        <v>0</v>
      </c>
      <c r="D144" s="72">
        <f>VLOOKUP($A144,Zakázka!$A:$Q,12,FALSE)</f>
        <v>2.237165E-2</v>
      </c>
      <c r="E144" s="71">
        <f>VLOOKUP($A144,Zakázka!$A:$Q,16,FALSE)</f>
        <v>0</v>
      </c>
      <c r="F144" s="71">
        <f>VLOOKUP($A144,Zakázka!$A:$Q,17,FALSE)</f>
        <v>0</v>
      </c>
      <c r="G144" s="7"/>
      <c r="H144" s="9"/>
    </row>
    <row r="145" spans="1:8" ht="9" hidden="1" outlineLevel="4" x14ac:dyDescent="0.15">
      <c r="A145" s="73" t="s">
        <v>302</v>
      </c>
      <c r="B145" s="74" t="s">
        <v>303</v>
      </c>
      <c r="C145" s="75">
        <f>VLOOKUP($A145,Zakázka!$A:$Q,10,FALSE)</f>
        <v>0</v>
      </c>
      <c r="D145" s="76">
        <f>VLOOKUP($A145,Zakázka!$A:$Q,12,FALSE)</f>
        <v>0</v>
      </c>
      <c r="E145" s="75">
        <f>VLOOKUP($A145,Zakázka!$A:$Q,16,FALSE)</f>
        <v>0</v>
      </c>
      <c r="F145" s="75">
        <f>VLOOKUP($A145,Zakázka!$A:$Q,17,FALSE)</f>
        <v>0</v>
      </c>
      <c r="G145" s="7"/>
      <c r="H145" s="9"/>
    </row>
    <row r="146" spans="1:8" ht="9" hidden="1" outlineLevel="4" x14ac:dyDescent="0.15">
      <c r="A146" s="73" t="s">
        <v>304</v>
      </c>
      <c r="B146" s="74" t="s">
        <v>75</v>
      </c>
      <c r="C146" s="75">
        <f>VLOOKUP($A146,Zakázka!$A:$Q,10,FALSE)</f>
        <v>0</v>
      </c>
      <c r="D146" s="76">
        <f>VLOOKUP($A146,Zakázka!$A:$Q,12,FALSE)</f>
        <v>1.4186899999999999E-2</v>
      </c>
      <c r="E146" s="75">
        <f>VLOOKUP($A146,Zakázka!$A:$Q,16,FALSE)</f>
        <v>0</v>
      </c>
      <c r="F146" s="75">
        <f>VLOOKUP($A146,Zakázka!$A:$Q,17,FALSE)</f>
        <v>0</v>
      </c>
      <c r="G146" s="7"/>
      <c r="H146" s="9"/>
    </row>
    <row r="147" spans="1:8" ht="9" hidden="1" outlineLevel="4" x14ac:dyDescent="0.15">
      <c r="A147" s="73" t="s">
        <v>305</v>
      </c>
      <c r="B147" s="74" t="s">
        <v>77</v>
      </c>
      <c r="C147" s="75">
        <f>VLOOKUP($A147,Zakázka!$A:$Q,10,FALSE)</f>
        <v>0</v>
      </c>
      <c r="D147" s="76">
        <f>VLOOKUP($A147,Zakázka!$A:$Q,12,FALSE)</f>
        <v>8.1847499999999993E-3</v>
      </c>
      <c r="E147" s="75">
        <f>VLOOKUP($A147,Zakázka!$A:$Q,16,FALSE)</f>
        <v>0</v>
      </c>
      <c r="F147" s="75">
        <f>VLOOKUP($A147,Zakázka!$A:$Q,17,FALSE)</f>
        <v>0</v>
      </c>
      <c r="G147" s="7"/>
      <c r="H147" s="9"/>
    </row>
    <row r="148" spans="1:8" ht="9" hidden="1" outlineLevel="4" x14ac:dyDescent="0.15">
      <c r="A148" s="73" t="s">
        <v>306</v>
      </c>
      <c r="B148" s="74" t="s">
        <v>79</v>
      </c>
      <c r="C148" s="75">
        <f>VLOOKUP($A148,Zakázka!$A:$Q,10,FALSE)</f>
        <v>0</v>
      </c>
      <c r="D148" s="76">
        <f>VLOOKUP($A148,Zakázka!$A:$Q,12,FALSE)</f>
        <v>0</v>
      </c>
      <c r="E148" s="75">
        <f>VLOOKUP($A148,Zakázka!$A:$Q,16,FALSE)</f>
        <v>0</v>
      </c>
      <c r="F148" s="75">
        <f>VLOOKUP($A148,Zakázka!$A:$Q,17,FALSE)</f>
        <v>0</v>
      </c>
      <c r="G148" s="7"/>
      <c r="H148" s="9"/>
    </row>
    <row r="149" spans="1:8" ht="10.5" hidden="1" outlineLevel="3" collapsed="1" x14ac:dyDescent="0.15">
      <c r="A149" s="69" t="s">
        <v>307</v>
      </c>
      <c r="B149" s="70" t="s">
        <v>85</v>
      </c>
      <c r="C149" s="71">
        <f>VLOOKUP($A149,Zakázka!$A:$Q,10,FALSE)</f>
        <v>0</v>
      </c>
      <c r="D149" s="72">
        <f>VLOOKUP($A149,Zakázka!$A:$Q,12,FALSE)</f>
        <v>0</v>
      </c>
      <c r="E149" s="71">
        <f>VLOOKUP($A149,Zakázka!$A:$Q,16,FALSE)</f>
        <v>0</v>
      </c>
      <c r="F149" s="71">
        <f>VLOOKUP($A149,Zakázka!$A:$Q,17,FALSE)</f>
        <v>0</v>
      </c>
      <c r="G149" s="7"/>
      <c r="H149" s="9"/>
    </row>
    <row r="150" spans="1:8" ht="9" hidden="1" outlineLevel="4" x14ac:dyDescent="0.15">
      <c r="A150" s="73" t="s">
        <v>308</v>
      </c>
      <c r="B150" s="74" t="s">
        <v>87</v>
      </c>
      <c r="C150" s="75">
        <f>VLOOKUP($A150,Zakázka!$A:$Q,10,FALSE)</f>
        <v>0</v>
      </c>
      <c r="D150" s="76">
        <f>VLOOKUP($A150,Zakázka!$A:$Q,12,FALSE)</f>
        <v>0</v>
      </c>
      <c r="E150" s="75">
        <f>VLOOKUP($A150,Zakázka!$A:$Q,16,FALSE)</f>
        <v>0</v>
      </c>
      <c r="F150" s="75">
        <f>VLOOKUP($A150,Zakázka!$A:$Q,17,FALSE)</f>
        <v>0</v>
      </c>
      <c r="G150" s="7"/>
      <c r="H150" s="9"/>
    </row>
    <row r="151" spans="1:8" ht="10.5" hidden="1" outlineLevel="3" collapsed="1" x14ac:dyDescent="0.15">
      <c r="A151" s="69" t="s">
        <v>309</v>
      </c>
      <c r="B151" s="70" t="s">
        <v>109</v>
      </c>
      <c r="C151" s="71">
        <f>VLOOKUP($A151,Zakázka!$A:$Q,10,FALSE)</f>
        <v>0</v>
      </c>
      <c r="D151" s="72">
        <f>VLOOKUP($A151,Zakázka!$A:$Q,12,FALSE)</f>
        <v>0.19032499999999999</v>
      </c>
      <c r="E151" s="71">
        <f>VLOOKUP($A151,Zakázka!$A:$Q,16,FALSE)</f>
        <v>0</v>
      </c>
      <c r="F151" s="71">
        <f>VLOOKUP($A151,Zakázka!$A:$Q,17,FALSE)</f>
        <v>0</v>
      </c>
      <c r="G151" s="7"/>
      <c r="H151" s="9"/>
    </row>
    <row r="152" spans="1:8" ht="9" hidden="1" outlineLevel="4" x14ac:dyDescent="0.15">
      <c r="A152" s="73" t="s">
        <v>310</v>
      </c>
      <c r="B152" s="74" t="s">
        <v>111</v>
      </c>
      <c r="C152" s="75">
        <f>VLOOKUP($A152,Zakázka!$A:$Q,10,FALSE)</f>
        <v>0</v>
      </c>
      <c r="D152" s="76">
        <f>VLOOKUP($A152,Zakázka!$A:$Q,12,FALSE)</f>
        <v>0.19032499999999999</v>
      </c>
      <c r="E152" s="75">
        <f>VLOOKUP($A152,Zakázka!$A:$Q,16,FALSE)</f>
        <v>0</v>
      </c>
      <c r="F152" s="75">
        <f>VLOOKUP($A152,Zakázka!$A:$Q,17,FALSE)</f>
        <v>0</v>
      </c>
      <c r="G152" s="7"/>
      <c r="H152" s="9"/>
    </row>
    <row r="153" spans="1:8" ht="10.5" hidden="1" outlineLevel="3" collapsed="1" x14ac:dyDescent="0.15">
      <c r="A153" s="69" t="s">
        <v>311</v>
      </c>
      <c r="B153" s="70" t="s">
        <v>113</v>
      </c>
      <c r="C153" s="71">
        <f>VLOOKUP($A153,Zakázka!$A:$Q,10,FALSE)</f>
        <v>0</v>
      </c>
      <c r="D153" s="72">
        <f>VLOOKUP($A153,Zakázka!$A:$Q,12,FALSE)</f>
        <v>3.4062607250000001</v>
      </c>
      <c r="E153" s="71">
        <f>VLOOKUP($A153,Zakázka!$A:$Q,16,FALSE)</f>
        <v>0</v>
      </c>
      <c r="F153" s="71">
        <f>VLOOKUP($A153,Zakázka!$A:$Q,17,FALSE)</f>
        <v>0</v>
      </c>
      <c r="G153" s="7"/>
      <c r="H153" s="9"/>
    </row>
    <row r="154" spans="1:8" ht="9" hidden="1" outlineLevel="4" x14ac:dyDescent="0.15">
      <c r="A154" s="73" t="s">
        <v>312</v>
      </c>
      <c r="B154" s="74" t="s">
        <v>115</v>
      </c>
      <c r="C154" s="75">
        <f>VLOOKUP($A154,Zakázka!$A:$Q,10,FALSE)</f>
        <v>0</v>
      </c>
      <c r="D154" s="76">
        <f>VLOOKUP($A154,Zakázka!$A:$Q,12,FALSE)</f>
        <v>3.4062607250000001</v>
      </c>
      <c r="E154" s="75">
        <f>VLOOKUP($A154,Zakázka!$A:$Q,16,FALSE)</f>
        <v>0</v>
      </c>
      <c r="F154" s="75">
        <f>VLOOKUP($A154,Zakázka!$A:$Q,17,FALSE)</f>
        <v>0</v>
      </c>
      <c r="G154" s="7"/>
      <c r="H154" s="9"/>
    </row>
    <row r="155" spans="1:8" ht="10.5" hidden="1" outlineLevel="3" collapsed="1" x14ac:dyDescent="0.15">
      <c r="A155" s="69" t="s">
        <v>313</v>
      </c>
      <c r="B155" s="70" t="s">
        <v>121</v>
      </c>
      <c r="C155" s="71">
        <f>VLOOKUP($A155,Zakázka!$A:$Q,10,FALSE)</f>
        <v>0</v>
      </c>
      <c r="D155" s="72">
        <f>VLOOKUP($A155,Zakázka!$A:$Q,12,FALSE)</f>
        <v>3.4111199999999994E-2</v>
      </c>
      <c r="E155" s="71">
        <f>VLOOKUP($A155,Zakázka!$A:$Q,16,FALSE)</f>
        <v>0</v>
      </c>
      <c r="F155" s="71">
        <f>VLOOKUP($A155,Zakázka!$A:$Q,17,FALSE)</f>
        <v>0</v>
      </c>
      <c r="G155" s="7"/>
      <c r="H155" s="9"/>
    </row>
    <row r="156" spans="1:8" ht="9" hidden="1" outlineLevel="4" x14ac:dyDescent="0.15">
      <c r="A156" s="73" t="s">
        <v>314</v>
      </c>
      <c r="B156" s="74" t="s">
        <v>315</v>
      </c>
      <c r="C156" s="75">
        <f>VLOOKUP($A156,Zakázka!$A:$Q,10,FALSE)</f>
        <v>0</v>
      </c>
      <c r="D156" s="76">
        <f>VLOOKUP($A156,Zakázka!$A:$Q,12,FALSE)</f>
        <v>3.4111199999999994E-2</v>
      </c>
      <c r="E156" s="75">
        <f>VLOOKUP($A156,Zakázka!$A:$Q,16,FALSE)</f>
        <v>0</v>
      </c>
      <c r="F156" s="75">
        <f>VLOOKUP($A156,Zakázka!$A:$Q,17,FALSE)</f>
        <v>0</v>
      </c>
      <c r="G156" s="7"/>
      <c r="H156" s="9"/>
    </row>
    <row r="157" spans="1:8" ht="10.5" hidden="1" outlineLevel="3" collapsed="1" x14ac:dyDescent="0.15">
      <c r="A157" s="69" t="s">
        <v>316</v>
      </c>
      <c r="B157" s="70" t="s">
        <v>125</v>
      </c>
      <c r="C157" s="71">
        <f>VLOOKUP($A157,Zakázka!$A:$Q,10,FALSE)</f>
        <v>0</v>
      </c>
      <c r="D157" s="72">
        <f>VLOOKUP($A157,Zakázka!$A:$Q,12,FALSE)</f>
        <v>0</v>
      </c>
      <c r="E157" s="71">
        <f>VLOOKUP($A157,Zakázka!$A:$Q,16,FALSE)</f>
        <v>0</v>
      </c>
      <c r="F157" s="71">
        <f>VLOOKUP($A157,Zakázka!$A:$Q,17,FALSE)</f>
        <v>0</v>
      </c>
      <c r="G157" s="7"/>
      <c r="H157" s="9"/>
    </row>
    <row r="158" spans="1:8" ht="9" hidden="1" outlineLevel="4" x14ac:dyDescent="0.15">
      <c r="A158" s="73" t="s">
        <v>317</v>
      </c>
      <c r="B158" s="74" t="s">
        <v>127</v>
      </c>
      <c r="C158" s="75">
        <f>VLOOKUP($A158,Zakázka!$A:$Q,10,FALSE)</f>
        <v>0</v>
      </c>
      <c r="D158" s="76">
        <f>VLOOKUP($A158,Zakázka!$A:$Q,12,FALSE)</f>
        <v>0</v>
      </c>
      <c r="E158" s="75">
        <f>VLOOKUP($A158,Zakázka!$A:$Q,16,FALSE)</f>
        <v>0</v>
      </c>
      <c r="F158" s="75">
        <f>VLOOKUP($A158,Zakázka!$A:$Q,17,FALSE)</f>
        <v>0</v>
      </c>
      <c r="G158" s="7"/>
      <c r="H158" s="9"/>
    </row>
    <row r="159" spans="1:8" ht="11.25" outlineLevel="2" collapsed="1" x14ac:dyDescent="0.15">
      <c r="A159" s="65" t="s">
        <v>318</v>
      </c>
      <c r="B159" s="66" t="s">
        <v>319</v>
      </c>
      <c r="C159" s="67">
        <f>VLOOKUP($A159,Zakázka!$A:$Q,10,FALSE)</f>
        <v>0</v>
      </c>
      <c r="D159" s="68">
        <f>VLOOKUP($A159,Zakázka!$A:$Q,12,FALSE)</f>
        <v>0.16600000000000001</v>
      </c>
      <c r="E159" s="67">
        <f>VLOOKUP($A159,Zakázka!$A:$Q,16,FALSE)</f>
        <v>0</v>
      </c>
      <c r="F159" s="67">
        <f>VLOOKUP($A159,Zakázka!$A:$Q,17,FALSE)</f>
        <v>0</v>
      </c>
      <c r="G159" s="7"/>
      <c r="H159" s="9"/>
    </row>
    <row r="160" spans="1:8" ht="10.5" hidden="1" outlineLevel="3" x14ac:dyDescent="0.15">
      <c r="A160" s="69" t="s">
        <v>320</v>
      </c>
      <c r="B160" s="70" t="s">
        <v>153</v>
      </c>
      <c r="C160" s="71">
        <f>VLOOKUP($A160,Zakázka!$A:$Q,10,FALSE)</f>
        <v>0</v>
      </c>
      <c r="D160" s="72">
        <f>VLOOKUP($A160,Zakázka!$A:$Q,12,FALSE)</f>
        <v>0.16600000000000001</v>
      </c>
      <c r="E160" s="71">
        <f>VLOOKUP($A160,Zakázka!$A:$Q,16,FALSE)</f>
        <v>0</v>
      </c>
      <c r="F160" s="71">
        <f>VLOOKUP($A160,Zakázka!$A:$Q,17,FALSE)</f>
        <v>0</v>
      </c>
      <c r="G160" s="7"/>
      <c r="H160" s="9"/>
    </row>
    <row r="161" spans="1:8" ht="9" hidden="1" outlineLevel="4" x14ac:dyDescent="0.15">
      <c r="A161" s="73" t="s">
        <v>321</v>
      </c>
      <c r="B161" s="74" t="s">
        <v>155</v>
      </c>
      <c r="C161" s="75">
        <f>VLOOKUP($A161,Zakázka!$A:$Q,10,FALSE)</f>
        <v>0</v>
      </c>
      <c r="D161" s="76">
        <f>VLOOKUP($A161,Zakázka!$A:$Q,12,FALSE)</f>
        <v>0.16600000000000001</v>
      </c>
      <c r="E161" s="75">
        <f>VLOOKUP($A161,Zakázka!$A:$Q,16,FALSE)</f>
        <v>0</v>
      </c>
      <c r="F161" s="75">
        <f>VLOOKUP($A161,Zakázka!$A:$Q,17,FALSE)</f>
        <v>0</v>
      </c>
      <c r="G161" s="7"/>
      <c r="H161" s="9"/>
    </row>
    <row r="162" spans="1:8" ht="11.25" outlineLevel="2" collapsed="1" x14ac:dyDescent="0.15">
      <c r="A162" s="65" t="s">
        <v>322</v>
      </c>
      <c r="B162" s="66" t="s">
        <v>323</v>
      </c>
      <c r="C162" s="67">
        <f>VLOOKUP($A162,Zakázka!$A:$Q,10,FALSE)</f>
        <v>0</v>
      </c>
      <c r="D162" s="68">
        <f>VLOOKUP($A162,Zakázka!$A:$Q,12,FALSE)</f>
        <v>0</v>
      </c>
      <c r="E162" s="67">
        <f>VLOOKUP($A162,Zakázka!$A:$Q,16,FALSE)</f>
        <v>0</v>
      </c>
      <c r="F162" s="67">
        <f>VLOOKUP($A162,Zakázka!$A:$Q,17,FALSE)</f>
        <v>0</v>
      </c>
      <c r="G162" s="7"/>
      <c r="H162" s="9"/>
    </row>
    <row r="163" spans="1:8" ht="10.5" hidden="1" outlineLevel="3" x14ac:dyDescent="0.15">
      <c r="A163" s="69" t="s">
        <v>324</v>
      </c>
      <c r="B163" s="70" t="s">
        <v>325</v>
      </c>
      <c r="C163" s="71">
        <f>VLOOKUP($A163,Zakázka!$A:$Q,10,FALSE)</f>
        <v>0</v>
      </c>
      <c r="D163" s="72">
        <f>VLOOKUP($A163,Zakázka!$A:$Q,12,FALSE)</f>
        <v>0</v>
      </c>
      <c r="E163" s="71">
        <f>VLOOKUP($A163,Zakázka!$A:$Q,16,FALSE)</f>
        <v>0</v>
      </c>
      <c r="F163" s="71">
        <f>VLOOKUP($A163,Zakázka!$A:$Q,17,FALSE)</f>
        <v>0</v>
      </c>
      <c r="G163" s="7"/>
      <c r="H163" s="9"/>
    </row>
    <row r="164" spans="1:8" ht="9" hidden="1" outlineLevel="4" x14ac:dyDescent="0.15">
      <c r="A164" s="73" t="s">
        <v>326</v>
      </c>
      <c r="B164" s="74" t="s">
        <v>327</v>
      </c>
      <c r="C164" s="75">
        <f>VLOOKUP($A164,Zakázka!$A:$Q,10,FALSE)</f>
        <v>0</v>
      </c>
      <c r="D164" s="76">
        <f>VLOOKUP($A164,Zakázka!$A:$Q,12,FALSE)</f>
        <v>0</v>
      </c>
      <c r="E164" s="75">
        <f>VLOOKUP($A164,Zakázka!$A:$Q,16,FALSE)</f>
        <v>0</v>
      </c>
      <c r="F164" s="75">
        <f>VLOOKUP($A164,Zakázka!$A:$Q,17,FALSE)</f>
        <v>0</v>
      </c>
      <c r="G164" s="7"/>
      <c r="H164" s="9"/>
    </row>
    <row r="165" spans="1:8" ht="12" outlineLevel="1" x14ac:dyDescent="0.15">
      <c r="A165" s="61" t="s">
        <v>328</v>
      </c>
      <c r="B165" s="62" t="s">
        <v>329</v>
      </c>
      <c r="C165" s="63">
        <f>VLOOKUP($A165,Zakázka!$A:$Q,10,FALSE)</f>
        <v>0</v>
      </c>
      <c r="D165" s="64">
        <f>VLOOKUP($A165,Zakázka!$A:$Q,12,FALSE)</f>
        <v>84.483744096500018</v>
      </c>
      <c r="E165" s="63">
        <f>VLOOKUP($A165,Zakázka!$A:$Q,16,FALSE)</f>
        <v>0</v>
      </c>
      <c r="F165" s="63">
        <f>VLOOKUP($A165,Zakázka!$A:$Q,17,FALSE)</f>
        <v>0</v>
      </c>
      <c r="G165" s="7"/>
      <c r="H165" s="9"/>
    </row>
    <row r="166" spans="1:8" ht="11.25" outlineLevel="2" collapsed="1" x14ac:dyDescent="0.15">
      <c r="A166" s="65" t="s">
        <v>330</v>
      </c>
      <c r="B166" s="66" t="s">
        <v>331</v>
      </c>
      <c r="C166" s="67">
        <f>VLOOKUP($A166,Zakázka!$A:$Q,10,FALSE)</f>
        <v>0</v>
      </c>
      <c r="D166" s="68">
        <f>VLOOKUP($A166,Zakázka!$A:$Q,12,FALSE)</f>
        <v>82.534204096500005</v>
      </c>
      <c r="E166" s="67">
        <f>VLOOKUP($A166,Zakázka!$A:$Q,16,FALSE)</f>
        <v>0</v>
      </c>
      <c r="F166" s="67">
        <f>VLOOKUP($A166,Zakázka!$A:$Q,17,FALSE)</f>
        <v>0</v>
      </c>
      <c r="G166" s="7"/>
      <c r="H166" s="9"/>
    </row>
    <row r="167" spans="1:8" ht="10.5" hidden="1" outlineLevel="3" collapsed="1" x14ac:dyDescent="0.15">
      <c r="A167" s="69" t="s">
        <v>332</v>
      </c>
      <c r="B167" s="70" t="s">
        <v>53</v>
      </c>
      <c r="C167" s="71">
        <f>VLOOKUP($A167,Zakázka!$A:$Q,10,FALSE)</f>
        <v>0</v>
      </c>
      <c r="D167" s="72">
        <f>VLOOKUP($A167,Zakázka!$A:$Q,12,FALSE)</f>
        <v>19.465485500000003</v>
      </c>
      <c r="E167" s="71">
        <f>VLOOKUP($A167,Zakázka!$A:$Q,16,FALSE)</f>
        <v>0</v>
      </c>
      <c r="F167" s="71">
        <f>VLOOKUP($A167,Zakázka!$A:$Q,17,FALSE)</f>
        <v>0</v>
      </c>
      <c r="G167" s="7"/>
      <c r="H167" s="9"/>
    </row>
    <row r="168" spans="1:8" ht="9" hidden="1" outlineLevel="4" x14ac:dyDescent="0.15">
      <c r="A168" s="73" t="s">
        <v>333</v>
      </c>
      <c r="B168" s="74" t="s">
        <v>55</v>
      </c>
      <c r="C168" s="75">
        <f>VLOOKUP($A168,Zakázka!$A:$Q,10,FALSE)</f>
        <v>0</v>
      </c>
      <c r="D168" s="76">
        <f>VLOOKUP($A168,Zakázka!$A:$Q,12,FALSE)</f>
        <v>19.465485500000003</v>
      </c>
      <c r="E168" s="75">
        <f>VLOOKUP($A168,Zakázka!$A:$Q,16,FALSE)</f>
        <v>0</v>
      </c>
      <c r="F168" s="75">
        <f>VLOOKUP($A168,Zakázka!$A:$Q,17,FALSE)</f>
        <v>0</v>
      </c>
      <c r="G168" s="7"/>
      <c r="H168" s="9"/>
    </row>
    <row r="169" spans="1:8" ht="10.5" hidden="1" outlineLevel="3" collapsed="1" x14ac:dyDescent="0.15">
      <c r="A169" s="69" t="s">
        <v>334</v>
      </c>
      <c r="B169" s="70" t="s">
        <v>65</v>
      </c>
      <c r="C169" s="71">
        <f>VLOOKUP($A169,Zakázka!$A:$Q,10,FALSE)</f>
        <v>0</v>
      </c>
      <c r="D169" s="72">
        <f>VLOOKUP($A169,Zakázka!$A:$Q,12,FALSE)</f>
        <v>48.205051202499995</v>
      </c>
      <c r="E169" s="71">
        <f>VLOOKUP($A169,Zakázka!$A:$Q,16,FALSE)</f>
        <v>0</v>
      </c>
      <c r="F169" s="71">
        <f>VLOOKUP($A169,Zakázka!$A:$Q,17,FALSE)</f>
        <v>0</v>
      </c>
      <c r="G169" s="7"/>
      <c r="H169" s="9"/>
    </row>
    <row r="170" spans="1:8" ht="9" hidden="1" outlineLevel="4" x14ac:dyDescent="0.15">
      <c r="A170" s="73" t="s">
        <v>335</v>
      </c>
      <c r="B170" s="74" t="s">
        <v>67</v>
      </c>
      <c r="C170" s="75">
        <f>VLOOKUP($A170,Zakázka!$A:$Q,10,FALSE)</f>
        <v>0</v>
      </c>
      <c r="D170" s="76">
        <f>VLOOKUP($A170,Zakázka!$A:$Q,12,FALSE)</f>
        <v>27.626030222499999</v>
      </c>
      <c r="E170" s="75">
        <f>VLOOKUP($A170,Zakázka!$A:$Q,16,FALSE)</f>
        <v>0</v>
      </c>
      <c r="F170" s="75">
        <f>VLOOKUP($A170,Zakázka!$A:$Q,17,FALSE)</f>
        <v>0</v>
      </c>
      <c r="G170" s="7"/>
      <c r="H170" s="9"/>
    </row>
    <row r="171" spans="1:8" ht="9" hidden="1" outlineLevel="4" x14ac:dyDescent="0.15">
      <c r="A171" s="73" t="s">
        <v>336</v>
      </c>
      <c r="B171" s="74" t="s">
        <v>69</v>
      </c>
      <c r="C171" s="75">
        <f>VLOOKUP($A171,Zakázka!$A:$Q,10,FALSE)</f>
        <v>0</v>
      </c>
      <c r="D171" s="76">
        <f>VLOOKUP($A171,Zakázka!$A:$Q,12,FALSE)</f>
        <v>20.216440979999994</v>
      </c>
      <c r="E171" s="75">
        <f>VLOOKUP($A171,Zakázka!$A:$Q,16,FALSE)</f>
        <v>0</v>
      </c>
      <c r="F171" s="75">
        <f>VLOOKUP($A171,Zakázka!$A:$Q,17,FALSE)</f>
        <v>0</v>
      </c>
      <c r="G171" s="7"/>
      <c r="H171" s="9"/>
    </row>
    <row r="172" spans="1:8" ht="9" hidden="1" outlineLevel="4" x14ac:dyDescent="0.15">
      <c r="A172" s="73" t="s">
        <v>337</v>
      </c>
      <c r="B172" s="74" t="s">
        <v>338</v>
      </c>
      <c r="C172" s="75">
        <f>VLOOKUP($A172,Zakázka!$A:$Q,10,FALSE)</f>
        <v>0</v>
      </c>
      <c r="D172" s="76">
        <f>VLOOKUP($A172,Zakázka!$A:$Q,12,FALSE)</f>
        <v>0.36258000000000001</v>
      </c>
      <c r="E172" s="75">
        <f>VLOOKUP($A172,Zakázka!$A:$Q,16,FALSE)</f>
        <v>0</v>
      </c>
      <c r="F172" s="75">
        <f>VLOOKUP($A172,Zakázka!$A:$Q,17,FALSE)</f>
        <v>0</v>
      </c>
      <c r="G172" s="7"/>
      <c r="H172" s="9"/>
    </row>
    <row r="173" spans="1:8" ht="10.5" hidden="1" outlineLevel="3" collapsed="1" x14ac:dyDescent="0.15">
      <c r="A173" s="69" t="s">
        <v>339</v>
      </c>
      <c r="B173" s="70" t="s">
        <v>71</v>
      </c>
      <c r="C173" s="71">
        <f>VLOOKUP($A173,Zakázka!$A:$Q,10,FALSE)</f>
        <v>0</v>
      </c>
      <c r="D173" s="72">
        <f>VLOOKUP($A173,Zakázka!$A:$Q,12,FALSE)</f>
        <v>3.534071074999999E-2</v>
      </c>
      <c r="E173" s="71">
        <f>VLOOKUP($A173,Zakázka!$A:$Q,16,FALSE)</f>
        <v>0</v>
      </c>
      <c r="F173" s="71">
        <f>VLOOKUP($A173,Zakázka!$A:$Q,17,FALSE)</f>
        <v>0</v>
      </c>
      <c r="G173" s="7"/>
      <c r="H173" s="9"/>
    </row>
    <row r="174" spans="1:8" ht="9" hidden="1" outlineLevel="4" x14ac:dyDescent="0.15">
      <c r="A174" s="73" t="s">
        <v>340</v>
      </c>
      <c r="B174" s="74" t="s">
        <v>303</v>
      </c>
      <c r="C174" s="75">
        <f>VLOOKUP($A174,Zakázka!$A:$Q,10,FALSE)</f>
        <v>0</v>
      </c>
      <c r="D174" s="76">
        <f>VLOOKUP($A174,Zakázka!$A:$Q,12,FALSE)</f>
        <v>0</v>
      </c>
      <c r="E174" s="75">
        <f>VLOOKUP($A174,Zakázka!$A:$Q,16,FALSE)</f>
        <v>0</v>
      </c>
      <c r="F174" s="75">
        <f>VLOOKUP($A174,Zakázka!$A:$Q,17,FALSE)</f>
        <v>0</v>
      </c>
      <c r="G174" s="7"/>
      <c r="H174" s="9"/>
    </row>
    <row r="175" spans="1:8" ht="9" hidden="1" outlineLevel="4" x14ac:dyDescent="0.15">
      <c r="A175" s="73" t="s">
        <v>341</v>
      </c>
      <c r="B175" s="74" t="s">
        <v>75</v>
      </c>
      <c r="C175" s="75">
        <f>VLOOKUP($A175,Zakázka!$A:$Q,10,FALSE)</f>
        <v>0</v>
      </c>
      <c r="D175" s="76">
        <f>VLOOKUP($A175,Zakázka!$A:$Q,12,FALSE)</f>
        <v>2.0792118749999991E-2</v>
      </c>
      <c r="E175" s="75">
        <f>VLOOKUP($A175,Zakázka!$A:$Q,16,FALSE)</f>
        <v>0</v>
      </c>
      <c r="F175" s="75">
        <f>VLOOKUP($A175,Zakázka!$A:$Q,17,FALSE)</f>
        <v>0</v>
      </c>
      <c r="G175" s="7"/>
      <c r="H175" s="9"/>
    </row>
    <row r="176" spans="1:8" ht="9" hidden="1" outlineLevel="4" x14ac:dyDescent="0.15">
      <c r="A176" s="73" t="s">
        <v>342</v>
      </c>
      <c r="B176" s="74" t="s">
        <v>77</v>
      </c>
      <c r="C176" s="75">
        <f>VLOOKUP($A176,Zakázka!$A:$Q,10,FALSE)</f>
        <v>0</v>
      </c>
      <c r="D176" s="76">
        <f>VLOOKUP($A176,Zakázka!$A:$Q,12,FALSE)</f>
        <v>1.3588592E-2</v>
      </c>
      <c r="E176" s="75">
        <f>VLOOKUP($A176,Zakázka!$A:$Q,16,FALSE)</f>
        <v>0</v>
      </c>
      <c r="F176" s="75">
        <f>VLOOKUP($A176,Zakázka!$A:$Q,17,FALSE)</f>
        <v>0</v>
      </c>
      <c r="G176" s="7"/>
      <c r="H176" s="9"/>
    </row>
    <row r="177" spans="1:8" ht="9" hidden="1" outlineLevel="4" x14ac:dyDescent="0.15">
      <c r="A177" s="73" t="s">
        <v>343</v>
      </c>
      <c r="B177" s="74" t="s">
        <v>79</v>
      </c>
      <c r="C177" s="75">
        <f>VLOOKUP($A177,Zakázka!$A:$Q,10,FALSE)</f>
        <v>0</v>
      </c>
      <c r="D177" s="76">
        <f>VLOOKUP($A177,Zakázka!$A:$Q,12,FALSE)</f>
        <v>9.6000000000000013E-4</v>
      </c>
      <c r="E177" s="75">
        <f>VLOOKUP($A177,Zakázka!$A:$Q,16,FALSE)</f>
        <v>0</v>
      </c>
      <c r="F177" s="75">
        <f>VLOOKUP($A177,Zakázka!$A:$Q,17,FALSE)</f>
        <v>0</v>
      </c>
      <c r="G177" s="7"/>
      <c r="H177" s="9"/>
    </row>
    <row r="178" spans="1:8" ht="10.5" hidden="1" outlineLevel="3" collapsed="1" x14ac:dyDescent="0.15">
      <c r="A178" s="69" t="s">
        <v>344</v>
      </c>
      <c r="B178" s="70" t="s">
        <v>85</v>
      </c>
      <c r="C178" s="71">
        <f>VLOOKUP($A178,Zakázka!$A:$Q,10,FALSE)</f>
        <v>0</v>
      </c>
      <c r="D178" s="72">
        <f>VLOOKUP($A178,Zakázka!$A:$Q,12,FALSE)</f>
        <v>0</v>
      </c>
      <c r="E178" s="71">
        <f>VLOOKUP($A178,Zakázka!$A:$Q,16,FALSE)</f>
        <v>0</v>
      </c>
      <c r="F178" s="71">
        <f>VLOOKUP($A178,Zakázka!$A:$Q,17,FALSE)</f>
        <v>0</v>
      </c>
      <c r="G178" s="7"/>
      <c r="H178" s="9"/>
    </row>
    <row r="179" spans="1:8" ht="9" hidden="1" outlineLevel="4" x14ac:dyDescent="0.15">
      <c r="A179" s="73" t="s">
        <v>345</v>
      </c>
      <c r="B179" s="74" t="s">
        <v>87</v>
      </c>
      <c r="C179" s="75">
        <f>VLOOKUP($A179,Zakázka!$A:$Q,10,FALSE)</f>
        <v>0</v>
      </c>
      <c r="D179" s="76">
        <f>VLOOKUP($A179,Zakázka!$A:$Q,12,FALSE)</f>
        <v>0</v>
      </c>
      <c r="E179" s="75">
        <f>VLOOKUP($A179,Zakázka!$A:$Q,16,FALSE)</f>
        <v>0</v>
      </c>
      <c r="F179" s="75">
        <f>VLOOKUP($A179,Zakázka!$A:$Q,17,FALSE)</f>
        <v>0</v>
      </c>
      <c r="G179" s="7"/>
      <c r="H179" s="9"/>
    </row>
    <row r="180" spans="1:8" ht="10.5" hidden="1" outlineLevel="3" collapsed="1" x14ac:dyDescent="0.15">
      <c r="A180" s="69" t="s">
        <v>346</v>
      </c>
      <c r="B180" s="70" t="s">
        <v>93</v>
      </c>
      <c r="C180" s="71">
        <f>VLOOKUP($A180,Zakázka!$A:$Q,10,FALSE)</f>
        <v>0</v>
      </c>
      <c r="D180" s="72">
        <f>VLOOKUP($A180,Zakázka!$A:$Q,12,FALSE)</f>
        <v>0.19667388000000002</v>
      </c>
      <c r="E180" s="71">
        <f>VLOOKUP($A180,Zakázka!$A:$Q,16,FALSE)</f>
        <v>0</v>
      </c>
      <c r="F180" s="71">
        <f>VLOOKUP($A180,Zakázka!$A:$Q,17,FALSE)</f>
        <v>0</v>
      </c>
      <c r="G180" s="7"/>
      <c r="H180" s="9"/>
    </row>
    <row r="181" spans="1:8" ht="9" hidden="1" outlineLevel="4" x14ac:dyDescent="0.15">
      <c r="A181" s="73" t="s">
        <v>347</v>
      </c>
      <c r="B181" s="74" t="s">
        <v>348</v>
      </c>
      <c r="C181" s="75">
        <f>VLOOKUP($A181,Zakázka!$A:$Q,10,FALSE)</f>
        <v>0</v>
      </c>
      <c r="D181" s="76">
        <f>VLOOKUP($A181,Zakázka!$A:$Q,12,FALSE)</f>
        <v>0.19667388000000002</v>
      </c>
      <c r="E181" s="75">
        <f>VLOOKUP($A181,Zakázka!$A:$Q,16,FALSE)</f>
        <v>0</v>
      </c>
      <c r="F181" s="75">
        <f>VLOOKUP($A181,Zakázka!$A:$Q,17,FALSE)</f>
        <v>0</v>
      </c>
      <c r="G181" s="7"/>
      <c r="H181" s="9"/>
    </row>
    <row r="182" spans="1:8" ht="10.5" hidden="1" outlineLevel="3" collapsed="1" x14ac:dyDescent="0.15">
      <c r="A182" s="69" t="s">
        <v>349</v>
      </c>
      <c r="B182" s="70" t="s">
        <v>350</v>
      </c>
      <c r="C182" s="71">
        <f>VLOOKUP($A182,Zakázka!$A:$Q,10,FALSE)</f>
        <v>0</v>
      </c>
      <c r="D182" s="72">
        <f>VLOOKUP($A182,Zakázka!$A:$Q,12,FALSE)</f>
        <v>1.9374696687500004</v>
      </c>
      <c r="E182" s="71">
        <f>VLOOKUP($A182,Zakázka!$A:$Q,16,FALSE)</f>
        <v>0</v>
      </c>
      <c r="F182" s="71">
        <f>VLOOKUP($A182,Zakázka!$A:$Q,17,FALSE)</f>
        <v>0</v>
      </c>
      <c r="G182" s="7"/>
      <c r="H182" s="9"/>
    </row>
    <row r="183" spans="1:8" ht="9" hidden="1" outlineLevel="4" x14ac:dyDescent="0.15">
      <c r="A183" s="73" t="s">
        <v>351</v>
      </c>
      <c r="B183" s="74" t="s">
        <v>352</v>
      </c>
      <c r="C183" s="75">
        <f>VLOOKUP($A183,Zakázka!$A:$Q,10,FALSE)</f>
        <v>0</v>
      </c>
      <c r="D183" s="76">
        <f>VLOOKUP($A183,Zakázka!$A:$Q,12,FALSE)</f>
        <v>1.9374696687500004</v>
      </c>
      <c r="E183" s="75">
        <f>VLOOKUP($A183,Zakázka!$A:$Q,16,FALSE)</f>
        <v>0</v>
      </c>
      <c r="F183" s="75">
        <f>VLOOKUP($A183,Zakázka!$A:$Q,17,FALSE)</f>
        <v>0</v>
      </c>
      <c r="G183" s="7"/>
      <c r="H183" s="9"/>
    </row>
    <row r="184" spans="1:8" ht="10.5" hidden="1" outlineLevel="3" collapsed="1" x14ac:dyDescent="0.15">
      <c r="A184" s="69" t="s">
        <v>353</v>
      </c>
      <c r="B184" s="70" t="s">
        <v>101</v>
      </c>
      <c r="C184" s="71">
        <f>VLOOKUP($A184,Zakázka!$A:$Q,10,FALSE)</f>
        <v>0</v>
      </c>
      <c r="D184" s="72">
        <f>VLOOKUP($A184,Zakázka!$A:$Q,12,FALSE)</f>
        <v>0.64973999999999998</v>
      </c>
      <c r="E184" s="71">
        <f>VLOOKUP($A184,Zakázka!$A:$Q,16,FALSE)</f>
        <v>0</v>
      </c>
      <c r="F184" s="71">
        <f>VLOOKUP($A184,Zakázka!$A:$Q,17,FALSE)</f>
        <v>0</v>
      </c>
      <c r="G184" s="7"/>
      <c r="H184" s="9"/>
    </row>
    <row r="185" spans="1:8" ht="9" hidden="1" outlineLevel="4" x14ac:dyDescent="0.15">
      <c r="A185" s="73" t="s">
        <v>354</v>
      </c>
      <c r="B185" s="74" t="s">
        <v>103</v>
      </c>
      <c r="C185" s="75">
        <f>VLOOKUP($A185,Zakázka!$A:$Q,10,FALSE)</f>
        <v>0</v>
      </c>
      <c r="D185" s="76">
        <f>VLOOKUP($A185,Zakázka!$A:$Q,12,FALSE)</f>
        <v>0.64973999999999998</v>
      </c>
      <c r="E185" s="75">
        <f>VLOOKUP($A185,Zakázka!$A:$Q,16,FALSE)</f>
        <v>0</v>
      </c>
      <c r="F185" s="75">
        <f>VLOOKUP($A185,Zakázka!$A:$Q,17,FALSE)</f>
        <v>0</v>
      </c>
      <c r="G185" s="7"/>
      <c r="H185" s="9"/>
    </row>
    <row r="186" spans="1:8" ht="10.5" hidden="1" outlineLevel="3" collapsed="1" x14ac:dyDescent="0.15">
      <c r="A186" s="69" t="s">
        <v>355</v>
      </c>
      <c r="B186" s="70" t="s">
        <v>105</v>
      </c>
      <c r="C186" s="71">
        <f>VLOOKUP($A186,Zakázka!$A:$Q,10,FALSE)</f>
        <v>0</v>
      </c>
      <c r="D186" s="72">
        <f>VLOOKUP($A186,Zakázka!$A:$Q,12,FALSE)</f>
        <v>0.35816000000000003</v>
      </c>
      <c r="E186" s="71">
        <f>VLOOKUP($A186,Zakázka!$A:$Q,16,FALSE)</f>
        <v>0</v>
      </c>
      <c r="F186" s="71">
        <f>VLOOKUP($A186,Zakázka!$A:$Q,17,FALSE)</f>
        <v>0</v>
      </c>
      <c r="G186" s="7"/>
      <c r="H186" s="9"/>
    </row>
    <row r="187" spans="1:8" ht="9" hidden="1" outlineLevel="4" x14ac:dyDescent="0.15">
      <c r="A187" s="73" t="s">
        <v>356</v>
      </c>
      <c r="B187" s="74" t="s">
        <v>107</v>
      </c>
      <c r="C187" s="75">
        <f>VLOOKUP($A187,Zakázka!$A:$Q,10,FALSE)</f>
        <v>0</v>
      </c>
      <c r="D187" s="76">
        <f>VLOOKUP($A187,Zakázka!$A:$Q,12,FALSE)</f>
        <v>0.35816000000000003</v>
      </c>
      <c r="E187" s="75">
        <f>VLOOKUP($A187,Zakázka!$A:$Q,16,FALSE)</f>
        <v>0</v>
      </c>
      <c r="F187" s="75">
        <f>VLOOKUP($A187,Zakázka!$A:$Q,17,FALSE)</f>
        <v>0</v>
      </c>
      <c r="G187" s="7"/>
      <c r="H187" s="9"/>
    </row>
    <row r="188" spans="1:8" ht="10.5" hidden="1" outlineLevel="3" collapsed="1" x14ac:dyDescent="0.15">
      <c r="A188" s="69" t="s">
        <v>357</v>
      </c>
      <c r="B188" s="70" t="s">
        <v>358</v>
      </c>
      <c r="C188" s="71">
        <f>VLOOKUP($A188,Zakázka!$A:$Q,10,FALSE)</f>
        <v>0</v>
      </c>
      <c r="D188" s="72">
        <f>VLOOKUP($A188,Zakázka!$A:$Q,12,FALSE)</f>
        <v>7.1866707064999984</v>
      </c>
      <c r="E188" s="71">
        <f>VLOOKUP($A188,Zakázka!$A:$Q,16,FALSE)</f>
        <v>0</v>
      </c>
      <c r="F188" s="71">
        <f>VLOOKUP($A188,Zakázka!$A:$Q,17,FALSE)</f>
        <v>0</v>
      </c>
      <c r="G188" s="7"/>
      <c r="H188" s="9"/>
    </row>
    <row r="189" spans="1:8" ht="9" hidden="1" outlineLevel="4" x14ac:dyDescent="0.15">
      <c r="A189" s="73" t="s">
        <v>359</v>
      </c>
      <c r="B189" s="74" t="s">
        <v>360</v>
      </c>
      <c r="C189" s="75">
        <f>VLOOKUP($A189,Zakázka!$A:$Q,10,FALSE)</f>
        <v>0</v>
      </c>
      <c r="D189" s="76">
        <f>VLOOKUP($A189,Zakázka!$A:$Q,12,FALSE)</f>
        <v>7.1866707064999984</v>
      </c>
      <c r="E189" s="75">
        <f>VLOOKUP($A189,Zakázka!$A:$Q,16,FALSE)</f>
        <v>0</v>
      </c>
      <c r="F189" s="75">
        <f>VLOOKUP($A189,Zakázka!$A:$Q,17,FALSE)</f>
        <v>0</v>
      </c>
      <c r="G189" s="7"/>
      <c r="H189" s="9"/>
    </row>
    <row r="190" spans="1:8" ht="10.5" hidden="1" outlineLevel="3" collapsed="1" x14ac:dyDescent="0.15">
      <c r="A190" s="69" t="s">
        <v>361</v>
      </c>
      <c r="B190" s="70" t="s">
        <v>113</v>
      </c>
      <c r="C190" s="71">
        <f>VLOOKUP($A190,Zakázka!$A:$Q,10,FALSE)</f>
        <v>0</v>
      </c>
      <c r="D190" s="72">
        <f>VLOOKUP($A190,Zakázka!$A:$Q,12,FALSE)</f>
        <v>4.1674519000000005</v>
      </c>
      <c r="E190" s="71">
        <f>VLOOKUP($A190,Zakázka!$A:$Q,16,FALSE)</f>
        <v>0</v>
      </c>
      <c r="F190" s="71">
        <f>VLOOKUP($A190,Zakázka!$A:$Q,17,FALSE)</f>
        <v>0</v>
      </c>
      <c r="G190" s="7"/>
      <c r="H190" s="9"/>
    </row>
    <row r="191" spans="1:8" ht="9" hidden="1" outlineLevel="4" x14ac:dyDescent="0.15">
      <c r="A191" s="73" t="s">
        <v>362</v>
      </c>
      <c r="B191" s="74" t="s">
        <v>115</v>
      </c>
      <c r="C191" s="75">
        <f>VLOOKUP($A191,Zakázka!$A:$Q,10,FALSE)</f>
        <v>0</v>
      </c>
      <c r="D191" s="76">
        <f>VLOOKUP($A191,Zakázka!$A:$Q,12,FALSE)</f>
        <v>4.1674519000000005</v>
      </c>
      <c r="E191" s="75">
        <f>VLOOKUP($A191,Zakázka!$A:$Q,16,FALSE)</f>
        <v>0</v>
      </c>
      <c r="F191" s="75">
        <f>VLOOKUP($A191,Zakázka!$A:$Q,17,FALSE)</f>
        <v>0</v>
      </c>
      <c r="G191" s="7"/>
      <c r="H191" s="9"/>
    </row>
    <row r="192" spans="1:8" ht="10.5" hidden="1" outlineLevel="3" collapsed="1" x14ac:dyDescent="0.15">
      <c r="A192" s="69" t="s">
        <v>363</v>
      </c>
      <c r="B192" s="70" t="s">
        <v>117</v>
      </c>
      <c r="C192" s="71">
        <f>VLOOKUP($A192,Zakázka!$A:$Q,10,FALSE)</f>
        <v>0</v>
      </c>
      <c r="D192" s="72">
        <f>VLOOKUP($A192,Zakázka!$A:$Q,12,FALSE)</f>
        <v>2.2068480000000001E-2</v>
      </c>
      <c r="E192" s="71">
        <f>VLOOKUP($A192,Zakázka!$A:$Q,16,FALSE)</f>
        <v>0</v>
      </c>
      <c r="F192" s="71">
        <f>VLOOKUP($A192,Zakázka!$A:$Q,17,FALSE)</f>
        <v>0</v>
      </c>
      <c r="G192" s="7"/>
      <c r="H192" s="9"/>
    </row>
    <row r="193" spans="1:8" ht="9" hidden="1" outlineLevel="4" x14ac:dyDescent="0.15">
      <c r="A193" s="73" t="s">
        <v>364</v>
      </c>
      <c r="B193" s="74" t="s">
        <v>178</v>
      </c>
      <c r="C193" s="75">
        <f>VLOOKUP($A193,Zakázka!$A:$Q,10,FALSE)</f>
        <v>0</v>
      </c>
      <c r="D193" s="76">
        <f>VLOOKUP($A193,Zakázka!$A:$Q,12,FALSE)</f>
        <v>2.2068480000000001E-2</v>
      </c>
      <c r="E193" s="75">
        <f>VLOOKUP($A193,Zakázka!$A:$Q,16,FALSE)</f>
        <v>0</v>
      </c>
      <c r="F193" s="75">
        <f>VLOOKUP($A193,Zakázka!$A:$Q,17,FALSE)</f>
        <v>0</v>
      </c>
      <c r="G193" s="7"/>
      <c r="H193" s="9"/>
    </row>
    <row r="194" spans="1:8" ht="10.5" hidden="1" outlineLevel="3" collapsed="1" x14ac:dyDescent="0.15">
      <c r="A194" s="69" t="s">
        <v>365</v>
      </c>
      <c r="B194" s="70" t="s">
        <v>121</v>
      </c>
      <c r="C194" s="71">
        <f>VLOOKUP($A194,Zakázka!$A:$Q,10,FALSE)</f>
        <v>0</v>
      </c>
      <c r="D194" s="72">
        <f>VLOOKUP($A194,Zakázka!$A:$Q,12,FALSE)</f>
        <v>0.29710415999999995</v>
      </c>
      <c r="E194" s="71">
        <f>VLOOKUP($A194,Zakázka!$A:$Q,16,FALSE)</f>
        <v>0</v>
      </c>
      <c r="F194" s="71">
        <f>VLOOKUP($A194,Zakázka!$A:$Q,17,FALSE)</f>
        <v>0</v>
      </c>
      <c r="G194" s="7"/>
      <c r="H194" s="9"/>
    </row>
    <row r="195" spans="1:8" ht="9" hidden="1" outlineLevel="4" x14ac:dyDescent="0.15">
      <c r="A195" s="73" t="s">
        <v>366</v>
      </c>
      <c r="B195" s="74" t="s">
        <v>315</v>
      </c>
      <c r="C195" s="75">
        <f>VLOOKUP($A195,Zakázka!$A:$Q,10,FALSE)</f>
        <v>0</v>
      </c>
      <c r="D195" s="76">
        <f>VLOOKUP($A195,Zakázka!$A:$Q,12,FALSE)</f>
        <v>0.29710415999999995</v>
      </c>
      <c r="E195" s="75">
        <f>VLOOKUP($A195,Zakázka!$A:$Q,16,FALSE)</f>
        <v>0</v>
      </c>
      <c r="F195" s="75">
        <f>VLOOKUP($A195,Zakázka!$A:$Q,17,FALSE)</f>
        <v>0</v>
      </c>
      <c r="G195" s="7"/>
      <c r="H195" s="9"/>
    </row>
    <row r="196" spans="1:8" ht="10.5" hidden="1" outlineLevel="3" collapsed="1" x14ac:dyDescent="0.15">
      <c r="A196" s="69" t="s">
        <v>367</v>
      </c>
      <c r="B196" s="70" t="s">
        <v>368</v>
      </c>
      <c r="C196" s="71">
        <f>VLOOKUP($A196,Zakázka!$A:$Q,10,FALSE)</f>
        <v>0</v>
      </c>
      <c r="D196" s="72">
        <f>VLOOKUP($A196,Zakázka!$A:$Q,12,FALSE)</f>
        <v>1.2987888E-2</v>
      </c>
      <c r="E196" s="71">
        <f>VLOOKUP($A196,Zakázka!$A:$Q,16,FALSE)</f>
        <v>0</v>
      </c>
      <c r="F196" s="71">
        <f>VLOOKUP($A196,Zakázka!$A:$Q,17,FALSE)</f>
        <v>0</v>
      </c>
      <c r="G196" s="7"/>
      <c r="H196" s="9"/>
    </row>
    <row r="197" spans="1:8" ht="9" hidden="1" outlineLevel="4" x14ac:dyDescent="0.15">
      <c r="A197" s="73" t="s">
        <v>369</v>
      </c>
      <c r="B197" s="74" t="s">
        <v>370</v>
      </c>
      <c r="C197" s="75">
        <f>VLOOKUP($A197,Zakázka!$A:$Q,10,FALSE)</f>
        <v>0</v>
      </c>
      <c r="D197" s="76">
        <f>VLOOKUP($A197,Zakázka!$A:$Q,12,FALSE)</f>
        <v>1.2987888E-2</v>
      </c>
      <c r="E197" s="75">
        <f>VLOOKUP($A197,Zakázka!$A:$Q,16,FALSE)</f>
        <v>0</v>
      </c>
      <c r="F197" s="75">
        <f>VLOOKUP($A197,Zakázka!$A:$Q,17,FALSE)</f>
        <v>0</v>
      </c>
      <c r="G197" s="7"/>
      <c r="H197" s="9"/>
    </row>
    <row r="198" spans="1:8" ht="10.5" hidden="1" outlineLevel="3" x14ac:dyDescent="0.15">
      <c r="A198" s="69" t="s">
        <v>371</v>
      </c>
      <c r="B198" s="70" t="s">
        <v>125</v>
      </c>
      <c r="C198" s="71">
        <f>VLOOKUP($A198,Zakázka!$A:$Q,10,FALSE)</f>
        <v>0</v>
      </c>
      <c r="D198" s="72">
        <f>VLOOKUP($A198,Zakázka!$A:$Q,12,FALSE)</f>
        <v>0</v>
      </c>
      <c r="E198" s="71">
        <f>VLOOKUP($A198,Zakázka!$A:$Q,16,FALSE)</f>
        <v>0</v>
      </c>
      <c r="F198" s="71">
        <f>VLOOKUP($A198,Zakázka!$A:$Q,17,FALSE)</f>
        <v>0</v>
      </c>
      <c r="G198" s="7"/>
      <c r="H198" s="9"/>
    </row>
    <row r="199" spans="1:8" ht="9" hidden="1" outlineLevel="4" x14ac:dyDescent="0.15">
      <c r="A199" s="73" t="s">
        <v>372</v>
      </c>
      <c r="B199" s="74" t="s">
        <v>127</v>
      </c>
      <c r="C199" s="75">
        <f>VLOOKUP($A199,Zakázka!$A:$Q,10,FALSE)</f>
        <v>0</v>
      </c>
      <c r="D199" s="76">
        <f>VLOOKUP($A199,Zakázka!$A:$Q,12,FALSE)</f>
        <v>0</v>
      </c>
      <c r="E199" s="75">
        <f>VLOOKUP($A199,Zakázka!$A:$Q,16,FALSE)</f>
        <v>0</v>
      </c>
      <c r="F199" s="75">
        <f>VLOOKUP($A199,Zakázka!$A:$Q,17,FALSE)</f>
        <v>0</v>
      </c>
      <c r="G199" s="7"/>
      <c r="H199" s="9"/>
    </row>
    <row r="200" spans="1:8" ht="11.25" outlineLevel="2" collapsed="1" x14ac:dyDescent="0.15">
      <c r="A200" s="65" t="s">
        <v>373</v>
      </c>
      <c r="B200" s="66" t="s">
        <v>374</v>
      </c>
      <c r="C200" s="67">
        <f>VLOOKUP($A200,Zakázka!$A:$Q,10,FALSE)</f>
        <v>0</v>
      </c>
      <c r="D200" s="68">
        <f>VLOOKUP($A200,Zakázka!$A:$Q,12,FALSE)</f>
        <v>0.93160000000000009</v>
      </c>
      <c r="E200" s="67">
        <f>VLOOKUP($A200,Zakázka!$A:$Q,16,FALSE)</f>
        <v>0</v>
      </c>
      <c r="F200" s="67">
        <f>VLOOKUP($A200,Zakázka!$A:$Q,17,FALSE)</f>
        <v>0</v>
      </c>
      <c r="G200" s="7"/>
      <c r="H200" s="9"/>
    </row>
    <row r="201" spans="1:8" ht="10.5" hidden="1" outlineLevel="3" collapsed="1" x14ac:dyDescent="0.15">
      <c r="A201" s="69" t="s">
        <v>375</v>
      </c>
      <c r="B201" s="70" t="s">
        <v>65</v>
      </c>
      <c r="C201" s="71">
        <f>VLOOKUP($A201,Zakázka!$A:$Q,10,FALSE)</f>
        <v>0</v>
      </c>
      <c r="D201" s="72">
        <f>VLOOKUP($A201,Zakázka!$A:$Q,12,FALSE)</f>
        <v>2.7999999999999997E-2</v>
      </c>
      <c r="E201" s="71">
        <f>VLOOKUP($A201,Zakázka!$A:$Q,16,FALSE)</f>
        <v>0</v>
      </c>
      <c r="F201" s="71">
        <f>VLOOKUP($A201,Zakázka!$A:$Q,17,FALSE)</f>
        <v>0</v>
      </c>
      <c r="G201" s="7"/>
      <c r="H201" s="9"/>
    </row>
    <row r="202" spans="1:8" ht="9" hidden="1" outlineLevel="4" x14ac:dyDescent="0.15">
      <c r="A202" s="73" t="s">
        <v>376</v>
      </c>
      <c r="B202" s="74" t="s">
        <v>67</v>
      </c>
      <c r="C202" s="75">
        <f>VLOOKUP($A202,Zakázka!$A:$Q,10,FALSE)</f>
        <v>0</v>
      </c>
      <c r="D202" s="76">
        <f>VLOOKUP($A202,Zakázka!$A:$Q,12,FALSE)</f>
        <v>2.7999999999999997E-2</v>
      </c>
      <c r="E202" s="75">
        <f>VLOOKUP($A202,Zakázka!$A:$Q,16,FALSE)</f>
        <v>0</v>
      </c>
      <c r="F202" s="75">
        <f>VLOOKUP($A202,Zakázka!$A:$Q,17,FALSE)</f>
        <v>0</v>
      </c>
      <c r="G202" s="7"/>
      <c r="H202" s="9"/>
    </row>
    <row r="203" spans="1:8" ht="10.5" hidden="1" outlineLevel="3" collapsed="1" x14ac:dyDescent="0.15">
      <c r="A203" s="69" t="s">
        <v>377</v>
      </c>
      <c r="B203" s="70" t="s">
        <v>71</v>
      </c>
      <c r="C203" s="71">
        <f>VLOOKUP($A203,Zakázka!$A:$Q,10,FALSE)</f>
        <v>0</v>
      </c>
      <c r="D203" s="72">
        <f>VLOOKUP($A203,Zakázka!$A:$Q,12,FALSE)</f>
        <v>0</v>
      </c>
      <c r="E203" s="71">
        <f>VLOOKUP($A203,Zakázka!$A:$Q,16,FALSE)</f>
        <v>0</v>
      </c>
      <c r="F203" s="71">
        <f>VLOOKUP($A203,Zakázka!$A:$Q,17,FALSE)</f>
        <v>0</v>
      </c>
      <c r="G203" s="7"/>
      <c r="H203" s="9"/>
    </row>
    <row r="204" spans="1:8" ht="9" hidden="1" outlineLevel="4" x14ac:dyDescent="0.15">
      <c r="A204" s="73" t="s">
        <v>378</v>
      </c>
      <c r="B204" s="74" t="s">
        <v>79</v>
      </c>
      <c r="C204" s="75">
        <f>VLOOKUP($A204,Zakázka!$A:$Q,10,FALSE)</f>
        <v>0</v>
      </c>
      <c r="D204" s="76">
        <f>VLOOKUP($A204,Zakázka!$A:$Q,12,FALSE)</f>
        <v>0</v>
      </c>
      <c r="E204" s="75">
        <f>VLOOKUP($A204,Zakázka!$A:$Q,16,FALSE)</f>
        <v>0</v>
      </c>
      <c r="F204" s="75">
        <f>VLOOKUP($A204,Zakázka!$A:$Q,17,FALSE)</f>
        <v>0</v>
      </c>
      <c r="G204" s="7"/>
      <c r="H204" s="9"/>
    </row>
    <row r="205" spans="1:8" ht="10.5" hidden="1" outlineLevel="3" collapsed="1" x14ac:dyDescent="0.15">
      <c r="A205" s="69" t="s">
        <v>379</v>
      </c>
      <c r="B205" s="70" t="s">
        <v>85</v>
      </c>
      <c r="C205" s="71">
        <f>VLOOKUP($A205,Zakázka!$A:$Q,10,FALSE)</f>
        <v>0</v>
      </c>
      <c r="D205" s="72">
        <f>VLOOKUP($A205,Zakázka!$A:$Q,12,FALSE)</f>
        <v>0</v>
      </c>
      <c r="E205" s="71">
        <f>VLOOKUP($A205,Zakázka!$A:$Q,16,FALSE)</f>
        <v>0</v>
      </c>
      <c r="F205" s="71">
        <f>VLOOKUP($A205,Zakázka!$A:$Q,17,FALSE)</f>
        <v>0</v>
      </c>
      <c r="G205" s="7"/>
      <c r="H205" s="9"/>
    </row>
    <row r="206" spans="1:8" ht="9" hidden="1" outlineLevel="4" x14ac:dyDescent="0.15">
      <c r="A206" s="73" t="s">
        <v>380</v>
      </c>
      <c r="B206" s="74" t="s">
        <v>87</v>
      </c>
      <c r="C206" s="75">
        <f>VLOOKUP($A206,Zakázka!$A:$Q,10,FALSE)</f>
        <v>0</v>
      </c>
      <c r="D206" s="76">
        <f>VLOOKUP($A206,Zakázka!$A:$Q,12,FALSE)</f>
        <v>0</v>
      </c>
      <c r="E206" s="75">
        <f>VLOOKUP($A206,Zakázka!$A:$Q,16,FALSE)</f>
        <v>0</v>
      </c>
      <c r="F206" s="75">
        <f>VLOOKUP($A206,Zakázka!$A:$Q,17,FALSE)</f>
        <v>0</v>
      </c>
      <c r="G206" s="7"/>
      <c r="H206" s="9"/>
    </row>
    <row r="207" spans="1:8" ht="10.5" hidden="1" outlineLevel="3" collapsed="1" x14ac:dyDescent="0.15">
      <c r="A207" s="69" t="s">
        <v>381</v>
      </c>
      <c r="B207" s="70" t="s">
        <v>145</v>
      </c>
      <c r="C207" s="71">
        <f>VLOOKUP($A207,Zakázka!$A:$Q,10,FALSE)</f>
        <v>0</v>
      </c>
      <c r="D207" s="72">
        <f>VLOOKUP($A207,Zakázka!$A:$Q,12,FALSE)</f>
        <v>3.7339999999999998E-2</v>
      </c>
      <c r="E207" s="71">
        <f>VLOOKUP($A207,Zakázka!$A:$Q,16,FALSE)</f>
        <v>0</v>
      </c>
      <c r="F207" s="71">
        <f>VLOOKUP($A207,Zakázka!$A:$Q,17,FALSE)</f>
        <v>0</v>
      </c>
      <c r="G207" s="7"/>
      <c r="H207" s="9"/>
    </row>
    <row r="208" spans="1:8" ht="9" hidden="1" outlineLevel="4" x14ac:dyDescent="0.15">
      <c r="A208" s="73" t="s">
        <v>382</v>
      </c>
      <c r="B208" s="74" t="s">
        <v>147</v>
      </c>
      <c r="C208" s="75">
        <f>VLOOKUP($A208,Zakázka!$A:$Q,10,FALSE)</f>
        <v>0</v>
      </c>
      <c r="D208" s="76">
        <f>VLOOKUP($A208,Zakázka!$A:$Q,12,FALSE)</f>
        <v>3.7339999999999998E-2</v>
      </c>
      <c r="E208" s="75">
        <f>VLOOKUP($A208,Zakázka!$A:$Q,16,FALSE)</f>
        <v>0</v>
      </c>
      <c r="F208" s="75">
        <f>VLOOKUP($A208,Zakázka!$A:$Q,17,FALSE)</f>
        <v>0</v>
      </c>
      <c r="G208" s="7"/>
      <c r="H208" s="9"/>
    </row>
    <row r="209" spans="1:8" ht="10.5" hidden="1" outlineLevel="3" collapsed="1" x14ac:dyDescent="0.15">
      <c r="A209" s="69" t="s">
        <v>383</v>
      </c>
      <c r="B209" s="70" t="s">
        <v>153</v>
      </c>
      <c r="C209" s="71">
        <f>VLOOKUP($A209,Zakázka!$A:$Q,10,FALSE)</f>
        <v>0</v>
      </c>
      <c r="D209" s="72">
        <f>VLOOKUP($A209,Zakázka!$A:$Q,12,FALSE)</f>
        <v>0.31930000000000003</v>
      </c>
      <c r="E209" s="71">
        <f>VLOOKUP($A209,Zakázka!$A:$Q,16,FALSE)</f>
        <v>0</v>
      </c>
      <c r="F209" s="71">
        <f>VLOOKUP($A209,Zakázka!$A:$Q,17,FALSE)</f>
        <v>0</v>
      </c>
      <c r="G209" s="7"/>
      <c r="H209" s="9"/>
    </row>
    <row r="210" spans="1:8" ht="9" hidden="1" outlineLevel="4" x14ac:dyDescent="0.15">
      <c r="A210" s="73" t="s">
        <v>384</v>
      </c>
      <c r="B210" s="74" t="s">
        <v>155</v>
      </c>
      <c r="C210" s="75">
        <f>VLOOKUP($A210,Zakázka!$A:$Q,10,FALSE)</f>
        <v>0</v>
      </c>
      <c r="D210" s="76">
        <f>VLOOKUP($A210,Zakázka!$A:$Q,12,FALSE)</f>
        <v>0.31930000000000003</v>
      </c>
      <c r="E210" s="75">
        <f>VLOOKUP($A210,Zakázka!$A:$Q,16,FALSE)</f>
        <v>0</v>
      </c>
      <c r="F210" s="75">
        <f>VLOOKUP($A210,Zakázka!$A:$Q,17,FALSE)</f>
        <v>0</v>
      </c>
      <c r="G210" s="7"/>
      <c r="H210" s="9"/>
    </row>
    <row r="211" spans="1:8" ht="10.5" hidden="1" outlineLevel="3" collapsed="1" x14ac:dyDescent="0.15">
      <c r="A211" s="69" t="s">
        <v>385</v>
      </c>
      <c r="B211" s="70" t="s">
        <v>165</v>
      </c>
      <c r="C211" s="71">
        <f>VLOOKUP($A211,Zakázka!$A:$Q,10,FALSE)</f>
        <v>0</v>
      </c>
      <c r="D211" s="72">
        <f>VLOOKUP($A211,Zakázka!$A:$Q,12,FALSE)</f>
        <v>0.46471000000000001</v>
      </c>
      <c r="E211" s="71">
        <f>VLOOKUP($A211,Zakázka!$A:$Q,16,FALSE)</f>
        <v>0</v>
      </c>
      <c r="F211" s="71">
        <f>VLOOKUP($A211,Zakázka!$A:$Q,17,FALSE)</f>
        <v>0</v>
      </c>
      <c r="G211" s="7"/>
      <c r="H211" s="9"/>
    </row>
    <row r="212" spans="1:8" ht="9" hidden="1" outlineLevel="4" x14ac:dyDescent="0.15">
      <c r="A212" s="73" t="s">
        <v>386</v>
      </c>
      <c r="B212" s="74" t="s">
        <v>387</v>
      </c>
      <c r="C212" s="75">
        <f>VLOOKUP($A212,Zakázka!$A:$Q,10,FALSE)</f>
        <v>0</v>
      </c>
      <c r="D212" s="76">
        <f>VLOOKUP($A212,Zakázka!$A:$Q,12,FALSE)</f>
        <v>0.46471000000000001</v>
      </c>
      <c r="E212" s="75">
        <f>VLOOKUP($A212,Zakázka!$A:$Q,16,FALSE)</f>
        <v>0</v>
      </c>
      <c r="F212" s="75">
        <f>VLOOKUP($A212,Zakázka!$A:$Q,17,FALSE)</f>
        <v>0</v>
      </c>
      <c r="G212" s="7"/>
      <c r="H212" s="9"/>
    </row>
    <row r="213" spans="1:8" ht="10.5" hidden="1" outlineLevel="3" x14ac:dyDescent="0.15">
      <c r="A213" s="69" t="s">
        <v>388</v>
      </c>
      <c r="B213" s="70" t="s">
        <v>389</v>
      </c>
      <c r="C213" s="71">
        <f>VLOOKUP($A213,Zakázka!$A:$Q,10,FALSE)</f>
        <v>0</v>
      </c>
      <c r="D213" s="72">
        <f>VLOOKUP($A213,Zakázka!$A:$Q,12,FALSE)</f>
        <v>8.2250000000000004E-2</v>
      </c>
      <c r="E213" s="71">
        <f>VLOOKUP($A213,Zakázka!$A:$Q,16,FALSE)</f>
        <v>0</v>
      </c>
      <c r="F213" s="71">
        <f>VLOOKUP($A213,Zakázka!$A:$Q,17,FALSE)</f>
        <v>0</v>
      </c>
      <c r="G213" s="7"/>
      <c r="H213" s="9"/>
    </row>
    <row r="214" spans="1:8" ht="9" hidden="1" outlineLevel="4" x14ac:dyDescent="0.15">
      <c r="A214" s="73" t="s">
        <v>390</v>
      </c>
      <c r="B214" s="74" t="s">
        <v>391</v>
      </c>
      <c r="C214" s="75">
        <f>VLOOKUP($A214,Zakázka!$A:$Q,10,FALSE)</f>
        <v>0</v>
      </c>
      <c r="D214" s="76">
        <f>VLOOKUP($A214,Zakázka!$A:$Q,12,FALSE)</f>
        <v>8.2250000000000004E-2</v>
      </c>
      <c r="E214" s="75">
        <f>VLOOKUP($A214,Zakázka!$A:$Q,16,FALSE)</f>
        <v>0</v>
      </c>
      <c r="F214" s="75">
        <f>VLOOKUP($A214,Zakázka!$A:$Q,17,FALSE)</f>
        <v>0</v>
      </c>
      <c r="G214" s="7"/>
      <c r="H214" s="9"/>
    </row>
    <row r="215" spans="1:8" ht="11.25" outlineLevel="2" collapsed="1" x14ac:dyDescent="0.15">
      <c r="A215" s="65" t="s">
        <v>392</v>
      </c>
      <c r="B215" s="66" t="s">
        <v>393</v>
      </c>
      <c r="C215" s="67">
        <f>VLOOKUP($A215,Zakázka!$A:$Q,10,FALSE)</f>
        <v>0</v>
      </c>
      <c r="D215" s="68">
        <f>VLOOKUP($A215,Zakázka!$A:$Q,12,FALSE)</f>
        <v>0</v>
      </c>
      <c r="E215" s="67">
        <f>VLOOKUP($A215,Zakázka!$A:$Q,16,FALSE)</f>
        <v>0</v>
      </c>
      <c r="F215" s="67">
        <f>VLOOKUP($A215,Zakázka!$A:$Q,17,FALSE)</f>
        <v>0</v>
      </c>
      <c r="G215" s="7"/>
      <c r="H215" s="9"/>
    </row>
    <row r="216" spans="1:8" ht="10.5" hidden="1" outlineLevel="3" x14ac:dyDescent="0.15">
      <c r="A216" s="69" t="s">
        <v>394</v>
      </c>
      <c r="B216" s="70" t="s">
        <v>395</v>
      </c>
      <c r="C216" s="71">
        <f>VLOOKUP($A216,Zakázka!$A:$Q,10,FALSE)</f>
        <v>0</v>
      </c>
      <c r="D216" s="72">
        <f>VLOOKUP($A216,Zakázka!$A:$Q,12,FALSE)</f>
        <v>0</v>
      </c>
      <c r="E216" s="71">
        <f>VLOOKUP($A216,Zakázka!$A:$Q,16,FALSE)</f>
        <v>0</v>
      </c>
      <c r="F216" s="71">
        <f>VLOOKUP($A216,Zakázka!$A:$Q,17,FALSE)</f>
        <v>0</v>
      </c>
      <c r="G216" s="7"/>
      <c r="H216" s="9"/>
    </row>
    <row r="217" spans="1:8" ht="9" hidden="1" outlineLevel="4" x14ac:dyDescent="0.15">
      <c r="A217" s="73" t="s">
        <v>396</v>
      </c>
      <c r="B217" s="74" t="s">
        <v>397</v>
      </c>
      <c r="C217" s="75">
        <f>VLOOKUP($A217,Zakázka!$A:$Q,10,FALSE)</f>
        <v>0</v>
      </c>
      <c r="D217" s="76">
        <f>VLOOKUP($A217,Zakázka!$A:$Q,12,FALSE)</f>
        <v>0</v>
      </c>
      <c r="E217" s="75">
        <f>VLOOKUP($A217,Zakázka!$A:$Q,16,FALSE)</f>
        <v>0</v>
      </c>
      <c r="F217" s="75">
        <f>VLOOKUP($A217,Zakázka!$A:$Q,17,FALSE)</f>
        <v>0</v>
      </c>
      <c r="G217" s="7"/>
      <c r="H217" s="9"/>
    </row>
    <row r="218" spans="1:8" ht="11.25" outlineLevel="2" collapsed="1" x14ac:dyDescent="0.15">
      <c r="A218" s="65" t="s">
        <v>398</v>
      </c>
      <c r="B218" s="66" t="s">
        <v>399</v>
      </c>
      <c r="C218" s="67">
        <f>VLOOKUP($A218,Zakázka!$A:$Q,10,FALSE)</f>
        <v>0</v>
      </c>
      <c r="D218" s="68">
        <f>VLOOKUP($A218,Zakázka!$A:$Q,12,FALSE)</f>
        <v>0</v>
      </c>
      <c r="E218" s="67">
        <f>VLOOKUP($A218,Zakázka!$A:$Q,16,FALSE)</f>
        <v>0</v>
      </c>
      <c r="F218" s="67">
        <f>VLOOKUP($A218,Zakázka!$A:$Q,17,FALSE)</f>
        <v>0</v>
      </c>
      <c r="G218" s="7"/>
      <c r="H218" s="9"/>
    </row>
    <row r="219" spans="1:8" ht="10.5" hidden="1" outlineLevel="3" collapsed="1" x14ac:dyDescent="0.15">
      <c r="A219" s="69" t="s">
        <v>400</v>
      </c>
      <c r="B219" s="70" t="s">
        <v>401</v>
      </c>
      <c r="C219" s="71">
        <f>VLOOKUP($A219,Zakázka!$A:$Q,10,FALSE)</f>
        <v>0</v>
      </c>
      <c r="D219" s="72">
        <f>VLOOKUP($A219,Zakázka!$A:$Q,12,FALSE)</f>
        <v>0</v>
      </c>
      <c r="E219" s="71">
        <f>VLOOKUP($A219,Zakázka!$A:$Q,16,FALSE)</f>
        <v>0</v>
      </c>
      <c r="F219" s="71">
        <f>VLOOKUP($A219,Zakázka!$A:$Q,17,FALSE)</f>
        <v>0</v>
      </c>
      <c r="G219" s="7"/>
      <c r="H219" s="9"/>
    </row>
    <row r="220" spans="1:8" ht="9" hidden="1" outlineLevel="4" x14ac:dyDescent="0.15">
      <c r="A220" s="73" t="s">
        <v>402</v>
      </c>
      <c r="B220" s="74" t="s">
        <v>403</v>
      </c>
      <c r="C220" s="75">
        <f>VLOOKUP($A220,Zakázka!$A:$Q,10,FALSE)</f>
        <v>0</v>
      </c>
      <c r="D220" s="76">
        <f>VLOOKUP($A220,Zakázka!$A:$Q,12,FALSE)</f>
        <v>0</v>
      </c>
      <c r="E220" s="75">
        <f>VLOOKUP($A220,Zakázka!$A:$Q,16,FALSE)</f>
        <v>0</v>
      </c>
      <c r="F220" s="75">
        <f>VLOOKUP($A220,Zakázka!$A:$Q,17,FALSE)</f>
        <v>0</v>
      </c>
      <c r="G220" s="7"/>
      <c r="H220" s="9"/>
    </row>
    <row r="221" spans="1:8" ht="9" hidden="1" outlineLevel="4" x14ac:dyDescent="0.15">
      <c r="A221" s="73" t="s">
        <v>404</v>
      </c>
      <c r="B221" s="74" t="s">
        <v>405</v>
      </c>
      <c r="C221" s="75">
        <f>VLOOKUP($A221,Zakázka!$A:$Q,10,FALSE)</f>
        <v>0</v>
      </c>
      <c r="D221" s="76">
        <f>VLOOKUP($A221,Zakázka!$A:$Q,12,FALSE)</f>
        <v>0</v>
      </c>
      <c r="E221" s="75">
        <f>VLOOKUP($A221,Zakázka!$A:$Q,16,FALSE)</f>
        <v>0</v>
      </c>
      <c r="F221" s="75">
        <f>VLOOKUP($A221,Zakázka!$A:$Q,17,FALSE)</f>
        <v>0</v>
      </c>
      <c r="G221" s="7"/>
      <c r="H221" s="9"/>
    </row>
    <row r="222" spans="1:8" ht="9" hidden="1" outlineLevel="4" x14ac:dyDescent="0.15">
      <c r="A222" s="73" t="s">
        <v>406</v>
      </c>
      <c r="B222" s="74" t="s">
        <v>407</v>
      </c>
      <c r="C222" s="75">
        <f>VLOOKUP($A222,Zakázka!$A:$Q,10,FALSE)</f>
        <v>0</v>
      </c>
      <c r="D222" s="76">
        <f>VLOOKUP($A222,Zakázka!$A:$Q,12,FALSE)</f>
        <v>0</v>
      </c>
      <c r="E222" s="75">
        <f>VLOOKUP($A222,Zakázka!$A:$Q,16,FALSE)</f>
        <v>0</v>
      </c>
      <c r="F222" s="75">
        <f>VLOOKUP($A222,Zakázka!$A:$Q,17,FALSE)</f>
        <v>0</v>
      </c>
      <c r="G222" s="7"/>
      <c r="H222" s="9"/>
    </row>
    <row r="223" spans="1:8" ht="9" hidden="1" outlineLevel="4" x14ac:dyDescent="0.15">
      <c r="A223" s="73" t="s">
        <v>408</v>
      </c>
      <c r="B223" s="74" t="s">
        <v>409</v>
      </c>
      <c r="C223" s="75">
        <f>VLOOKUP($A223,Zakázka!$A:$Q,10,FALSE)</f>
        <v>0</v>
      </c>
      <c r="D223" s="76">
        <f>VLOOKUP($A223,Zakázka!$A:$Q,12,FALSE)</f>
        <v>0</v>
      </c>
      <c r="E223" s="75">
        <f>VLOOKUP($A223,Zakázka!$A:$Q,16,FALSE)</f>
        <v>0</v>
      </c>
      <c r="F223" s="75">
        <f>VLOOKUP($A223,Zakázka!$A:$Q,17,FALSE)</f>
        <v>0</v>
      </c>
      <c r="G223" s="7"/>
      <c r="H223" s="9"/>
    </row>
    <row r="224" spans="1:8" ht="9" hidden="1" outlineLevel="4" x14ac:dyDescent="0.15">
      <c r="A224" s="73" t="s">
        <v>410</v>
      </c>
      <c r="B224" s="74" t="s">
        <v>411</v>
      </c>
      <c r="C224" s="75">
        <f>VLOOKUP($A224,Zakázka!$A:$Q,10,FALSE)</f>
        <v>0</v>
      </c>
      <c r="D224" s="76">
        <f>VLOOKUP($A224,Zakázka!$A:$Q,12,FALSE)</f>
        <v>0</v>
      </c>
      <c r="E224" s="75">
        <f>VLOOKUP($A224,Zakázka!$A:$Q,16,FALSE)</f>
        <v>0</v>
      </c>
      <c r="F224" s="75">
        <f>VLOOKUP($A224,Zakázka!$A:$Q,17,FALSE)</f>
        <v>0</v>
      </c>
      <c r="G224" s="7"/>
      <c r="H224" s="9"/>
    </row>
    <row r="225" spans="1:8" ht="9" hidden="1" outlineLevel="4" x14ac:dyDescent="0.15">
      <c r="A225" s="73" t="s">
        <v>412</v>
      </c>
      <c r="B225" s="74" t="s">
        <v>413</v>
      </c>
      <c r="C225" s="75">
        <f>VLOOKUP($A225,Zakázka!$A:$Q,10,FALSE)</f>
        <v>0</v>
      </c>
      <c r="D225" s="76">
        <f>VLOOKUP($A225,Zakázka!$A:$Q,12,FALSE)</f>
        <v>0</v>
      </c>
      <c r="E225" s="75">
        <f>VLOOKUP($A225,Zakázka!$A:$Q,16,FALSE)</f>
        <v>0</v>
      </c>
      <c r="F225" s="75">
        <f>VLOOKUP($A225,Zakázka!$A:$Q,17,FALSE)</f>
        <v>0</v>
      </c>
      <c r="G225" s="7"/>
      <c r="H225" s="9"/>
    </row>
    <row r="226" spans="1:8" ht="9" hidden="1" outlineLevel="4" x14ac:dyDescent="0.15">
      <c r="A226" s="73" t="s">
        <v>414</v>
      </c>
      <c r="B226" s="74" t="s">
        <v>415</v>
      </c>
      <c r="C226" s="75">
        <f>VLOOKUP($A226,Zakázka!$A:$Q,10,FALSE)</f>
        <v>0</v>
      </c>
      <c r="D226" s="76">
        <f>VLOOKUP($A226,Zakázka!$A:$Q,12,FALSE)</f>
        <v>0</v>
      </c>
      <c r="E226" s="75">
        <f>VLOOKUP($A226,Zakázka!$A:$Q,16,FALSE)</f>
        <v>0</v>
      </c>
      <c r="F226" s="75">
        <f>VLOOKUP($A226,Zakázka!$A:$Q,17,FALSE)</f>
        <v>0</v>
      </c>
      <c r="G226" s="7"/>
      <c r="H226" s="9"/>
    </row>
    <row r="227" spans="1:8" ht="10.5" hidden="1" outlineLevel="3" collapsed="1" x14ac:dyDescent="0.15">
      <c r="A227" s="69" t="s">
        <v>416</v>
      </c>
      <c r="B227" s="70" t="s">
        <v>417</v>
      </c>
      <c r="C227" s="71">
        <f>VLOOKUP($A227,Zakázka!$A:$Q,10,FALSE)</f>
        <v>0</v>
      </c>
      <c r="D227" s="72">
        <f>VLOOKUP($A227,Zakázka!$A:$Q,12,FALSE)</f>
        <v>0</v>
      </c>
      <c r="E227" s="71">
        <f>VLOOKUP($A227,Zakázka!$A:$Q,16,FALSE)</f>
        <v>0</v>
      </c>
      <c r="F227" s="71">
        <f>VLOOKUP($A227,Zakázka!$A:$Q,17,FALSE)</f>
        <v>0</v>
      </c>
      <c r="G227" s="7"/>
      <c r="H227" s="9"/>
    </row>
    <row r="228" spans="1:8" ht="9" hidden="1" outlineLevel="4" x14ac:dyDescent="0.15">
      <c r="A228" s="73" t="s">
        <v>418</v>
      </c>
      <c r="B228" s="74" t="s">
        <v>419</v>
      </c>
      <c r="C228" s="75">
        <f>VLOOKUP($A228,Zakázka!$A:$Q,10,FALSE)</f>
        <v>0</v>
      </c>
      <c r="D228" s="76">
        <f>VLOOKUP($A228,Zakázka!$A:$Q,12,FALSE)</f>
        <v>0</v>
      </c>
      <c r="E228" s="75">
        <f>VLOOKUP($A228,Zakázka!$A:$Q,16,FALSE)</f>
        <v>0</v>
      </c>
      <c r="F228" s="75">
        <f>VLOOKUP($A228,Zakázka!$A:$Q,17,FALSE)</f>
        <v>0</v>
      </c>
      <c r="G228" s="7"/>
      <c r="H228" s="9"/>
    </row>
    <row r="229" spans="1:8" ht="9" hidden="1" outlineLevel="4" x14ac:dyDescent="0.15">
      <c r="A229" s="73" t="s">
        <v>420</v>
      </c>
      <c r="B229" s="74" t="s">
        <v>421</v>
      </c>
      <c r="C229" s="75">
        <f>VLOOKUP($A229,Zakázka!$A:$Q,10,FALSE)</f>
        <v>0</v>
      </c>
      <c r="D229" s="76">
        <f>VLOOKUP($A229,Zakázka!$A:$Q,12,FALSE)</f>
        <v>0</v>
      </c>
      <c r="E229" s="75">
        <f>VLOOKUP($A229,Zakázka!$A:$Q,16,FALSE)</f>
        <v>0</v>
      </c>
      <c r="F229" s="75">
        <f>VLOOKUP($A229,Zakázka!$A:$Q,17,FALSE)</f>
        <v>0</v>
      </c>
      <c r="G229" s="7"/>
      <c r="H229" s="9"/>
    </row>
    <row r="230" spans="1:8" ht="9" hidden="1" outlineLevel="4" x14ac:dyDescent="0.15">
      <c r="A230" s="73" t="s">
        <v>422</v>
      </c>
      <c r="B230" s="74" t="s">
        <v>423</v>
      </c>
      <c r="C230" s="75">
        <f>VLOOKUP($A230,Zakázka!$A:$Q,10,FALSE)</f>
        <v>0</v>
      </c>
      <c r="D230" s="76">
        <f>VLOOKUP($A230,Zakázka!$A:$Q,12,FALSE)</f>
        <v>0</v>
      </c>
      <c r="E230" s="75">
        <f>VLOOKUP($A230,Zakázka!$A:$Q,16,FALSE)</f>
        <v>0</v>
      </c>
      <c r="F230" s="75">
        <f>VLOOKUP($A230,Zakázka!$A:$Q,17,FALSE)</f>
        <v>0</v>
      </c>
      <c r="G230" s="7"/>
      <c r="H230" s="9"/>
    </row>
    <row r="231" spans="1:8" ht="9" hidden="1" outlineLevel="4" x14ac:dyDescent="0.15">
      <c r="A231" s="73" t="s">
        <v>424</v>
      </c>
      <c r="B231" s="74" t="s">
        <v>425</v>
      </c>
      <c r="C231" s="75">
        <f>VLOOKUP($A231,Zakázka!$A:$Q,10,FALSE)</f>
        <v>0</v>
      </c>
      <c r="D231" s="76">
        <f>VLOOKUP($A231,Zakázka!$A:$Q,12,FALSE)</f>
        <v>0</v>
      </c>
      <c r="E231" s="75">
        <f>VLOOKUP($A231,Zakázka!$A:$Q,16,FALSE)</f>
        <v>0</v>
      </c>
      <c r="F231" s="75">
        <f>VLOOKUP($A231,Zakázka!$A:$Q,17,FALSE)</f>
        <v>0</v>
      </c>
      <c r="G231" s="7"/>
      <c r="H231" s="9"/>
    </row>
    <row r="232" spans="1:8" ht="9" hidden="1" outlineLevel="4" x14ac:dyDescent="0.15">
      <c r="A232" s="73" t="s">
        <v>426</v>
      </c>
      <c r="B232" s="74" t="s">
        <v>427</v>
      </c>
      <c r="C232" s="75">
        <f>VLOOKUP($A232,Zakázka!$A:$Q,10,FALSE)</f>
        <v>0</v>
      </c>
      <c r="D232" s="76">
        <f>VLOOKUP($A232,Zakázka!$A:$Q,12,FALSE)</f>
        <v>0</v>
      </c>
      <c r="E232" s="75">
        <f>VLOOKUP($A232,Zakázka!$A:$Q,16,FALSE)</f>
        <v>0</v>
      </c>
      <c r="F232" s="75">
        <f>VLOOKUP($A232,Zakázka!$A:$Q,17,FALSE)</f>
        <v>0</v>
      </c>
      <c r="G232" s="7"/>
      <c r="H232" s="9"/>
    </row>
    <row r="233" spans="1:8" ht="9" hidden="1" outlineLevel="4" x14ac:dyDescent="0.15">
      <c r="A233" s="73" t="s">
        <v>428</v>
      </c>
      <c r="B233" s="74" t="s">
        <v>429</v>
      </c>
      <c r="C233" s="75">
        <f>VLOOKUP($A233,Zakázka!$A:$Q,10,FALSE)</f>
        <v>0</v>
      </c>
      <c r="D233" s="76">
        <f>VLOOKUP($A233,Zakázka!$A:$Q,12,FALSE)</f>
        <v>0</v>
      </c>
      <c r="E233" s="75">
        <f>VLOOKUP($A233,Zakázka!$A:$Q,16,FALSE)</f>
        <v>0</v>
      </c>
      <c r="F233" s="75">
        <f>VLOOKUP($A233,Zakázka!$A:$Q,17,FALSE)</f>
        <v>0</v>
      </c>
      <c r="G233" s="7"/>
      <c r="H233" s="9"/>
    </row>
    <row r="234" spans="1:8" ht="9" hidden="1" outlineLevel="4" x14ac:dyDescent="0.15">
      <c r="A234" s="73" t="s">
        <v>430</v>
      </c>
      <c r="B234" s="74" t="s">
        <v>431</v>
      </c>
      <c r="C234" s="75">
        <f>VLOOKUP($A234,Zakázka!$A:$Q,10,FALSE)</f>
        <v>0</v>
      </c>
      <c r="D234" s="76">
        <f>VLOOKUP($A234,Zakázka!$A:$Q,12,FALSE)</f>
        <v>0</v>
      </c>
      <c r="E234" s="75">
        <f>VLOOKUP($A234,Zakázka!$A:$Q,16,FALSE)</f>
        <v>0</v>
      </c>
      <c r="F234" s="75">
        <f>VLOOKUP($A234,Zakázka!$A:$Q,17,FALSE)</f>
        <v>0</v>
      </c>
      <c r="G234" s="7"/>
      <c r="H234" s="9"/>
    </row>
    <row r="235" spans="1:8" ht="9" hidden="1" outlineLevel="4" x14ac:dyDescent="0.15">
      <c r="A235" s="73" t="s">
        <v>432</v>
      </c>
      <c r="B235" s="74" t="s">
        <v>433</v>
      </c>
      <c r="C235" s="75">
        <f>VLOOKUP($A235,Zakázka!$A:$Q,10,FALSE)</f>
        <v>0</v>
      </c>
      <c r="D235" s="76">
        <f>VLOOKUP($A235,Zakázka!$A:$Q,12,FALSE)</f>
        <v>0</v>
      </c>
      <c r="E235" s="75">
        <f>VLOOKUP($A235,Zakázka!$A:$Q,16,FALSE)</f>
        <v>0</v>
      </c>
      <c r="F235" s="75">
        <f>VLOOKUP($A235,Zakázka!$A:$Q,17,FALSE)</f>
        <v>0</v>
      </c>
      <c r="G235" s="7"/>
      <c r="H235" s="9"/>
    </row>
    <row r="236" spans="1:8" ht="9" hidden="1" outlineLevel="4" x14ac:dyDescent="0.15">
      <c r="A236" s="73" t="s">
        <v>434</v>
      </c>
      <c r="B236" s="74" t="s">
        <v>435</v>
      </c>
      <c r="C236" s="75">
        <f>VLOOKUP($A236,Zakázka!$A:$Q,10,FALSE)</f>
        <v>0</v>
      </c>
      <c r="D236" s="76">
        <f>VLOOKUP($A236,Zakázka!$A:$Q,12,FALSE)</f>
        <v>0</v>
      </c>
      <c r="E236" s="75">
        <f>VLOOKUP($A236,Zakázka!$A:$Q,16,FALSE)</f>
        <v>0</v>
      </c>
      <c r="F236" s="75">
        <f>VLOOKUP($A236,Zakázka!$A:$Q,17,FALSE)</f>
        <v>0</v>
      </c>
      <c r="G236" s="7"/>
      <c r="H236" s="9"/>
    </row>
    <row r="237" spans="1:8" ht="9" hidden="1" outlineLevel="4" x14ac:dyDescent="0.15">
      <c r="A237" s="73" t="s">
        <v>436</v>
      </c>
      <c r="B237" s="74" t="s">
        <v>437</v>
      </c>
      <c r="C237" s="75">
        <f>VLOOKUP($A237,Zakázka!$A:$Q,10,FALSE)</f>
        <v>0</v>
      </c>
      <c r="D237" s="76">
        <f>VLOOKUP($A237,Zakázka!$A:$Q,12,FALSE)</f>
        <v>0</v>
      </c>
      <c r="E237" s="75">
        <f>VLOOKUP($A237,Zakázka!$A:$Q,16,FALSE)</f>
        <v>0</v>
      </c>
      <c r="F237" s="75">
        <f>VLOOKUP($A237,Zakázka!$A:$Q,17,FALSE)</f>
        <v>0</v>
      </c>
      <c r="G237" s="7"/>
      <c r="H237" s="9"/>
    </row>
    <row r="238" spans="1:8" ht="9" hidden="1" outlineLevel="4" x14ac:dyDescent="0.15">
      <c r="A238" s="73" t="s">
        <v>438</v>
      </c>
      <c r="B238" s="74" t="s">
        <v>439</v>
      </c>
      <c r="C238" s="75">
        <f>VLOOKUP($A238,Zakázka!$A:$Q,10,FALSE)</f>
        <v>0</v>
      </c>
      <c r="D238" s="76">
        <f>VLOOKUP($A238,Zakázka!$A:$Q,12,FALSE)</f>
        <v>0</v>
      </c>
      <c r="E238" s="75">
        <f>VLOOKUP($A238,Zakázka!$A:$Q,16,FALSE)</f>
        <v>0</v>
      </c>
      <c r="F238" s="75">
        <f>VLOOKUP($A238,Zakázka!$A:$Q,17,FALSE)</f>
        <v>0</v>
      </c>
      <c r="G238" s="7"/>
      <c r="H238" s="9"/>
    </row>
    <row r="239" spans="1:8" ht="9" hidden="1" outlineLevel="4" x14ac:dyDescent="0.15">
      <c r="A239" s="73" t="s">
        <v>440</v>
      </c>
      <c r="B239" s="74" t="s">
        <v>441</v>
      </c>
      <c r="C239" s="75">
        <f>VLOOKUP($A239,Zakázka!$A:$Q,10,FALSE)</f>
        <v>0</v>
      </c>
      <c r="D239" s="76">
        <f>VLOOKUP($A239,Zakázka!$A:$Q,12,FALSE)</f>
        <v>0</v>
      </c>
      <c r="E239" s="75">
        <f>VLOOKUP($A239,Zakázka!$A:$Q,16,FALSE)</f>
        <v>0</v>
      </c>
      <c r="F239" s="75">
        <f>VLOOKUP($A239,Zakázka!$A:$Q,17,FALSE)</f>
        <v>0</v>
      </c>
      <c r="G239" s="7"/>
      <c r="H239" s="9"/>
    </row>
    <row r="240" spans="1:8" ht="10.5" hidden="1" outlineLevel="3" collapsed="1" x14ac:dyDescent="0.15">
      <c r="A240" s="69" t="s">
        <v>442</v>
      </c>
      <c r="B240" s="70" t="s">
        <v>443</v>
      </c>
      <c r="C240" s="71">
        <f>VLOOKUP($A240,Zakázka!$A:$Q,10,FALSE)</f>
        <v>0</v>
      </c>
      <c r="D240" s="72">
        <f>VLOOKUP($A240,Zakázka!$A:$Q,12,FALSE)</f>
        <v>0</v>
      </c>
      <c r="E240" s="71">
        <f>VLOOKUP($A240,Zakázka!$A:$Q,16,FALSE)</f>
        <v>0</v>
      </c>
      <c r="F240" s="71">
        <f>VLOOKUP($A240,Zakázka!$A:$Q,17,FALSE)</f>
        <v>0</v>
      </c>
      <c r="G240" s="7"/>
      <c r="H240" s="9"/>
    </row>
    <row r="241" spans="1:8" ht="9" hidden="1" outlineLevel="4" x14ac:dyDescent="0.15">
      <c r="A241" s="73" t="s">
        <v>444</v>
      </c>
      <c r="B241" s="74" t="s">
        <v>445</v>
      </c>
      <c r="C241" s="75">
        <f>VLOOKUP($A241,Zakázka!$A:$Q,10,FALSE)</f>
        <v>0</v>
      </c>
      <c r="D241" s="76">
        <f>VLOOKUP($A241,Zakázka!$A:$Q,12,FALSE)</f>
        <v>0</v>
      </c>
      <c r="E241" s="75">
        <f>VLOOKUP($A241,Zakázka!$A:$Q,16,FALSE)</f>
        <v>0</v>
      </c>
      <c r="F241" s="75">
        <f>VLOOKUP($A241,Zakázka!$A:$Q,17,FALSE)</f>
        <v>0</v>
      </c>
      <c r="G241" s="7"/>
      <c r="H241" s="9"/>
    </row>
    <row r="242" spans="1:8" ht="10.5" hidden="1" outlineLevel="3" x14ac:dyDescent="0.15">
      <c r="A242" s="69" t="s">
        <v>446</v>
      </c>
      <c r="B242" s="70" t="s">
        <v>447</v>
      </c>
      <c r="C242" s="71">
        <f>VLOOKUP($A242,Zakázka!$A:$Q,10,FALSE)</f>
        <v>0</v>
      </c>
      <c r="D242" s="72">
        <f>VLOOKUP($A242,Zakázka!$A:$Q,12,FALSE)</f>
        <v>0</v>
      </c>
      <c r="E242" s="71">
        <f>VLOOKUP($A242,Zakázka!$A:$Q,16,FALSE)</f>
        <v>0</v>
      </c>
      <c r="F242" s="71">
        <f>VLOOKUP($A242,Zakázka!$A:$Q,17,FALSE)</f>
        <v>0</v>
      </c>
      <c r="G242" s="7"/>
      <c r="H242" s="9"/>
    </row>
    <row r="243" spans="1:8" ht="9" hidden="1" outlineLevel="4" x14ac:dyDescent="0.15">
      <c r="A243" s="73" t="s">
        <v>448</v>
      </c>
      <c r="B243" s="74" t="s">
        <v>449</v>
      </c>
      <c r="C243" s="75">
        <f>VLOOKUP($A243,Zakázka!$A:$Q,10,FALSE)</f>
        <v>0</v>
      </c>
      <c r="D243" s="76">
        <f>VLOOKUP($A243,Zakázka!$A:$Q,12,FALSE)</f>
        <v>0</v>
      </c>
      <c r="E243" s="75">
        <f>VLOOKUP($A243,Zakázka!$A:$Q,16,FALSE)</f>
        <v>0</v>
      </c>
      <c r="F243" s="75">
        <f>VLOOKUP($A243,Zakázka!$A:$Q,17,FALSE)</f>
        <v>0</v>
      </c>
      <c r="G243" s="7"/>
      <c r="H243" s="9"/>
    </row>
    <row r="244" spans="1:8" ht="11.25" outlineLevel="2" collapsed="1" x14ac:dyDescent="0.15">
      <c r="A244" s="65" t="s">
        <v>450</v>
      </c>
      <c r="B244" s="66" t="s">
        <v>451</v>
      </c>
      <c r="C244" s="67">
        <f>VLOOKUP($A244,Zakázka!$A:$Q,10,FALSE)</f>
        <v>0</v>
      </c>
      <c r="D244" s="68">
        <f>VLOOKUP($A244,Zakázka!$A:$Q,12,FALSE)</f>
        <v>1.0179399999999998</v>
      </c>
      <c r="E244" s="67">
        <f>VLOOKUP($A244,Zakázka!$A:$Q,16,FALSE)</f>
        <v>0</v>
      </c>
      <c r="F244" s="67">
        <f>VLOOKUP($A244,Zakázka!$A:$Q,17,FALSE)</f>
        <v>0</v>
      </c>
      <c r="G244" s="7"/>
      <c r="H244" s="9"/>
    </row>
    <row r="245" spans="1:8" ht="10.5" hidden="1" outlineLevel="3" collapsed="1" x14ac:dyDescent="0.15">
      <c r="A245" s="69" t="s">
        <v>452</v>
      </c>
      <c r="B245" s="70" t="s">
        <v>65</v>
      </c>
      <c r="C245" s="71">
        <f>VLOOKUP($A245,Zakázka!$A:$Q,10,FALSE)</f>
        <v>0</v>
      </c>
      <c r="D245" s="72">
        <f>VLOOKUP($A245,Zakázka!$A:$Q,12,FALSE)</f>
        <v>0.21600000000000003</v>
      </c>
      <c r="E245" s="71">
        <f>VLOOKUP($A245,Zakázka!$A:$Q,16,FALSE)</f>
        <v>0</v>
      </c>
      <c r="F245" s="71">
        <f>VLOOKUP($A245,Zakázka!$A:$Q,17,FALSE)</f>
        <v>0</v>
      </c>
      <c r="G245" s="7"/>
      <c r="H245" s="9"/>
    </row>
    <row r="246" spans="1:8" ht="9" hidden="1" outlineLevel="4" x14ac:dyDescent="0.15">
      <c r="A246" s="73" t="s">
        <v>453</v>
      </c>
      <c r="B246" s="74" t="s">
        <v>67</v>
      </c>
      <c r="C246" s="75">
        <f>VLOOKUP($A246,Zakázka!$A:$Q,10,FALSE)</f>
        <v>0</v>
      </c>
      <c r="D246" s="76">
        <f>VLOOKUP($A246,Zakázka!$A:$Q,12,FALSE)</f>
        <v>0.21600000000000003</v>
      </c>
      <c r="E246" s="75">
        <f>VLOOKUP($A246,Zakázka!$A:$Q,16,FALSE)</f>
        <v>0</v>
      </c>
      <c r="F246" s="75">
        <f>VLOOKUP($A246,Zakázka!$A:$Q,17,FALSE)</f>
        <v>0</v>
      </c>
      <c r="G246" s="7"/>
      <c r="H246" s="9"/>
    </row>
    <row r="247" spans="1:8" ht="10.5" hidden="1" outlineLevel="3" collapsed="1" x14ac:dyDescent="0.15">
      <c r="A247" s="69" t="s">
        <v>454</v>
      </c>
      <c r="B247" s="70" t="s">
        <v>71</v>
      </c>
      <c r="C247" s="71">
        <f>VLOOKUP($A247,Zakázka!$A:$Q,10,FALSE)</f>
        <v>0</v>
      </c>
      <c r="D247" s="72">
        <f>VLOOKUP($A247,Zakázka!$A:$Q,12,FALSE)</f>
        <v>0</v>
      </c>
      <c r="E247" s="71">
        <f>VLOOKUP($A247,Zakázka!$A:$Q,16,FALSE)</f>
        <v>0</v>
      </c>
      <c r="F247" s="71">
        <f>VLOOKUP($A247,Zakázka!$A:$Q,17,FALSE)</f>
        <v>0</v>
      </c>
      <c r="G247" s="7"/>
      <c r="H247" s="9"/>
    </row>
    <row r="248" spans="1:8" ht="9" hidden="1" outlineLevel="4" x14ac:dyDescent="0.15">
      <c r="A248" s="73" t="s">
        <v>455</v>
      </c>
      <c r="B248" s="74" t="s">
        <v>79</v>
      </c>
      <c r="C248" s="75">
        <f>VLOOKUP($A248,Zakázka!$A:$Q,10,FALSE)</f>
        <v>0</v>
      </c>
      <c r="D248" s="76">
        <f>VLOOKUP($A248,Zakázka!$A:$Q,12,FALSE)</f>
        <v>0</v>
      </c>
      <c r="E248" s="75">
        <f>VLOOKUP($A248,Zakázka!$A:$Q,16,FALSE)</f>
        <v>0</v>
      </c>
      <c r="F248" s="75">
        <f>VLOOKUP($A248,Zakázka!$A:$Q,17,FALSE)</f>
        <v>0</v>
      </c>
      <c r="G248" s="7"/>
      <c r="H248" s="9"/>
    </row>
    <row r="249" spans="1:8" ht="10.5" hidden="1" outlineLevel="3" collapsed="1" x14ac:dyDescent="0.15">
      <c r="A249" s="69" t="s">
        <v>456</v>
      </c>
      <c r="B249" s="70" t="s">
        <v>85</v>
      </c>
      <c r="C249" s="71">
        <f>VLOOKUP($A249,Zakázka!$A:$Q,10,FALSE)</f>
        <v>0</v>
      </c>
      <c r="D249" s="72">
        <f>VLOOKUP($A249,Zakázka!$A:$Q,12,FALSE)</f>
        <v>0</v>
      </c>
      <c r="E249" s="71">
        <f>VLOOKUP($A249,Zakázka!$A:$Q,16,FALSE)</f>
        <v>0</v>
      </c>
      <c r="F249" s="71">
        <f>VLOOKUP($A249,Zakázka!$A:$Q,17,FALSE)</f>
        <v>0</v>
      </c>
      <c r="G249" s="7"/>
      <c r="H249" s="9"/>
    </row>
    <row r="250" spans="1:8" ht="9" hidden="1" outlineLevel="4" x14ac:dyDescent="0.15">
      <c r="A250" s="73" t="s">
        <v>457</v>
      </c>
      <c r="B250" s="74" t="s">
        <v>87</v>
      </c>
      <c r="C250" s="75">
        <f>VLOOKUP($A250,Zakázka!$A:$Q,10,FALSE)</f>
        <v>0</v>
      </c>
      <c r="D250" s="76">
        <f>VLOOKUP($A250,Zakázka!$A:$Q,12,FALSE)</f>
        <v>0</v>
      </c>
      <c r="E250" s="75">
        <f>VLOOKUP($A250,Zakázka!$A:$Q,16,FALSE)</f>
        <v>0</v>
      </c>
      <c r="F250" s="75">
        <f>VLOOKUP($A250,Zakázka!$A:$Q,17,FALSE)</f>
        <v>0</v>
      </c>
      <c r="G250" s="7"/>
      <c r="H250" s="9"/>
    </row>
    <row r="251" spans="1:8" ht="10.5" hidden="1" outlineLevel="3" collapsed="1" x14ac:dyDescent="0.15">
      <c r="A251" s="69" t="s">
        <v>458</v>
      </c>
      <c r="B251" s="70" t="s">
        <v>459</v>
      </c>
      <c r="C251" s="71">
        <f>VLOOKUP($A251,Zakázka!$A:$Q,10,FALSE)</f>
        <v>0</v>
      </c>
      <c r="D251" s="72">
        <f>VLOOKUP($A251,Zakázka!$A:$Q,12,FALSE)</f>
        <v>0.13306999999999999</v>
      </c>
      <c r="E251" s="71">
        <f>VLOOKUP($A251,Zakázka!$A:$Q,16,FALSE)</f>
        <v>0</v>
      </c>
      <c r="F251" s="71">
        <f>VLOOKUP($A251,Zakázka!$A:$Q,17,FALSE)</f>
        <v>0</v>
      </c>
      <c r="G251" s="7"/>
      <c r="H251" s="9"/>
    </row>
    <row r="252" spans="1:8" ht="9" hidden="1" outlineLevel="4" x14ac:dyDescent="0.15">
      <c r="A252" s="73" t="s">
        <v>460</v>
      </c>
      <c r="B252" s="74" t="s">
        <v>461</v>
      </c>
      <c r="C252" s="75">
        <f>VLOOKUP($A252,Zakázka!$A:$Q,10,FALSE)</f>
        <v>0</v>
      </c>
      <c r="D252" s="76">
        <f>VLOOKUP($A252,Zakázka!$A:$Q,12,FALSE)</f>
        <v>0.13306999999999999</v>
      </c>
      <c r="E252" s="75">
        <f>VLOOKUP($A252,Zakázka!$A:$Q,16,FALSE)</f>
        <v>0</v>
      </c>
      <c r="F252" s="75">
        <f>VLOOKUP($A252,Zakázka!$A:$Q,17,FALSE)</f>
        <v>0</v>
      </c>
      <c r="G252" s="7"/>
      <c r="H252" s="9"/>
    </row>
    <row r="253" spans="1:8" ht="10.5" hidden="1" outlineLevel="3" collapsed="1" x14ac:dyDescent="0.15">
      <c r="A253" s="69" t="s">
        <v>462</v>
      </c>
      <c r="B253" s="70" t="s">
        <v>188</v>
      </c>
      <c r="C253" s="71">
        <f>VLOOKUP($A253,Zakázka!$A:$Q,10,FALSE)</f>
        <v>0</v>
      </c>
      <c r="D253" s="72">
        <f>VLOOKUP($A253,Zakázka!$A:$Q,12,FALSE)</f>
        <v>0.26214000000000004</v>
      </c>
      <c r="E253" s="71">
        <f>VLOOKUP($A253,Zakázka!$A:$Q,16,FALSE)</f>
        <v>0</v>
      </c>
      <c r="F253" s="71">
        <f>VLOOKUP($A253,Zakázka!$A:$Q,17,FALSE)</f>
        <v>0</v>
      </c>
      <c r="G253" s="7"/>
      <c r="H253" s="9"/>
    </row>
    <row r="254" spans="1:8" ht="9" hidden="1" outlineLevel="4" x14ac:dyDescent="0.15">
      <c r="A254" s="73" t="s">
        <v>463</v>
      </c>
      <c r="B254" s="74" t="s">
        <v>464</v>
      </c>
      <c r="C254" s="75">
        <f>VLOOKUP($A254,Zakázka!$A:$Q,10,FALSE)</f>
        <v>0</v>
      </c>
      <c r="D254" s="76">
        <f>VLOOKUP($A254,Zakázka!$A:$Q,12,FALSE)</f>
        <v>0.26214000000000004</v>
      </c>
      <c r="E254" s="75">
        <f>VLOOKUP($A254,Zakázka!$A:$Q,16,FALSE)</f>
        <v>0</v>
      </c>
      <c r="F254" s="75">
        <f>VLOOKUP($A254,Zakázka!$A:$Q,17,FALSE)</f>
        <v>0</v>
      </c>
      <c r="G254" s="7"/>
      <c r="H254" s="9"/>
    </row>
    <row r="255" spans="1:8" ht="10.5" hidden="1" outlineLevel="3" collapsed="1" x14ac:dyDescent="0.15">
      <c r="A255" s="69" t="s">
        <v>465</v>
      </c>
      <c r="B255" s="70" t="s">
        <v>192</v>
      </c>
      <c r="C255" s="71">
        <f>VLOOKUP($A255,Zakázka!$A:$Q,10,FALSE)</f>
        <v>0</v>
      </c>
      <c r="D255" s="72">
        <f>VLOOKUP($A255,Zakázka!$A:$Q,12,FALSE)</f>
        <v>1.678E-2</v>
      </c>
      <c r="E255" s="71">
        <f>VLOOKUP($A255,Zakázka!$A:$Q,16,FALSE)</f>
        <v>0</v>
      </c>
      <c r="F255" s="71">
        <f>VLOOKUP($A255,Zakázka!$A:$Q,17,FALSE)</f>
        <v>0</v>
      </c>
      <c r="G255" s="7"/>
      <c r="H255" s="9"/>
    </row>
    <row r="256" spans="1:8" ht="9" hidden="1" outlineLevel="4" x14ac:dyDescent="0.15">
      <c r="A256" s="73" t="s">
        <v>466</v>
      </c>
      <c r="B256" s="74" t="s">
        <v>194</v>
      </c>
      <c r="C256" s="75">
        <f>VLOOKUP($A256,Zakázka!$A:$Q,10,FALSE)</f>
        <v>0</v>
      </c>
      <c r="D256" s="76">
        <f>VLOOKUP($A256,Zakázka!$A:$Q,12,FALSE)</f>
        <v>1.678E-2</v>
      </c>
      <c r="E256" s="75">
        <f>VLOOKUP($A256,Zakázka!$A:$Q,16,FALSE)</f>
        <v>0</v>
      </c>
      <c r="F256" s="75">
        <f>VLOOKUP($A256,Zakázka!$A:$Q,17,FALSE)</f>
        <v>0</v>
      </c>
      <c r="G256" s="7"/>
      <c r="H256" s="9"/>
    </row>
    <row r="257" spans="1:8" ht="10.5" hidden="1" outlineLevel="3" x14ac:dyDescent="0.15">
      <c r="A257" s="69" t="s">
        <v>467</v>
      </c>
      <c r="B257" s="70" t="s">
        <v>196</v>
      </c>
      <c r="C257" s="71">
        <f>VLOOKUP($A257,Zakázka!$A:$Q,10,FALSE)</f>
        <v>0</v>
      </c>
      <c r="D257" s="72">
        <f>VLOOKUP($A257,Zakázka!$A:$Q,12,FALSE)</f>
        <v>0.38995000000000002</v>
      </c>
      <c r="E257" s="71">
        <f>VLOOKUP($A257,Zakázka!$A:$Q,16,FALSE)</f>
        <v>0</v>
      </c>
      <c r="F257" s="71">
        <f>VLOOKUP($A257,Zakázka!$A:$Q,17,FALSE)</f>
        <v>0</v>
      </c>
      <c r="G257" s="7"/>
      <c r="H257" s="9"/>
    </row>
    <row r="258" spans="1:8" ht="9" hidden="1" outlineLevel="4" x14ac:dyDescent="0.15">
      <c r="A258" s="73" t="s">
        <v>468</v>
      </c>
      <c r="B258" s="74" t="s">
        <v>198</v>
      </c>
      <c r="C258" s="75">
        <f>VLOOKUP($A258,Zakázka!$A:$Q,10,FALSE)</f>
        <v>0</v>
      </c>
      <c r="D258" s="76">
        <f>VLOOKUP($A258,Zakázka!$A:$Q,12,FALSE)</f>
        <v>0.38995000000000002</v>
      </c>
      <c r="E258" s="75">
        <f>VLOOKUP($A258,Zakázka!$A:$Q,16,FALSE)</f>
        <v>0</v>
      </c>
      <c r="F258" s="75">
        <f>VLOOKUP($A258,Zakázka!$A:$Q,17,FALSE)</f>
        <v>0</v>
      </c>
      <c r="G258" s="7"/>
      <c r="H258" s="9"/>
    </row>
    <row r="259" spans="1:8" ht="12" x14ac:dyDescent="0.15">
      <c r="A259" s="57" t="s">
        <v>469</v>
      </c>
      <c r="B259" s="58" t="s">
        <v>470</v>
      </c>
      <c r="C259" s="59">
        <f>VLOOKUP($A259,Zakázka!$A:$Q,10,FALSE)</f>
        <v>0</v>
      </c>
      <c r="D259" s="60">
        <f>VLOOKUP($A259,Zakázka!$A:$Q,12,FALSE)</f>
        <v>569.82614619999981</v>
      </c>
      <c r="E259" s="59">
        <f>VLOOKUP($A259,Zakázka!$A:$Q,16,FALSE)</f>
        <v>0</v>
      </c>
      <c r="F259" s="59">
        <f>VLOOKUP($A259,Zakázka!$A:$Q,17,FALSE)</f>
        <v>0</v>
      </c>
      <c r="G259" s="7"/>
      <c r="H259" s="9"/>
    </row>
    <row r="260" spans="1:8" ht="12" outlineLevel="1" x14ac:dyDescent="0.15">
      <c r="A260" s="61" t="s">
        <v>471</v>
      </c>
      <c r="B260" s="62" t="s">
        <v>472</v>
      </c>
      <c r="C260" s="63">
        <f>VLOOKUP($A260,Zakázka!$A:$Q,10,FALSE)</f>
        <v>0</v>
      </c>
      <c r="D260" s="64">
        <f>VLOOKUP($A260,Zakázka!$A:$Q,12,FALSE)</f>
        <v>569.82614619999981</v>
      </c>
      <c r="E260" s="63">
        <f>VLOOKUP($A260,Zakázka!$A:$Q,16,FALSE)</f>
        <v>0</v>
      </c>
      <c r="F260" s="63">
        <f>VLOOKUP($A260,Zakázka!$A:$Q,17,FALSE)</f>
        <v>0</v>
      </c>
      <c r="G260" s="7"/>
      <c r="H260" s="9"/>
    </row>
    <row r="261" spans="1:8" ht="11.25" outlineLevel="2" collapsed="1" x14ac:dyDescent="0.15">
      <c r="A261" s="65" t="s">
        <v>473</v>
      </c>
      <c r="B261" s="66" t="s">
        <v>474</v>
      </c>
      <c r="C261" s="67">
        <f>VLOOKUP($A261,Zakázka!$A:$Q,10,FALSE)</f>
        <v>0</v>
      </c>
      <c r="D261" s="68">
        <f>VLOOKUP($A261,Zakázka!$A:$Q,12,FALSE)</f>
        <v>569.82614619999981</v>
      </c>
      <c r="E261" s="67">
        <f>VLOOKUP($A261,Zakázka!$A:$Q,16,FALSE)</f>
        <v>0</v>
      </c>
      <c r="F261" s="67">
        <f>VLOOKUP($A261,Zakázka!$A:$Q,17,FALSE)</f>
        <v>0</v>
      </c>
      <c r="G261" s="7"/>
      <c r="H261" s="9"/>
    </row>
    <row r="262" spans="1:8" ht="10.5" hidden="1" outlineLevel="3" collapsed="1" x14ac:dyDescent="0.15">
      <c r="A262" s="69" t="s">
        <v>475</v>
      </c>
      <c r="B262" s="70" t="s">
        <v>43</v>
      </c>
      <c r="C262" s="71">
        <f>VLOOKUP($A262,Zakázka!$A:$Q,10,FALSE)</f>
        <v>0</v>
      </c>
      <c r="D262" s="72">
        <f>VLOOKUP($A262,Zakázka!$A:$Q,12,FALSE)</f>
        <v>0</v>
      </c>
      <c r="E262" s="71">
        <f>VLOOKUP($A262,Zakázka!$A:$Q,16,FALSE)</f>
        <v>0</v>
      </c>
      <c r="F262" s="71">
        <f>VLOOKUP($A262,Zakázka!$A:$Q,17,FALSE)</f>
        <v>0</v>
      </c>
      <c r="G262" s="7"/>
      <c r="H262" s="9"/>
    </row>
    <row r="263" spans="1:8" ht="9" hidden="1" outlineLevel="4" x14ac:dyDescent="0.15">
      <c r="A263" s="73" t="s">
        <v>476</v>
      </c>
      <c r="B263" s="74" t="s">
        <v>45</v>
      </c>
      <c r="C263" s="75">
        <f>VLOOKUP($A263,Zakázka!$A:$Q,10,FALSE)</f>
        <v>0</v>
      </c>
      <c r="D263" s="76">
        <f>VLOOKUP($A263,Zakázka!$A:$Q,12,FALSE)</f>
        <v>0</v>
      </c>
      <c r="E263" s="75">
        <f>VLOOKUP($A263,Zakázka!$A:$Q,16,FALSE)</f>
        <v>0</v>
      </c>
      <c r="F263" s="75">
        <f>VLOOKUP($A263,Zakázka!$A:$Q,17,FALSE)</f>
        <v>0</v>
      </c>
      <c r="G263" s="7"/>
      <c r="H263" s="9"/>
    </row>
    <row r="264" spans="1:8" ht="10.5" hidden="1" outlineLevel="3" collapsed="1" x14ac:dyDescent="0.15">
      <c r="A264" s="69" t="s">
        <v>477</v>
      </c>
      <c r="B264" s="70" t="s">
        <v>478</v>
      </c>
      <c r="C264" s="71">
        <f>VLOOKUP($A264,Zakázka!$A:$Q,10,FALSE)</f>
        <v>0</v>
      </c>
      <c r="D264" s="72">
        <f>VLOOKUP($A264,Zakázka!$A:$Q,12,FALSE)</f>
        <v>560.1887999999999</v>
      </c>
      <c r="E264" s="71">
        <f>VLOOKUP($A264,Zakázka!$A:$Q,16,FALSE)</f>
        <v>0</v>
      </c>
      <c r="F264" s="71">
        <f>VLOOKUP($A264,Zakázka!$A:$Q,17,FALSE)</f>
        <v>0</v>
      </c>
      <c r="G264" s="7"/>
      <c r="H264" s="9"/>
    </row>
    <row r="265" spans="1:8" ht="9" hidden="1" outlineLevel="4" x14ac:dyDescent="0.15">
      <c r="A265" s="73" t="s">
        <v>479</v>
      </c>
      <c r="B265" s="74" t="s">
        <v>480</v>
      </c>
      <c r="C265" s="75">
        <f>VLOOKUP($A265,Zakázka!$A:$Q,10,FALSE)</f>
        <v>0</v>
      </c>
      <c r="D265" s="76">
        <f>VLOOKUP($A265,Zakázka!$A:$Q,12,FALSE)</f>
        <v>431.17919999999998</v>
      </c>
      <c r="E265" s="75">
        <f>VLOOKUP($A265,Zakázka!$A:$Q,16,FALSE)</f>
        <v>0</v>
      </c>
      <c r="F265" s="75">
        <f>VLOOKUP($A265,Zakázka!$A:$Q,17,FALSE)</f>
        <v>0</v>
      </c>
      <c r="G265" s="7"/>
      <c r="H265" s="9"/>
    </row>
    <row r="266" spans="1:8" ht="9" hidden="1" outlineLevel="4" x14ac:dyDescent="0.15">
      <c r="A266" s="73" t="s">
        <v>481</v>
      </c>
      <c r="B266" s="74" t="s">
        <v>482</v>
      </c>
      <c r="C266" s="75">
        <f>VLOOKUP($A266,Zakázka!$A:$Q,10,FALSE)</f>
        <v>0</v>
      </c>
      <c r="D266" s="76">
        <f>VLOOKUP($A266,Zakázka!$A:$Q,12,FALSE)</f>
        <v>129.00960000000001</v>
      </c>
      <c r="E266" s="75">
        <f>VLOOKUP($A266,Zakázka!$A:$Q,16,FALSE)</f>
        <v>0</v>
      </c>
      <c r="F266" s="75">
        <f>VLOOKUP($A266,Zakázka!$A:$Q,17,FALSE)</f>
        <v>0</v>
      </c>
      <c r="G266" s="7"/>
      <c r="H266" s="9"/>
    </row>
    <row r="267" spans="1:8" ht="10.5" hidden="1" outlineLevel="3" collapsed="1" x14ac:dyDescent="0.15">
      <c r="A267" s="69" t="s">
        <v>483</v>
      </c>
      <c r="B267" s="70" t="s">
        <v>136</v>
      </c>
      <c r="C267" s="71">
        <f>VLOOKUP($A267,Zakázka!$A:$Q,10,FALSE)</f>
        <v>0</v>
      </c>
      <c r="D267" s="72">
        <f>VLOOKUP($A267,Zakázka!$A:$Q,12,FALSE)</f>
        <v>0.18637999999999999</v>
      </c>
      <c r="E267" s="71">
        <f>VLOOKUP($A267,Zakázka!$A:$Q,16,FALSE)</f>
        <v>0</v>
      </c>
      <c r="F267" s="71">
        <f>VLOOKUP($A267,Zakázka!$A:$Q,17,FALSE)</f>
        <v>0</v>
      </c>
      <c r="G267" s="7"/>
      <c r="H267" s="9"/>
    </row>
    <row r="268" spans="1:8" ht="9" hidden="1" outlineLevel="4" x14ac:dyDescent="0.15">
      <c r="A268" s="73" t="s">
        <v>484</v>
      </c>
      <c r="B268" s="74" t="s">
        <v>140</v>
      </c>
      <c r="C268" s="75">
        <f>VLOOKUP($A268,Zakázka!$A:$Q,10,FALSE)</f>
        <v>0</v>
      </c>
      <c r="D268" s="76">
        <f>VLOOKUP($A268,Zakázka!$A:$Q,12,FALSE)</f>
        <v>0.18637999999999999</v>
      </c>
      <c r="E268" s="75">
        <f>VLOOKUP($A268,Zakázka!$A:$Q,16,FALSE)</f>
        <v>0</v>
      </c>
      <c r="F268" s="75">
        <f>VLOOKUP($A268,Zakázka!$A:$Q,17,FALSE)</f>
        <v>0</v>
      </c>
      <c r="G268" s="7"/>
      <c r="H268" s="9"/>
    </row>
    <row r="269" spans="1:8" ht="10.5" hidden="1" outlineLevel="3" collapsed="1" x14ac:dyDescent="0.15">
      <c r="A269" s="69" t="s">
        <v>485</v>
      </c>
      <c r="B269" s="70" t="s">
        <v>71</v>
      </c>
      <c r="C269" s="71">
        <f>VLOOKUP($A269,Zakázka!$A:$Q,10,FALSE)</f>
        <v>0</v>
      </c>
      <c r="D269" s="72">
        <f>VLOOKUP($A269,Zakázka!$A:$Q,12,FALSE)</f>
        <v>9.4509661999999999</v>
      </c>
      <c r="E269" s="71">
        <f>VLOOKUP($A269,Zakázka!$A:$Q,16,FALSE)</f>
        <v>0</v>
      </c>
      <c r="F269" s="71">
        <f>VLOOKUP($A269,Zakázka!$A:$Q,17,FALSE)</f>
        <v>0</v>
      </c>
      <c r="G269" s="7"/>
      <c r="H269" s="9"/>
    </row>
    <row r="270" spans="1:8" ht="9" hidden="1" outlineLevel="4" x14ac:dyDescent="0.15">
      <c r="A270" s="73" t="s">
        <v>486</v>
      </c>
      <c r="B270" s="74" t="s">
        <v>487</v>
      </c>
      <c r="C270" s="75">
        <f>VLOOKUP($A270,Zakázka!$A:$Q,10,FALSE)</f>
        <v>0</v>
      </c>
      <c r="D270" s="76">
        <f>VLOOKUP($A270,Zakázka!$A:$Q,12,FALSE)</f>
        <v>9.4509661999999999</v>
      </c>
      <c r="E270" s="75">
        <f>VLOOKUP($A270,Zakázka!$A:$Q,16,FALSE)</f>
        <v>0</v>
      </c>
      <c r="F270" s="75">
        <f>VLOOKUP($A270,Zakázka!$A:$Q,17,FALSE)</f>
        <v>0</v>
      </c>
      <c r="G270" s="7"/>
      <c r="H270" s="9"/>
    </row>
    <row r="271" spans="1:8" ht="9" hidden="1" outlineLevel="4" x14ac:dyDescent="0.15">
      <c r="A271" s="73" t="s">
        <v>488</v>
      </c>
      <c r="B271" s="74" t="s">
        <v>79</v>
      </c>
      <c r="C271" s="75">
        <f>VLOOKUP($A271,Zakázka!$A:$Q,10,FALSE)</f>
        <v>0</v>
      </c>
      <c r="D271" s="76">
        <f>VLOOKUP($A271,Zakázka!$A:$Q,12,FALSE)</f>
        <v>0</v>
      </c>
      <c r="E271" s="75">
        <f>VLOOKUP($A271,Zakázka!$A:$Q,16,FALSE)</f>
        <v>0</v>
      </c>
      <c r="F271" s="75">
        <f>VLOOKUP($A271,Zakázka!$A:$Q,17,FALSE)</f>
        <v>0</v>
      </c>
      <c r="G271" s="7"/>
      <c r="H271" s="9"/>
    </row>
    <row r="272" spans="1:8" ht="10.5" hidden="1" outlineLevel="3" collapsed="1" x14ac:dyDescent="0.15">
      <c r="A272" s="69" t="s">
        <v>489</v>
      </c>
      <c r="B272" s="70" t="s">
        <v>85</v>
      </c>
      <c r="C272" s="71">
        <f>VLOOKUP($A272,Zakázka!$A:$Q,10,FALSE)</f>
        <v>0</v>
      </c>
      <c r="D272" s="72">
        <f>VLOOKUP($A272,Zakázka!$A:$Q,12,FALSE)</f>
        <v>0</v>
      </c>
      <c r="E272" s="71">
        <f>VLOOKUP($A272,Zakázka!$A:$Q,16,FALSE)</f>
        <v>0</v>
      </c>
      <c r="F272" s="71">
        <f>VLOOKUP($A272,Zakázka!$A:$Q,17,FALSE)</f>
        <v>0</v>
      </c>
      <c r="G272" s="7"/>
      <c r="H272" s="9"/>
    </row>
    <row r="273" spans="1:8" ht="9" hidden="1" outlineLevel="4" x14ac:dyDescent="0.15">
      <c r="A273" s="73" t="s">
        <v>490</v>
      </c>
      <c r="B273" s="74" t="s">
        <v>491</v>
      </c>
      <c r="C273" s="75">
        <f>VLOOKUP($A273,Zakázka!$A:$Q,10,FALSE)</f>
        <v>0</v>
      </c>
      <c r="D273" s="76">
        <f>VLOOKUP($A273,Zakázka!$A:$Q,12,FALSE)</f>
        <v>0</v>
      </c>
      <c r="E273" s="75">
        <f>VLOOKUP($A273,Zakázka!$A:$Q,16,FALSE)</f>
        <v>0</v>
      </c>
      <c r="F273" s="75">
        <f>VLOOKUP($A273,Zakázka!$A:$Q,17,FALSE)</f>
        <v>0</v>
      </c>
      <c r="G273" s="7"/>
      <c r="H273" s="9"/>
    </row>
    <row r="274" spans="1:8" ht="10.5" hidden="1" outlineLevel="3" x14ac:dyDescent="0.15">
      <c r="A274" s="69" t="s">
        <v>492</v>
      </c>
      <c r="B274" s="70" t="s">
        <v>125</v>
      </c>
      <c r="C274" s="71">
        <f>VLOOKUP($A274,Zakázka!$A:$Q,10,FALSE)</f>
        <v>0</v>
      </c>
      <c r="D274" s="72">
        <f>VLOOKUP($A274,Zakázka!$A:$Q,12,FALSE)</f>
        <v>0</v>
      </c>
      <c r="E274" s="71">
        <f>VLOOKUP($A274,Zakázka!$A:$Q,16,FALSE)</f>
        <v>0</v>
      </c>
      <c r="F274" s="71">
        <f>VLOOKUP($A274,Zakázka!$A:$Q,17,FALSE)</f>
        <v>0</v>
      </c>
      <c r="G274" s="7"/>
      <c r="H274" s="9"/>
    </row>
    <row r="275" spans="1:8" ht="9" hidden="1" outlineLevel="4" x14ac:dyDescent="0.15">
      <c r="A275" s="73" t="s">
        <v>493</v>
      </c>
      <c r="B275" s="74" t="s">
        <v>494</v>
      </c>
      <c r="C275" s="75">
        <f>VLOOKUP($A275,Zakázka!$A:$Q,10,FALSE)</f>
        <v>0</v>
      </c>
      <c r="D275" s="76">
        <f>VLOOKUP($A275,Zakázka!$A:$Q,12,FALSE)</f>
        <v>0</v>
      </c>
      <c r="E275" s="75">
        <f>VLOOKUP($A275,Zakázka!$A:$Q,16,FALSE)</f>
        <v>0</v>
      </c>
      <c r="F275" s="75">
        <f>VLOOKUP($A275,Zakázka!$A:$Q,17,FALSE)</f>
        <v>0</v>
      </c>
      <c r="G275" s="7"/>
      <c r="H275" s="9"/>
    </row>
    <row r="276" spans="1:8" ht="7.5" customHeight="1" x14ac:dyDescent="0.15">
      <c r="A276" s="10"/>
      <c r="B276" s="39"/>
      <c r="C276" s="41"/>
      <c r="D276" s="44"/>
      <c r="E276" s="41"/>
      <c r="F276" s="41"/>
      <c r="G276" s="9"/>
    </row>
    <row r="277" spans="1:8" ht="12.75" x14ac:dyDescent="0.2">
      <c r="A277" s="6"/>
      <c r="B277" s="49" t="s">
        <v>1</v>
      </c>
      <c r="C277" s="50">
        <f>SUMIF(GROUP_ID,"",ITEM_PRICES)</f>
        <v>0</v>
      </c>
      <c r="D277" s="51"/>
      <c r="E277" s="52"/>
      <c r="F277" s="52"/>
      <c r="G277" s="7"/>
      <c r="H277" s="9"/>
    </row>
    <row r="278" spans="1:8" ht="12.75" x14ac:dyDescent="0.2">
      <c r="A278" s="6"/>
      <c r="B278" s="144" t="s">
        <v>2</v>
      </c>
      <c r="C278" s="145">
        <f ca="1">SUM(C279:C280)</f>
        <v>0</v>
      </c>
      <c r="D278" s="51"/>
      <c r="E278" s="52"/>
      <c r="F278" s="52"/>
      <c r="G278" s="7"/>
      <c r="H278" s="9"/>
    </row>
    <row r="279" spans="1:8" ht="12.75" x14ac:dyDescent="0.2">
      <c r="A279" s="1"/>
      <c r="B279" s="146" t="str">
        <f ca="1">INDIRECT(ADDRESS(10,1,,,"Krycí List"))</f>
        <v/>
      </c>
      <c r="C279" s="147" t="str">
        <f ca="1">INDIRECT(ADDRESS(13,1,,,"Krycí List"))</f>
        <v/>
      </c>
      <c r="D279" s="53"/>
      <c r="E279" s="54"/>
      <c r="F279" s="54"/>
      <c r="G279" s="7"/>
      <c r="H279" s="9"/>
    </row>
    <row r="280" spans="1:8" ht="12.75" x14ac:dyDescent="0.2">
      <c r="A280" s="1"/>
      <c r="B280" s="148" t="str">
        <f ca="1">INDIRECT(ADDRESS(11,1,,,"Krycí List"))</f>
        <v/>
      </c>
      <c r="C280" s="149" t="str">
        <f ca="1">INDIRECT(ADDRESS(14,1,,,"Krycí List"))</f>
        <v/>
      </c>
      <c r="D280" s="55"/>
      <c r="E280" s="56"/>
      <c r="F280" s="56"/>
      <c r="G280" s="7"/>
      <c r="H280" s="9"/>
    </row>
    <row r="281" spans="1:8" ht="12.75" x14ac:dyDescent="0.2">
      <c r="A281" s="6"/>
      <c r="B281" s="144" t="s">
        <v>0</v>
      </c>
      <c r="C281" s="145">
        <f ca="1">C277+C278</f>
        <v>0</v>
      </c>
      <c r="D281" s="51"/>
      <c r="E281" s="52"/>
      <c r="F281" s="52"/>
      <c r="G281" s="7"/>
      <c r="H281" s="9"/>
    </row>
    <row r="282" spans="1:8" x14ac:dyDescent="0.15">
      <c r="B282" s="38"/>
      <c r="C282" s="40"/>
      <c r="D282" s="42"/>
      <c r="E282" s="40"/>
      <c r="F282" s="40"/>
    </row>
    <row r="283" spans="1:8" x14ac:dyDescent="0.15">
      <c r="B283" s="7"/>
      <c r="C283" s="9"/>
      <c r="D283" s="7"/>
      <c r="E283" s="9"/>
      <c r="F283" s="9"/>
    </row>
  </sheetData>
  <sheetProtection algorithmName="SHA-512" hashValue="YyYx/QhmuYhJA3RJDczRFqh10ep1S3E0pKaYZstPOybOBFZOAQRmyFJ1sqcK56xpklY/5N936hW8dgTT4C/Y9g==" saltValue="NYMQt4Rt0Q2uHOUqrN6Nq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91" fitToHeight="0" pageOrder="overThenDown" orientation="portrait" r:id="rId1"/>
  <headerFooter>
    <oddHeader>&amp;L&amp;8&amp;C&amp;8&amp;R&amp;8</oddHeader>
    <oddFooter>&amp;L&amp;8Vytvořeno systémem euroCALC4&amp;C&amp;P/&amp;N&amp;R&amp;8&amp;[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V1418"/>
  <sheetViews>
    <sheetView view="pageBreakPreview" zoomScale="85" zoomScaleNormal="100" zoomScaleSheetLayoutView="85" workbookViewId="0">
      <pane ySplit="4" topLeftCell="A5" activePane="bottomLeft" state="frozen"/>
      <selection pane="bottomLeft" activeCell="I26" sqref="I26"/>
    </sheetView>
  </sheetViews>
  <sheetFormatPr defaultRowHeight="8.25" outlineLevelRow="5" x14ac:dyDescent="0.15"/>
  <cols>
    <col min="1" max="1" width="28.7109375" style="3" hidden="1" customWidth="1"/>
    <col min="2" max="2" width="3.7109375" style="3" hidden="1" customWidth="1"/>
    <col min="3" max="3" width="5.7109375" style="3" customWidth="1"/>
    <col min="4" max="4" width="4.7109375" style="3" customWidth="1"/>
    <col min="5" max="5" width="14.7109375" style="3" customWidth="1"/>
    <col min="6" max="6" width="72.7109375" style="3" customWidth="1"/>
    <col min="7" max="7" width="4.7109375" style="3" customWidth="1"/>
    <col min="8" max="8" width="14.7109375" style="3" customWidth="1"/>
    <col min="9" max="9" width="12.7109375" style="3" customWidth="1"/>
    <col min="10" max="10" width="15.7109375" style="3" customWidth="1"/>
    <col min="11" max="11" width="11.7109375" style="3" hidden="1" customWidth="1"/>
    <col min="12" max="12" width="14.7109375" style="3" hidden="1" customWidth="1"/>
    <col min="13" max="13" width="11.7109375" style="3" hidden="1" customWidth="1"/>
    <col min="14" max="14" width="14.7109375" style="3" hidden="1" customWidth="1"/>
    <col min="15" max="15" width="9.7109375" style="3" hidden="1" customWidth="1"/>
    <col min="16" max="16" width="14.7109375" style="3" hidden="1" customWidth="1"/>
    <col min="17" max="17" width="15.7109375" style="3" hidden="1" customWidth="1"/>
    <col min="18" max="18" width="38.7109375" style="3" customWidth="1"/>
    <col min="19" max="21" width="9.140625" style="3"/>
    <col min="22" max="22" width="9.140625" style="3" customWidth="1"/>
    <col min="23" max="23" width="5.5703125" style="3" customWidth="1"/>
    <col min="24" max="16384" width="9.140625" style="3"/>
  </cols>
  <sheetData>
    <row r="1" spans="1:22" ht="15.75" x14ac:dyDescent="0.15">
      <c r="F1" s="22" t="s">
        <v>2197</v>
      </c>
    </row>
    <row r="2" spans="1:22" ht="15.75" x14ac:dyDescent="0.15">
      <c r="B2" s="77"/>
      <c r="C2" s="77"/>
      <c r="D2" s="38"/>
      <c r="E2" s="38"/>
      <c r="F2" s="22" t="s">
        <v>495</v>
      </c>
      <c r="G2" s="38"/>
      <c r="H2" s="42"/>
      <c r="I2" s="80"/>
      <c r="J2" s="40"/>
      <c r="K2" s="42"/>
      <c r="L2" s="42"/>
      <c r="M2" s="42"/>
      <c r="N2" s="42"/>
      <c r="O2" s="40"/>
      <c r="P2" s="40"/>
      <c r="Q2" s="40"/>
      <c r="S2" s="8"/>
      <c r="V2" s="4"/>
    </row>
    <row r="3" spans="1:22" ht="7.5" customHeight="1" x14ac:dyDescent="0.15">
      <c r="A3" s="7"/>
      <c r="B3" s="78"/>
      <c r="C3" s="77"/>
      <c r="D3" s="79"/>
      <c r="E3" s="38"/>
      <c r="F3" s="38"/>
      <c r="G3" s="38"/>
      <c r="H3" s="42"/>
      <c r="I3" s="80"/>
      <c r="J3" s="40"/>
      <c r="K3" s="43"/>
      <c r="L3" s="43"/>
      <c r="M3" s="43"/>
      <c r="N3" s="43"/>
      <c r="O3" s="45"/>
      <c r="P3" s="45"/>
      <c r="Q3" s="45"/>
      <c r="R3" s="9"/>
    </row>
    <row r="4" spans="1:22" ht="11.25" x14ac:dyDescent="0.2">
      <c r="A4" s="5"/>
      <c r="B4" s="81"/>
      <c r="C4" s="81" t="s">
        <v>4</v>
      </c>
      <c r="D4" s="46" t="s">
        <v>5</v>
      </c>
      <c r="E4" s="46" t="s">
        <v>6</v>
      </c>
      <c r="F4" s="46" t="s">
        <v>3</v>
      </c>
      <c r="G4" s="46" t="s">
        <v>7</v>
      </c>
      <c r="H4" s="48" t="s">
        <v>8</v>
      </c>
      <c r="I4" s="82" t="s">
        <v>16</v>
      </c>
      <c r="J4" s="47" t="s">
        <v>9</v>
      </c>
      <c r="K4" s="48" t="s">
        <v>10</v>
      </c>
      <c r="L4" s="48" t="s">
        <v>11</v>
      </c>
      <c r="M4" s="48" t="s">
        <v>12</v>
      </c>
      <c r="N4" s="48" t="s">
        <v>13</v>
      </c>
      <c r="O4" s="47" t="s">
        <v>14</v>
      </c>
      <c r="P4" s="47" t="s">
        <v>2</v>
      </c>
      <c r="Q4" s="47" t="s">
        <v>15</v>
      </c>
      <c r="R4" s="7"/>
      <c r="S4" s="9"/>
    </row>
    <row r="5" spans="1:22" ht="7.5" customHeight="1" x14ac:dyDescent="0.15">
      <c r="B5" s="77"/>
      <c r="C5" s="77"/>
      <c r="D5" s="38"/>
      <c r="E5" s="38"/>
      <c r="F5" s="38"/>
      <c r="G5" s="38"/>
      <c r="H5" s="42"/>
      <c r="I5" s="80"/>
      <c r="J5" s="40"/>
      <c r="K5" s="42"/>
      <c r="L5" s="42"/>
      <c r="M5" s="42"/>
      <c r="N5" s="42"/>
      <c r="O5" s="40"/>
      <c r="P5" s="40"/>
      <c r="Q5" s="40"/>
      <c r="R5" s="9"/>
    </row>
    <row r="6" spans="1:22" ht="24" x14ac:dyDescent="0.2">
      <c r="A6" s="57" t="s">
        <v>36</v>
      </c>
      <c r="B6" s="83">
        <v>1</v>
      </c>
      <c r="C6" s="84"/>
      <c r="D6" s="85" t="s">
        <v>496</v>
      </c>
      <c r="E6" s="85"/>
      <c r="F6" s="58" t="s">
        <v>37</v>
      </c>
      <c r="G6" s="85"/>
      <c r="H6" s="86"/>
      <c r="I6" s="87"/>
      <c r="J6" s="59">
        <f>SUBTOTAL(9,J7:J1357)</f>
        <v>0</v>
      </c>
      <c r="K6" s="86"/>
      <c r="L6" s="60">
        <f>SUBTOTAL(9,L7:L1357)</f>
        <v>1256.4938549753756</v>
      </c>
      <c r="M6" s="86"/>
      <c r="N6" s="60">
        <f>SUBTOTAL(9,N7:N1357)</f>
        <v>441.81504696500008</v>
      </c>
      <c r="O6" s="88"/>
      <c r="P6" s="59">
        <f>SUBTOTAL(9,P7:P1357)</f>
        <v>0</v>
      </c>
      <c r="Q6" s="59">
        <f>SUBTOTAL(9,Q7:Q1357)</f>
        <v>0</v>
      </c>
      <c r="R6" s="7"/>
      <c r="S6" s="9"/>
      <c r="T6" s="9"/>
    </row>
    <row r="7" spans="1:22" ht="12" outlineLevel="1" x14ac:dyDescent="0.2">
      <c r="A7" s="61" t="s">
        <v>38</v>
      </c>
      <c r="B7" s="89">
        <v>2</v>
      </c>
      <c r="C7" s="90"/>
      <c r="D7" s="91" t="s">
        <v>497</v>
      </c>
      <c r="E7" s="91"/>
      <c r="F7" s="92" t="s">
        <v>39</v>
      </c>
      <c r="G7" s="91"/>
      <c r="H7" s="93"/>
      <c r="I7" s="94"/>
      <c r="J7" s="63">
        <f>SUBTOTAL(9,J8:J755)</f>
        <v>0</v>
      </c>
      <c r="K7" s="93"/>
      <c r="L7" s="64">
        <f>SUBTOTAL(9,L8:L755)</f>
        <v>1151.4713639038755</v>
      </c>
      <c r="M7" s="93"/>
      <c r="N7" s="64">
        <f>SUBTOTAL(9,N8:N755)</f>
        <v>310.97982669000004</v>
      </c>
      <c r="O7" s="95"/>
      <c r="P7" s="63">
        <f>SUBTOTAL(9,P8:P755)</f>
        <v>0</v>
      </c>
      <c r="Q7" s="63">
        <f>SUBTOTAL(9,Q8:Q755)</f>
        <v>0</v>
      </c>
      <c r="R7" s="7"/>
      <c r="S7" s="9"/>
      <c r="T7" s="9"/>
    </row>
    <row r="8" spans="1:22" ht="11.25" outlineLevel="2" x14ac:dyDescent="0.2">
      <c r="A8" s="65" t="s">
        <v>40</v>
      </c>
      <c r="B8" s="96">
        <v>3</v>
      </c>
      <c r="C8" s="97"/>
      <c r="D8" s="98" t="s">
        <v>498</v>
      </c>
      <c r="E8" s="98"/>
      <c r="F8" s="99" t="s">
        <v>41</v>
      </c>
      <c r="G8" s="98"/>
      <c r="H8" s="100"/>
      <c r="I8" s="101"/>
      <c r="J8" s="67">
        <f>SUBTOTAL(9,J9:J280)</f>
        <v>0</v>
      </c>
      <c r="K8" s="100"/>
      <c r="L8" s="68">
        <f>SUBTOTAL(9,L9:L280)</f>
        <v>1084.8346594914917</v>
      </c>
      <c r="M8" s="100"/>
      <c r="N8" s="68">
        <f>SUBTOTAL(9,N9:N280)</f>
        <v>310.62155669000003</v>
      </c>
      <c r="O8" s="102"/>
      <c r="P8" s="67">
        <f>SUBTOTAL(9,P9:P280)</f>
        <v>0</v>
      </c>
      <c r="Q8" s="67">
        <f>SUBTOTAL(9,Q9:Q280)</f>
        <v>0</v>
      </c>
      <c r="R8" s="7"/>
      <c r="S8" s="9"/>
      <c r="T8" s="9"/>
    </row>
    <row r="9" spans="1:22" ht="10.5" outlineLevel="3" x14ac:dyDescent="0.15">
      <c r="A9" s="69" t="s">
        <v>42</v>
      </c>
      <c r="B9" s="103">
        <v>4</v>
      </c>
      <c r="C9" s="104"/>
      <c r="D9" s="105" t="s">
        <v>499</v>
      </c>
      <c r="E9" s="105"/>
      <c r="F9" s="106" t="s">
        <v>43</v>
      </c>
      <c r="G9" s="105"/>
      <c r="H9" s="107"/>
      <c r="I9" s="108"/>
      <c r="J9" s="71">
        <f>SUBTOTAL(9,J10:J29)</f>
        <v>0</v>
      </c>
      <c r="K9" s="107"/>
      <c r="L9" s="72">
        <f>SUBTOTAL(9,L10:L29)</f>
        <v>0</v>
      </c>
      <c r="M9" s="107"/>
      <c r="N9" s="72">
        <f>SUBTOTAL(9,N10:N29)</f>
        <v>0</v>
      </c>
      <c r="O9" s="109"/>
      <c r="P9" s="71">
        <f>SUBTOTAL(9,P10:P29)</f>
        <v>0</v>
      </c>
      <c r="Q9" s="71">
        <f>SUBTOTAL(9,Q10:Q29)</f>
        <v>0</v>
      </c>
      <c r="R9" s="7"/>
      <c r="S9" s="9"/>
      <c r="T9" s="9"/>
    </row>
    <row r="10" spans="1:22" ht="9" outlineLevel="4" x14ac:dyDescent="0.15">
      <c r="A10" s="73" t="s">
        <v>44</v>
      </c>
      <c r="B10" s="110">
        <v>5</v>
      </c>
      <c r="C10" s="111"/>
      <c r="D10" s="112" t="s">
        <v>500</v>
      </c>
      <c r="E10" s="112"/>
      <c r="F10" s="113" t="s">
        <v>45</v>
      </c>
      <c r="G10" s="112"/>
      <c r="H10" s="114"/>
      <c r="I10" s="115"/>
      <c r="J10" s="75">
        <f>SUBTOTAL(9,J11:J29)</f>
        <v>0</v>
      </c>
      <c r="K10" s="114"/>
      <c r="L10" s="76">
        <f>SUBTOTAL(9,L11:L29)</f>
        <v>0</v>
      </c>
      <c r="M10" s="114"/>
      <c r="N10" s="76">
        <f>SUBTOTAL(9,N11:N29)</f>
        <v>0</v>
      </c>
      <c r="O10" s="116"/>
      <c r="P10" s="75">
        <f>SUBTOTAL(9,P11:P29)</f>
        <v>0</v>
      </c>
      <c r="Q10" s="75">
        <f>SUBTOTAL(9,Q11:Q29)</f>
        <v>0</v>
      </c>
      <c r="R10" s="7"/>
      <c r="S10" s="9"/>
      <c r="T10" s="9"/>
    </row>
    <row r="11" spans="1:22" ht="11.25" outlineLevel="5" x14ac:dyDescent="0.2">
      <c r="A11" s="12"/>
      <c r="B11" s="117"/>
      <c r="C11" s="118">
        <v>1</v>
      </c>
      <c r="D11" s="119" t="s">
        <v>501</v>
      </c>
      <c r="E11" s="120" t="s">
        <v>502</v>
      </c>
      <c r="F11" s="121" t="s">
        <v>503</v>
      </c>
      <c r="G11" s="119" t="s">
        <v>504</v>
      </c>
      <c r="H11" s="122">
        <v>456</v>
      </c>
      <c r="I11" s="150"/>
      <c r="J11" s="123">
        <f t="shared" ref="J11:J28" si="0">H11*I11</f>
        <v>0</v>
      </c>
      <c r="K11" s="122"/>
      <c r="L11" s="122">
        <f t="shared" ref="L11:L28" si="1">H11*K11</f>
        <v>0</v>
      </c>
      <c r="M11" s="122"/>
      <c r="N11" s="122">
        <f t="shared" ref="N11:N28" si="2">H11*M11</f>
        <v>0</v>
      </c>
      <c r="O11" s="123">
        <v>21</v>
      </c>
      <c r="P11" s="123">
        <f t="shared" ref="P11:P28" si="3">J11*(O11/100)</f>
        <v>0</v>
      </c>
      <c r="Q11" s="123">
        <f t="shared" ref="Q11:Q28" si="4">J11+P11</f>
        <v>0</v>
      </c>
      <c r="R11" s="9"/>
      <c r="S11" s="9"/>
      <c r="T11" s="9"/>
    </row>
    <row r="12" spans="1:22" ht="11.25" outlineLevel="5" x14ac:dyDescent="0.2">
      <c r="A12" s="12"/>
      <c r="B12" s="117"/>
      <c r="C12" s="118">
        <v>2</v>
      </c>
      <c r="D12" s="119" t="s">
        <v>501</v>
      </c>
      <c r="E12" s="120" t="s">
        <v>505</v>
      </c>
      <c r="F12" s="121" t="s">
        <v>506</v>
      </c>
      <c r="G12" s="119" t="s">
        <v>507</v>
      </c>
      <c r="H12" s="122">
        <v>35.672784000000007</v>
      </c>
      <c r="I12" s="150"/>
      <c r="J12" s="123">
        <f t="shared" si="0"/>
        <v>0</v>
      </c>
      <c r="K12" s="122"/>
      <c r="L12" s="122">
        <f t="shared" si="1"/>
        <v>0</v>
      </c>
      <c r="M12" s="122"/>
      <c r="N12" s="122">
        <f t="shared" si="2"/>
        <v>0</v>
      </c>
      <c r="O12" s="123">
        <v>21</v>
      </c>
      <c r="P12" s="123">
        <f t="shared" si="3"/>
        <v>0</v>
      </c>
      <c r="Q12" s="123">
        <f t="shared" si="4"/>
        <v>0</v>
      </c>
      <c r="R12" s="9"/>
      <c r="S12" s="9"/>
      <c r="T12" s="9"/>
    </row>
    <row r="13" spans="1:22" ht="11.25" outlineLevel="5" x14ac:dyDescent="0.2">
      <c r="A13" s="12"/>
      <c r="B13" s="117"/>
      <c r="C13" s="118">
        <v>3</v>
      </c>
      <c r="D13" s="119" t="s">
        <v>501</v>
      </c>
      <c r="E13" s="120" t="s">
        <v>508</v>
      </c>
      <c r="F13" s="121" t="s">
        <v>509</v>
      </c>
      <c r="G13" s="119" t="s">
        <v>507</v>
      </c>
      <c r="H13" s="122">
        <v>91.730016000000006</v>
      </c>
      <c r="I13" s="150"/>
      <c r="J13" s="123">
        <f t="shared" si="0"/>
        <v>0</v>
      </c>
      <c r="K13" s="122"/>
      <c r="L13" s="122">
        <f t="shared" si="1"/>
        <v>0</v>
      </c>
      <c r="M13" s="122"/>
      <c r="N13" s="122">
        <f t="shared" si="2"/>
        <v>0</v>
      </c>
      <c r="O13" s="123">
        <v>21</v>
      </c>
      <c r="P13" s="123">
        <f t="shared" si="3"/>
        <v>0</v>
      </c>
      <c r="Q13" s="123">
        <f t="shared" si="4"/>
        <v>0</v>
      </c>
      <c r="R13" s="9"/>
      <c r="S13" s="9"/>
      <c r="T13" s="9"/>
    </row>
    <row r="14" spans="1:22" ht="11.25" outlineLevel="5" x14ac:dyDescent="0.2">
      <c r="A14" s="12"/>
      <c r="B14" s="117"/>
      <c r="C14" s="118">
        <v>4</v>
      </c>
      <c r="D14" s="119" t="s">
        <v>501</v>
      </c>
      <c r="E14" s="120" t="s">
        <v>510</v>
      </c>
      <c r="F14" s="121" t="s">
        <v>511</v>
      </c>
      <c r="G14" s="119" t="s">
        <v>507</v>
      </c>
      <c r="H14" s="122">
        <v>38.783920000000009</v>
      </c>
      <c r="I14" s="150"/>
      <c r="J14" s="123">
        <f t="shared" si="0"/>
        <v>0</v>
      </c>
      <c r="K14" s="122"/>
      <c r="L14" s="122">
        <f t="shared" si="1"/>
        <v>0</v>
      </c>
      <c r="M14" s="122"/>
      <c r="N14" s="122">
        <f t="shared" si="2"/>
        <v>0</v>
      </c>
      <c r="O14" s="123">
        <v>21</v>
      </c>
      <c r="P14" s="123">
        <f t="shared" si="3"/>
        <v>0</v>
      </c>
      <c r="Q14" s="123">
        <f t="shared" si="4"/>
        <v>0</v>
      </c>
      <c r="R14" s="9"/>
      <c r="S14" s="9"/>
      <c r="T14" s="9"/>
    </row>
    <row r="15" spans="1:22" ht="11.25" outlineLevel="5" x14ac:dyDescent="0.2">
      <c r="A15" s="12"/>
      <c r="B15" s="117"/>
      <c r="C15" s="118">
        <v>5</v>
      </c>
      <c r="D15" s="119" t="s">
        <v>501</v>
      </c>
      <c r="E15" s="120" t="s">
        <v>512</v>
      </c>
      <c r="F15" s="121" t="s">
        <v>513</v>
      </c>
      <c r="G15" s="119" t="s">
        <v>507</v>
      </c>
      <c r="H15" s="122">
        <v>115.24464</v>
      </c>
      <c r="I15" s="150"/>
      <c r="J15" s="123">
        <f t="shared" si="0"/>
        <v>0</v>
      </c>
      <c r="K15" s="122"/>
      <c r="L15" s="122">
        <f t="shared" si="1"/>
        <v>0</v>
      </c>
      <c r="M15" s="122"/>
      <c r="N15" s="122">
        <f t="shared" si="2"/>
        <v>0</v>
      </c>
      <c r="O15" s="123">
        <v>21</v>
      </c>
      <c r="P15" s="123">
        <f t="shared" si="3"/>
        <v>0</v>
      </c>
      <c r="Q15" s="123">
        <f t="shared" si="4"/>
        <v>0</v>
      </c>
      <c r="R15" s="9"/>
      <c r="S15" s="9"/>
      <c r="T15" s="9"/>
    </row>
    <row r="16" spans="1:22" ht="22.5" outlineLevel="5" x14ac:dyDescent="0.2">
      <c r="A16" s="12"/>
      <c r="B16" s="117"/>
      <c r="C16" s="118">
        <v>6</v>
      </c>
      <c r="D16" s="119" t="s">
        <v>501</v>
      </c>
      <c r="E16" s="120" t="s">
        <v>514</v>
      </c>
      <c r="F16" s="121" t="s">
        <v>515</v>
      </c>
      <c r="G16" s="119" t="s">
        <v>507</v>
      </c>
      <c r="H16" s="122">
        <v>9.9489599999999996</v>
      </c>
      <c r="I16" s="150"/>
      <c r="J16" s="123">
        <f t="shared" si="0"/>
        <v>0</v>
      </c>
      <c r="K16" s="122"/>
      <c r="L16" s="122">
        <f t="shared" si="1"/>
        <v>0</v>
      </c>
      <c r="M16" s="122"/>
      <c r="N16" s="122">
        <f t="shared" si="2"/>
        <v>0</v>
      </c>
      <c r="O16" s="123">
        <v>21</v>
      </c>
      <c r="P16" s="123">
        <f t="shared" si="3"/>
        <v>0</v>
      </c>
      <c r="Q16" s="123">
        <f t="shared" si="4"/>
        <v>0</v>
      </c>
      <c r="R16" s="9"/>
      <c r="S16" s="9"/>
      <c r="T16" s="9"/>
    </row>
    <row r="17" spans="1:20" ht="22.5" outlineLevel="5" x14ac:dyDescent="0.2">
      <c r="A17" s="12"/>
      <c r="B17" s="117"/>
      <c r="C17" s="118">
        <v>7</v>
      </c>
      <c r="D17" s="119" t="s">
        <v>501</v>
      </c>
      <c r="E17" s="120" t="s">
        <v>516</v>
      </c>
      <c r="F17" s="121" t="s">
        <v>517</v>
      </c>
      <c r="G17" s="119" t="s">
        <v>507</v>
      </c>
      <c r="H17" s="122">
        <v>34.331040000000002</v>
      </c>
      <c r="I17" s="150"/>
      <c r="J17" s="123">
        <f t="shared" si="0"/>
        <v>0</v>
      </c>
      <c r="K17" s="122"/>
      <c r="L17" s="122">
        <f t="shared" si="1"/>
        <v>0</v>
      </c>
      <c r="M17" s="122"/>
      <c r="N17" s="122">
        <f t="shared" si="2"/>
        <v>0</v>
      </c>
      <c r="O17" s="123">
        <v>21</v>
      </c>
      <c r="P17" s="123">
        <f t="shared" si="3"/>
        <v>0</v>
      </c>
      <c r="Q17" s="123">
        <f t="shared" si="4"/>
        <v>0</v>
      </c>
      <c r="R17" s="9"/>
      <c r="S17" s="9"/>
      <c r="T17" s="9"/>
    </row>
    <row r="18" spans="1:20" ht="11.25" outlineLevel="5" x14ac:dyDescent="0.2">
      <c r="A18" s="12"/>
      <c r="B18" s="117"/>
      <c r="C18" s="118">
        <v>8</v>
      </c>
      <c r="D18" s="119" t="s">
        <v>501</v>
      </c>
      <c r="E18" s="120" t="s">
        <v>518</v>
      </c>
      <c r="F18" s="121" t="s">
        <v>519</v>
      </c>
      <c r="G18" s="119" t="s">
        <v>507</v>
      </c>
      <c r="H18" s="122">
        <v>325.71199999999999</v>
      </c>
      <c r="I18" s="150"/>
      <c r="J18" s="123">
        <f t="shared" si="0"/>
        <v>0</v>
      </c>
      <c r="K18" s="122"/>
      <c r="L18" s="122">
        <f t="shared" si="1"/>
        <v>0</v>
      </c>
      <c r="M18" s="122"/>
      <c r="N18" s="122">
        <f t="shared" si="2"/>
        <v>0</v>
      </c>
      <c r="O18" s="123">
        <v>21</v>
      </c>
      <c r="P18" s="123">
        <f t="shared" si="3"/>
        <v>0</v>
      </c>
      <c r="Q18" s="123">
        <f t="shared" si="4"/>
        <v>0</v>
      </c>
      <c r="R18" s="9"/>
      <c r="S18" s="9"/>
      <c r="T18" s="9"/>
    </row>
    <row r="19" spans="1:20" ht="11.25" outlineLevel="5" x14ac:dyDescent="0.2">
      <c r="A19" s="12"/>
      <c r="B19" s="117"/>
      <c r="C19" s="118">
        <v>9</v>
      </c>
      <c r="D19" s="119" t="s">
        <v>501</v>
      </c>
      <c r="E19" s="120" t="s">
        <v>520</v>
      </c>
      <c r="F19" s="121" t="s">
        <v>521</v>
      </c>
      <c r="G19" s="119" t="s">
        <v>507</v>
      </c>
      <c r="H19" s="122">
        <v>107.27892</v>
      </c>
      <c r="I19" s="150"/>
      <c r="J19" s="123">
        <f t="shared" si="0"/>
        <v>0</v>
      </c>
      <c r="K19" s="122"/>
      <c r="L19" s="122">
        <f t="shared" si="1"/>
        <v>0</v>
      </c>
      <c r="M19" s="122"/>
      <c r="N19" s="122">
        <f t="shared" si="2"/>
        <v>0</v>
      </c>
      <c r="O19" s="123">
        <v>21</v>
      </c>
      <c r="P19" s="123">
        <f t="shared" si="3"/>
        <v>0</v>
      </c>
      <c r="Q19" s="123">
        <f t="shared" si="4"/>
        <v>0</v>
      </c>
      <c r="R19" s="9"/>
      <c r="S19" s="9"/>
      <c r="T19" s="9"/>
    </row>
    <row r="20" spans="1:20" ht="11.25" outlineLevel="5" x14ac:dyDescent="0.2">
      <c r="A20" s="12"/>
      <c r="B20" s="117"/>
      <c r="C20" s="118">
        <v>10</v>
      </c>
      <c r="D20" s="119" t="s">
        <v>501</v>
      </c>
      <c r="E20" s="120" t="s">
        <v>522</v>
      </c>
      <c r="F20" s="121" t="s">
        <v>523</v>
      </c>
      <c r="G20" s="119" t="s">
        <v>507</v>
      </c>
      <c r="H20" s="122">
        <v>300.12208000000004</v>
      </c>
      <c r="I20" s="150"/>
      <c r="J20" s="123">
        <f t="shared" si="0"/>
        <v>0</v>
      </c>
      <c r="K20" s="122"/>
      <c r="L20" s="122">
        <f t="shared" si="1"/>
        <v>0</v>
      </c>
      <c r="M20" s="122"/>
      <c r="N20" s="122">
        <f t="shared" si="2"/>
        <v>0</v>
      </c>
      <c r="O20" s="123">
        <v>21</v>
      </c>
      <c r="P20" s="123">
        <f t="shared" si="3"/>
        <v>0</v>
      </c>
      <c r="Q20" s="123">
        <f t="shared" si="4"/>
        <v>0</v>
      </c>
      <c r="R20" s="9"/>
      <c r="S20" s="9"/>
      <c r="T20" s="9"/>
    </row>
    <row r="21" spans="1:20" ht="11.25" outlineLevel="5" x14ac:dyDescent="0.2">
      <c r="A21" s="12"/>
      <c r="B21" s="117"/>
      <c r="C21" s="118">
        <v>11</v>
      </c>
      <c r="D21" s="119" t="s">
        <v>501</v>
      </c>
      <c r="E21" s="120" t="s">
        <v>524</v>
      </c>
      <c r="F21" s="121" t="s">
        <v>525</v>
      </c>
      <c r="G21" s="119" t="s">
        <v>507</v>
      </c>
      <c r="H21" s="122">
        <v>85.915080000000017</v>
      </c>
      <c r="I21" s="150"/>
      <c r="J21" s="123">
        <f t="shared" si="0"/>
        <v>0</v>
      </c>
      <c r="K21" s="122"/>
      <c r="L21" s="122">
        <f t="shared" si="1"/>
        <v>0</v>
      </c>
      <c r="M21" s="122"/>
      <c r="N21" s="122">
        <f t="shared" si="2"/>
        <v>0</v>
      </c>
      <c r="O21" s="123">
        <v>21</v>
      </c>
      <c r="P21" s="123">
        <f t="shared" si="3"/>
        <v>0</v>
      </c>
      <c r="Q21" s="123">
        <f t="shared" si="4"/>
        <v>0</v>
      </c>
      <c r="R21" s="9"/>
      <c r="S21" s="9"/>
      <c r="T21" s="9"/>
    </row>
    <row r="22" spans="1:20" ht="11.25" outlineLevel="5" x14ac:dyDescent="0.2">
      <c r="A22" s="12"/>
      <c r="B22" s="117"/>
      <c r="C22" s="118">
        <v>12</v>
      </c>
      <c r="D22" s="119" t="s">
        <v>501</v>
      </c>
      <c r="E22" s="120" t="s">
        <v>526</v>
      </c>
      <c r="F22" s="121" t="s">
        <v>527</v>
      </c>
      <c r="G22" s="119" t="s">
        <v>507</v>
      </c>
      <c r="H22" s="122">
        <v>182.48992000000004</v>
      </c>
      <c r="I22" s="150"/>
      <c r="J22" s="123">
        <f t="shared" si="0"/>
        <v>0</v>
      </c>
      <c r="K22" s="122"/>
      <c r="L22" s="122">
        <f t="shared" si="1"/>
        <v>0</v>
      </c>
      <c r="M22" s="122"/>
      <c r="N22" s="122">
        <f t="shared" si="2"/>
        <v>0</v>
      </c>
      <c r="O22" s="123">
        <v>21</v>
      </c>
      <c r="P22" s="123">
        <f t="shared" si="3"/>
        <v>0</v>
      </c>
      <c r="Q22" s="123">
        <f t="shared" si="4"/>
        <v>0</v>
      </c>
      <c r="R22" s="9"/>
      <c r="S22" s="9"/>
      <c r="T22" s="9"/>
    </row>
    <row r="23" spans="1:20" ht="11.25" outlineLevel="5" x14ac:dyDescent="0.2">
      <c r="A23" s="12"/>
      <c r="B23" s="117"/>
      <c r="C23" s="118">
        <v>13</v>
      </c>
      <c r="D23" s="119" t="s">
        <v>501</v>
      </c>
      <c r="E23" s="120" t="s">
        <v>528</v>
      </c>
      <c r="F23" s="121" t="s">
        <v>529</v>
      </c>
      <c r="G23" s="119" t="s">
        <v>507</v>
      </c>
      <c r="H23" s="122">
        <v>84.406000000000006</v>
      </c>
      <c r="I23" s="150"/>
      <c r="J23" s="123">
        <f t="shared" si="0"/>
        <v>0</v>
      </c>
      <c r="K23" s="122"/>
      <c r="L23" s="122">
        <f t="shared" si="1"/>
        <v>0</v>
      </c>
      <c r="M23" s="122"/>
      <c r="N23" s="122">
        <f t="shared" si="2"/>
        <v>0</v>
      </c>
      <c r="O23" s="123">
        <v>21</v>
      </c>
      <c r="P23" s="123">
        <f t="shared" si="3"/>
        <v>0</v>
      </c>
      <c r="Q23" s="123">
        <f t="shared" si="4"/>
        <v>0</v>
      </c>
      <c r="R23" s="9"/>
      <c r="S23" s="9"/>
      <c r="T23" s="9"/>
    </row>
    <row r="24" spans="1:20" ht="11.25" outlineLevel="5" x14ac:dyDescent="0.2">
      <c r="A24" s="12"/>
      <c r="B24" s="117"/>
      <c r="C24" s="118">
        <v>14</v>
      </c>
      <c r="D24" s="119" t="s">
        <v>501</v>
      </c>
      <c r="E24" s="120" t="s">
        <v>530</v>
      </c>
      <c r="F24" s="121" t="s">
        <v>531</v>
      </c>
      <c r="G24" s="119" t="s">
        <v>507</v>
      </c>
      <c r="H24" s="122">
        <v>241.30600000000004</v>
      </c>
      <c r="I24" s="150"/>
      <c r="J24" s="123">
        <f t="shared" si="0"/>
        <v>0</v>
      </c>
      <c r="K24" s="122"/>
      <c r="L24" s="122">
        <f t="shared" si="1"/>
        <v>0</v>
      </c>
      <c r="M24" s="122"/>
      <c r="N24" s="122">
        <f t="shared" si="2"/>
        <v>0</v>
      </c>
      <c r="O24" s="123">
        <v>21</v>
      </c>
      <c r="P24" s="123">
        <f t="shared" si="3"/>
        <v>0</v>
      </c>
      <c r="Q24" s="123">
        <f t="shared" si="4"/>
        <v>0</v>
      </c>
      <c r="R24" s="9"/>
      <c r="S24" s="9"/>
      <c r="T24" s="9"/>
    </row>
    <row r="25" spans="1:20" ht="11.25" outlineLevel="5" x14ac:dyDescent="0.2">
      <c r="A25" s="12"/>
      <c r="B25" s="117"/>
      <c r="C25" s="118">
        <v>15</v>
      </c>
      <c r="D25" s="119" t="s">
        <v>501</v>
      </c>
      <c r="E25" s="120" t="s">
        <v>532</v>
      </c>
      <c r="F25" s="121" t="s">
        <v>533</v>
      </c>
      <c r="G25" s="119" t="s">
        <v>534</v>
      </c>
      <c r="H25" s="122">
        <v>580.88160000000005</v>
      </c>
      <c r="I25" s="150"/>
      <c r="J25" s="123">
        <f t="shared" si="0"/>
        <v>0</v>
      </c>
      <c r="K25" s="122"/>
      <c r="L25" s="122">
        <f t="shared" si="1"/>
        <v>0</v>
      </c>
      <c r="M25" s="122"/>
      <c r="N25" s="122">
        <f t="shared" si="2"/>
        <v>0</v>
      </c>
      <c r="O25" s="123">
        <v>21</v>
      </c>
      <c r="P25" s="123">
        <f t="shared" si="3"/>
        <v>0</v>
      </c>
      <c r="Q25" s="123">
        <f t="shared" si="4"/>
        <v>0</v>
      </c>
      <c r="R25" s="9"/>
      <c r="S25" s="9"/>
      <c r="T25" s="9"/>
    </row>
    <row r="26" spans="1:20" ht="11.25" outlineLevel="5" x14ac:dyDescent="0.2">
      <c r="A26" s="12"/>
      <c r="B26" s="117"/>
      <c r="C26" s="118">
        <v>16</v>
      </c>
      <c r="D26" s="119" t="s">
        <v>501</v>
      </c>
      <c r="E26" s="120" t="s">
        <v>535</v>
      </c>
      <c r="F26" s="121" t="s">
        <v>536</v>
      </c>
      <c r="G26" s="119" t="s">
        <v>507</v>
      </c>
      <c r="H26" s="122">
        <v>322.995</v>
      </c>
      <c r="I26" s="150"/>
      <c r="J26" s="123">
        <f t="shared" si="0"/>
        <v>0</v>
      </c>
      <c r="K26" s="122"/>
      <c r="L26" s="122">
        <f t="shared" si="1"/>
        <v>0</v>
      </c>
      <c r="M26" s="122"/>
      <c r="N26" s="122">
        <f t="shared" si="2"/>
        <v>0</v>
      </c>
      <c r="O26" s="123">
        <v>21</v>
      </c>
      <c r="P26" s="123">
        <f t="shared" si="3"/>
        <v>0</v>
      </c>
      <c r="Q26" s="123">
        <f t="shared" si="4"/>
        <v>0</v>
      </c>
      <c r="R26" s="9"/>
      <c r="S26" s="9"/>
      <c r="T26" s="9"/>
    </row>
    <row r="27" spans="1:20" ht="11.25" outlineLevel="5" x14ac:dyDescent="0.2">
      <c r="A27" s="12"/>
      <c r="B27" s="117"/>
      <c r="C27" s="118">
        <v>17</v>
      </c>
      <c r="D27" s="119" t="s">
        <v>501</v>
      </c>
      <c r="E27" s="120" t="s">
        <v>537</v>
      </c>
      <c r="F27" s="121" t="s">
        <v>538</v>
      </c>
      <c r="G27" s="119" t="s">
        <v>507</v>
      </c>
      <c r="H27" s="122">
        <v>81.688750000000013</v>
      </c>
      <c r="I27" s="150"/>
      <c r="J27" s="123">
        <f t="shared" si="0"/>
        <v>0</v>
      </c>
      <c r="K27" s="122"/>
      <c r="L27" s="122">
        <f t="shared" si="1"/>
        <v>0</v>
      </c>
      <c r="M27" s="122"/>
      <c r="N27" s="122">
        <f t="shared" si="2"/>
        <v>0</v>
      </c>
      <c r="O27" s="123">
        <v>21</v>
      </c>
      <c r="P27" s="123">
        <f t="shared" si="3"/>
        <v>0</v>
      </c>
      <c r="Q27" s="123">
        <f t="shared" si="4"/>
        <v>0</v>
      </c>
      <c r="R27" s="9"/>
      <c r="S27" s="9"/>
      <c r="T27" s="9"/>
    </row>
    <row r="28" spans="1:20" ht="11.25" outlineLevel="5" x14ac:dyDescent="0.2">
      <c r="A28" s="12"/>
      <c r="B28" s="117"/>
      <c r="C28" s="118">
        <v>18</v>
      </c>
      <c r="D28" s="119" t="s">
        <v>501</v>
      </c>
      <c r="E28" s="120" t="s">
        <v>539</v>
      </c>
      <c r="F28" s="121" t="s">
        <v>540</v>
      </c>
      <c r="G28" s="119" t="s">
        <v>504</v>
      </c>
      <c r="H28" s="122">
        <v>514.61</v>
      </c>
      <c r="I28" s="150"/>
      <c r="J28" s="123">
        <f t="shared" si="0"/>
        <v>0</v>
      </c>
      <c r="K28" s="122"/>
      <c r="L28" s="122">
        <f t="shared" si="1"/>
        <v>0</v>
      </c>
      <c r="M28" s="122"/>
      <c r="N28" s="122">
        <f t="shared" si="2"/>
        <v>0</v>
      </c>
      <c r="O28" s="123">
        <v>21</v>
      </c>
      <c r="P28" s="123">
        <f t="shared" si="3"/>
        <v>0</v>
      </c>
      <c r="Q28" s="123">
        <f t="shared" si="4"/>
        <v>0</v>
      </c>
      <c r="R28" s="9"/>
      <c r="S28" s="9"/>
      <c r="T28" s="9"/>
    </row>
    <row r="29" spans="1:20" outlineLevel="5" x14ac:dyDescent="0.15">
      <c r="B29" s="7"/>
      <c r="C29" s="7"/>
      <c r="D29" s="7"/>
      <c r="E29" s="7"/>
      <c r="F29" s="7"/>
      <c r="G29" s="7"/>
      <c r="H29" s="7"/>
      <c r="I29" s="9"/>
      <c r="J29" s="9"/>
      <c r="K29" s="7"/>
      <c r="L29" s="7"/>
      <c r="M29" s="7"/>
      <c r="N29" s="7"/>
      <c r="O29" s="7"/>
      <c r="P29" s="9"/>
      <c r="Q29" s="9"/>
    </row>
    <row r="30" spans="1:20" ht="10.5" outlineLevel="3" x14ac:dyDescent="0.15">
      <c r="A30" s="69" t="s">
        <v>46</v>
      </c>
      <c r="B30" s="103">
        <v>4</v>
      </c>
      <c r="C30" s="104"/>
      <c r="D30" s="105" t="s">
        <v>499</v>
      </c>
      <c r="E30" s="105"/>
      <c r="F30" s="106" t="s">
        <v>47</v>
      </c>
      <c r="G30" s="105"/>
      <c r="H30" s="107"/>
      <c r="I30" s="108"/>
      <c r="J30" s="71">
        <f>SUBTOTAL(9,J31:J57)</f>
        <v>0</v>
      </c>
      <c r="K30" s="107"/>
      <c r="L30" s="72">
        <f>SUBTOTAL(9,L31:L57)</f>
        <v>256.83190377214146</v>
      </c>
      <c r="M30" s="107"/>
      <c r="N30" s="72">
        <f>SUBTOTAL(9,N31:N57)</f>
        <v>0</v>
      </c>
      <c r="O30" s="109"/>
      <c r="P30" s="71">
        <f>SUBTOTAL(9,P31:P57)</f>
        <v>0</v>
      </c>
      <c r="Q30" s="71">
        <f>SUBTOTAL(9,Q31:Q57)</f>
        <v>0</v>
      </c>
      <c r="R30" s="7"/>
      <c r="S30" s="9"/>
      <c r="T30" s="9"/>
    </row>
    <row r="31" spans="1:20" ht="9" outlineLevel="4" x14ac:dyDescent="0.15">
      <c r="A31" s="73" t="s">
        <v>48</v>
      </c>
      <c r="B31" s="110">
        <v>5</v>
      </c>
      <c r="C31" s="111"/>
      <c r="D31" s="112" t="s">
        <v>500</v>
      </c>
      <c r="E31" s="112"/>
      <c r="F31" s="113" t="s">
        <v>49</v>
      </c>
      <c r="G31" s="112"/>
      <c r="H31" s="114"/>
      <c r="I31" s="115"/>
      <c r="J31" s="75">
        <f>SUBTOTAL(9,J32:J36)</f>
        <v>0</v>
      </c>
      <c r="K31" s="114"/>
      <c r="L31" s="76">
        <f>SUBTOTAL(9,L32:L36)</f>
        <v>44.153027999999992</v>
      </c>
      <c r="M31" s="114"/>
      <c r="N31" s="76">
        <f>SUBTOTAL(9,N32:N36)</f>
        <v>0</v>
      </c>
      <c r="O31" s="116"/>
      <c r="P31" s="75">
        <f>SUBTOTAL(9,P32:P36)</f>
        <v>0</v>
      </c>
      <c r="Q31" s="75">
        <f>SUBTOTAL(9,Q32:Q36)</f>
        <v>0</v>
      </c>
      <c r="R31" s="7"/>
      <c r="S31" s="9"/>
      <c r="T31" s="9"/>
    </row>
    <row r="32" spans="1:20" ht="11.25" outlineLevel="5" x14ac:dyDescent="0.2">
      <c r="A32" s="12"/>
      <c r="B32" s="117"/>
      <c r="C32" s="118">
        <v>19</v>
      </c>
      <c r="D32" s="119" t="s">
        <v>501</v>
      </c>
      <c r="E32" s="120" t="s">
        <v>541</v>
      </c>
      <c r="F32" s="121" t="s">
        <v>542</v>
      </c>
      <c r="G32" s="119" t="s">
        <v>507</v>
      </c>
      <c r="H32" s="122">
        <v>19.02</v>
      </c>
      <c r="I32" s="150"/>
      <c r="J32" s="123">
        <f>H32*I32</f>
        <v>0</v>
      </c>
      <c r="K32" s="122">
        <v>1.665</v>
      </c>
      <c r="L32" s="122">
        <f>H32*K32</f>
        <v>31.668299999999999</v>
      </c>
      <c r="M32" s="122"/>
      <c r="N32" s="122">
        <f>H32*M32</f>
        <v>0</v>
      </c>
      <c r="O32" s="123">
        <v>21</v>
      </c>
      <c r="P32" s="123">
        <f>J32*(O32/100)</f>
        <v>0</v>
      </c>
      <c r="Q32" s="123">
        <f>J32+P32</f>
        <v>0</v>
      </c>
      <c r="R32" s="9"/>
      <c r="S32" s="9"/>
      <c r="T32" s="9"/>
    </row>
    <row r="33" spans="1:20" ht="11.25" outlineLevel="5" x14ac:dyDescent="0.2">
      <c r="A33" s="12"/>
      <c r="B33" s="117"/>
      <c r="C33" s="118">
        <v>20</v>
      </c>
      <c r="D33" s="119" t="s">
        <v>501</v>
      </c>
      <c r="E33" s="120" t="s">
        <v>543</v>
      </c>
      <c r="F33" s="121" t="s">
        <v>544</v>
      </c>
      <c r="G33" s="119" t="s">
        <v>507</v>
      </c>
      <c r="H33" s="122">
        <v>7.6079999999999997</v>
      </c>
      <c r="I33" s="150"/>
      <c r="J33" s="123">
        <f>H33*I33</f>
        <v>0</v>
      </c>
      <c r="K33" s="122">
        <v>1.63</v>
      </c>
      <c r="L33" s="122">
        <f>H33*K33</f>
        <v>12.401039999999998</v>
      </c>
      <c r="M33" s="122"/>
      <c r="N33" s="122">
        <f>H33*M33</f>
        <v>0</v>
      </c>
      <c r="O33" s="123">
        <v>21</v>
      </c>
      <c r="P33" s="123">
        <f>J33*(O33/100)</f>
        <v>0</v>
      </c>
      <c r="Q33" s="123">
        <f>J33+P33</f>
        <v>0</v>
      </c>
      <c r="R33" s="9"/>
      <c r="S33" s="9"/>
      <c r="T33" s="9"/>
    </row>
    <row r="34" spans="1:20" ht="11.25" outlineLevel="5" x14ac:dyDescent="0.2">
      <c r="A34" s="12"/>
      <c r="B34" s="117"/>
      <c r="C34" s="118">
        <v>21</v>
      </c>
      <c r="D34" s="119" t="s">
        <v>501</v>
      </c>
      <c r="E34" s="120" t="s">
        <v>545</v>
      </c>
      <c r="F34" s="121" t="s">
        <v>546</v>
      </c>
      <c r="G34" s="119" t="s">
        <v>547</v>
      </c>
      <c r="H34" s="122">
        <v>63.4</v>
      </c>
      <c r="I34" s="150"/>
      <c r="J34" s="123">
        <f>H34*I34</f>
        <v>0</v>
      </c>
      <c r="K34" s="122">
        <v>1.16E-3</v>
      </c>
      <c r="L34" s="122">
        <f>H34*K34</f>
        <v>7.3543999999999998E-2</v>
      </c>
      <c r="M34" s="122"/>
      <c r="N34" s="122">
        <f>H34*M34</f>
        <v>0</v>
      </c>
      <c r="O34" s="123">
        <v>21</v>
      </c>
      <c r="P34" s="123">
        <f>J34*(O34/100)</f>
        <v>0</v>
      </c>
      <c r="Q34" s="123">
        <f>J34+P34</f>
        <v>0</v>
      </c>
      <c r="R34" s="9"/>
      <c r="S34" s="9"/>
      <c r="T34" s="9"/>
    </row>
    <row r="35" spans="1:20" ht="11.25" outlineLevel="5" x14ac:dyDescent="0.2">
      <c r="A35" s="12"/>
      <c r="B35" s="117"/>
      <c r="C35" s="118">
        <v>22</v>
      </c>
      <c r="D35" s="119" t="s">
        <v>501</v>
      </c>
      <c r="E35" s="120" t="s">
        <v>548</v>
      </c>
      <c r="F35" s="121" t="s">
        <v>549</v>
      </c>
      <c r="G35" s="119" t="s">
        <v>547</v>
      </c>
      <c r="H35" s="122">
        <v>63.4</v>
      </c>
      <c r="I35" s="150"/>
      <c r="J35" s="123">
        <f>H35*I35</f>
        <v>0</v>
      </c>
      <c r="K35" s="122">
        <v>1.6000000000000001E-4</v>
      </c>
      <c r="L35" s="122">
        <f>H35*K35</f>
        <v>1.0144E-2</v>
      </c>
      <c r="M35" s="122"/>
      <c r="N35" s="122">
        <f>H35*M35</f>
        <v>0</v>
      </c>
      <c r="O35" s="123">
        <v>21</v>
      </c>
      <c r="P35" s="123">
        <f>J35*(O35/100)</f>
        <v>0</v>
      </c>
      <c r="Q35" s="123">
        <f>J35+P35</f>
        <v>0</v>
      </c>
      <c r="R35" s="9"/>
      <c r="S35" s="9"/>
      <c r="T35" s="9"/>
    </row>
    <row r="36" spans="1:20" outlineLevel="5" x14ac:dyDescent="0.15">
      <c r="B36" s="7"/>
      <c r="C36" s="7"/>
      <c r="D36" s="7"/>
      <c r="E36" s="7"/>
      <c r="F36" s="7"/>
      <c r="G36" s="7"/>
      <c r="H36" s="7"/>
      <c r="I36" s="9"/>
      <c r="J36" s="9"/>
      <c r="K36" s="7"/>
      <c r="L36" s="7"/>
      <c r="M36" s="7"/>
      <c r="N36" s="7"/>
      <c r="O36" s="7"/>
      <c r="P36" s="9"/>
      <c r="Q36" s="9"/>
    </row>
    <row r="37" spans="1:20" ht="9" outlineLevel="4" x14ac:dyDescent="0.15">
      <c r="A37" s="73" t="s">
        <v>50</v>
      </c>
      <c r="B37" s="110">
        <v>5</v>
      </c>
      <c r="C37" s="111"/>
      <c r="D37" s="112" t="s">
        <v>500</v>
      </c>
      <c r="E37" s="112"/>
      <c r="F37" s="113" t="s">
        <v>51</v>
      </c>
      <c r="G37" s="112"/>
      <c r="H37" s="114"/>
      <c r="I37" s="115"/>
      <c r="J37" s="75">
        <f>SUBTOTAL(9,J38:J57)</f>
        <v>0</v>
      </c>
      <c r="K37" s="114"/>
      <c r="L37" s="76">
        <f>SUBTOTAL(9,L38:L57)</f>
        <v>212.67887577214145</v>
      </c>
      <c r="M37" s="114"/>
      <c r="N37" s="76">
        <f>SUBTOTAL(9,N38:N57)</f>
        <v>0</v>
      </c>
      <c r="O37" s="116"/>
      <c r="P37" s="75">
        <f>SUBTOTAL(9,P38:P57)</f>
        <v>0</v>
      </c>
      <c r="Q37" s="75">
        <f>SUBTOTAL(9,Q38:Q57)</f>
        <v>0</v>
      </c>
      <c r="R37" s="7"/>
      <c r="S37" s="9"/>
      <c r="T37" s="9"/>
    </row>
    <row r="38" spans="1:20" ht="11.25" outlineLevel="5" x14ac:dyDescent="0.2">
      <c r="A38" s="12"/>
      <c r="B38" s="117"/>
      <c r="C38" s="118">
        <v>23</v>
      </c>
      <c r="D38" s="119" t="s">
        <v>501</v>
      </c>
      <c r="E38" s="120" t="s">
        <v>550</v>
      </c>
      <c r="F38" s="121" t="s">
        <v>551</v>
      </c>
      <c r="G38" s="119" t="s">
        <v>507</v>
      </c>
      <c r="H38" s="122">
        <v>2.6095000000000002</v>
      </c>
      <c r="I38" s="150"/>
      <c r="J38" s="123">
        <f t="shared" ref="J38:J56" si="5">H38*I38</f>
        <v>0</v>
      </c>
      <c r="K38" s="122">
        <v>2.2563399999999998</v>
      </c>
      <c r="L38" s="122">
        <f t="shared" ref="L38:L56" si="6">H38*K38</f>
        <v>5.8879192299999996</v>
      </c>
      <c r="M38" s="122"/>
      <c r="N38" s="122">
        <f t="shared" ref="N38:N56" si="7">H38*M38</f>
        <v>0</v>
      </c>
      <c r="O38" s="123">
        <v>21</v>
      </c>
      <c r="P38" s="123">
        <f t="shared" ref="P38:P56" si="8">J38*(O38/100)</f>
        <v>0</v>
      </c>
      <c r="Q38" s="123">
        <f t="shared" ref="Q38:Q56" si="9">J38+P38</f>
        <v>0</v>
      </c>
      <c r="R38" s="9"/>
      <c r="S38" s="9"/>
      <c r="T38" s="9"/>
    </row>
    <row r="39" spans="1:20" ht="11.25" outlineLevel="5" x14ac:dyDescent="0.2">
      <c r="A39" s="12"/>
      <c r="B39" s="117"/>
      <c r="C39" s="118">
        <v>24</v>
      </c>
      <c r="D39" s="119" t="s">
        <v>501</v>
      </c>
      <c r="E39" s="120" t="s">
        <v>552</v>
      </c>
      <c r="F39" s="121" t="s">
        <v>553</v>
      </c>
      <c r="G39" s="119" t="s">
        <v>507</v>
      </c>
      <c r="H39" s="122">
        <v>8.0587499999999999</v>
      </c>
      <c r="I39" s="150"/>
      <c r="J39" s="123">
        <f t="shared" si="5"/>
        <v>0</v>
      </c>
      <c r="K39" s="122">
        <v>2.45329</v>
      </c>
      <c r="L39" s="122">
        <f t="shared" si="6"/>
        <v>19.7704507875</v>
      </c>
      <c r="M39" s="122"/>
      <c r="N39" s="122">
        <f t="shared" si="7"/>
        <v>0</v>
      </c>
      <c r="O39" s="123">
        <v>21</v>
      </c>
      <c r="P39" s="123">
        <f t="shared" si="8"/>
        <v>0</v>
      </c>
      <c r="Q39" s="123">
        <f t="shared" si="9"/>
        <v>0</v>
      </c>
      <c r="R39" s="9"/>
      <c r="S39" s="9"/>
      <c r="T39" s="9"/>
    </row>
    <row r="40" spans="1:20" ht="11.25" outlineLevel="5" x14ac:dyDescent="0.2">
      <c r="A40" s="12"/>
      <c r="B40" s="117"/>
      <c r="C40" s="118">
        <v>25</v>
      </c>
      <c r="D40" s="119" t="s">
        <v>501</v>
      </c>
      <c r="E40" s="120" t="s">
        <v>554</v>
      </c>
      <c r="F40" s="121" t="s">
        <v>555</v>
      </c>
      <c r="G40" s="119" t="s">
        <v>504</v>
      </c>
      <c r="H40" s="122">
        <v>9.4350000000000005</v>
      </c>
      <c r="I40" s="150"/>
      <c r="J40" s="123">
        <f t="shared" si="5"/>
        <v>0</v>
      </c>
      <c r="K40" s="122">
        <v>2.47E-3</v>
      </c>
      <c r="L40" s="122">
        <f t="shared" si="6"/>
        <v>2.3304450000000001E-2</v>
      </c>
      <c r="M40" s="122"/>
      <c r="N40" s="122">
        <f t="shared" si="7"/>
        <v>0</v>
      </c>
      <c r="O40" s="123">
        <v>21</v>
      </c>
      <c r="P40" s="123">
        <f t="shared" si="8"/>
        <v>0</v>
      </c>
      <c r="Q40" s="123">
        <f t="shared" si="9"/>
        <v>0</v>
      </c>
      <c r="R40" s="9"/>
      <c r="S40" s="9"/>
      <c r="T40" s="9"/>
    </row>
    <row r="41" spans="1:20" ht="11.25" outlineLevel="5" x14ac:dyDescent="0.2">
      <c r="A41" s="12"/>
      <c r="B41" s="117"/>
      <c r="C41" s="118">
        <v>26</v>
      </c>
      <c r="D41" s="119" t="s">
        <v>501</v>
      </c>
      <c r="E41" s="120" t="s">
        <v>556</v>
      </c>
      <c r="F41" s="121" t="s">
        <v>557</v>
      </c>
      <c r="G41" s="119" t="s">
        <v>504</v>
      </c>
      <c r="H41" s="122">
        <v>9.4350000000000005</v>
      </c>
      <c r="I41" s="150"/>
      <c r="J41" s="123">
        <f t="shared" si="5"/>
        <v>0</v>
      </c>
      <c r="K41" s="122"/>
      <c r="L41" s="122">
        <f t="shared" si="6"/>
        <v>0</v>
      </c>
      <c r="M41" s="122"/>
      <c r="N41" s="122">
        <f t="shared" si="7"/>
        <v>0</v>
      </c>
      <c r="O41" s="123">
        <v>21</v>
      </c>
      <c r="P41" s="123">
        <f t="shared" si="8"/>
        <v>0</v>
      </c>
      <c r="Q41" s="123">
        <f t="shared" si="9"/>
        <v>0</v>
      </c>
      <c r="R41" s="9"/>
      <c r="S41" s="9"/>
      <c r="T41" s="9"/>
    </row>
    <row r="42" spans="1:20" ht="11.25" outlineLevel="5" x14ac:dyDescent="0.2">
      <c r="A42" s="12"/>
      <c r="B42" s="117"/>
      <c r="C42" s="118">
        <v>27</v>
      </c>
      <c r="D42" s="119" t="s">
        <v>501</v>
      </c>
      <c r="E42" s="120" t="s">
        <v>558</v>
      </c>
      <c r="F42" s="121" t="s">
        <v>559</v>
      </c>
      <c r="G42" s="119" t="s">
        <v>534</v>
      </c>
      <c r="H42" s="122">
        <v>0.63664125000000005</v>
      </c>
      <c r="I42" s="150"/>
      <c r="J42" s="123">
        <f t="shared" si="5"/>
        <v>0</v>
      </c>
      <c r="K42" s="122">
        <v>1.06277</v>
      </c>
      <c r="L42" s="122">
        <f t="shared" si="6"/>
        <v>0.67660322126250005</v>
      </c>
      <c r="M42" s="122"/>
      <c r="N42" s="122">
        <f t="shared" si="7"/>
        <v>0</v>
      </c>
      <c r="O42" s="123">
        <v>21</v>
      </c>
      <c r="P42" s="123">
        <f t="shared" si="8"/>
        <v>0</v>
      </c>
      <c r="Q42" s="123">
        <f t="shared" si="9"/>
        <v>0</v>
      </c>
      <c r="R42" s="9"/>
      <c r="S42" s="9"/>
      <c r="T42" s="9"/>
    </row>
    <row r="43" spans="1:20" ht="11.25" outlineLevel="5" x14ac:dyDescent="0.2">
      <c r="A43" s="12"/>
      <c r="B43" s="117"/>
      <c r="C43" s="118">
        <v>28</v>
      </c>
      <c r="D43" s="119" t="s">
        <v>501</v>
      </c>
      <c r="E43" s="120" t="s">
        <v>560</v>
      </c>
      <c r="F43" s="121" t="s">
        <v>561</v>
      </c>
      <c r="G43" s="119" t="s">
        <v>507</v>
      </c>
      <c r="H43" s="122">
        <v>21.38259</v>
      </c>
      <c r="I43" s="150"/>
      <c r="J43" s="123">
        <f t="shared" si="5"/>
        <v>0</v>
      </c>
      <c r="K43" s="122">
        <v>2.45329</v>
      </c>
      <c r="L43" s="122">
        <f t="shared" si="6"/>
        <v>52.457694221099999</v>
      </c>
      <c r="M43" s="122"/>
      <c r="N43" s="122">
        <f t="shared" si="7"/>
        <v>0</v>
      </c>
      <c r="O43" s="123">
        <v>21</v>
      </c>
      <c r="P43" s="123">
        <f t="shared" si="8"/>
        <v>0</v>
      </c>
      <c r="Q43" s="123">
        <f t="shared" si="9"/>
        <v>0</v>
      </c>
      <c r="R43" s="9"/>
      <c r="S43" s="9"/>
      <c r="T43" s="9"/>
    </row>
    <row r="44" spans="1:20" ht="11.25" outlineLevel="5" x14ac:dyDescent="0.2">
      <c r="A44" s="12"/>
      <c r="B44" s="117"/>
      <c r="C44" s="118">
        <v>29</v>
      </c>
      <c r="D44" s="119" t="s">
        <v>501</v>
      </c>
      <c r="E44" s="120" t="s">
        <v>562</v>
      </c>
      <c r="F44" s="121" t="s">
        <v>563</v>
      </c>
      <c r="G44" s="119" t="s">
        <v>504</v>
      </c>
      <c r="H44" s="122">
        <v>142.5506</v>
      </c>
      <c r="I44" s="150"/>
      <c r="J44" s="123">
        <f t="shared" si="5"/>
        <v>0</v>
      </c>
      <c r="K44" s="122">
        <v>2.6900000000000001E-3</v>
      </c>
      <c r="L44" s="122">
        <f t="shared" si="6"/>
        <v>0.38346111400000005</v>
      </c>
      <c r="M44" s="122"/>
      <c r="N44" s="122">
        <f t="shared" si="7"/>
        <v>0</v>
      </c>
      <c r="O44" s="123">
        <v>21</v>
      </c>
      <c r="P44" s="123">
        <f t="shared" si="8"/>
        <v>0</v>
      </c>
      <c r="Q44" s="123">
        <f t="shared" si="9"/>
        <v>0</v>
      </c>
      <c r="R44" s="9"/>
      <c r="S44" s="9"/>
      <c r="T44" s="9"/>
    </row>
    <row r="45" spans="1:20" ht="11.25" outlineLevel="5" x14ac:dyDescent="0.2">
      <c r="A45" s="12"/>
      <c r="B45" s="117"/>
      <c r="C45" s="118">
        <v>30</v>
      </c>
      <c r="D45" s="119" t="s">
        <v>501</v>
      </c>
      <c r="E45" s="120" t="s">
        <v>564</v>
      </c>
      <c r="F45" s="121" t="s">
        <v>565</v>
      </c>
      <c r="G45" s="119" t="s">
        <v>504</v>
      </c>
      <c r="H45" s="122">
        <v>142.5506</v>
      </c>
      <c r="I45" s="150"/>
      <c r="J45" s="123">
        <f t="shared" si="5"/>
        <v>0</v>
      </c>
      <c r="K45" s="122"/>
      <c r="L45" s="122">
        <f t="shared" si="6"/>
        <v>0</v>
      </c>
      <c r="M45" s="122"/>
      <c r="N45" s="122">
        <f t="shared" si="7"/>
        <v>0</v>
      </c>
      <c r="O45" s="123">
        <v>21</v>
      </c>
      <c r="P45" s="123">
        <f t="shared" si="8"/>
        <v>0</v>
      </c>
      <c r="Q45" s="123">
        <f t="shared" si="9"/>
        <v>0</v>
      </c>
      <c r="R45" s="9"/>
      <c r="S45" s="9"/>
      <c r="T45" s="9"/>
    </row>
    <row r="46" spans="1:20" ht="11.25" outlineLevel="5" x14ac:dyDescent="0.2">
      <c r="A46" s="12"/>
      <c r="B46" s="117"/>
      <c r="C46" s="118">
        <v>31</v>
      </c>
      <c r="D46" s="119" t="s">
        <v>501</v>
      </c>
      <c r="E46" s="120" t="s">
        <v>566</v>
      </c>
      <c r="F46" s="121" t="s">
        <v>567</v>
      </c>
      <c r="G46" s="119" t="s">
        <v>534</v>
      </c>
      <c r="H46" s="122">
        <v>1.903087</v>
      </c>
      <c r="I46" s="150"/>
      <c r="J46" s="123">
        <f t="shared" si="5"/>
        <v>0</v>
      </c>
      <c r="K46" s="122">
        <v>1.0606199999999999</v>
      </c>
      <c r="L46" s="122">
        <f t="shared" si="6"/>
        <v>2.0184521339399999</v>
      </c>
      <c r="M46" s="122"/>
      <c r="N46" s="122">
        <f t="shared" si="7"/>
        <v>0</v>
      </c>
      <c r="O46" s="123">
        <v>21</v>
      </c>
      <c r="P46" s="123">
        <f t="shared" si="8"/>
        <v>0</v>
      </c>
      <c r="Q46" s="123">
        <f t="shared" si="9"/>
        <v>0</v>
      </c>
      <c r="R46" s="9"/>
      <c r="S46" s="9"/>
      <c r="T46" s="9"/>
    </row>
    <row r="47" spans="1:20" ht="11.25" outlineLevel="5" x14ac:dyDescent="0.2">
      <c r="A47" s="12"/>
      <c r="B47" s="117"/>
      <c r="C47" s="118">
        <v>32</v>
      </c>
      <c r="D47" s="119" t="s">
        <v>501</v>
      </c>
      <c r="E47" s="120" t="s">
        <v>568</v>
      </c>
      <c r="F47" s="121" t="s">
        <v>569</v>
      </c>
      <c r="G47" s="119" t="s">
        <v>570</v>
      </c>
      <c r="H47" s="122">
        <v>12</v>
      </c>
      <c r="I47" s="150"/>
      <c r="J47" s="123">
        <f t="shared" si="5"/>
        <v>0</v>
      </c>
      <c r="K47" s="122">
        <v>2.2769999999999999E-2</v>
      </c>
      <c r="L47" s="122">
        <f t="shared" si="6"/>
        <v>0.27323999999999998</v>
      </c>
      <c r="M47" s="122"/>
      <c r="N47" s="122">
        <f t="shared" si="7"/>
        <v>0</v>
      </c>
      <c r="O47" s="123">
        <v>21</v>
      </c>
      <c r="P47" s="123">
        <f t="shared" si="8"/>
        <v>0</v>
      </c>
      <c r="Q47" s="123">
        <f t="shared" si="9"/>
        <v>0</v>
      </c>
      <c r="R47" s="9"/>
      <c r="S47" s="9"/>
      <c r="T47" s="9"/>
    </row>
    <row r="48" spans="1:20" ht="11.25" outlineLevel="5" x14ac:dyDescent="0.2">
      <c r="A48" s="12"/>
      <c r="B48" s="117"/>
      <c r="C48" s="118">
        <v>33</v>
      </c>
      <c r="D48" s="119" t="s">
        <v>501</v>
      </c>
      <c r="E48" s="120" t="s">
        <v>571</v>
      </c>
      <c r="F48" s="121" t="s">
        <v>572</v>
      </c>
      <c r="G48" s="119" t="s">
        <v>507</v>
      </c>
      <c r="H48" s="122">
        <v>37.002499999999998</v>
      </c>
      <c r="I48" s="150"/>
      <c r="J48" s="123">
        <f t="shared" si="5"/>
        <v>0</v>
      </c>
      <c r="K48" s="122">
        <v>2.45329</v>
      </c>
      <c r="L48" s="122">
        <f t="shared" si="6"/>
        <v>90.77786322499999</v>
      </c>
      <c r="M48" s="122"/>
      <c r="N48" s="122">
        <f t="shared" si="7"/>
        <v>0</v>
      </c>
      <c r="O48" s="123">
        <v>21</v>
      </c>
      <c r="P48" s="123">
        <f t="shared" si="8"/>
        <v>0</v>
      </c>
      <c r="Q48" s="123">
        <f t="shared" si="9"/>
        <v>0</v>
      </c>
      <c r="R48" s="9"/>
      <c r="S48" s="9"/>
      <c r="T48" s="9"/>
    </row>
    <row r="49" spans="1:20" ht="11.25" outlineLevel="5" x14ac:dyDescent="0.2">
      <c r="A49" s="12"/>
      <c r="B49" s="117"/>
      <c r="C49" s="118">
        <v>34</v>
      </c>
      <c r="D49" s="119" t="s">
        <v>501</v>
      </c>
      <c r="E49" s="120" t="s">
        <v>573</v>
      </c>
      <c r="F49" s="121" t="s">
        <v>574</v>
      </c>
      <c r="G49" s="119" t="s">
        <v>504</v>
      </c>
      <c r="H49" s="122">
        <v>73.974999999999994</v>
      </c>
      <c r="I49" s="150"/>
      <c r="J49" s="123">
        <f t="shared" si="5"/>
        <v>0</v>
      </c>
      <c r="K49" s="122">
        <v>2.64E-3</v>
      </c>
      <c r="L49" s="122">
        <f t="shared" si="6"/>
        <v>0.195294</v>
      </c>
      <c r="M49" s="122"/>
      <c r="N49" s="122">
        <f t="shared" si="7"/>
        <v>0</v>
      </c>
      <c r="O49" s="123">
        <v>21</v>
      </c>
      <c r="P49" s="123">
        <f t="shared" si="8"/>
        <v>0</v>
      </c>
      <c r="Q49" s="123">
        <f t="shared" si="9"/>
        <v>0</v>
      </c>
      <c r="R49" s="9"/>
      <c r="S49" s="9"/>
      <c r="T49" s="9"/>
    </row>
    <row r="50" spans="1:20" ht="11.25" outlineLevel="5" x14ac:dyDescent="0.2">
      <c r="A50" s="12"/>
      <c r="B50" s="117"/>
      <c r="C50" s="118">
        <v>35</v>
      </c>
      <c r="D50" s="119" t="s">
        <v>501</v>
      </c>
      <c r="E50" s="120" t="s">
        <v>575</v>
      </c>
      <c r="F50" s="121" t="s">
        <v>576</v>
      </c>
      <c r="G50" s="119" t="s">
        <v>504</v>
      </c>
      <c r="H50" s="122">
        <v>73.974999999999994</v>
      </c>
      <c r="I50" s="150"/>
      <c r="J50" s="123">
        <f t="shared" si="5"/>
        <v>0</v>
      </c>
      <c r="K50" s="122"/>
      <c r="L50" s="122">
        <f t="shared" si="6"/>
        <v>0</v>
      </c>
      <c r="M50" s="122"/>
      <c r="N50" s="122">
        <f t="shared" si="7"/>
        <v>0</v>
      </c>
      <c r="O50" s="123">
        <v>21</v>
      </c>
      <c r="P50" s="123">
        <f t="shared" si="8"/>
        <v>0</v>
      </c>
      <c r="Q50" s="123">
        <f t="shared" si="9"/>
        <v>0</v>
      </c>
      <c r="R50" s="9"/>
      <c r="S50" s="9"/>
      <c r="T50" s="9"/>
    </row>
    <row r="51" spans="1:20" ht="11.25" outlineLevel="5" x14ac:dyDescent="0.2">
      <c r="A51" s="12"/>
      <c r="B51" s="117"/>
      <c r="C51" s="118">
        <v>36</v>
      </c>
      <c r="D51" s="119" t="s">
        <v>501</v>
      </c>
      <c r="E51" s="120" t="s">
        <v>577</v>
      </c>
      <c r="F51" s="121" t="s">
        <v>578</v>
      </c>
      <c r="G51" s="119" t="s">
        <v>534</v>
      </c>
      <c r="H51" s="122">
        <v>4.0702199999999999</v>
      </c>
      <c r="I51" s="150"/>
      <c r="J51" s="123">
        <f t="shared" si="5"/>
        <v>0</v>
      </c>
      <c r="K51" s="122">
        <v>1.0606199999999999</v>
      </c>
      <c r="L51" s="122">
        <f t="shared" si="6"/>
        <v>4.3169567363999999</v>
      </c>
      <c r="M51" s="122"/>
      <c r="N51" s="122">
        <f t="shared" si="7"/>
        <v>0</v>
      </c>
      <c r="O51" s="123">
        <v>21</v>
      </c>
      <c r="P51" s="123">
        <f t="shared" si="8"/>
        <v>0</v>
      </c>
      <c r="Q51" s="123">
        <f t="shared" si="9"/>
        <v>0</v>
      </c>
      <c r="R51" s="9"/>
      <c r="S51" s="9"/>
      <c r="T51" s="9"/>
    </row>
    <row r="52" spans="1:20" ht="11.25" outlineLevel="5" x14ac:dyDescent="0.2">
      <c r="A52" s="12"/>
      <c r="B52" s="117"/>
      <c r="C52" s="118">
        <v>37</v>
      </c>
      <c r="D52" s="119" t="s">
        <v>501</v>
      </c>
      <c r="E52" s="120" t="s">
        <v>579</v>
      </c>
      <c r="F52" s="121" t="s">
        <v>580</v>
      </c>
      <c r="G52" s="119" t="s">
        <v>504</v>
      </c>
      <c r="H52" s="122">
        <v>16.285500000000003</v>
      </c>
      <c r="I52" s="150"/>
      <c r="J52" s="123">
        <f t="shared" si="5"/>
        <v>0</v>
      </c>
      <c r="K52" s="122">
        <v>0.67488999999999999</v>
      </c>
      <c r="L52" s="122">
        <f t="shared" si="6"/>
        <v>10.990921095000001</v>
      </c>
      <c r="M52" s="122"/>
      <c r="N52" s="122">
        <f t="shared" si="7"/>
        <v>0</v>
      </c>
      <c r="O52" s="123">
        <v>21</v>
      </c>
      <c r="P52" s="123">
        <f t="shared" si="8"/>
        <v>0</v>
      </c>
      <c r="Q52" s="123">
        <f t="shared" si="9"/>
        <v>0</v>
      </c>
      <c r="R52" s="9"/>
      <c r="S52" s="9"/>
      <c r="T52" s="9"/>
    </row>
    <row r="53" spans="1:20" ht="11.25" outlineLevel="5" x14ac:dyDescent="0.2">
      <c r="A53" s="12"/>
      <c r="B53" s="117"/>
      <c r="C53" s="118">
        <v>38</v>
      </c>
      <c r="D53" s="119" t="s">
        <v>501</v>
      </c>
      <c r="E53" s="120" t="s">
        <v>581</v>
      </c>
      <c r="F53" s="121" t="s">
        <v>582</v>
      </c>
      <c r="G53" s="119" t="s">
        <v>507</v>
      </c>
      <c r="H53" s="122">
        <v>8.843985</v>
      </c>
      <c r="I53" s="150"/>
      <c r="J53" s="123">
        <f t="shared" si="5"/>
        <v>0</v>
      </c>
      <c r="K53" s="122">
        <v>2.45329</v>
      </c>
      <c r="L53" s="122">
        <f t="shared" si="6"/>
        <v>21.696859960649999</v>
      </c>
      <c r="M53" s="122"/>
      <c r="N53" s="122">
        <f t="shared" si="7"/>
        <v>0</v>
      </c>
      <c r="O53" s="123">
        <v>21</v>
      </c>
      <c r="P53" s="123">
        <f t="shared" si="8"/>
        <v>0</v>
      </c>
      <c r="Q53" s="123">
        <f t="shared" si="9"/>
        <v>0</v>
      </c>
      <c r="R53" s="9"/>
      <c r="S53" s="9"/>
      <c r="T53" s="9"/>
    </row>
    <row r="54" spans="1:20" ht="11.25" outlineLevel="5" x14ac:dyDescent="0.2">
      <c r="A54" s="12"/>
      <c r="B54" s="117"/>
      <c r="C54" s="118">
        <v>39</v>
      </c>
      <c r="D54" s="119" t="s">
        <v>501</v>
      </c>
      <c r="E54" s="120" t="s">
        <v>583</v>
      </c>
      <c r="F54" s="121" t="s">
        <v>584</v>
      </c>
      <c r="G54" s="119" t="s">
        <v>504</v>
      </c>
      <c r="H54" s="122">
        <v>64.855890000000002</v>
      </c>
      <c r="I54" s="150"/>
      <c r="J54" s="123">
        <f t="shared" si="5"/>
        <v>0</v>
      </c>
      <c r="K54" s="122">
        <v>2.7499999999999998E-3</v>
      </c>
      <c r="L54" s="122">
        <f t="shared" si="6"/>
        <v>0.17835369749999999</v>
      </c>
      <c r="M54" s="122"/>
      <c r="N54" s="122">
        <f t="shared" si="7"/>
        <v>0</v>
      </c>
      <c r="O54" s="123">
        <v>21</v>
      </c>
      <c r="P54" s="123">
        <f t="shared" si="8"/>
        <v>0</v>
      </c>
      <c r="Q54" s="123">
        <f t="shared" si="9"/>
        <v>0</v>
      </c>
      <c r="R54" s="9"/>
      <c r="S54" s="9"/>
      <c r="T54" s="9"/>
    </row>
    <row r="55" spans="1:20" ht="11.25" outlineLevel="5" x14ac:dyDescent="0.2">
      <c r="A55" s="12"/>
      <c r="B55" s="117"/>
      <c r="C55" s="118">
        <v>40</v>
      </c>
      <c r="D55" s="119" t="s">
        <v>501</v>
      </c>
      <c r="E55" s="120" t="s">
        <v>585</v>
      </c>
      <c r="F55" s="121" t="s">
        <v>586</v>
      </c>
      <c r="G55" s="119" t="s">
        <v>504</v>
      </c>
      <c r="H55" s="122">
        <v>64.855890000000002</v>
      </c>
      <c r="I55" s="150"/>
      <c r="J55" s="123">
        <f t="shared" si="5"/>
        <v>0</v>
      </c>
      <c r="K55" s="122"/>
      <c r="L55" s="122">
        <f t="shared" si="6"/>
        <v>0</v>
      </c>
      <c r="M55" s="122"/>
      <c r="N55" s="122">
        <f t="shared" si="7"/>
        <v>0</v>
      </c>
      <c r="O55" s="123">
        <v>21</v>
      </c>
      <c r="P55" s="123">
        <f t="shared" si="8"/>
        <v>0</v>
      </c>
      <c r="Q55" s="123">
        <f t="shared" si="9"/>
        <v>0</v>
      </c>
      <c r="R55" s="9"/>
      <c r="S55" s="9"/>
      <c r="T55" s="9"/>
    </row>
    <row r="56" spans="1:20" ht="11.25" outlineLevel="5" x14ac:dyDescent="0.2">
      <c r="A56" s="12"/>
      <c r="B56" s="117"/>
      <c r="C56" s="118">
        <v>41</v>
      </c>
      <c r="D56" s="119" t="s">
        <v>501</v>
      </c>
      <c r="E56" s="120" t="s">
        <v>587</v>
      </c>
      <c r="F56" s="121" t="s">
        <v>588</v>
      </c>
      <c r="G56" s="119" t="s">
        <v>534</v>
      </c>
      <c r="H56" s="122">
        <v>2.8615271850000008</v>
      </c>
      <c r="I56" s="150"/>
      <c r="J56" s="123">
        <f t="shared" si="5"/>
        <v>0</v>
      </c>
      <c r="K56" s="122">
        <v>1.0593999999999999</v>
      </c>
      <c r="L56" s="122">
        <f t="shared" si="6"/>
        <v>3.0315018997890006</v>
      </c>
      <c r="M56" s="122"/>
      <c r="N56" s="122">
        <f t="shared" si="7"/>
        <v>0</v>
      </c>
      <c r="O56" s="123">
        <v>21</v>
      </c>
      <c r="P56" s="123">
        <f t="shared" si="8"/>
        <v>0</v>
      </c>
      <c r="Q56" s="123">
        <f t="shared" si="9"/>
        <v>0</v>
      </c>
      <c r="R56" s="9"/>
      <c r="S56" s="9"/>
      <c r="T56" s="9"/>
    </row>
    <row r="57" spans="1:20" outlineLevel="5" x14ac:dyDescent="0.15">
      <c r="B57" s="7"/>
      <c r="C57" s="7"/>
      <c r="D57" s="7"/>
      <c r="E57" s="7"/>
      <c r="F57" s="7"/>
      <c r="G57" s="7"/>
      <c r="H57" s="7"/>
      <c r="I57" s="9"/>
      <c r="J57" s="9"/>
      <c r="K57" s="7"/>
      <c r="L57" s="7"/>
      <c r="M57" s="7"/>
      <c r="N57" s="7"/>
      <c r="O57" s="7"/>
      <c r="P57" s="9"/>
      <c r="Q57" s="9"/>
    </row>
    <row r="58" spans="1:20" ht="10.5" outlineLevel="3" x14ac:dyDescent="0.15">
      <c r="A58" s="69" t="s">
        <v>52</v>
      </c>
      <c r="B58" s="103">
        <v>4</v>
      </c>
      <c r="C58" s="104"/>
      <c r="D58" s="105" t="s">
        <v>499</v>
      </c>
      <c r="E58" s="105"/>
      <c r="F58" s="106" t="s">
        <v>53</v>
      </c>
      <c r="G58" s="105"/>
      <c r="H58" s="107"/>
      <c r="I58" s="108"/>
      <c r="J58" s="71">
        <f>SUBTOTAL(9,J59:J78)</f>
        <v>0</v>
      </c>
      <c r="K58" s="107"/>
      <c r="L58" s="72">
        <f>SUBTOTAL(9,L59:L78)</f>
        <v>128.74289183100001</v>
      </c>
      <c r="M58" s="107"/>
      <c r="N58" s="72">
        <f>SUBTOTAL(9,N59:N78)</f>
        <v>0</v>
      </c>
      <c r="O58" s="109"/>
      <c r="P58" s="71">
        <f>SUBTOTAL(9,P59:P78)</f>
        <v>0</v>
      </c>
      <c r="Q58" s="71">
        <f>SUBTOTAL(9,Q59:Q78)</f>
        <v>0</v>
      </c>
      <c r="R58" s="7"/>
      <c r="S58" s="9"/>
      <c r="T58" s="9"/>
    </row>
    <row r="59" spans="1:20" ht="9" outlineLevel="4" x14ac:dyDescent="0.15">
      <c r="A59" s="73" t="s">
        <v>54</v>
      </c>
      <c r="B59" s="110">
        <v>5</v>
      </c>
      <c r="C59" s="111"/>
      <c r="D59" s="112" t="s">
        <v>500</v>
      </c>
      <c r="E59" s="112"/>
      <c r="F59" s="113" t="s">
        <v>55</v>
      </c>
      <c r="G59" s="112"/>
      <c r="H59" s="114"/>
      <c r="I59" s="115"/>
      <c r="J59" s="75">
        <f>SUBTOTAL(9,J60:J62)</f>
        <v>0</v>
      </c>
      <c r="K59" s="114"/>
      <c r="L59" s="76">
        <f>SUBTOTAL(9,L60:L62)</f>
        <v>110</v>
      </c>
      <c r="M59" s="114"/>
      <c r="N59" s="76">
        <f>SUBTOTAL(9,N60:N62)</f>
        <v>0</v>
      </c>
      <c r="O59" s="116"/>
      <c r="P59" s="75">
        <f>SUBTOTAL(9,P60:P62)</f>
        <v>0</v>
      </c>
      <c r="Q59" s="75">
        <f>SUBTOTAL(9,Q60:Q62)</f>
        <v>0</v>
      </c>
      <c r="R59" s="7"/>
      <c r="S59" s="9"/>
      <c r="T59" s="9"/>
    </row>
    <row r="60" spans="1:20" ht="11.25" outlineLevel="5" x14ac:dyDescent="0.2">
      <c r="A60" s="12"/>
      <c r="B60" s="117"/>
      <c r="C60" s="118">
        <v>42</v>
      </c>
      <c r="D60" s="119" t="s">
        <v>501</v>
      </c>
      <c r="E60" s="120" t="s">
        <v>589</v>
      </c>
      <c r="F60" s="121" t="s">
        <v>590</v>
      </c>
      <c r="G60" s="119" t="s">
        <v>591</v>
      </c>
      <c r="H60" s="122">
        <v>132</v>
      </c>
      <c r="I60" s="150"/>
      <c r="J60" s="123">
        <f>H60*I60</f>
        <v>0</v>
      </c>
      <c r="K60" s="122"/>
      <c r="L60" s="122">
        <f>H60*K60</f>
        <v>0</v>
      </c>
      <c r="M60" s="122"/>
      <c r="N60" s="122">
        <f>H60*M60</f>
        <v>0</v>
      </c>
      <c r="O60" s="123">
        <v>21</v>
      </c>
      <c r="P60" s="123">
        <f>J60*(O60/100)</f>
        <v>0</v>
      </c>
      <c r="Q60" s="123">
        <f>J60+P60</f>
        <v>0</v>
      </c>
      <c r="R60" s="9"/>
      <c r="S60" s="9"/>
      <c r="T60" s="9"/>
    </row>
    <row r="61" spans="1:20" ht="11.25" outlineLevel="5" x14ac:dyDescent="0.2">
      <c r="A61" s="12"/>
      <c r="B61" s="117"/>
      <c r="C61" s="118">
        <v>43</v>
      </c>
      <c r="D61" s="119" t="s">
        <v>501</v>
      </c>
      <c r="E61" s="120" t="s">
        <v>592</v>
      </c>
      <c r="F61" s="121" t="s">
        <v>593</v>
      </c>
      <c r="G61" s="119" t="s">
        <v>594</v>
      </c>
      <c r="H61" s="122">
        <v>1</v>
      </c>
      <c r="I61" s="150"/>
      <c r="J61" s="123">
        <f>H61*I61</f>
        <v>0</v>
      </c>
      <c r="K61" s="122">
        <v>110</v>
      </c>
      <c r="L61" s="122">
        <f>H61*K61</f>
        <v>110</v>
      </c>
      <c r="M61" s="122"/>
      <c r="N61" s="122">
        <f>H61*M61</f>
        <v>0</v>
      </c>
      <c r="O61" s="123">
        <v>21</v>
      </c>
      <c r="P61" s="123">
        <f>J61*(O61/100)</f>
        <v>0</v>
      </c>
      <c r="Q61" s="123">
        <f>J61+P61</f>
        <v>0</v>
      </c>
      <c r="R61" s="9"/>
      <c r="S61" s="9"/>
      <c r="T61" s="9"/>
    </row>
    <row r="62" spans="1:20" outlineLevel="5" x14ac:dyDescent="0.15">
      <c r="B62" s="7"/>
      <c r="C62" s="7"/>
      <c r="D62" s="7"/>
      <c r="E62" s="7"/>
      <c r="F62" s="7"/>
      <c r="G62" s="7"/>
      <c r="H62" s="7"/>
      <c r="I62" s="9"/>
      <c r="J62" s="9"/>
      <c r="K62" s="7"/>
      <c r="L62" s="7"/>
      <c r="M62" s="7"/>
      <c r="N62" s="7"/>
      <c r="O62" s="7"/>
      <c r="P62" s="9"/>
      <c r="Q62" s="9"/>
    </row>
    <row r="63" spans="1:20" ht="9" outlineLevel="4" x14ac:dyDescent="0.15">
      <c r="A63" s="73" t="s">
        <v>56</v>
      </c>
      <c r="B63" s="110">
        <v>5</v>
      </c>
      <c r="C63" s="111"/>
      <c r="D63" s="112" t="s">
        <v>500</v>
      </c>
      <c r="E63" s="112"/>
      <c r="F63" s="113" t="s">
        <v>57</v>
      </c>
      <c r="G63" s="112"/>
      <c r="H63" s="114"/>
      <c r="I63" s="115"/>
      <c r="J63" s="75">
        <f>SUBTOTAL(9,J64:J68)</f>
        <v>0</v>
      </c>
      <c r="K63" s="114"/>
      <c r="L63" s="76">
        <f>SUBTOTAL(9,L64:L68)</f>
        <v>14.818676861</v>
      </c>
      <c r="M63" s="114"/>
      <c r="N63" s="76">
        <f>SUBTOTAL(9,N64:N68)</f>
        <v>0</v>
      </c>
      <c r="O63" s="116"/>
      <c r="P63" s="75">
        <f>SUBTOTAL(9,P64:P68)</f>
        <v>0</v>
      </c>
      <c r="Q63" s="75">
        <f>SUBTOTAL(9,Q64:Q68)</f>
        <v>0</v>
      </c>
      <c r="R63" s="7"/>
      <c r="S63" s="9"/>
      <c r="T63" s="9"/>
    </row>
    <row r="64" spans="1:20" ht="11.25" outlineLevel="5" x14ac:dyDescent="0.2">
      <c r="A64" s="12"/>
      <c r="B64" s="117"/>
      <c r="C64" s="118">
        <v>44</v>
      </c>
      <c r="D64" s="119" t="s">
        <v>501</v>
      </c>
      <c r="E64" s="120" t="s">
        <v>595</v>
      </c>
      <c r="F64" s="121" t="s">
        <v>596</v>
      </c>
      <c r="G64" s="119" t="s">
        <v>507</v>
      </c>
      <c r="H64" s="122">
        <v>6.6598499999999996</v>
      </c>
      <c r="I64" s="150"/>
      <c r="J64" s="123">
        <f>H64*I64</f>
        <v>0</v>
      </c>
      <c r="K64" s="122">
        <v>1.8774999999999999</v>
      </c>
      <c r="L64" s="122">
        <f>H64*K64</f>
        <v>12.503868375</v>
      </c>
      <c r="M64" s="122"/>
      <c r="N64" s="122">
        <f>H64*M64</f>
        <v>0</v>
      </c>
      <c r="O64" s="123">
        <v>21</v>
      </c>
      <c r="P64" s="123">
        <f>J64*(O64/100)</f>
        <v>0</v>
      </c>
      <c r="Q64" s="123">
        <f>J64+P64</f>
        <v>0</v>
      </c>
      <c r="R64" s="9"/>
      <c r="S64" s="9"/>
      <c r="T64" s="9"/>
    </row>
    <row r="65" spans="1:20" ht="11.25" outlineLevel="5" x14ac:dyDescent="0.2">
      <c r="A65" s="12"/>
      <c r="B65" s="117"/>
      <c r="C65" s="118">
        <v>45</v>
      </c>
      <c r="D65" s="119" t="s">
        <v>501</v>
      </c>
      <c r="E65" s="120" t="s">
        <v>597</v>
      </c>
      <c r="F65" s="121" t="s">
        <v>598</v>
      </c>
      <c r="G65" s="119" t="s">
        <v>507</v>
      </c>
      <c r="H65" s="122">
        <v>0.88249999999999995</v>
      </c>
      <c r="I65" s="150"/>
      <c r="J65" s="123">
        <f>H65*I65</f>
        <v>0</v>
      </c>
      <c r="K65" s="122">
        <v>1.94302</v>
      </c>
      <c r="L65" s="122">
        <f>H65*K65</f>
        <v>1.71471515</v>
      </c>
      <c r="M65" s="122"/>
      <c r="N65" s="122">
        <f>H65*M65</f>
        <v>0</v>
      </c>
      <c r="O65" s="123">
        <v>21</v>
      </c>
      <c r="P65" s="123">
        <f>J65*(O65/100)</f>
        <v>0</v>
      </c>
      <c r="Q65" s="123">
        <f>J65+P65</f>
        <v>0</v>
      </c>
      <c r="R65" s="9"/>
      <c r="S65" s="9"/>
      <c r="T65" s="9"/>
    </row>
    <row r="66" spans="1:20" ht="11.25" outlineLevel="5" x14ac:dyDescent="0.2">
      <c r="A66" s="12"/>
      <c r="B66" s="117"/>
      <c r="C66" s="118">
        <v>46</v>
      </c>
      <c r="D66" s="119" t="s">
        <v>501</v>
      </c>
      <c r="E66" s="120" t="s">
        <v>599</v>
      </c>
      <c r="F66" s="121" t="s">
        <v>600</v>
      </c>
      <c r="G66" s="119" t="s">
        <v>534</v>
      </c>
      <c r="H66" s="122">
        <v>0.53639040000000016</v>
      </c>
      <c r="I66" s="150"/>
      <c r="J66" s="123">
        <f>H66*I66</f>
        <v>0</v>
      </c>
      <c r="K66" s="122">
        <v>1.0900000000000001</v>
      </c>
      <c r="L66" s="122">
        <f>H66*K66</f>
        <v>0.58466553600000026</v>
      </c>
      <c r="M66" s="122"/>
      <c r="N66" s="122">
        <f>H66*M66</f>
        <v>0</v>
      </c>
      <c r="O66" s="123">
        <v>21</v>
      </c>
      <c r="P66" s="123">
        <f>J66*(O66/100)</f>
        <v>0</v>
      </c>
      <c r="Q66" s="123">
        <f>J66+P66</f>
        <v>0</v>
      </c>
      <c r="R66" s="9"/>
      <c r="S66" s="9"/>
      <c r="T66" s="9"/>
    </row>
    <row r="67" spans="1:20" ht="11.25" outlineLevel="5" x14ac:dyDescent="0.2">
      <c r="A67" s="12"/>
      <c r="B67" s="117"/>
      <c r="C67" s="118">
        <v>47</v>
      </c>
      <c r="D67" s="119" t="s">
        <v>501</v>
      </c>
      <c r="E67" s="120" t="s">
        <v>601</v>
      </c>
      <c r="F67" s="121" t="s">
        <v>602</v>
      </c>
      <c r="G67" s="119" t="s">
        <v>504</v>
      </c>
      <c r="H67" s="122">
        <v>0.54</v>
      </c>
      <c r="I67" s="150"/>
      <c r="J67" s="123">
        <f>H67*I67</f>
        <v>0</v>
      </c>
      <c r="K67" s="122">
        <v>2.8570000000000002E-2</v>
      </c>
      <c r="L67" s="122">
        <f>H67*K67</f>
        <v>1.5427800000000002E-2</v>
      </c>
      <c r="M67" s="122"/>
      <c r="N67" s="122">
        <f>H67*M67</f>
        <v>0</v>
      </c>
      <c r="O67" s="123">
        <v>21</v>
      </c>
      <c r="P67" s="123">
        <f>J67*(O67/100)</f>
        <v>0</v>
      </c>
      <c r="Q67" s="123">
        <f>J67+P67</f>
        <v>0</v>
      </c>
      <c r="R67" s="9"/>
      <c r="S67" s="9"/>
      <c r="T67" s="9"/>
    </row>
    <row r="68" spans="1:20" outlineLevel="5" x14ac:dyDescent="0.15">
      <c r="B68" s="7"/>
      <c r="C68" s="7"/>
      <c r="D68" s="7"/>
      <c r="E68" s="7"/>
      <c r="F68" s="7"/>
      <c r="G68" s="7"/>
      <c r="H68" s="7"/>
      <c r="I68" s="9"/>
      <c r="J68" s="9"/>
      <c r="K68" s="7"/>
      <c r="L68" s="7"/>
      <c r="M68" s="7"/>
      <c r="N68" s="7"/>
      <c r="O68" s="7"/>
      <c r="P68" s="9"/>
      <c r="Q68" s="9"/>
    </row>
    <row r="69" spans="1:20" ht="9" outlineLevel="4" x14ac:dyDescent="0.15">
      <c r="A69" s="73" t="s">
        <v>58</v>
      </c>
      <c r="B69" s="110">
        <v>5</v>
      </c>
      <c r="C69" s="111"/>
      <c r="D69" s="112" t="s">
        <v>500</v>
      </c>
      <c r="E69" s="112"/>
      <c r="F69" s="113" t="s">
        <v>59</v>
      </c>
      <c r="G69" s="112"/>
      <c r="H69" s="114"/>
      <c r="I69" s="115"/>
      <c r="J69" s="75">
        <f>SUBTOTAL(9,J70:J78)</f>
        <v>0</v>
      </c>
      <c r="K69" s="114"/>
      <c r="L69" s="76">
        <f>SUBTOTAL(9,L70:L78)</f>
        <v>3.9242149700000004</v>
      </c>
      <c r="M69" s="114"/>
      <c r="N69" s="76">
        <f>SUBTOTAL(9,N70:N78)</f>
        <v>0</v>
      </c>
      <c r="O69" s="116"/>
      <c r="P69" s="75">
        <f>SUBTOTAL(9,P70:P78)</f>
        <v>0</v>
      </c>
      <c r="Q69" s="75">
        <f>SUBTOTAL(9,Q70:Q78)</f>
        <v>0</v>
      </c>
      <c r="R69" s="7"/>
      <c r="S69" s="9"/>
      <c r="T69" s="9"/>
    </row>
    <row r="70" spans="1:20" ht="11.25" outlineLevel="5" x14ac:dyDescent="0.2">
      <c r="A70" s="12"/>
      <c r="B70" s="117"/>
      <c r="C70" s="118">
        <v>48</v>
      </c>
      <c r="D70" s="119" t="s">
        <v>501</v>
      </c>
      <c r="E70" s="120" t="s">
        <v>603</v>
      </c>
      <c r="F70" s="121" t="s">
        <v>604</v>
      </c>
      <c r="G70" s="119" t="s">
        <v>504</v>
      </c>
      <c r="H70" s="122">
        <v>1254.1100000000001</v>
      </c>
      <c r="I70" s="150"/>
      <c r="J70" s="123">
        <f t="shared" ref="J70:J77" si="10">H70*I70</f>
        <v>0</v>
      </c>
      <c r="K70" s="122"/>
      <c r="L70" s="122">
        <f t="shared" ref="L70:L77" si="11">H70*K70</f>
        <v>0</v>
      </c>
      <c r="M70" s="122"/>
      <c r="N70" s="122">
        <f t="shared" ref="N70:N77" si="12">H70*M70</f>
        <v>0</v>
      </c>
      <c r="O70" s="123">
        <v>21</v>
      </c>
      <c r="P70" s="123">
        <f t="shared" ref="P70:P77" si="13">J70*(O70/100)</f>
        <v>0</v>
      </c>
      <c r="Q70" s="123">
        <f t="shared" ref="Q70:Q77" si="14">J70+P70</f>
        <v>0</v>
      </c>
      <c r="R70" s="9"/>
      <c r="S70" s="9"/>
      <c r="T70" s="9"/>
    </row>
    <row r="71" spans="1:20" ht="11.25" outlineLevel="5" x14ac:dyDescent="0.2">
      <c r="A71" s="12"/>
      <c r="B71" s="117"/>
      <c r="C71" s="118">
        <v>49</v>
      </c>
      <c r="D71" s="119" t="s">
        <v>501</v>
      </c>
      <c r="E71" s="120" t="s">
        <v>605</v>
      </c>
      <c r="F71" s="121" t="s">
        <v>606</v>
      </c>
      <c r="G71" s="119" t="s">
        <v>504</v>
      </c>
      <c r="H71" s="122">
        <v>1158.6456000000001</v>
      </c>
      <c r="I71" s="150"/>
      <c r="J71" s="123">
        <f t="shared" si="10"/>
        <v>0</v>
      </c>
      <c r="K71" s="122"/>
      <c r="L71" s="122">
        <f t="shared" si="11"/>
        <v>0</v>
      </c>
      <c r="M71" s="122"/>
      <c r="N71" s="122">
        <f t="shared" si="12"/>
        <v>0</v>
      </c>
      <c r="O71" s="123">
        <v>21</v>
      </c>
      <c r="P71" s="123">
        <f t="shared" si="13"/>
        <v>0</v>
      </c>
      <c r="Q71" s="123">
        <f t="shared" si="14"/>
        <v>0</v>
      </c>
      <c r="R71" s="9"/>
      <c r="S71" s="9"/>
      <c r="T71" s="9"/>
    </row>
    <row r="72" spans="1:20" ht="11.25" outlineLevel="5" x14ac:dyDescent="0.2">
      <c r="A72" s="12"/>
      <c r="B72" s="117"/>
      <c r="C72" s="118">
        <v>50</v>
      </c>
      <c r="D72" s="119" t="s">
        <v>501</v>
      </c>
      <c r="E72" s="120" t="s">
        <v>607</v>
      </c>
      <c r="F72" s="121" t="s">
        <v>608</v>
      </c>
      <c r="G72" s="119" t="s">
        <v>504</v>
      </c>
      <c r="H72" s="122">
        <v>92.61</v>
      </c>
      <c r="I72" s="150"/>
      <c r="J72" s="123">
        <f t="shared" si="10"/>
        <v>0</v>
      </c>
      <c r="K72" s="122"/>
      <c r="L72" s="122">
        <f t="shared" si="11"/>
        <v>0</v>
      </c>
      <c r="M72" s="122"/>
      <c r="N72" s="122">
        <f t="shared" si="12"/>
        <v>0</v>
      </c>
      <c r="O72" s="123">
        <v>21</v>
      </c>
      <c r="P72" s="123">
        <f t="shared" si="13"/>
        <v>0</v>
      </c>
      <c r="Q72" s="123">
        <f t="shared" si="14"/>
        <v>0</v>
      </c>
      <c r="R72" s="9"/>
      <c r="S72" s="9"/>
      <c r="T72" s="9"/>
    </row>
    <row r="73" spans="1:20" ht="11.25" outlineLevel="5" x14ac:dyDescent="0.2">
      <c r="A73" s="12"/>
      <c r="B73" s="117"/>
      <c r="C73" s="118">
        <v>51</v>
      </c>
      <c r="D73" s="119" t="s">
        <v>501</v>
      </c>
      <c r="E73" s="120" t="s">
        <v>607</v>
      </c>
      <c r="F73" s="121" t="s">
        <v>609</v>
      </c>
      <c r="G73" s="119" t="s">
        <v>504</v>
      </c>
      <c r="H73" s="122">
        <v>103.1832</v>
      </c>
      <c r="I73" s="150"/>
      <c r="J73" s="123">
        <f t="shared" si="10"/>
        <v>0</v>
      </c>
      <c r="K73" s="122"/>
      <c r="L73" s="122">
        <f t="shared" si="11"/>
        <v>0</v>
      </c>
      <c r="M73" s="122"/>
      <c r="N73" s="122">
        <f t="shared" si="12"/>
        <v>0</v>
      </c>
      <c r="O73" s="123">
        <v>21</v>
      </c>
      <c r="P73" s="123">
        <f t="shared" si="13"/>
        <v>0</v>
      </c>
      <c r="Q73" s="123">
        <f t="shared" si="14"/>
        <v>0</v>
      </c>
      <c r="R73" s="9"/>
      <c r="S73" s="9"/>
      <c r="T73" s="9"/>
    </row>
    <row r="74" spans="1:20" ht="11.25" outlineLevel="5" x14ac:dyDescent="0.2">
      <c r="A74" s="12"/>
      <c r="B74" s="117"/>
      <c r="C74" s="118">
        <v>52</v>
      </c>
      <c r="D74" s="119" t="s">
        <v>501</v>
      </c>
      <c r="E74" s="120" t="s">
        <v>610</v>
      </c>
      <c r="F74" s="121" t="s">
        <v>611</v>
      </c>
      <c r="G74" s="119" t="s">
        <v>504</v>
      </c>
      <c r="H74" s="122">
        <v>837.45</v>
      </c>
      <c r="I74" s="150"/>
      <c r="J74" s="123">
        <f t="shared" si="10"/>
        <v>0</v>
      </c>
      <c r="K74" s="122"/>
      <c r="L74" s="122">
        <f t="shared" si="11"/>
        <v>0</v>
      </c>
      <c r="M74" s="122"/>
      <c r="N74" s="122">
        <f t="shared" si="12"/>
        <v>0</v>
      </c>
      <c r="O74" s="123">
        <v>21</v>
      </c>
      <c r="P74" s="123">
        <f t="shared" si="13"/>
        <v>0</v>
      </c>
      <c r="Q74" s="123">
        <f t="shared" si="14"/>
        <v>0</v>
      </c>
      <c r="R74" s="9"/>
      <c r="S74" s="9"/>
      <c r="T74" s="9"/>
    </row>
    <row r="75" spans="1:20" ht="11.25" outlineLevel="5" x14ac:dyDescent="0.2">
      <c r="A75" s="12"/>
      <c r="B75" s="117"/>
      <c r="C75" s="118">
        <v>53</v>
      </c>
      <c r="D75" s="119" t="s">
        <v>501</v>
      </c>
      <c r="E75" s="120" t="s">
        <v>612</v>
      </c>
      <c r="F75" s="121" t="s">
        <v>613</v>
      </c>
      <c r="G75" s="119" t="s">
        <v>504</v>
      </c>
      <c r="H75" s="122">
        <v>12.507</v>
      </c>
      <c r="I75" s="150"/>
      <c r="J75" s="123">
        <f t="shared" si="10"/>
        <v>0</v>
      </c>
      <c r="K75" s="122">
        <v>8.7309999999999999E-2</v>
      </c>
      <c r="L75" s="122">
        <f t="shared" si="11"/>
        <v>1.09198617</v>
      </c>
      <c r="M75" s="122"/>
      <c r="N75" s="122">
        <f t="shared" si="12"/>
        <v>0</v>
      </c>
      <c r="O75" s="123">
        <v>21</v>
      </c>
      <c r="P75" s="123">
        <f t="shared" si="13"/>
        <v>0</v>
      </c>
      <c r="Q75" s="123">
        <f t="shared" si="14"/>
        <v>0</v>
      </c>
      <c r="R75" s="9"/>
      <c r="S75" s="9"/>
      <c r="T75" s="9"/>
    </row>
    <row r="76" spans="1:20" ht="11.25" outlineLevel="5" x14ac:dyDescent="0.2">
      <c r="A76" s="12"/>
      <c r="B76" s="117"/>
      <c r="C76" s="118">
        <v>54</v>
      </c>
      <c r="D76" s="119" t="s">
        <v>501</v>
      </c>
      <c r="E76" s="120" t="s">
        <v>614</v>
      </c>
      <c r="F76" s="121" t="s">
        <v>615</v>
      </c>
      <c r="G76" s="119" t="s">
        <v>504</v>
      </c>
      <c r="H76" s="122">
        <v>23.5</v>
      </c>
      <c r="I76" s="150"/>
      <c r="J76" s="123">
        <f t="shared" si="10"/>
        <v>0</v>
      </c>
      <c r="K76" s="122">
        <v>7.571E-2</v>
      </c>
      <c r="L76" s="122">
        <f t="shared" si="11"/>
        <v>1.779185</v>
      </c>
      <c r="M76" s="122"/>
      <c r="N76" s="122">
        <f t="shared" si="12"/>
        <v>0</v>
      </c>
      <c r="O76" s="123">
        <v>21</v>
      </c>
      <c r="P76" s="123">
        <f t="shared" si="13"/>
        <v>0</v>
      </c>
      <c r="Q76" s="123">
        <f t="shared" si="14"/>
        <v>0</v>
      </c>
      <c r="R76" s="9"/>
      <c r="S76" s="9"/>
      <c r="T76" s="9"/>
    </row>
    <row r="77" spans="1:20" ht="11.25" outlineLevel="5" x14ac:dyDescent="0.2">
      <c r="A77" s="12"/>
      <c r="B77" s="117"/>
      <c r="C77" s="118">
        <v>55</v>
      </c>
      <c r="D77" s="119" t="s">
        <v>501</v>
      </c>
      <c r="E77" s="120" t="s">
        <v>616</v>
      </c>
      <c r="F77" s="121" t="s">
        <v>617</v>
      </c>
      <c r="G77" s="119" t="s">
        <v>504</v>
      </c>
      <c r="H77" s="122">
        <v>5.91</v>
      </c>
      <c r="I77" s="150"/>
      <c r="J77" s="123">
        <f t="shared" si="10"/>
        <v>0</v>
      </c>
      <c r="K77" s="122">
        <v>0.17818000000000001</v>
      </c>
      <c r="L77" s="122">
        <f t="shared" si="11"/>
        <v>1.0530438</v>
      </c>
      <c r="M77" s="122"/>
      <c r="N77" s="122">
        <f t="shared" si="12"/>
        <v>0</v>
      </c>
      <c r="O77" s="123">
        <v>21</v>
      </c>
      <c r="P77" s="123">
        <f t="shared" si="13"/>
        <v>0</v>
      </c>
      <c r="Q77" s="123">
        <f t="shared" si="14"/>
        <v>0</v>
      </c>
      <c r="R77" s="9"/>
      <c r="S77" s="9"/>
      <c r="T77" s="9"/>
    </row>
    <row r="78" spans="1:20" outlineLevel="5" x14ac:dyDescent="0.15">
      <c r="B78" s="7"/>
      <c r="C78" s="7"/>
      <c r="D78" s="7"/>
      <c r="E78" s="7"/>
      <c r="F78" s="7"/>
      <c r="G78" s="7"/>
      <c r="H78" s="7"/>
      <c r="I78" s="9"/>
      <c r="J78" s="9"/>
      <c r="K78" s="7"/>
      <c r="L78" s="7"/>
      <c r="M78" s="7"/>
      <c r="N78" s="7"/>
      <c r="O78" s="7"/>
      <c r="P78" s="9"/>
      <c r="Q78" s="9"/>
    </row>
    <row r="79" spans="1:20" ht="10.5" outlineLevel="3" x14ac:dyDescent="0.15">
      <c r="A79" s="69" t="s">
        <v>60</v>
      </c>
      <c r="B79" s="103">
        <v>4</v>
      </c>
      <c r="C79" s="104"/>
      <c r="D79" s="105" t="s">
        <v>499</v>
      </c>
      <c r="E79" s="105"/>
      <c r="F79" s="106" t="s">
        <v>61</v>
      </c>
      <c r="G79" s="105"/>
      <c r="H79" s="107"/>
      <c r="I79" s="108"/>
      <c r="J79" s="71">
        <f>SUBTOTAL(9,J80:J87)</f>
        <v>0</v>
      </c>
      <c r="K79" s="107"/>
      <c r="L79" s="72">
        <f>SUBTOTAL(9,L80:L87)</f>
        <v>4.7918303999999994</v>
      </c>
      <c r="M79" s="107"/>
      <c r="N79" s="72">
        <f>SUBTOTAL(9,N80:N87)</f>
        <v>0</v>
      </c>
      <c r="O79" s="109"/>
      <c r="P79" s="71">
        <f>SUBTOTAL(9,P80:P87)</f>
        <v>0</v>
      </c>
      <c r="Q79" s="71">
        <f>SUBTOTAL(9,Q80:Q87)</f>
        <v>0</v>
      </c>
      <c r="R79" s="7"/>
      <c r="S79" s="9"/>
      <c r="T79" s="9"/>
    </row>
    <row r="80" spans="1:20" ht="9" outlineLevel="4" x14ac:dyDescent="0.15">
      <c r="A80" s="73" t="s">
        <v>62</v>
      </c>
      <c r="B80" s="110">
        <v>5</v>
      </c>
      <c r="C80" s="111"/>
      <c r="D80" s="112" t="s">
        <v>500</v>
      </c>
      <c r="E80" s="112"/>
      <c r="F80" s="113" t="s">
        <v>63</v>
      </c>
      <c r="G80" s="112"/>
      <c r="H80" s="114"/>
      <c r="I80" s="115"/>
      <c r="J80" s="75">
        <f>SUBTOTAL(9,J81:J87)</f>
        <v>0</v>
      </c>
      <c r="K80" s="114"/>
      <c r="L80" s="76">
        <f>SUBTOTAL(9,L81:L87)</f>
        <v>4.7918303999999994</v>
      </c>
      <c r="M80" s="114"/>
      <c r="N80" s="76">
        <f>SUBTOTAL(9,N81:N87)</f>
        <v>0</v>
      </c>
      <c r="O80" s="116"/>
      <c r="P80" s="75">
        <f>SUBTOTAL(9,P81:P87)</f>
        <v>0</v>
      </c>
      <c r="Q80" s="75">
        <f>SUBTOTAL(9,Q81:Q87)</f>
        <v>0</v>
      </c>
      <c r="R80" s="7"/>
      <c r="S80" s="9"/>
      <c r="T80" s="9"/>
    </row>
    <row r="81" spans="1:20" ht="11.25" outlineLevel="5" x14ac:dyDescent="0.2">
      <c r="A81" s="12"/>
      <c r="B81" s="117"/>
      <c r="C81" s="118">
        <v>56</v>
      </c>
      <c r="D81" s="119" t="s">
        <v>501</v>
      </c>
      <c r="E81" s="120" t="s">
        <v>605</v>
      </c>
      <c r="F81" s="121" t="s">
        <v>606</v>
      </c>
      <c r="G81" s="119" t="s">
        <v>504</v>
      </c>
      <c r="H81" s="122">
        <v>277.44119999999998</v>
      </c>
      <c r="I81" s="150"/>
      <c r="J81" s="123">
        <f t="shared" ref="J81:J86" si="15">H81*I81</f>
        <v>0</v>
      </c>
      <c r="K81" s="122"/>
      <c r="L81" s="122">
        <f t="shared" ref="L81:L86" si="16">H81*K81</f>
        <v>0</v>
      </c>
      <c r="M81" s="122"/>
      <c r="N81" s="122">
        <f t="shared" ref="N81:N86" si="17">H81*M81</f>
        <v>0</v>
      </c>
      <c r="O81" s="123">
        <v>21</v>
      </c>
      <c r="P81" s="123">
        <f t="shared" ref="P81:P86" si="18">J81*(O81/100)</f>
        <v>0</v>
      </c>
      <c r="Q81" s="123">
        <f t="shared" ref="Q81:Q86" si="19">J81+P81</f>
        <v>0</v>
      </c>
      <c r="R81" s="9"/>
      <c r="S81" s="9"/>
      <c r="T81" s="9"/>
    </row>
    <row r="82" spans="1:20" ht="11.25" outlineLevel="5" x14ac:dyDescent="0.2">
      <c r="A82" s="12"/>
      <c r="B82" s="117"/>
      <c r="C82" s="118">
        <v>57</v>
      </c>
      <c r="D82" s="119" t="s">
        <v>501</v>
      </c>
      <c r="E82" s="120" t="s">
        <v>607</v>
      </c>
      <c r="F82" s="121" t="s">
        <v>608</v>
      </c>
      <c r="G82" s="119" t="s">
        <v>504</v>
      </c>
      <c r="H82" s="122">
        <v>35.985599999999998</v>
      </c>
      <c r="I82" s="150"/>
      <c r="J82" s="123">
        <f t="shared" si="15"/>
        <v>0</v>
      </c>
      <c r="K82" s="122"/>
      <c r="L82" s="122">
        <f t="shared" si="16"/>
        <v>0</v>
      </c>
      <c r="M82" s="122"/>
      <c r="N82" s="122">
        <f t="shared" si="17"/>
        <v>0</v>
      </c>
      <c r="O82" s="123">
        <v>21</v>
      </c>
      <c r="P82" s="123">
        <f t="shared" si="18"/>
        <v>0</v>
      </c>
      <c r="Q82" s="123">
        <f t="shared" si="19"/>
        <v>0</v>
      </c>
      <c r="R82" s="9"/>
      <c r="S82" s="9"/>
      <c r="T82" s="9"/>
    </row>
    <row r="83" spans="1:20" ht="11.25" outlineLevel="5" x14ac:dyDescent="0.2">
      <c r="A83" s="12"/>
      <c r="B83" s="117"/>
      <c r="C83" s="118">
        <v>58</v>
      </c>
      <c r="D83" s="119" t="s">
        <v>501</v>
      </c>
      <c r="E83" s="120" t="s">
        <v>610</v>
      </c>
      <c r="F83" s="121" t="s">
        <v>611</v>
      </c>
      <c r="G83" s="119" t="s">
        <v>504</v>
      </c>
      <c r="H83" s="122">
        <v>290.20999999999998</v>
      </c>
      <c r="I83" s="150"/>
      <c r="J83" s="123">
        <f t="shared" si="15"/>
        <v>0</v>
      </c>
      <c r="K83" s="122"/>
      <c r="L83" s="122">
        <f t="shared" si="16"/>
        <v>0</v>
      </c>
      <c r="M83" s="122"/>
      <c r="N83" s="122">
        <f t="shared" si="17"/>
        <v>0</v>
      </c>
      <c r="O83" s="123">
        <v>21</v>
      </c>
      <c r="P83" s="123">
        <f t="shared" si="18"/>
        <v>0</v>
      </c>
      <c r="Q83" s="123">
        <f t="shared" si="19"/>
        <v>0</v>
      </c>
      <c r="R83" s="9"/>
      <c r="S83" s="9"/>
      <c r="T83" s="9"/>
    </row>
    <row r="84" spans="1:20" ht="11.25" outlineLevel="5" x14ac:dyDescent="0.2">
      <c r="A84" s="12"/>
      <c r="B84" s="117"/>
      <c r="C84" s="118">
        <v>59</v>
      </c>
      <c r="D84" s="119" t="s">
        <v>501</v>
      </c>
      <c r="E84" s="120" t="s">
        <v>618</v>
      </c>
      <c r="F84" s="121" t="s">
        <v>619</v>
      </c>
      <c r="G84" s="119" t="s">
        <v>504</v>
      </c>
      <c r="H84" s="122">
        <v>396.15</v>
      </c>
      <c r="I84" s="150"/>
      <c r="J84" s="123">
        <f t="shared" si="15"/>
        <v>0</v>
      </c>
      <c r="K84" s="122"/>
      <c r="L84" s="122">
        <f t="shared" si="16"/>
        <v>0</v>
      </c>
      <c r="M84" s="122"/>
      <c r="N84" s="122">
        <f t="shared" si="17"/>
        <v>0</v>
      </c>
      <c r="O84" s="123">
        <v>21</v>
      </c>
      <c r="P84" s="123">
        <f t="shared" si="18"/>
        <v>0</v>
      </c>
      <c r="Q84" s="123">
        <f t="shared" si="19"/>
        <v>0</v>
      </c>
      <c r="R84" s="9"/>
      <c r="S84" s="9"/>
      <c r="T84" s="9"/>
    </row>
    <row r="85" spans="1:20" ht="11.25" outlineLevel="5" x14ac:dyDescent="0.2">
      <c r="A85" s="12"/>
      <c r="B85" s="117"/>
      <c r="C85" s="118">
        <v>60</v>
      </c>
      <c r="D85" s="119" t="s">
        <v>501</v>
      </c>
      <c r="E85" s="120" t="s">
        <v>618</v>
      </c>
      <c r="F85" s="121" t="s">
        <v>620</v>
      </c>
      <c r="G85" s="119" t="s">
        <v>504</v>
      </c>
      <c r="H85" s="122">
        <v>290.20999999999998</v>
      </c>
      <c r="I85" s="150"/>
      <c r="J85" s="123">
        <f t="shared" si="15"/>
        <v>0</v>
      </c>
      <c r="K85" s="122"/>
      <c r="L85" s="122">
        <f t="shared" si="16"/>
        <v>0</v>
      </c>
      <c r="M85" s="122"/>
      <c r="N85" s="122">
        <f t="shared" si="17"/>
        <v>0</v>
      </c>
      <c r="O85" s="123">
        <v>21</v>
      </c>
      <c r="P85" s="123">
        <f t="shared" si="18"/>
        <v>0</v>
      </c>
      <c r="Q85" s="123">
        <f t="shared" si="19"/>
        <v>0</v>
      </c>
      <c r="R85" s="9"/>
      <c r="S85" s="9"/>
      <c r="T85" s="9"/>
    </row>
    <row r="86" spans="1:20" ht="11.25" outlineLevel="5" x14ac:dyDescent="0.2">
      <c r="A86" s="12"/>
      <c r="B86" s="117"/>
      <c r="C86" s="118">
        <v>61</v>
      </c>
      <c r="D86" s="119" t="s">
        <v>621</v>
      </c>
      <c r="E86" s="120" t="s">
        <v>622</v>
      </c>
      <c r="F86" s="121" t="s">
        <v>623</v>
      </c>
      <c r="G86" s="119" t="s">
        <v>504</v>
      </c>
      <c r="H86" s="122">
        <v>427.84199999999998</v>
      </c>
      <c r="I86" s="150"/>
      <c r="J86" s="123">
        <f t="shared" si="15"/>
        <v>0</v>
      </c>
      <c r="K86" s="122">
        <v>1.12E-2</v>
      </c>
      <c r="L86" s="122">
        <f t="shared" si="16"/>
        <v>4.7918303999999994</v>
      </c>
      <c r="M86" s="122"/>
      <c r="N86" s="122">
        <f t="shared" si="17"/>
        <v>0</v>
      </c>
      <c r="O86" s="123">
        <v>21</v>
      </c>
      <c r="P86" s="123">
        <f t="shared" si="18"/>
        <v>0</v>
      </c>
      <c r="Q86" s="123">
        <f t="shared" si="19"/>
        <v>0</v>
      </c>
      <c r="R86" s="9"/>
      <c r="S86" s="9"/>
      <c r="T86" s="9"/>
    </row>
    <row r="87" spans="1:20" outlineLevel="5" x14ac:dyDescent="0.15">
      <c r="B87" s="7"/>
      <c r="C87" s="7"/>
      <c r="D87" s="7"/>
      <c r="E87" s="7"/>
      <c r="F87" s="7"/>
      <c r="G87" s="7"/>
      <c r="H87" s="7"/>
      <c r="I87" s="9"/>
      <c r="J87" s="9"/>
      <c r="K87" s="7"/>
      <c r="L87" s="7"/>
      <c r="M87" s="7"/>
      <c r="N87" s="7"/>
      <c r="O87" s="7"/>
      <c r="P87" s="9"/>
      <c r="Q87" s="9"/>
    </row>
    <row r="88" spans="1:20" ht="10.5" outlineLevel="3" x14ac:dyDescent="0.15">
      <c r="A88" s="69" t="s">
        <v>64</v>
      </c>
      <c r="B88" s="103">
        <v>4</v>
      </c>
      <c r="C88" s="104"/>
      <c r="D88" s="105" t="s">
        <v>499</v>
      </c>
      <c r="E88" s="105"/>
      <c r="F88" s="106" t="s">
        <v>65</v>
      </c>
      <c r="G88" s="105"/>
      <c r="H88" s="107"/>
      <c r="I88" s="108"/>
      <c r="J88" s="71">
        <f>SUBTOTAL(9,J89:J123)</f>
        <v>0</v>
      </c>
      <c r="K88" s="107"/>
      <c r="L88" s="72">
        <f>SUBTOTAL(9,L89:L123)</f>
        <v>644.95887249951659</v>
      </c>
      <c r="M88" s="107"/>
      <c r="N88" s="72">
        <f>SUBTOTAL(9,N89:N123)</f>
        <v>0.33960000000000001</v>
      </c>
      <c r="O88" s="109"/>
      <c r="P88" s="71">
        <f>SUBTOTAL(9,P89:P123)</f>
        <v>0</v>
      </c>
      <c r="Q88" s="71">
        <f>SUBTOTAL(9,Q89:Q123)</f>
        <v>0</v>
      </c>
      <c r="R88" s="7"/>
      <c r="S88" s="9"/>
      <c r="T88" s="9"/>
    </row>
    <row r="89" spans="1:20" ht="9" outlineLevel="4" x14ac:dyDescent="0.15">
      <c r="A89" s="73" t="s">
        <v>66</v>
      </c>
      <c r="B89" s="110">
        <v>5</v>
      </c>
      <c r="C89" s="111"/>
      <c r="D89" s="112" t="s">
        <v>500</v>
      </c>
      <c r="E89" s="112"/>
      <c r="F89" s="113" t="s">
        <v>67</v>
      </c>
      <c r="G89" s="112"/>
      <c r="H89" s="114"/>
      <c r="I89" s="115"/>
      <c r="J89" s="75">
        <f>SUBTOTAL(9,J90:J107)</f>
        <v>0</v>
      </c>
      <c r="K89" s="114"/>
      <c r="L89" s="76">
        <f>SUBTOTAL(9,L90:L107)</f>
        <v>5.2038811466666672</v>
      </c>
      <c r="M89" s="114"/>
      <c r="N89" s="76">
        <f>SUBTOTAL(9,N90:N107)</f>
        <v>0.33960000000000001</v>
      </c>
      <c r="O89" s="116"/>
      <c r="P89" s="75">
        <f>SUBTOTAL(9,P90:P107)</f>
        <v>0</v>
      </c>
      <c r="Q89" s="75">
        <f>SUBTOTAL(9,Q90:Q107)</f>
        <v>0</v>
      </c>
      <c r="R89" s="7"/>
      <c r="S89" s="9"/>
      <c r="T89" s="9"/>
    </row>
    <row r="90" spans="1:20" ht="11.25" outlineLevel="5" x14ac:dyDescent="0.2">
      <c r="A90" s="12"/>
      <c r="B90" s="117"/>
      <c r="C90" s="118">
        <v>62</v>
      </c>
      <c r="D90" s="119" t="s">
        <v>621</v>
      </c>
      <c r="E90" s="120" t="s">
        <v>624</v>
      </c>
      <c r="F90" s="121" t="s">
        <v>625</v>
      </c>
      <c r="G90" s="119" t="s">
        <v>547</v>
      </c>
      <c r="H90" s="122">
        <v>73.151499999999984</v>
      </c>
      <c r="I90" s="150"/>
      <c r="J90" s="123">
        <f t="shared" ref="J90:J106" si="20">H90*I90</f>
        <v>0</v>
      </c>
      <c r="K90" s="122">
        <v>1E-4</v>
      </c>
      <c r="L90" s="122">
        <f t="shared" ref="L90:L106" si="21">H90*K90</f>
        <v>7.3151499999999986E-3</v>
      </c>
      <c r="M90" s="122"/>
      <c r="N90" s="122">
        <f t="shared" ref="N90:N106" si="22">H90*M90</f>
        <v>0</v>
      </c>
      <c r="O90" s="123">
        <v>21</v>
      </c>
      <c r="P90" s="123">
        <f t="shared" ref="P90:P106" si="23">J90*(O90/100)</f>
        <v>0</v>
      </c>
      <c r="Q90" s="123">
        <f t="shared" ref="Q90:Q106" si="24">J90+P90</f>
        <v>0</v>
      </c>
      <c r="R90" s="9"/>
      <c r="S90" s="9"/>
      <c r="T90" s="9"/>
    </row>
    <row r="91" spans="1:20" ht="11.25" outlineLevel="5" x14ac:dyDescent="0.2">
      <c r="A91" s="12"/>
      <c r="B91" s="117"/>
      <c r="C91" s="118">
        <v>63</v>
      </c>
      <c r="D91" s="119" t="s">
        <v>621</v>
      </c>
      <c r="E91" s="120" t="s">
        <v>626</v>
      </c>
      <c r="F91" s="121" t="s">
        <v>627</v>
      </c>
      <c r="G91" s="119" t="s">
        <v>547</v>
      </c>
      <c r="H91" s="122">
        <v>108.37523333333331</v>
      </c>
      <c r="I91" s="150"/>
      <c r="J91" s="123">
        <f t="shared" si="20"/>
        <v>0</v>
      </c>
      <c r="K91" s="122">
        <v>5.0000000000000002E-5</v>
      </c>
      <c r="L91" s="122">
        <f t="shared" si="21"/>
        <v>5.4187616666666657E-3</v>
      </c>
      <c r="M91" s="122"/>
      <c r="N91" s="122">
        <f t="shared" si="22"/>
        <v>0</v>
      </c>
      <c r="O91" s="123">
        <v>21</v>
      </c>
      <c r="P91" s="123">
        <f t="shared" si="23"/>
        <v>0</v>
      </c>
      <c r="Q91" s="123">
        <f t="shared" si="24"/>
        <v>0</v>
      </c>
      <c r="R91" s="9"/>
      <c r="S91" s="9"/>
      <c r="T91" s="9"/>
    </row>
    <row r="92" spans="1:20" ht="11.25" outlineLevel="5" x14ac:dyDescent="0.2">
      <c r="A92" s="12"/>
      <c r="B92" s="117"/>
      <c r="C92" s="118">
        <v>64</v>
      </c>
      <c r="D92" s="119" t="s">
        <v>621</v>
      </c>
      <c r="E92" s="120" t="s">
        <v>628</v>
      </c>
      <c r="F92" s="121" t="s">
        <v>629</v>
      </c>
      <c r="G92" s="119" t="s">
        <v>547</v>
      </c>
      <c r="H92" s="122">
        <v>21.723499999999998</v>
      </c>
      <c r="I92" s="150"/>
      <c r="J92" s="123">
        <f t="shared" si="20"/>
        <v>0</v>
      </c>
      <c r="K92" s="122">
        <v>4.0000000000000003E-5</v>
      </c>
      <c r="L92" s="122">
        <f t="shared" si="21"/>
        <v>8.6894000000000001E-4</v>
      </c>
      <c r="M92" s="122"/>
      <c r="N92" s="122">
        <f t="shared" si="22"/>
        <v>0</v>
      </c>
      <c r="O92" s="123">
        <v>21</v>
      </c>
      <c r="P92" s="123">
        <f t="shared" si="23"/>
        <v>0</v>
      </c>
      <c r="Q92" s="123">
        <f t="shared" si="24"/>
        <v>0</v>
      </c>
      <c r="R92" s="9"/>
      <c r="S92" s="9"/>
      <c r="T92" s="9"/>
    </row>
    <row r="93" spans="1:20" ht="11.25" outlineLevel="5" x14ac:dyDescent="0.2">
      <c r="A93" s="12"/>
      <c r="B93" s="117"/>
      <c r="C93" s="118">
        <v>65</v>
      </c>
      <c r="D93" s="119" t="s">
        <v>501</v>
      </c>
      <c r="E93" s="120" t="s">
        <v>630</v>
      </c>
      <c r="F93" s="121" t="s">
        <v>631</v>
      </c>
      <c r="G93" s="119" t="s">
        <v>504</v>
      </c>
      <c r="H93" s="122">
        <v>65.642300000000006</v>
      </c>
      <c r="I93" s="150"/>
      <c r="J93" s="123">
        <f t="shared" si="20"/>
        <v>0</v>
      </c>
      <c r="K93" s="122">
        <v>7.3499999999999998E-3</v>
      </c>
      <c r="L93" s="122">
        <f t="shared" si="21"/>
        <v>0.48247090500000001</v>
      </c>
      <c r="M93" s="122"/>
      <c r="N93" s="122">
        <f t="shared" si="22"/>
        <v>0</v>
      </c>
      <c r="O93" s="123">
        <v>21</v>
      </c>
      <c r="P93" s="123">
        <f t="shared" si="23"/>
        <v>0</v>
      </c>
      <c r="Q93" s="123">
        <f t="shared" si="24"/>
        <v>0</v>
      </c>
      <c r="R93" s="9"/>
      <c r="S93" s="9"/>
      <c r="T93" s="9"/>
    </row>
    <row r="94" spans="1:20" ht="11.25" outlineLevel="5" x14ac:dyDescent="0.2">
      <c r="A94" s="12"/>
      <c r="B94" s="117"/>
      <c r="C94" s="118">
        <v>66</v>
      </c>
      <c r="D94" s="119" t="s">
        <v>501</v>
      </c>
      <c r="E94" s="120" t="s">
        <v>632</v>
      </c>
      <c r="F94" s="121" t="s">
        <v>633</v>
      </c>
      <c r="G94" s="119" t="s">
        <v>504</v>
      </c>
      <c r="H94" s="122">
        <v>16.285500000000003</v>
      </c>
      <c r="I94" s="150"/>
      <c r="J94" s="123">
        <f t="shared" si="20"/>
        <v>0</v>
      </c>
      <c r="K94" s="122">
        <v>4.3800000000000002E-3</v>
      </c>
      <c r="L94" s="122">
        <f t="shared" si="21"/>
        <v>7.133049000000001E-2</v>
      </c>
      <c r="M94" s="122"/>
      <c r="N94" s="122">
        <f t="shared" si="22"/>
        <v>0</v>
      </c>
      <c r="O94" s="123">
        <v>21</v>
      </c>
      <c r="P94" s="123">
        <f t="shared" si="23"/>
        <v>0</v>
      </c>
      <c r="Q94" s="123">
        <f t="shared" si="24"/>
        <v>0</v>
      </c>
      <c r="R94" s="9"/>
      <c r="S94" s="9"/>
      <c r="T94" s="9"/>
    </row>
    <row r="95" spans="1:20" ht="11.25" outlineLevel="5" x14ac:dyDescent="0.2">
      <c r="A95" s="12"/>
      <c r="B95" s="117"/>
      <c r="C95" s="118">
        <v>67</v>
      </c>
      <c r="D95" s="119" t="s">
        <v>501</v>
      </c>
      <c r="E95" s="120" t="s">
        <v>634</v>
      </c>
      <c r="F95" s="121" t="s">
        <v>635</v>
      </c>
      <c r="G95" s="119" t="s">
        <v>504</v>
      </c>
      <c r="H95" s="122">
        <v>32.75</v>
      </c>
      <c r="I95" s="150"/>
      <c r="J95" s="123">
        <f t="shared" si="20"/>
        <v>0</v>
      </c>
      <c r="K95" s="122">
        <v>1.54E-2</v>
      </c>
      <c r="L95" s="122">
        <f t="shared" si="21"/>
        <v>0.50434999999999997</v>
      </c>
      <c r="M95" s="122"/>
      <c r="N95" s="122">
        <f t="shared" si="22"/>
        <v>0</v>
      </c>
      <c r="O95" s="123">
        <v>21</v>
      </c>
      <c r="P95" s="123">
        <f t="shared" si="23"/>
        <v>0</v>
      </c>
      <c r="Q95" s="123">
        <f t="shared" si="24"/>
        <v>0</v>
      </c>
      <c r="R95" s="9"/>
      <c r="S95" s="9"/>
      <c r="T95" s="9"/>
    </row>
    <row r="96" spans="1:20" ht="11.25" outlineLevel="5" x14ac:dyDescent="0.2">
      <c r="A96" s="12"/>
      <c r="B96" s="117"/>
      <c r="C96" s="118">
        <v>68</v>
      </c>
      <c r="D96" s="119" t="s">
        <v>501</v>
      </c>
      <c r="E96" s="120" t="s">
        <v>636</v>
      </c>
      <c r="F96" s="121" t="s">
        <v>637</v>
      </c>
      <c r="G96" s="119" t="s">
        <v>504</v>
      </c>
      <c r="H96" s="122">
        <v>65.642300000000006</v>
      </c>
      <c r="I96" s="150"/>
      <c r="J96" s="123">
        <f t="shared" si="20"/>
        <v>0</v>
      </c>
      <c r="K96" s="122">
        <v>1.8380000000000001E-2</v>
      </c>
      <c r="L96" s="122">
        <f t="shared" si="21"/>
        <v>1.2065054740000001</v>
      </c>
      <c r="M96" s="122"/>
      <c r="N96" s="122">
        <f t="shared" si="22"/>
        <v>0</v>
      </c>
      <c r="O96" s="123">
        <v>21</v>
      </c>
      <c r="P96" s="123">
        <f t="shared" si="23"/>
        <v>0</v>
      </c>
      <c r="Q96" s="123">
        <f t="shared" si="24"/>
        <v>0</v>
      </c>
      <c r="R96" s="9"/>
      <c r="S96" s="9"/>
      <c r="T96" s="9"/>
    </row>
    <row r="97" spans="1:20" ht="11.25" outlineLevel="5" x14ac:dyDescent="0.2">
      <c r="A97" s="12"/>
      <c r="B97" s="117"/>
      <c r="C97" s="118">
        <v>69</v>
      </c>
      <c r="D97" s="119" t="s">
        <v>501</v>
      </c>
      <c r="E97" s="120" t="s">
        <v>638</v>
      </c>
      <c r="F97" s="121" t="s">
        <v>639</v>
      </c>
      <c r="G97" s="119" t="s">
        <v>504</v>
      </c>
      <c r="H97" s="122">
        <v>115.09230000000001</v>
      </c>
      <c r="I97" s="150"/>
      <c r="J97" s="123">
        <f t="shared" si="20"/>
        <v>0</v>
      </c>
      <c r="K97" s="122">
        <v>7.9000000000000008E-3</v>
      </c>
      <c r="L97" s="122">
        <f t="shared" si="21"/>
        <v>0.90922917000000014</v>
      </c>
      <c r="M97" s="122"/>
      <c r="N97" s="122">
        <f t="shared" si="22"/>
        <v>0</v>
      </c>
      <c r="O97" s="123">
        <v>21</v>
      </c>
      <c r="P97" s="123">
        <f t="shared" si="23"/>
        <v>0</v>
      </c>
      <c r="Q97" s="123">
        <f t="shared" si="24"/>
        <v>0</v>
      </c>
      <c r="R97" s="9"/>
      <c r="S97" s="9"/>
      <c r="T97" s="9"/>
    </row>
    <row r="98" spans="1:20" ht="11.25" outlineLevel="5" x14ac:dyDescent="0.2">
      <c r="A98" s="12"/>
      <c r="B98" s="117"/>
      <c r="C98" s="118">
        <v>70</v>
      </c>
      <c r="D98" s="119" t="s">
        <v>501</v>
      </c>
      <c r="E98" s="120" t="s">
        <v>640</v>
      </c>
      <c r="F98" s="121" t="s">
        <v>641</v>
      </c>
      <c r="G98" s="119" t="s">
        <v>504</v>
      </c>
      <c r="H98" s="122">
        <v>62.434400000000004</v>
      </c>
      <c r="I98" s="150"/>
      <c r="J98" s="123">
        <f t="shared" si="20"/>
        <v>0</v>
      </c>
      <c r="K98" s="122">
        <v>7.9000000000000008E-3</v>
      </c>
      <c r="L98" s="122">
        <f t="shared" si="21"/>
        <v>0.49323176000000007</v>
      </c>
      <c r="M98" s="122"/>
      <c r="N98" s="122">
        <f t="shared" si="22"/>
        <v>0</v>
      </c>
      <c r="O98" s="123">
        <v>21</v>
      </c>
      <c r="P98" s="123">
        <f t="shared" si="23"/>
        <v>0</v>
      </c>
      <c r="Q98" s="123">
        <f t="shared" si="24"/>
        <v>0</v>
      </c>
      <c r="R98" s="9"/>
      <c r="S98" s="9"/>
      <c r="T98" s="9"/>
    </row>
    <row r="99" spans="1:20" ht="11.25" outlineLevel="5" x14ac:dyDescent="0.2">
      <c r="A99" s="12"/>
      <c r="B99" s="117"/>
      <c r="C99" s="118">
        <v>71</v>
      </c>
      <c r="D99" s="119" t="s">
        <v>501</v>
      </c>
      <c r="E99" s="120" t="s">
        <v>642</v>
      </c>
      <c r="F99" s="121" t="s">
        <v>643</v>
      </c>
      <c r="G99" s="119" t="s">
        <v>504</v>
      </c>
      <c r="H99" s="122">
        <v>31.217200000000002</v>
      </c>
      <c r="I99" s="150"/>
      <c r="J99" s="123">
        <f t="shared" si="20"/>
        <v>0</v>
      </c>
      <c r="K99" s="122">
        <v>3.3579999999999999E-2</v>
      </c>
      <c r="L99" s="122">
        <f t="shared" si="21"/>
        <v>1.0482735759999999</v>
      </c>
      <c r="M99" s="122"/>
      <c r="N99" s="122">
        <f t="shared" si="22"/>
        <v>0</v>
      </c>
      <c r="O99" s="123">
        <v>21</v>
      </c>
      <c r="P99" s="123">
        <f t="shared" si="23"/>
        <v>0</v>
      </c>
      <c r="Q99" s="123">
        <f t="shared" si="24"/>
        <v>0</v>
      </c>
      <c r="R99" s="9"/>
      <c r="S99" s="9"/>
      <c r="T99" s="9"/>
    </row>
    <row r="100" spans="1:20" ht="11.25" outlineLevel="5" x14ac:dyDescent="0.2">
      <c r="A100" s="12"/>
      <c r="B100" s="117"/>
      <c r="C100" s="118">
        <v>72</v>
      </c>
      <c r="D100" s="119" t="s">
        <v>501</v>
      </c>
      <c r="E100" s="120" t="s">
        <v>644</v>
      </c>
      <c r="F100" s="121" t="s">
        <v>645</v>
      </c>
      <c r="G100" s="119" t="s">
        <v>504</v>
      </c>
      <c r="H100" s="122">
        <v>31.217200000000002</v>
      </c>
      <c r="I100" s="150"/>
      <c r="J100" s="123">
        <f t="shared" si="20"/>
        <v>0</v>
      </c>
      <c r="K100" s="122">
        <v>7.3499999999999998E-3</v>
      </c>
      <c r="L100" s="122">
        <f t="shared" si="21"/>
        <v>0.22944642000000001</v>
      </c>
      <c r="M100" s="122"/>
      <c r="N100" s="122">
        <f t="shared" si="22"/>
        <v>0</v>
      </c>
      <c r="O100" s="123">
        <v>21</v>
      </c>
      <c r="P100" s="123">
        <f t="shared" si="23"/>
        <v>0</v>
      </c>
      <c r="Q100" s="123">
        <f t="shared" si="24"/>
        <v>0</v>
      </c>
      <c r="R100" s="9"/>
      <c r="S100" s="9"/>
      <c r="T100" s="9"/>
    </row>
    <row r="101" spans="1:20" ht="11.25" outlineLevel="5" x14ac:dyDescent="0.2">
      <c r="A101" s="12"/>
      <c r="B101" s="117"/>
      <c r="C101" s="118">
        <v>73</v>
      </c>
      <c r="D101" s="119" t="s">
        <v>501</v>
      </c>
      <c r="E101" s="120" t="s">
        <v>646</v>
      </c>
      <c r="F101" s="121" t="s">
        <v>647</v>
      </c>
      <c r="G101" s="119" t="s">
        <v>547</v>
      </c>
      <c r="H101" s="122">
        <v>138.72300000000001</v>
      </c>
      <c r="I101" s="150"/>
      <c r="J101" s="123">
        <f t="shared" si="20"/>
        <v>0</v>
      </c>
      <c r="K101" s="122">
        <v>1.5E-3</v>
      </c>
      <c r="L101" s="122">
        <f t="shared" si="21"/>
        <v>0.20808450000000003</v>
      </c>
      <c r="M101" s="122"/>
      <c r="N101" s="122">
        <f t="shared" si="22"/>
        <v>0</v>
      </c>
      <c r="O101" s="123">
        <v>21</v>
      </c>
      <c r="P101" s="123">
        <f t="shared" si="23"/>
        <v>0</v>
      </c>
      <c r="Q101" s="123">
        <f t="shared" si="24"/>
        <v>0</v>
      </c>
      <c r="R101" s="9"/>
      <c r="S101" s="9"/>
      <c r="T101" s="9"/>
    </row>
    <row r="102" spans="1:20" ht="11.25" outlineLevel="5" x14ac:dyDescent="0.2">
      <c r="A102" s="12"/>
      <c r="B102" s="117"/>
      <c r="C102" s="118">
        <v>74</v>
      </c>
      <c r="D102" s="119" t="s">
        <v>501</v>
      </c>
      <c r="E102" s="120" t="s">
        <v>648</v>
      </c>
      <c r="F102" s="121" t="s">
        <v>649</v>
      </c>
      <c r="G102" s="119" t="s">
        <v>504</v>
      </c>
      <c r="H102" s="122">
        <v>169.8</v>
      </c>
      <c r="I102" s="150"/>
      <c r="J102" s="123">
        <f t="shared" si="20"/>
        <v>0</v>
      </c>
      <c r="K102" s="122">
        <v>2.2000000000000001E-4</v>
      </c>
      <c r="L102" s="122">
        <f t="shared" si="21"/>
        <v>3.7356000000000007E-2</v>
      </c>
      <c r="M102" s="122">
        <v>2E-3</v>
      </c>
      <c r="N102" s="122">
        <f t="shared" si="22"/>
        <v>0.33960000000000001</v>
      </c>
      <c r="O102" s="123">
        <v>21</v>
      </c>
      <c r="P102" s="123">
        <f t="shared" si="23"/>
        <v>0</v>
      </c>
      <c r="Q102" s="123">
        <f t="shared" si="24"/>
        <v>0</v>
      </c>
      <c r="R102" s="9"/>
      <c r="S102" s="9"/>
      <c r="T102" s="9"/>
    </row>
    <row r="103" spans="1:20" ht="11.25" outlineLevel="5" x14ac:dyDescent="0.2">
      <c r="A103" s="12"/>
      <c r="B103" s="117"/>
      <c r="C103" s="118">
        <v>75</v>
      </c>
      <c r="D103" s="119" t="s">
        <v>501</v>
      </c>
      <c r="E103" s="120" t="s">
        <v>650</v>
      </c>
      <c r="F103" s="121" t="s">
        <v>651</v>
      </c>
      <c r="G103" s="119" t="s">
        <v>547</v>
      </c>
      <c r="H103" s="122">
        <v>63.609999999999992</v>
      </c>
      <c r="I103" s="150"/>
      <c r="J103" s="123">
        <f t="shared" si="20"/>
        <v>0</v>
      </c>
      <c r="K103" s="122"/>
      <c r="L103" s="122">
        <f t="shared" si="21"/>
        <v>0</v>
      </c>
      <c r="M103" s="122"/>
      <c r="N103" s="122">
        <f t="shared" si="22"/>
        <v>0</v>
      </c>
      <c r="O103" s="123">
        <v>21</v>
      </c>
      <c r="P103" s="123">
        <f t="shared" si="23"/>
        <v>0</v>
      </c>
      <c r="Q103" s="123">
        <f t="shared" si="24"/>
        <v>0</v>
      </c>
      <c r="R103" s="9"/>
      <c r="S103" s="9"/>
      <c r="T103" s="9"/>
    </row>
    <row r="104" spans="1:20" ht="11.25" outlineLevel="5" x14ac:dyDescent="0.2">
      <c r="A104" s="12"/>
      <c r="B104" s="117"/>
      <c r="C104" s="118">
        <v>76</v>
      </c>
      <c r="D104" s="119" t="s">
        <v>501</v>
      </c>
      <c r="E104" s="120" t="s">
        <v>652</v>
      </c>
      <c r="F104" s="121" t="s">
        <v>653</v>
      </c>
      <c r="G104" s="119" t="s">
        <v>547</v>
      </c>
      <c r="H104" s="122">
        <v>18.89</v>
      </c>
      <c r="I104" s="150"/>
      <c r="J104" s="123">
        <f t="shared" si="20"/>
        <v>0</v>
      </c>
      <c r="K104" s="122"/>
      <c r="L104" s="122">
        <f t="shared" si="21"/>
        <v>0</v>
      </c>
      <c r="M104" s="122"/>
      <c r="N104" s="122">
        <f t="shared" si="22"/>
        <v>0</v>
      </c>
      <c r="O104" s="123">
        <v>21</v>
      </c>
      <c r="P104" s="123">
        <f t="shared" si="23"/>
        <v>0</v>
      </c>
      <c r="Q104" s="123">
        <f t="shared" si="24"/>
        <v>0</v>
      </c>
      <c r="R104" s="9"/>
      <c r="S104" s="9"/>
      <c r="T104" s="9"/>
    </row>
    <row r="105" spans="1:20" ht="11.25" outlineLevel="5" x14ac:dyDescent="0.2">
      <c r="A105" s="12"/>
      <c r="B105" s="117"/>
      <c r="C105" s="118">
        <v>77</v>
      </c>
      <c r="D105" s="119" t="s">
        <v>501</v>
      </c>
      <c r="E105" s="120" t="s">
        <v>654</v>
      </c>
      <c r="F105" s="121" t="s">
        <v>655</v>
      </c>
      <c r="G105" s="119" t="s">
        <v>547</v>
      </c>
      <c r="H105" s="122">
        <v>94.23933333333332</v>
      </c>
      <c r="I105" s="150"/>
      <c r="J105" s="123">
        <f t="shared" si="20"/>
        <v>0</v>
      </c>
      <c r="K105" s="122"/>
      <c r="L105" s="122">
        <f t="shared" si="21"/>
        <v>0</v>
      </c>
      <c r="M105" s="122"/>
      <c r="N105" s="122">
        <f t="shared" si="22"/>
        <v>0</v>
      </c>
      <c r="O105" s="123">
        <v>21</v>
      </c>
      <c r="P105" s="123">
        <f t="shared" si="23"/>
        <v>0</v>
      </c>
      <c r="Q105" s="123">
        <f t="shared" si="24"/>
        <v>0</v>
      </c>
      <c r="R105" s="9"/>
      <c r="S105" s="9"/>
      <c r="T105" s="9"/>
    </row>
    <row r="106" spans="1:20" ht="11.25" outlineLevel="5" x14ac:dyDescent="0.2">
      <c r="A106" s="12"/>
      <c r="B106" s="117"/>
      <c r="C106" s="118">
        <v>78</v>
      </c>
      <c r="D106" s="119" t="s">
        <v>501</v>
      </c>
      <c r="E106" s="120" t="s">
        <v>656</v>
      </c>
      <c r="F106" s="121" t="s">
        <v>657</v>
      </c>
      <c r="G106" s="119" t="s">
        <v>504</v>
      </c>
      <c r="H106" s="122">
        <v>23.908999999999999</v>
      </c>
      <c r="I106" s="150"/>
      <c r="J106" s="123">
        <f t="shared" si="20"/>
        <v>0</v>
      </c>
      <c r="K106" s="122"/>
      <c r="L106" s="122">
        <f t="shared" si="21"/>
        <v>0</v>
      </c>
      <c r="M106" s="122"/>
      <c r="N106" s="122">
        <f t="shared" si="22"/>
        <v>0</v>
      </c>
      <c r="O106" s="123">
        <v>21</v>
      </c>
      <c r="P106" s="123">
        <f t="shared" si="23"/>
        <v>0</v>
      </c>
      <c r="Q106" s="123">
        <f t="shared" si="24"/>
        <v>0</v>
      </c>
      <c r="R106" s="9"/>
      <c r="S106" s="9"/>
      <c r="T106" s="9"/>
    </row>
    <row r="107" spans="1:20" outlineLevel="5" x14ac:dyDescent="0.15">
      <c r="B107" s="7"/>
      <c r="C107" s="7"/>
      <c r="D107" s="7"/>
      <c r="E107" s="7"/>
      <c r="F107" s="7"/>
      <c r="G107" s="7"/>
      <c r="H107" s="7"/>
      <c r="I107" s="9"/>
      <c r="J107" s="9"/>
      <c r="K107" s="7"/>
      <c r="L107" s="7"/>
      <c r="M107" s="7"/>
      <c r="N107" s="7"/>
      <c r="O107" s="7"/>
      <c r="P107" s="9"/>
      <c r="Q107" s="9"/>
    </row>
    <row r="108" spans="1:20" ht="9" outlineLevel="4" x14ac:dyDescent="0.15">
      <c r="A108" s="73" t="s">
        <v>68</v>
      </c>
      <c r="B108" s="110">
        <v>5</v>
      </c>
      <c r="C108" s="111"/>
      <c r="D108" s="112" t="s">
        <v>500</v>
      </c>
      <c r="E108" s="112"/>
      <c r="F108" s="113" t="s">
        <v>69</v>
      </c>
      <c r="G108" s="112"/>
      <c r="H108" s="114"/>
      <c r="I108" s="115"/>
      <c r="J108" s="75">
        <f>SUBTOTAL(9,J109:J123)</f>
        <v>0</v>
      </c>
      <c r="K108" s="114"/>
      <c r="L108" s="76">
        <f>SUBTOTAL(9,L109:L123)</f>
        <v>639.75499135284997</v>
      </c>
      <c r="M108" s="114"/>
      <c r="N108" s="76">
        <f>SUBTOTAL(9,N109:N123)</f>
        <v>0</v>
      </c>
      <c r="O108" s="116"/>
      <c r="P108" s="75">
        <f>SUBTOTAL(9,P109:P123)</f>
        <v>0</v>
      </c>
      <c r="Q108" s="75">
        <f>SUBTOTAL(9,Q109:Q123)</f>
        <v>0</v>
      </c>
      <c r="R108" s="7"/>
      <c r="S108" s="9"/>
      <c r="T108" s="9"/>
    </row>
    <row r="109" spans="1:20" ht="11.25" outlineLevel="5" x14ac:dyDescent="0.2">
      <c r="A109" s="12"/>
      <c r="B109" s="117"/>
      <c r="C109" s="118">
        <v>79</v>
      </c>
      <c r="D109" s="119" t="s">
        <v>501</v>
      </c>
      <c r="E109" s="120" t="s">
        <v>658</v>
      </c>
      <c r="F109" s="121" t="s">
        <v>659</v>
      </c>
      <c r="G109" s="119" t="s">
        <v>504</v>
      </c>
      <c r="H109" s="122">
        <v>47.547499999999992</v>
      </c>
      <c r="I109" s="150"/>
      <c r="J109" s="123">
        <f t="shared" ref="J109:J122" si="25">H109*I109</f>
        <v>0</v>
      </c>
      <c r="K109" s="122">
        <v>0.21251999999999999</v>
      </c>
      <c r="L109" s="122">
        <f t="shared" ref="L109:L122" si="26">H109*K109</f>
        <v>10.104794699999998</v>
      </c>
      <c r="M109" s="122"/>
      <c r="N109" s="122">
        <f t="shared" ref="N109:N122" si="27">H109*M109</f>
        <v>0</v>
      </c>
      <c r="O109" s="123">
        <v>21</v>
      </c>
      <c r="P109" s="123">
        <f t="shared" ref="P109:P122" si="28">J109*(O109/100)</f>
        <v>0</v>
      </c>
      <c r="Q109" s="123">
        <f t="shared" ref="Q109:Q122" si="29">J109+P109</f>
        <v>0</v>
      </c>
      <c r="R109" s="9"/>
      <c r="S109" s="9"/>
      <c r="T109" s="9"/>
    </row>
    <row r="110" spans="1:20" ht="11.25" outlineLevel="5" x14ac:dyDescent="0.2">
      <c r="A110" s="12"/>
      <c r="B110" s="117"/>
      <c r="C110" s="118">
        <v>80</v>
      </c>
      <c r="D110" s="119" t="s">
        <v>501</v>
      </c>
      <c r="E110" s="120" t="s">
        <v>660</v>
      </c>
      <c r="F110" s="121" t="s">
        <v>661</v>
      </c>
      <c r="G110" s="119" t="s">
        <v>504</v>
      </c>
      <c r="H110" s="122">
        <v>102.58</v>
      </c>
      <c r="I110" s="150"/>
      <c r="J110" s="123">
        <f t="shared" si="25"/>
        <v>0</v>
      </c>
      <c r="K110" s="122"/>
      <c r="L110" s="122">
        <f t="shared" si="26"/>
        <v>0</v>
      </c>
      <c r="M110" s="122"/>
      <c r="N110" s="122">
        <f t="shared" si="27"/>
        <v>0</v>
      </c>
      <c r="O110" s="123">
        <v>21</v>
      </c>
      <c r="P110" s="123">
        <f t="shared" si="28"/>
        <v>0</v>
      </c>
      <c r="Q110" s="123">
        <f t="shared" si="29"/>
        <v>0</v>
      </c>
      <c r="R110" s="9"/>
      <c r="S110" s="9"/>
      <c r="T110" s="9"/>
    </row>
    <row r="111" spans="1:20" ht="11.25" outlineLevel="5" x14ac:dyDescent="0.2">
      <c r="A111" s="12"/>
      <c r="B111" s="117"/>
      <c r="C111" s="118">
        <v>81</v>
      </c>
      <c r="D111" s="119" t="s">
        <v>501</v>
      </c>
      <c r="E111" s="120" t="s">
        <v>662</v>
      </c>
      <c r="F111" s="121" t="s">
        <v>663</v>
      </c>
      <c r="G111" s="119" t="s">
        <v>507</v>
      </c>
      <c r="H111" s="122">
        <v>3.6031000000000004</v>
      </c>
      <c r="I111" s="150"/>
      <c r="J111" s="123">
        <f t="shared" si="25"/>
        <v>0</v>
      </c>
      <c r="K111" s="122">
        <v>2.45329</v>
      </c>
      <c r="L111" s="122">
        <f t="shared" si="26"/>
        <v>8.8394491990000006</v>
      </c>
      <c r="M111" s="122"/>
      <c r="N111" s="122">
        <f t="shared" si="27"/>
        <v>0</v>
      </c>
      <c r="O111" s="123">
        <v>21</v>
      </c>
      <c r="P111" s="123">
        <f t="shared" si="28"/>
        <v>0</v>
      </c>
      <c r="Q111" s="123">
        <f t="shared" si="29"/>
        <v>0</v>
      </c>
      <c r="R111" s="9"/>
      <c r="S111" s="9"/>
      <c r="T111" s="9"/>
    </row>
    <row r="112" spans="1:20" ht="11.25" outlineLevel="5" x14ac:dyDescent="0.2">
      <c r="A112" s="12"/>
      <c r="B112" s="117"/>
      <c r="C112" s="118">
        <v>82</v>
      </c>
      <c r="D112" s="119" t="s">
        <v>501</v>
      </c>
      <c r="E112" s="120" t="s">
        <v>664</v>
      </c>
      <c r="F112" s="121" t="s">
        <v>665</v>
      </c>
      <c r="G112" s="119" t="s">
        <v>507</v>
      </c>
      <c r="H112" s="122">
        <v>124.152</v>
      </c>
      <c r="I112" s="150"/>
      <c r="J112" s="123">
        <f t="shared" si="25"/>
        <v>0</v>
      </c>
      <c r="K112" s="122">
        <v>2.45329</v>
      </c>
      <c r="L112" s="122">
        <f t="shared" si="26"/>
        <v>304.58086007999998</v>
      </c>
      <c r="M112" s="122"/>
      <c r="N112" s="122">
        <f t="shared" si="27"/>
        <v>0</v>
      </c>
      <c r="O112" s="123">
        <v>21</v>
      </c>
      <c r="P112" s="123">
        <f t="shared" si="28"/>
        <v>0</v>
      </c>
      <c r="Q112" s="123">
        <f t="shared" si="29"/>
        <v>0</v>
      </c>
      <c r="R112" s="9"/>
      <c r="S112" s="9"/>
      <c r="T112" s="9"/>
    </row>
    <row r="113" spans="1:20" ht="11.25" outlineLevel="5" x14ac:dyDescent="0.2">
      <c r="A113" s="12"/>
      <c r="B113" s="117"/>
      <c r="C113" s="118">
        <v>83</v>
      </c>
      <c r="D113" s="119" t="s">
        <v>501</v>
      </c>
      <c r="E113" s="120" t="s">
        <v>666</v>
      </c>
      <c r="F113" s="121" t="s">
        <v>667</v>
      </c>
      <c r="G113" s="119" t="s">
        <v>507</v>
      </c>
      <c r="H113" s="122">
        <v>124.152</v>
      </c>
      <c r="I113" s="150"/>
      <c r="J113" s="123">
        <f t="shared" si="25"/>
        <v>0</v>
      </c>
      <c r="K113" s="122"/>
      <c r="L113" s="122">
        <f t="shared" si="26"/>
        <v>0</v>
      </c>
      <c r="M113" s="122"/>
      <c r="N113" s="122">
        <f t="shared" si="27"/>
        <v>0</v>
      </c>
      <c r="O113" s="123">
        <v>21</v>
      </c>
      <c r="P113" s="123">
        <f t="shared" si="28"/>
        <v>0</v>
      </c>
      <c r="Q113" s="123">
        <f t="shared" si="29"/>
        <v>0</v>
      </c>
      <c r="R113" s="9"/>
      <c r="S113" s="9"/>
      <c r="T113" s="9"/>
    </row>
    <row r="114" spans="1:20" ht="11.25" outlineLevel="5" x14ac:dyDescent="0.2">
      <c r="A114" s="12"/>
      <c r="B114" s="117"/>
      <c r="C114" s="118">
        <v>84</v>
      </c>
      <c r="D114" s="119" t="s">
        <v>501</v>
      </c>
      <c r="E114" s="120" t="s">
        <v>668</v>
      </c>
      <c r="F114" s="121" t="s">
        <v>669</v>
      </c>
      <c r="G114" s="119" t="s">
        <v>507</v>
      </c>
      <c r="H114" s="122">
        <v>124.152</v>
      </c>
      <c r="I114" s="150"/>
      <c r="J114" s="123">
        <f t="shared" si="25"/>
        <v>0</v>
      </c>
      <c r="K114" s="122"/>
      <c r="L114" s="122">
        <f t="shared" si="26"/>
        <v>0</v>
      </c>
      <c r="M114" s="122"/>
      <c r="N114" s="122">
        <f t="shared" si="27"/>
        <v>0</v>
      </c>
      <c r="O114" s="123">
        <v>21</v>
      </c>
      <c r="P114" s="123">
        <f t="shared" si="28"/>
        <v>0</v>
      </c>
      <c r="Q114" s="123">
        <f t="shared" si="29"/>
        <v>0</v>
      </c>
      <c r="R114" s="9"/>
      <c r="S114" s="9"/>
      <c r="T114" s="9"/>
    </row>
    <row r="115" spans="1:20" ht="11.25" outlineLevel="5" x14ac:dyDescent="0.2">
      <c r="A115" s="12"/>
      <c r="B115" s="117"/>
      <c r="C115" s="118">
        <v>85</v>
      </c>
      <c r="D115" s="119" t="s">
        <v>501</v>
      </c>
      <c r="E115" s="120" t="s">
        <v>670</v>
      </c>
      <c r="F115" s="121" t="s">
        <v>671</v>
      </c>
      <c r="G115" s="119" t="s">
        <v>507</v>
      </c>
      <c r="H115" s="122">
        <v>124.152</v>
      </c>
      <c r="I115" s="150"/>
      <c r="J115" s="123">
        <f t="shared" si="25"/>
        <v>0</v>
      </c>
      <c r="K115" s="122">
        <v>2.5250000000000002E-2</v>
      </c>
      <c r="L115" s="122">
        <f t="shared" si="26"/>
        <v>3.1348380000000002</v>
      </c>
      <c r="M115" s="122"/>
      <c r="N115" s="122">
        <f t="shared" si="27"/>
        <v>0</v>
      </c>
      <c r="O115" s="123">
        <v>21</v>
      </c>
      <c r="P115" s="123">
        <f t="shared" si="28"/>
        <v>0</v>
      </c>
      <c r="Q115" s="123">
        <f t="shared" si="29"/>
        <v>0</v>
      </c>
      <c r="R115" s="9"/>
      <c r="S115" s="9"/>
      <c r="T115" s="9"/>
    </row>
    <row r="116" spans="1:20" ht="11.25" outlineLevel="5" x14ac:dyDescent="0.2">
      <c r="A116" s="12"/>
      <c r="B116" s="117"/>
      <c r="C116" s="118">
        <v>86</v>
      </c>
      <c r="D116" s="119" t="s">
        <v>501</v>
      </c>
      <c r="E116" s="120" t="s">
        <v>672</v>
      </c>
      <c r="F116" s="121" t="s">
        <v>673</v>
      </c>
      <c r="G116" s="119" t="s">
        <v>534</v>
      </c>
      <c r="H116" s="122">
        <v>6.1300049999999997</v>
      </c>
      <c r="I116" s="150"/>
      <c r="J116" s="123">
        <f t="shared" si="25"/>
        <v>0</v>
      </c>
      <c r="K116" s="122">
        <v>1.06277</v>
      </c>
      <c r="L116" s="122">
        <f t="shared" si="26"/>
        <v>6.5147854138499994</v>
      </c>
      <c r="M116" s="122"/>
      <c r="N116" s="122">
        <f t="shared" si="27"/>
        <v>0</v>
      </c>
      <c r="O116" s="123">
        <v>21</v>
      </c>
      <c r="P116" s="123">
        <f t="shared" si="28"/>
        <v>0</v>
      </c>
      <c r="Q116" s="123">
        <f t="shared" si="29"/>
        <v>0</v>
      </c>
      <c r="R116" s="9"/>
      <c r="S116" s="9"/>
      <c r="T116" s="9"/>
    </row>
    <row r="117" spans="1:20" ht="11.25" outlineLevel="5" x14ac:dyDescent="0.2">
      <c r="A117" s="12"/>
      <c r="B117" s="117"/>
      <c r="C117" s="118">
        <v>87</v>
      </c>
      <c r="D117" s="119" t="s">
        <v>501</v>
      </c>
      <c r="E117" s="120" t="s">
        <v>674</v>
      </c>
      <c r="F117" s="121" t="s">
        <v>675</v>
      </c>
      <c r="G117" s="119" t="s">
        <v>504</v>
      </c>
      <c r="H117" s="122">
        <v>620.76</v>
      </c>
      <c r="I117" s="150"/>
      <c r="J117" s="123">
        <f t="shared" si="25"/>
        <v>0</v>
      </c>
      <c r="K117" s="122">
        <v>2.2000000000000001E-4</v>
      </c>
      <c r="L117" s="122">
        <f t="shared" si="26"/>
        <v>0.1365672</v>
      </c>
      <c r="M117" s="122"/>
      <c r="N117" s="122">
        <f t="shared" si="27"/>
        <v>0</v>
      </c>
      <c r="O117" s="123">
        <v>21</v>
      </c>
      <c r="P117" s="123">
        <f t="shared" si="28"/>
        <v>0</v>
      </c>
      <c r="Q117" s="123">
        <f t="shared" si="29"/>
        <v>0</v>
      </c>
      <c r="R117" s="9"/>
      <c r="S117" s="9"/>
      <c r="T117" s="9"/>
    </row>
    <row r="118" spans="1:20" ht="11.25" outlineLevel="5" x14ac:dyDescent="0.2">
      <c r="A118" s="12"/>
      <c r="B118" s="117"/>
      <c r="C118" s="118">
        <v>88</v>
      </c>
      <c r="D118" s="119" t="s">
        <v>501</v>
      </c>
      <c r="E118" s="120" t="s">
        <v>676</v>
      </c>
      <c r="F118" s="121" t="s">
        <v>677</v>
      </c>
      <c r="G118" s="119" t="s">
        <v>547</v>
      </c>
      <c r="H118" s="122">
        <v>134.1</v>
      </c>
      <c r="I118" s="150"/>
      <c r="J118" s="123">
        <f t="shared" si="25"/>
        <v>0</v>
      </c>
      <c r="K118" s="122">
        <v>4.0000000000000003E-5</v>
      </c>
      <c r="L118" s="122">
        <f t="shared" si="26"/>
        <v>5.3639999999999998E-3</v>
      </c>
      <c r="M118" s="122"/>
      <c r="N118" s="122">
        <f t="shared" si="27"/>
        <v>0</v>
      </c>
      <c r="O118" s="123">
        <v>21</v>
      </c>
      <c r="P118" s="123">
        <f t="shared" si="28"/>
        <v>0</v>
      </c>
      <c r="Q118" s="123">
        <f t="shared" si="29"/>
        <v>0</v>
      </c>
      <c r="R118" s="9"/>
      <c r="S118" s="9"/>
      <c r="T118" s="9"/>
    </row>
    <row r="119" spans="1:20" ht="11.25" outlineLevel="5" x14ac:dyDescent="0.2">
      <c r="A119" s="12"/>
      <c r="B119" s="117"/>
      <c r="C119" s="118">
        <v>89</v>
      </c>
      <c r="D119" s="119" t="s">
        <v>501</v>
      </c>
      <c r="E119" s="120" t="s">
        <v>678</v>
      </c>
      <c r="F119" s="121" t="s">
        <v>679</v>
      </c>
      <c r="G119" s="119" t="s">
        <v>507</v>
      </c>
      <c r="H119" s="122">
        <v>75.176000000000002</v>
      </c>
      <c r="I119" s="150"/>
      <c r="J119" s="123">
        <f t="shared" si="25"/>
        <v>0</v>
      </c>
      <c r="K119" s="122">
        <v>2.16</v>
      </c>
      <c r="L119" s="122">
        <f t="shared" si="26"/>
        <v>162.38016000000002</v>
      </c>
      <c r="M119" s="122"/>
      <c r="N119" s="122">
        <f t="shared" si="27"/>
        <v>0</v>
      </c>
      <c r="O119" s="123">
        <v>21</v>
      </c>
      <c r="P119" s="123">
        <f t="shared" si="28"/>
        <v>0</v>
      </c>
      <c r="Q119" s="123">
        <f t="shared" si="29"/>
        <v>0</v>
      </c>
      <c r="R119" s="9"/>
      <c r="S119" s="9"/>
      <c r="T119" s="9"/>
    </row>
    <row r="120" spans="1:20" ht="11.25" outlineLevel="5" x14ac:dyDescent="0.2">
      <c r="A120" s="12"/>
      <c r="B120" s="117"/>
      <c r="C120" s="118">
        <v>90</v>
      </c>
      <c r="D120" s="119" t="s">
        <v>501</v>
      </c>
      <c r="E120" s="120" t="s">
        <v>680</v>
      </c>
      <c r="F120" s="121" t="s">
        <v>681</v>
      </c>
      <c r="G120" s="119" t="s">
        <v>507</v>
      </c>
      <c r="H120" s="122">
        <v>61.539049999999989</v>
      </c>
      <c r="I120" s="150"/>
      <c r="J120" s="123">
        <f t="shared" si="25"/>
        <v>0</v>
      </c>
      <c r="K120" s="122">
        <v>1.98</v>
      </c>
      <c r="L120" s="122">
        <f t="shared" si="26"/>
        <v>121.84731899999997</v>
      </c>
      <c r="M120" s="122"/>
      <c r="N120" s="122">
        <f t="shared" si="27"/>
        <v>0</v>
      </c>
      <c r="O120" s="123">
        <v>21</v>
      </c>
      <c r="P120" s="123">
        <f t="shared" si="28"/>
        <v>0</v>
      </c>
      <c r="Q120" s="123">
        <f t="shared" si="29"/>
        <v>0</v>
      </c>
      <c r="R120" s="9"/>
      <c r="S120" s="9"/>
      <c r="T120" s="9"/>
    </row>
    <row r="121" spans="1:20" ht="11.25" outlineLevel="5" x14ac:dyDescent="0.2">
      <c r="A121" s="12"/>
      <c r="B121" s="117"/>
      <c r="C121" s="118">
        <v>91</v>
      </c>
      <c r="D121" s="119" t="s">
        <v>501</v>
      </c>
      <c r="E121" s="120" t="s">
        <v>682</v>
      </c>
      <c r="F121" s="121" t="s">
        <v>683</v>
      </c>
      <c r="G121" s="119" t="s">
        <v>507</v>
      </c>
      <c r="H121" s="122">
        <v>10.258000000000001</v>
      </c>
      <c r="I121" s="150"/>
      <c r="J121" s="123">
        <f t="shared" si="25"/>
        <v>0</v>
      </c>
      <c r="K121" s="122">
        <v>2.16</v>
      </c>
      <c r="L121" s="122">
        <f t="shared" si="26"/>
        <v>22.157280000000004</v>
      </c>
      <c r="M121" s="122"/>
      <c r="N121" s="122">
        <f t="shared" si="27"/>
        <v>0</v>
      </c>
      <c r="O121" s="123">
        <v>21</v>
      </c>
      <c r="P121" s="123">
        <f t="shared" si="28"/>
        <v>0</v>
      </c>
      <c r="Q121" s="123">
        <f t="shared" si="29"/>
        <v>0</v>
      </c>
      <c r="R121" s="9"/>
      <c r="S121" s="9"/>
      <c r="T121" s="9"/>
    </row>
    <row r="122" spans="1:20" ht="11.25" outlineLevel="5" x14ac:dyDescent="0.2">
      <c r="A122" s="12"/>
      <c r="B122" s="117"/>
      <c r="C122" s="118">
        <v>92</v>
      </c>
      <c r="D122" s="119" t="s">
        <v>501</v>
      </c>
      <c r="E122" s="120" t="s">
        <v>684</v>
      </c>
      <c r="F122" s="121" t="s">
        <v>685</v>
      </c>
      <c r="G122" s="119" t="s">
        <v>504</v>
      </c>
      <c r="H122" s="122">
        <v>10.224</v>
      </c>
      <c r="I122" s="150"/>
      <c r="J122" s="123">
        <f t="shared" si="25"/>
        <v>0</v>
      </c>
      <c r="K122" s="122">
        <v>5.2399999999999999E-3</v>
      </c>
      <c r="L122" s="122">
        <f t="shared" si="26"/>
        <v>5.3573759999999998E-2</v>
      </c>
      <c r="M122" s="122"/>
      <c r="N122" s="122">
        <f t="shared" si="27"/>
        <v>0</v>
      </c>
      <c r="O122" s="123">
        <v>21</v>
      </c>
      <c r="P122" s="123">
        <f t="shared" si="28"/>
        <v>0</v>
      </c>
      <c r="Q122" s="123">
        <f t="shared" si="29"/>
        <v>0</v>
      </c>
      <c r="R122" s="9"/>
      <c r="S122" s="9"/>
      <c r="T122" s="9"/>
    </row>
    <row r="123" spans="1:20" outlineLevel="5" x14ac:dyDescent="0.15">
      <c r="B123" s="7"/>
      <c r="C123" s="7"/>
      <c r="D123" s="7"/>
      <c r="E123" s="7"/>
      <c r="F123" s="7"/>
      <c r="G123" s="7"/>
      <c r="H123" s="7"/>
      <c r="I123" s="9"/>
      <c r="J123" s="9"/>
      <c r="K123" s="7"/>
      <c r="L123" s="7"/>
      <c r="M123" s="7"/>
      <c r="N123" s="7"/>
      <c r="O123" s="7"/>
      <c r="P123" s="9"/>
      <c r="Q123" s="9"/>
    </row>
    <row r="124" spans="1:20" ht="10.5" outlineLevel="3" x14ac:dyDescent="0.15">
      <c r="A124" s="69" t="s">
        <v>70</v>
      </c>
      <c r="B124" s="103">
        <v>4</v>
      </c>
      <c r="C124" s="104"/>
      <c r="D124" s="105" t="s">
        <v>499</v>
      </c>
      <c r="E124" s="105"/>
      <c r="F124" s="106" t="s">
        <v>71</v>
      </c>
      <c r="G124" s="105"/>
      <c r="H124" s="107"/>
      <c r="I124" s="108"/>
      <c r="J124" s="71">
        <f>SUBTOTAL(9,J125:J167)</f>
        <v>0</v>
      </c>
      <c r="K124" s="107"/>
      <c r="L124" s="72">
        <f>SUBTOTAL(9,L125:L167)</f>
        <v>16.18450962</v>
      </c>
      <c r="M124" s="107"/>
      <c r="N124" s="72">
        <f>SUBTOTAL(9,N125:N167)</f>
        <v>308.76586830000002</v>
      </c>
      <c r="O124" s="109"/>
      <c r="P124" s="71">
        <f>SUBTOTAL(9,P125:P167)</f>
        <v>0</v>
      </c>
      <c r="Q124" s="71">
        <f>SUBTOTAL(9,Q125:Q167)</f>
        <v>0</v>
      </c>
      <c r="R124" s="7"/>
      <c r="S124" s="9"/>
      <c r="T124" s="9"/>
    </row>
    <row r="125" spans="1:20" ht="9" outlineLevel="4" x14ac:dyDescent="0.15">
      <c r="A125" s="73" t="s">
        <v>72</v>
      </c>
      <c r="B125" s="110">
        <v>5</v>
      </c>
      <c r="C125" s="111"/>
      <c r="D125" s="112" t="s">
        <v>500</v>
      </c>
      <c r="E125" s="112"/>
      <c r="F125" s="113" t="s">
        <v>73</v>
      </c>
      <c r="G125" s="112"/>
      <c r="H125" s="114"/>
      <c r="I125" s="115"/>
      <c r="J125" s="75">
        <f>SUBTOTAL(9,J126:J128)</f>
        <v>0</v>
      </c>
      <c r="K125" s="114"/>
      <c r="L125" s="76">
        <f>SUBTOTAL(9,L126:L128)</f>
        <v>16.020824819999998</v>
      </c>
      <c r="M125" s="114"/>
      <c r="N125" s="76">
        <f>SUBTOTAL(9,N126:N128)</f>
        <v>0</v>
      </c>
      <c r="O125" s="116"/>
      <c r="P125" s="75">
        <f>SUBTOTAL(9,P126:P128)</f>
        <v>0</v>
      </c>
      <c r="Q125" s="75">
        <f>SUBTOTAL(9,Q126:Q128)</f>
        <v>0</v>
      </c>
      <c r="R125" s="7"/>
      <c r="S125" s="9"/>
      <c r="T125" s="9"/>
    </row>
    <row r="126" spans="1:20" ht="11.25" outlineLevel="5" x14ac:dyDescent="0.2">
      <c r="A126" s="12"/>
      <c r="B126" s="117"/>
      <c r="C126" s="118">
        <v>93</v>
      </c>
      <c r="D126" s="119" t="s">
        <v>621</v>
      </c>
      <c r="E126" s="120" t="s">
        <v>686</v>
      </c>
      <c r="F126" s="121" t="s">
        <v>687</v>
      </c>
      <c r="G126" s="119" t="s">
        <v>547</v>
      </c>
      <c r="H126" s="122">
        <v>51.050999999999995</v>
      </c>
      <c r="I126" s="150"/>
      <c r="J126" s="123">
        <f>H126*I126</f>
        <v>0</v>
      </c>
      <c r="K126" s="122">
        <v>0.15332000000000001</v>
      </c>
      <c r="L126" s="122">
        <f>H126*K126</f>
        <v>7.8271393199999997</v>
      </c>
      <c r="M126" s="122"/>
      <c r="N126" s="122">
        <f>H126*M126</f>
        <v>0</v>
      </c>
      <c r="O126" s="123">
        <v>21</v>
      </c>
      <c r="P126" s="123">
        <f>J126*(O126/100)</f>
        <v>0</v>
      </c>
      <c r="Q126" s="123">
        <f>J126+P126</f>
        <v>0</v>
      </c>
      <c r="R126" s="9"/>
      <c r="S126" s="9"/>
      <c r="T126" s="9"/>
    </row>
    <row r="127" spans="1:20" ht="11.25" outlineLevel="5" x14ac:dyDescent="0.2">
      <c r="A127" s="12"/>
      <c r="B127" s="117"/>
      <c r="C127" s="118">
        <v>94</v>
      </c>
      <c r="D127" s="119" t="s">
        <v>501</v>
      </c>
      <c r="E127" s="120" t="s">
        <v>688</v>
      </c>
      <c r="F127" s="121" t="s">
        <v>689</v>
      </c>
      <c r="G127" s="119" t="s">
        <v>547</v>
      </c>
      <c r="H127" s="122">
        <v>50.05</v>
      </c>
      <c r="I127" s="150"/>
      <c r="J127" s="123">
        <f>H127*I127</f>
        <v>0</v>
      </c>
      <c r="K127" s="122">
        <v>0.16370999999999999</v>
      </c>
      <c r="L127" s="122">
        <f>H127*K127</f>
        <v>8.1936854999999991</v>
      </c>
      <c r="M127" s="122"/>
      <c r="N127" s="122">
        <f>H127*M127</f>
        <v>0</v>
      </c>
      <c r="O127" s="123">
        <v>21</v>
      </c>
      <c r="P127" s="123">
        <f>J127*(O127/100)</f>
        <v>0</v>
      </c>
      <c r="Q127" s="123">
        <f>J127+P127</f>
        <v>0</v>
      </c>
      <c r="R127" s="9"/>
      <c r="S127" s="9"/>
      <c r="T127" s="9"/>
    </row>
    <row r="128" spans="1:20" outlineLevel="5" x14ac:dyDescent="0.15">
      <c r="B128" s="7"/>
      <c r="C128" s="7"/>
      <c r="D128" s="7"/>
      <c r="E128" s="7"/>
      <c r="F128" s="7"/>
      <c r="G128" s="7"/>
      <c r="H128" s="7"/>
      <c r="I128" s="9"/>
      <c r="J128" s="9"/>
      <c r="K128" s="7"/>
      <c r="L128" s="7"/>
      <c r="M128" s="7"/>
      <c r="N128" s="7"/>
      <c r="O128" s="7"/>
      <c r="P128" s="9"/>
      <c r="Q128" s="9"/>
    </row>
    <row r="129" spans="1:20" ht="9" outlineLevel="4" x14ac:dyDescent="0.15">
      <c r="A129" s="73" t="s">
        <v>74</v>
      </c>
      <c r="B129" s="110">
        <v>5</v>
      </c>
      <c r="C129" s="111"/>
      <c r="D129" s="112" t="s">
        <v>500</v>
      </c>
      <c r="E129" s="112"/>
      <c r="F129" s="113" t="s">
        <v>75</v>
      </c>
      <c r="G129" s="112"/>
      <c r="H129" s="114"/>
      <c r="I129" s="115"/>
      <c r="J129" s="75">
        <f>SUBTOTAL(9,J130:J132)</f>
        <v>0</v>
      </c>
      <c r="K129" s="114"/>
      <c r="L129" s="76">
        <f>SUBTOTAL(9,L130:L132)</f>
        <v>0.1296399</v>
      </c>
      <c r="M129" s="114"/>
      <c r="N129" s="76">
        <f>SUBTOTAL(9,N130:N132)</f>
        <v>0</v>
      </c>
      <c r="O129" s="116"/>
      <c r="P129" s="75">
        <f>SUBTOTAL(9,P130:P132)</f>
        <v>0</v>
      </c>
      <c r="Q129" s="75">
        <f>SUBTOTAL(9,Q130:Q132)</f>
        <v>0</v>
      </c>
      <c r="R129" s="7"/>
      <c r="S129" s="9"/>
      <c r="T129" s="9"/>
    </row>
    <row r="130" spans="1:20" ht="11.25" outlineLevel="5" x14ac:dyDescent="0.2">
      <c r="A130" s="12"/>
      <c r="B130" s="117"/>
      <c r="C130" s="118">
        <v>95</v>
      </c>
      <c r="D130" s="119" t="s">
        <v>501</v>
      </c>
      <c r="E130" s="120" t="s">
        <v>690</v>
      </c>
      <c r="F130" s="121" t="s">
        <v>691</v>
      </c>
      <c r="G130" s="119" t="s">
        <v>692</v>
      </c>
      <c r="H130" s="122">
        <v>38</v>
      </c>
      <c r="I130" s="150"/>
      <c r="J130" s="123">
        <f>H130*I130</f>
        <v>0</v>
      </c>
      <c r="K130" s="122"/>
      <c r="L130" s="122">
        <f>H130*K130</f>
        <v>0</v>
      </c>
      <c r="M130" s="122"/>
      <c r="N130" s="122">
        <f>H130*M130</f>
        <v>0</v>
      </c>
      <c r="O130" s="123">
        <v>21</v>
      </c>
      <c r="P130" s="123">
        <f>J130*(O130/100)</f>
        <v>0</v>
      </c>
      <c r="Q130" s="123">
        <f>J130+P130</f>
        <v>0</v>
      </c>
      <c r="R130" s="9"/>
      <c r="S130" s="9"/>
      <c r="T130" s="9"/>
    </row>
    <row r="131" spans="1:20" ht="22.5" outlineLevel="5" x14ac:dyDescent="0.2">
      <c r="A131" s="12"/>
      <c r="B131" s="117"/>
      <c r="C131" s="118">
        <v>96</v>
      </c>
      <c r="D131" s="119" t="s">
        <v>501</v>
      </c>
      <c r="E131" s="120" t="s">
        <v>693</v>
      </c>
      <c r="F131" s="121" t="s">
        <v>694</v>
      </c>
      <c r="G131" s="119" t="s">
        <v>504</v>
      </c>
      <c r="H131" s="122">
        <v>997.23</v>
      </c>
      <c r="I131" s="150"/>
      <c r="J131" s="123">
        <f>H131*I131</f>
        <v>0</v>
      </c>
      <c r="K131" s="122">
        <v>1.2999999999999999E-4</v>
      </c>
      <c r="L131" s="122">
        <f>H131*K131</f>
        <v>0.1296399</v>
      </c>
      <c r="M131" s="122"/>
      <c r="N131" s="122">
        <f>H131*M131</f>
        <v>0</v>
      </c>
      <c r="O131" s="123">
        <v>21</v>
      </c>
      <c r="P131" s="123">
        <f>J131*(O131/100)</f>
        <v>0</v>
      </c>
      <c r="Q131" s="123">
        <f>J131+P131</f>
        <v>0</v>
      </c>
      <c r="R131" s="9"/>
      <c r="S131" s="9"/>
      <c r="T131" s="9"/>
    </row>
    <row r="132" spans="1:20" outlineLevel="5" x14ac:dyDescent="0.15">
      <c r="B132" s="7"/>
      <c r="C132" s="7"/>
      <c r="D132" s="7"/>
      <c r="E132" s="7"/>
      <c r="F132" s="7"/>
      <c r="G132" s="7"/>
      <c r="H132" s="7"/>
      <c r="I132" s="9"/>
      <c r="J132" s="9"/>
      <c r="K132" s="7"/>
      <c r="L132" s="7"/>
      <c r="M132" s="7"/>
      <c r="N132" s="7"/>
      <c r="O132" s="7"/>
      <c r="P132" s="9"/>
      <c r="Q132" s="9"/>
    </row>
    <row r="133" spans="1:20" ht="9" outlineLevel="4" x14ac:dyDescent="0.15">
      <c r="A133" s="73" t="s">
        <v>76</v>
      </c>
      <c r="B133" s="110">
        <v>5</v>
      </c>
      <c r="C133" s="111"/>
      <c r="D133" s="112" t="s">
        <v>500</v>
      </c>
      <c r="E133" s="112"/>
      <c r="F133" s="113" t="s">
        <v>77</v>
      </c>
      <c r="G133" s="112"/>
      <c r="H133" s="114"/>
      <c r="I133" s="115"/>
      <c r="J133" s="75">
        <f>SUBTOTAL(9,J134:J135)</f>
        <v>0</v>
      </c>
      <c r="K133" s="114"/>
      <c r="L133" s="76">
        <f>SUBTOTAL(9,L134:L135)</f>
        <v>2.99169E-2</v>
      </c>
      <c r="M133" s="114"/>
      <c r="N133" s="76">
        <f>SUBTOTAL(9,N134:N135)</f>
        <v>0</v>
      </c>
      <c r="O133" s="116"/>
      <c r="P133" s="75">
        <f>SUBTOTAL(9,P134:P135)</f>
        <v>0</v>
      </c>
      <c r="Q133" s="75">
        <f>SUBTOTAL(9,Q134:Q135)</f>
        <v>0</v>
      </c>
      <c r="R133" s="7"/>
      <c r="S133" s="9"/>
      <c r="T133" s="9"/>
    </row>
    <row r="134" spans="1:20" ht="11.25" outlineLevel="5" x14ac:dyDescent="0.2">
      <c r="A134" s="12"/>
      <c r="B134" s="117"/>
      <c r="C134" s="118">
        <v>97</v>
      </c>
      <c r="D134" s="119" t="s">
        <v>501</v>
      </c>
      <c r="E134" s="120" t="s">
        <v>695</v>
      </c>
      <c r="F134" s="121" t="s">
        <v>696</v>
      </c>
      <c r="G134" s="119" t="s">
        <v>504</v>
      </c>
      <c r="H134" s="122">
        <v>997.23</v>
      </c>
      <c r="I134" s="150"/>
      <c r="J134" s="123">
        <f>H134*I134</f>
        <v>0</v>
      </c>
      <c r="K134" s="122">
        <v>3.0000000000000001E-5</v>
      </c>
      <c r="L134" s="122">
        <f>H134*K134</f>
        <v>2.99169E-2</v>
      </c>
      <c r="M134" s="122"/>
      <c r="N134" s="122">
        <f>H134*M134</f>
        <v>0</v>
      </c>
      <c r="O134" s="123">
        <v>21</v>
      </c>
      <c r="P134" s="123">
        <f>J134*(O134/100)</f>
        <v>0</v>
      </c>
      <c r="Q134" s="123">
        <f>J134+P134</f>
        <v>0</v>
      </c>
      <c r="R134" s="9"/>
      <c r="S134" s="9"/>
      <c r="T134" s="9"/>
    </row>
    <row r="135" spans="1:20" outlineLevel="5" x14ac:dyDescent="0.15">
      <c r="B135" s="7"/>
      <c r="C135" s="7"/>
      <c r="D135" s="7"/>
      <c r="E135" s="7"/>
      <c r="F135" s="7"/>
      <c r="G135" s="7"/>
      <c r="H135" s="7"/>
      <c r="I135" s="9"/>
      <c r="J135" s="9"/>
      <c r="K135" s="7"/>
      <c r="L135" s="7"/>
      <c r="M135" s="7"/>
      <c r="N135" s="7"/>
      <c r="O135" s="7"/>
      <c r="P135" s="9"/>
      <c r="Q135" s="9"/>
    </row>
    <row r="136" spans="1:20" ht="9" outlineLevel="4" x14ac:dyDescent="0.15">
      <c r="A136" s="73" t="s">
        <v>78</v>
      </c>
      <c r="B136" s="110">
        <v>5</v>
      </c>
      <c r="C136" s="111"/>
      <c r="D136" s="112" t="s">
        <v>500</v>
      </c>
      <c r="E136" s="112"/>
      <c r="F136" s="113" t="s">
        <v>79</v>
      </c>
      <c r="G136" s="112"/>
      <c r="H136" s="114"/>
      <c r="I136" s="115"/>
      <c r="J136" s="75">
        <f>SUBTOTAL(9,J137:J159)</f>
        <v>0</v>
      </c>
      <c r="K136" s="114"/>
      <c r="L136" s="76">
        <f>SUBTOTAL(9,L137:L159)</f>
        <v>0</v>
      </c>
      <c r="M136" s="114"/>
      <c r="N136" s="76">
        <f>SUBTOTAL(9,N137:N159)</f>
        <v>308.67586830000005</v>
      </c>
      <c r="O136" s="116"/>
      <c r="P136" s="75">
        <f>SUBTOTAL(9,P137:P159)</f>
        <v>0</v>
      </c>
      <c r="Q136" s="75">
        <f>SUBTOTAL(9,Q137:Q159)</f>
        <v>0</v>
      </c>
      <c r="R136" s="7"/>
      <c r="S136" s="9"/>
      <c r="T136" s="9"/>
    </row>
    <row r="137" spans="1:20" ht="11.25" outlineLevel="5" x14ac:dyDescent="0.2">
      <c r="A137" s="12"/>
      <c r="B137" s="117"/>
      <c r="C137" s="118">
        <v>98</v>
      </c>
      <c r="D137" s="119" t="s">
        <v>501</v>
      </c>
      <c r="E137" s="120" t="s">
        <v>697</v>
      </c>
      <c r="F137" s="121" t="s">
        <v>698</v>
      </c>
      <c r="G137" s="119" t="s">
        <v>507</v>
      </c>
      <c r="H137" s="122">
        <v>5.5865999999999998</v>
      </c>
      <c r="I137" s="150"/>
      <c r="J137" s="123">
        <f t="shared" ref="J137:J158" si="30">H137*I137</f>
        <v>0</v>
      </c>
      <c r="K137" s="122"/>
      <c r="L137" s="122">
        <f t="shared" ref="L137:L158" si="31">H137*K137</f>
        <v>0</v>
      </c>
      <c r="M137" s="122">
        <v>2.4</v>
      </c>
      <c r="N137" s="122">
        <f t="shared" ref="N137:N158" si="32">H137*M137</f>
        <v>13.407839999999998</v>
      </c>
      <c r="O137" s="123">
        <v>21</v>
      </c>
      <c r="P137" s="123">
        <f t="shared" ref="P137:P158" si="33">J137*(O137/100)</f>
        <v>0</v>
      </c>
      <c r="Q137" s="123">
        <f t="shared" ref="Q137:Q158" si="34">J137+P137</f>
        <v>0</v>
      </c>
      <c r="R137" s="9"/>
      <c r="S137" s="9"/>
      <c r="T137" s="9"/>
    </row>
    <row r="138" spans="1:20" ht="11.25" outlineLevel="5" x14ac:dyDescent="0.2">
      <c r="A138" s="12"/>
      <c r="B138" s="117"/>
      <c r="C138" s="118">
        <v>99</v>
      </c>
      <c r="D138" s="119" t="s">
        <v>501</v>
      </c>
      <c r="E138" s="120" t="s">
        <v>699</v>
      </c>
      <c r="F138" s="121" t="s">
        <v>700</v>
      </c>
      <c r="G138" s="119" t="s">
        <v>507</v>
      </c>
      <c r="H138" s="122">
        <v>31.120649999999998</v>
      </c>
      <c r="I138" s="150"/>
      <c r="J138" s="123">
        <f t="shared" si="30"/>
        <v>0</v>
      </c>
      <c r="K138" s="122"/>
      <c r="L138" s="122">
        <f t="shared" si="31"/>
        <v>0</v>
      </c>
      <c r="M138" s="122">
        <v>2</v>
      </c>
      <c r="N138" s="122">
        <f t="shared" si="32"/>
        <v>62.241299999999995</v>
      </c>
      <c r="O138" s="123">
        <v>21</v>
      </c>
      <c r="P138" s="123">
        <f t="shared" si="33"/>
        <v>0</v>
      </c>
      <c r="Q138" s="123">
        <f t="shared" si="34"/>
        <v>0</v>
      </c>
      <c r="R138" s="9"/>
      <c r="S138" s="9"/>
      <c r="T138" s="9"/>
    </row>
    <row r="139" spans="1:20" ht="11.25" outlineLevel="5" x14ac:dyDescent="0.2">
      <c r="A139" s="12"/>
      <c r="B139" s="117"/>
      <c r="C139" s="118">
        <v>100</v>
      </c>
      <c r="D139" s="119" t="s">
        <v>501</v>
      </c>
      <c r="E139" s="120" t="s">
        <v>701</v>
      </c>
      <c r="F139" s="121" t="s">
        <v>702</v>
      </c>
      <c r="G139" s="119" t="s">
        <v>504</v>
      </c>
      <c r="H139" s="122">
        <v>19.950000000000003</v>
      </c>
      <c r="I139" s="150"/>
      <c r="J139" s="123">
        <f t="shared" si="30"/>
        <v>0</v>
      </c>
      <c r="K139" s="122"/>
      <c r="L139" s="122">
        <f t="shared" si="31"/>
        <v>0</v>
      </c>
      <c r="M139" s="122">
        <v>0.13100000000000001</v>
      </c>
      <c r="N139" s="122">
        <f t="shared" si="32"/>
        <v>2.6134500000000003</v>
      </c>
      <c r="O139" s="123">
        <v>21</v>
      </c>
      <c r="P139" s="123">
        <f t="shared" si="33"/>
        <v>0</v>
      </c>
      <c r="Q139" s="123">
        <f t="shared" si="34"/>
        <v>0</v>
      </c>
      <c r="R139" s="9"/>
      <c r="S139" s="9"/>
      <c r="T139" s="9"/>
    </row>
    <row r="140" spans="1:20" ht="11.25" outlineLevel="5" x14ac:dyDescent="0.2">
      <c r="A140" s="12"/>
      <c r="B140" s="117"/>
      <c r="C140" s="118">
        <v>101</v>
      </c>
      <c r="D140" s="119" t="s">
        <v>501</v>
      </c>
      <c r="E140" s="120" t="s">
        <v>703</v>
      </c>
      <c r="F140" s="121" t="s">
        <v>704</v>
      </c>
      <c r="G140" s="119" t="s">
        <v>507</v>
      </c>
      <c r="H140" s="122">
        <v>16.098599999999998</v>
      </c>
      <c r="I140" s="150"/>
      <c r="J140" s="123">
        <f t="shared" si="30"/>
        <v>0</v>
      </c>
      <c r="K140" s="122"/>
      <c r="L140" s="122">
        <f t="shared" si="31"/>
        <v>0</v>
      </c>
      <c r="M140" s="122">
        <v>2.4</v>
      </c>
      <c r="N140" s="122">
        <f t="shared" si="32"/>
        <v>38.636639999999993</v>
      </c>
      <c r="O140" s="123">
        <v>21</v>
      </c>
      <c r="P140" s="123">
        <f t="shared" si="33"/>
        <v>0</v>
      </c>
      <c r="Q140" s="123">
        <f t="shared" si="34"/>
        <v>0</v>
      </c>
      <c r="R140" s="9"/>
      <c r="S140" s="9"/>
      <c r="T140" s="9"/>
    </row>
    <row r="141" spans="1:20" ht="11.25" outlineLevel="5" x14ac:dyDescent="0.2">
      <c r="A141" s="12"/>
      <c r="B141" s="117"/>
      <c r="C141" s="118">
        <v>102</v>
      </c>
      <c r="D141" s="119" t="s">
        <v>501</v>
      </c>
      <c r="E141" s="120" t="s">
        <v>705</v>
      </c>
      <c r="F141" s="121" t="s">
        <v>706</v>
      </c>
      <c r="G141" s="119" t="s">
        <v>534</v>
      </c>
      <c r="H141" s="122">
        <v>0.65999999999999992</v>
      </c>
      <c r="I141" s="150"/>
      <c r="J141" s="123">
        <f t="shared" si="30"/>
        <v>0</v>
      </c>
      <c r="K141" s="122"/>
      <c r="L141" s="122">
        <f t="shared" si="31"/>
        <v>0</v>
      </c>
      <c r="M141" s="122">
        <v>1.258</v>
      </c>
      <c r="N141" s="122">
        <f t="shared" si="32"/>
        <v>0.83027999999999991</v>
      </c>
      <c r="O141" s="123">
        <v>21</v>
      </c>
      <c r="P141" s="123">
        <f t="shared" si="33"/>
        <v>0</v>
      </c>
      <c r="Q141" s="123">
        <f t="shared" si="34"/>
        <v>0</v>
      </c>
      <c r="R141" s="9"/>
      <c r="S141" s="9"/>
      <c r="T141" s="9"/>
    </row>
    <row r="142" spans="1:20" ht="22.5" outlineLevel="5" x14ac:dyDescent="0.2">
      <c r="A142" s="12"/>
      <c r="B142" s="117"/>
      <c r="C142" s="118">
        <v>103</v>
      </c>
      <c r="D142" s="119" t="s">
        <v>501</v>
      </c>
      <c r="E142" s="120" t="s">
        <v>707</v>
      </c>
      <c r="F142" s="121" t="s">
        <v>708</v>
      </c>
      <c r="G142" s="119" t="s">
        <v>507</v>
      </c>
      <c r="H142" s="122">
        <v>62.148386000000002</v>
      </c>
      <c r="I142" s="150"/>
      <c r="J142" s="123">
        <f t="shared" si="30"/>
        <v>0</v>
      </c>
      <c r="K142" s="122"/>
      <c r="L142" s="122">
        <f t="shared" si="31"/>
        <v>0</v>
      </c>
      <c r="M142" s="122">
        <v>2.2000000000000002</v>
      </c>
      <c r="N142" s="122">
        <f t="shared" si="32"/>
        <v>136.72644920000002</v>
      </c>
      <c r="O142" s="123">
        <v>21</v>
      </c>
      <c r="P142" s="123">
        <f t="shared" si="33"/>
        <v>0</v>
      </c>
      <c r="Q142" s="123">
        <f t="shared" si="34"/>
        <v>0</v>
      </c>
      <c r="R142" s="9"/>
      <c r="S142" s="9"/>
      <c r="T142" s="9"/>
    </row>
    <row r="143" spans="1:20" ht="11.25" outlineLevel="5" x14ac:dyDescent="0.2">
      <c r="A143" s="12"/>
      <c r="B143" s="117"/>
      <c r="C143" s="118">
        <v>104</v>
      </c>
      <c r="D143" s="119" t="s">
        <v>501</v>
      </c>
      <c r="E143" s="120" t="s">
        <v>709</v>
      </c>
      <c r="F143" s="121" t="s">
        <v>710</v>
      </c>
      <c r="G143" s="119" t="s">
        <v>507</v>
      </c>
      <c r="H143" s="122">
        <v>46.468899999999998</v>
      </c>
      <c r="I143" s="150"/>
      <c r="J143" s="123">
        <f t="shared" si="30"/>
        <v>0</v>
      </c>
      <c r="K143" s="122"/>
      <c r="L143" s="122">
        <f t="shared" si="31"/>
        <v>0</v>
      </c>
      <c r="M143" s="122">
        <v>2.9000000000000001E-2</v>
      </c>
      <c r="N143" s="122">
        <f t="shared" si="32"/>
        <v>1.3475980999999999</v>
      </c>
      <c r="O143" s="123">
        <v>21</v>
      </c>
      <c r="P143" s="123">
        <f t="shared" si="33"/>
        <v>0</v>
      </c>
      <c r="Q143" s="123">
        <f t="shared" si="34"/>
        <v>0</v>
      </c>
      <c r="R143" s="9"/>
      <c r="S143" s="9"/>
      <c r="T143" s="9"/>
    </row>
    <row r="144" spans="1:20" ht="11.25" outlineLevel="5" x14ac:dyDescent="0.2">
      <c r="A144" s="12"/>
      <c r="B144" s="117"/>
      <c r="C144" s="118">
        <v>105</v>
      </c>
      <c r="D144" s="119" t="s">
        <v>501</v>
      </c>
      <c r="E144" s="120" t="s">
        <v>711</v>
      </c>
      <c r="F144" s="121" t="s">
        <v>712</v>
      </c>
      <c r="G144" s="119" t="s">
        <v>507</v>
      </c>
      <c r="H144" s="122">
        <v>19.228999999999999</v>
      </c>
      <c r="I144" s="150"/>
      <c r="J144" s="123">
        <f t="shared" si="30"/>
        <v>0</v>
      </c>
      <c r="K144" s="122"/>
      <c r="L144" s="122">
        <f t="shared" si="31"/>
        <v>0</v>
      </c>
      <c r="M144" s="122">
        <v>1.4</v>
      </c>
      <c r="N144" s="122">
        <f t="shared" si="32"/>
        <v>26.920599999999997</v>
      </c>
      <c r="O144" s="123">
        <v>21</v>
      </c>
      <c r="P144" s="123">
        <f t="shared" si="33"/>
        <v>0</v>
      </c>
      <c r="Q144" s="123">
        <f t="shared" si="34"/>
        <v>0</v>
      </c>
      <c r="R144" s="9"/>
      <c r="S144" s="9"/>
      <c r="T144" s="9"/>
    </row>
    <row r="145" spans="1:20" ht="11.25" outlineLevel="5" x14ac:dyDescent="0.2">
      <c r="A145" s="12"/>
      <c r="B145" s="117"/>
      <c r="C145" s="118">
        <v>106</v>
      </c>
      <c r="D145" s="119" t="s">
        <v>501</v>
      </c>
      <c r="E145" s="120" t="s">
        <v>713</v>
      </c>
      <c r="F145" s="121" t="s">
        <v>714</v>
      </c>
      <c r="G145" s="119" t="s">
        <v>507</v>
      </c>
      <c r="H145" s="122">
        <v>5.982800000000001</v>
      </c>
      <c r="I145" s="150"/>
      <c r="J145" s="123">
        <f t="shared" si="30"/>
        <v>0</v>
      </c>
      <c r="K145" s="122"/>
      <c r="L145" s="122">
        <f t="shared" si="31"/>
        <v>0</v>
      </c>
      <c r="M145" s="122">
        <v>1.4</v>
      </c>
      <c r="N145" s="122">
        <f t="shared" si="32"/>
        <v>8.3759200000000007</v>
      </c>
      <c r="O145" s="123">
        <v>21</v>
      </c>
      <c r="P145" s="123">
        <f t="shared" si="33"/>
        <v>0</v>
      </c>
      <c r="Q145" s="123">
        <f t="shared" si="34"/>
        <v>0</v>
      </c>
      <c r="R145" s="9"/>
      <c r="S145" s="9"/>
      <c r="T145" s="9"/>
    </row>
    <row r="146" spans="1:20" ht="11.25" outlineLevel="5" x14ac:dyDescent="0.2">
      <c r="A146" s="12"/>
      <c r="B146" s="117"/>
      <c r="C146" s="118">
        <v>107</v>
      </c>
      <c r="D146" s="119" t="s">
        <v>501</v>
      </c>
      <c r="E146" s="120" t="s">
        <v>715</v>
      </c>
      <c r="F146" s="121" t="s">
        <v>716</v>
      </c>
      <c r="G146" s="119" t="s">
        <v>547</v>
      </c>
      <c r="H146" s="122">
        <v>51.895000000000003</v>
      </c>
      <c r="I146" s="150"/>
      <c r="J146" s="123">
        <f t="shared" si="30"/>
        <v>0</v>
      </c>
      <c r="K146" s="122"/>
      <c r="L146" s="122">
        <f t="shared" si="31"/>
        <v>0</v>
      </c>
      <c r="M146" s="122">
        <v>0.25</v>
      </c>
      <c r="N146" s="122">
        <f t="shared" si="32"/>
        <v>12.973750000000001</v>
      </c>
      <c r="O146" s="123">
        <v>21</v>
      </c>
      <c r="P146" s="123">
        <f t="shared" si="33"/>
        <v>0</v>
      </c>
      <c r="Q146" s="123">
        <f t="shared" si="34"/>
        <v>0</v>
      </c>
      <c r="R146" s="9"/>
      <c r="S146" s="9"/>
      <c r="T146" s="9"/>
    </row>
    <row r="147" spans="1:20" ht="11.25" outlineLevel="5" x14ac:dyDescent="0.2">
      <c r="A147" s="12"/>
      <c r="B147" s="117"/>
      <c r="C147" s="118">
        <v>108</v>
      </c>
      <c r="D147" s="119" t="s">
        <v>501</v>
      </c>
      <c r="E147" s="120" t="s">
        <v>717</v>
      </c>
      <c r="F147" s="121" t="s">
        <v>718</v>
      </c>
      <c r="G147" s="119" t="s">
        <v>504</v>
      </c>
      <c r="H147" s="122">
        <v>277.50450000000001</v>
      </c>
      <c r="I147" s="150"/>
      <c r="J147" s="123">
        <f t="shared" si="30"/>
        <v>0</v>
      </c>
      <c r="K147" s="122"/>
      <c r="L147" s="122">
        <f t="shared" si="31"/>
        <v>0</v>
      </c>
      <c r="M147" s="122">
        <v>8.9999999999999993E-3</v>
      </c>
      <c r="N147" s="122">
        <f t="shared" si="32"/>
        <v>2.4975404999999999</v>
      </c>
      <c r="O147" s="123">
        <v>21</v>
      </c>
      <c r="P147" s="123">
        <f t="shared" si="33"/>
        <v>0</v>
      </c>
      <c r="Q147" s="123">
        <f t="shared" si="34"/>
        <v>0</v>
      </c>
      <c r="R147" s="9"/>
      <c r="S147" s="9"/>
      <c r="T147" s="9"/>
    </row>
    <row r="148" spans="1:20" ht="11.25" outlineLevel="5" x14ac:dyDescent="0.2">
      <c r="A148" s="12"/>
      <c r="B148" s="117"/>
      <c r="C148" s="118">
        <v>109</v>
      </c>
      <c r="D148" s="119" t="s">
        <v>501</v>
      </c>
      <c r="E148" s="120" t="s">
        <v>719</v>
      </c>
      <c r="F148" s="121" t="s">
        <v>720</v>
      </c>
      <c r="G148" s="119" t="s">
        <v>504</v>
      </c>
      <c r="H148" s="122">
        <v>4.9249999999999998</v>
      </c>
      <c r="I148" s="150"/>
      <c r="J148" s="123">
        <f t="shared" si="30"/>
        <v>0</v>
      </c>
      <c r="K148" s="122"/>
      <c r="L148" s="122">
        <f t="shared" si="31"/>
        <v>0</v>
      </c>
      <c r="M148" s="122">
        <v>7.5999999999999998E-2</v>
      </c>
      <c r="N148" s="122">
        <f t="shared" si="32"/>
        <v>0.37429999999999997</v>
      </c>
      <c r="O148" s="123">
        <v>21</v>
      </c>
      <c r="P148" s="123">
        <f t="shared" si="33"/>
        <v>0</v>
      </c>
      <c r="Q148" s="123">
        <f t="shared" si="34"/>
        <v>0</v>
      </c>
      <c r="R148" s="9"/>
      <c r="S148" s="9"/>
      <c r="T148" s="9"/>
    </row>
    <row r="149" spans="1:20" ht="11.25" outlineLevel="5" x14ac:dyDescent="0.2">
      <c r="A149" s="12"/>
      <c r="B149" s="117"/>
      <c r="C149" s="118">
        <v>110</v>
      </c>
      <c r="D149" s="119" t="s">
        <v>501</v>
      </c>
      <c r="E149" s="120" t="s">
        <v>721</v>
      </c>
      <c r="F149" s="121" t="s">
        <v>722</v>
      </c>
      <c r="G149" s="119" t="s">
        <v>504</v>
      </c>
      <c r="H149" s="122">
        <v>19.463500000000003</v>
      </c>
      <c r="I149" s="150"/>
      <c r="J149" s="123">
        <f t="shared" si="30"/>
        <v>0</v>
      </c>
      <c r="K149" s="122"/>
      <c r="L149" s="122">
        <f t="shared" si="31"/>
        <v>0</v>
      </c>
      <c r="M149" s="122">
        <v>6.3E-2</v>
      </c>
      <c r="N149" s="122">
        <f t="shared" si="32"/>
        <v>1.2262005000000002</v>
      </c>
      <c r="O149" s="123">
        <v>21</v>
      </c>
      <c r="P149" s="123">
        <f t="shared" si="33"/>
        <v>0</v>
      </c>
      <c r="Q149" s="123">
        <f t="shared" si="34"/>
        <v>0</v>
      </c>
      <c r="R149" s="9"/>
      <c r="S149" s="9"/>
      <c r="T149" s="9"/>
    </row>
    <row r="150" spans="1:20" ht="11.25" outlineLevel="5" x14ac:dyDescent="0.2">
      <c r="A150" s="12"/>
      <c r="B150" s="117"/>
      <c r="C150" s="118">
        <v>111</v>
      </c>
      <c r="D150" s="119" t="s">
        <v>501</v>
      </c>
      <c r="E150" s="120" t="s">
        <v>723</v>
      </c>
      <c r="F150" s="121" t="s">
        <v>724</v>
      </c>
      <c r="G150" s="119" t="s">
        <v>594</v>
      </c>
      <c r="H150" s="122">
        <v>8</v>
      </c>
      <c r="I150" s="150"/>
      <c r="J150" s="123">
        <f t="shared" si="30"/>
        <v>0</v>
      </c>
      <c r="K150" s="122"/>
      <c r="L150" s="122">
        <f t="shared" si="31"/>
        <v>0</v>
      </c>
      <c r="M150" s="122">
        <v>6.3E-2</v>
      </c>
      <c r="N150" s="122">
        <f t="shared" si="32"/>
        <v>0.504</v>
      </c>
      <c r="O150" s="123">
        <v>21</v>
      </c>
      <c r="P150" s="123">
        <f t="shared" si="33"/>
        <v>0</v>
      </c>
      <c r="Q150" s="123">
        <f t="shared" si="34"/>
        <v>0</v>
      </c>
      <c r="R150" s="9"/>
      <c r="S150" s="9"/>
      <c r="T150" s="9"/>
    </row>
    <row r="151" spans="1:20" ht="11.25" outlineLevel="5" x14ac:dyDescent="0.2">
      <c r="A151" s="12"/>
      <c r="B151" s="117"/>
      <c r="C151" s="118">
        <v>112</v>
      </c>
      <c r="D151" s="119" t="s">
        <v>501</v>
      </c>
      <c r="E151" s="120" t="s">
        <v>725</v>
      </c>
      <c r="F151" s="121" t="s">
        <v>726</v>
      </c>
      <c r="G151" s="119" t="s">
        <v>534</v>
      </c>
      <c r="H151" s="122">
        <v>9318.66</v>
      </c>
      <c r="I151" s="150"/>
      <c r="J151" s="123">
        <f t="shared" si="30"/>
        <v>0</v>
      </c>
      <c r="K151" s="122"/>
      <c r="L151" s="122">
        <f t="shared" si="31"/>
        <v>0</v>
      </c>
      <c r="M151" s="122"/>
      <c r="N151" s="122">
        <f t="shared" si="32"/>
        <v>0</v>
      </c>
      <c r="O151" s="123">
        <v>21</v>
      </c>
      <c r="P151" s="123">
        <f t="shared" si="33"/>
        <v>0</v>
      </c>
      <c r="Q151" s="123">
        <f t="shared" si="34"/>
        <v>0</v>
      </c>
      <c r="R151" s="9"/>
      <c r="S151" s="9"/>
      <c r="T151" s="9"/>
    </row>
    <row r="152" spans="1:20" ht="11.25" outlineLevel="5" x14ac:dyDescent="0.2">
      <c r="A152" s="12"/>
      <c r="B152" s="117"/>
      <c r="C152" s="118">
        <v>113</v>
      </c>
      <c r="D152" s="119" t="s">
        <v>501</v>
      </c>
      <c r="E152" s="120" t="s">
        <v>727</v>
      </c>
      <c r="F152" s="121" t="s">
        <v>728</v>
      </c>
      <c r="G152" s="119" t="s">
        <v>534</v>
      </c>
      <c r="H152" s="122">
        <v>310.62155669000003</v>
      </c>
      <c r="I152" s="150"/>
      <c r="J152" s="123">
        <f t="shared" si="30"/>
        <v>0</v>
      </c>
      <c r="K152" s="122"/>
      <c r="L152" s="122">
        <f t="shared" si="31"/>
        <v>0</v>
      </c>
      <c r="M152" s="122"/>
      <c r="N152" s="122">
        <f t="shared" si="32"/>
        <v>0</v>
      </c>
      <c r="O152" s="123">
        <v>21</v>
      </c>
      <c r="P152" s="123">
        <f t="shared" si="33"/>
        <v>0</v>
      </c>
      <c r="Q152" s="123">
        <f t="shared" si="34"/>
        <v>0</v>
      </c>
      <c r="R152" s="9"/>
      <c r="S152" s="9"/>
      <c r="T152" s="9"/>
    </row>
    <row r="153" spans="1:20" ht="11.25" outlineLevel="5" x14ac:dyDescent="0.2">
      <c r="A153" s="12"/>
      <c r="B153" s="117"/>
      <c r="C153" s="118">
        <v>114</v>
      </c>
      <c r="D153" s="119" t="s">
        <v>501</v>
      </c>
      <c r="E153" s="120" t="s">
        <v>729</v>
      </c>
      <c r="F153" s="121" t="s">
        <v>730</v>
      </c>
      <c r="G153" s="119" t="s">
        <v>534</v>
      </c>
      <c r="H153" s="122">
        <v>310.62200000000001</v>
      </c>
      <c r="I153" s="150"/>
      <c r="J153" s="123">
        <f t="shared" si="30"/>
        <v>0</v>
      </c>
      <c r="K153" s="122"/>
      <c r="L153" s="122">
        <f t="shared" si="31"/>
        <v>0</v>
      </c>
      <c r="M153" s="122"/>
      <c r="N153" s="122">
        <f t="shared" si="32"/>
        <v>0</v>
      </c>
      <c r="O153" s="123">
        <v>21</v>
      </c>
      <c r="P153" s="123">
        <f t="shared" si="33"/>
        <v>0</v>
      </c>
      <c r="Q153" s="123">
        <f t="shared" si="34"/>
        <v>0</v>
      </c>
      <c r="R153" s="9"/>
      <c r="S153" s="9"/>
      <c r="T153" s="9"/>
    </row>
    <row r="154" spans="1:20" ht="11.25" outlineLevel="5" x14ac:dyDescent="0.2">
      <c r="A154" s="12"/>
      <c r="B154" s="117"/>
      <c r="C154" s="118">
        <v>115</v>
      </c>
      <c r="D154" s="119" t="s">
        <v>501</v>
      </c>
      <c r="E154" s="120" t="s">
        <v>731</v>
      </c>
      <c r="F154" s="121" t="s">
        <v>732</v>
      </c>
      <c r="G154" s="119" t="s">
        <v>534</v>
      </c>
      <c r="H154" s="122">
        <v>47.467800000000011</v>
      </c>
      <c r="I154" s="150"/>
      <c r="J154" s="123">
        <f t="shared" si="30"/>
        <v>0</v>
      </c>
      <c r="K154" s="122"/>
      <c r="L154" s="122">
        <f t="shared" si="31"/>
        <v>0</v>
      </c>
      <c r="M154" s="122"/>
      <c r="N154" s="122">
        <f t="shared" si="32"/>
        <v>0</v>
      </c>
      <c r="O154" s="123">
        <v>21</v>
      </c>
      <c r="P154" s="123">
        <f t="shared" si="33"/>
        <v>0</v>
      </c>
      <c r="Q154" s="123">
        <f t="shared" si="34"/>
        <v>0</v>
      </c>
      <c r="R154" s="9"/>
      <c r="S154" s="9"/>
      <c r="T154" s="9"/>
    </row>
    <row r="155" spans="1:20" ht="11.25" outlineLevel="5" x14ac:dyDescent="0.2">
      <c r="A155" s="12"/>
      <c r="B155" s="117"/>
      <c r="C155" s="118">
        <v>116</v>
      </c>
      <c r="D155" s="119" t="s">
        <v>501</v>
      </c>
      <c r="E155" s="120" t="s">
        <v>731</v>
      </c>
      <c r="F155" s="121" t="s">
        <v>732</v>
      </c>
      <c r="G155" s="119" t="s">
        <v>534</v>
      </c>
      <c r="H155" s="122">
        <v>47.467800000000011</v>
      </c>
      <c r="I155" s="150"/>
      <c r="J155" s="123">
        <f t="shared" si="30"/>
        <v>0</v>
      </c>
      <c r="K155" s="122"/>
      <c r="L155" s="122">
        <f t="shared" si="31"/>
        <v>0</v>
      </c>
      <c r="M155" s="122"/>
      <c r="N155" s="122">
        <f t="shared" si="32"/>
        <v>0</v>
      </c>
      <c r="O155" s="123">
        <v>21</v>
      </c>
      <c r="P155" s="123">
        <f t="shared" si="33"/>
        <v>0</v>
      </c>
      <c r="Q155" s="123">
        <f t="shared" si="34"/>
        <v>0</v>
      </c>
      <c r="R155" s="9"/>
      <c r="S155" s="9"/>
      <c r="T155" s="9"/>
    </row>
    <row r="156" spans="1:20" ht="22.5" outlineLevel="5" x14ac:dyDescent="0.2">
      <c r="A156" s="12"/>
      <c r="B156" s="117"/>
      <c r="C156" s="118">
        <v>117</v>
      </c>
      <c r="D156" s="119" t="s">
        <v>501</v>
      </c>
      <c r="E156" s="120" t="s">
        <v>733</v>
      </c>
      <c r="F156" s="121" t="s">
        <v>734</v>
      </c>
      <c r="G156" s="119" t="s">
        <v>534</v>
      </c>
      <c r="H156" s="122">
        <v>155.62440100000001</v>
      </c>
      <c r="I156" s="150"/>
      <c r="J156" s="123">
        <f t="shared" si="30"/>
        <v>0</v>
      </c>
      <c r="K156" s="122"/>
      <c r="L156" s="122">
        <f t="shared" si="31"/>
        <v>0</v>
      </c>
      <c r="M156" s="122"/>
      <c r="N156" s="122">
        <f t="shared" si="32"/>
        <v>0</v>
      </c>
      <c r="O156" s="123">
        <v>21</v>
      </c>
      <c r="P156" s="123">
        <f t="shared" si="33"/>
        <v>0</v>
      </c>
      <c r="Q156" s="123">
        <f t="shared" si="34"/>
        <v>0</v>
      </c>
      <c r="R156" s="9"/>
      <c r="S156" s="9"/>
      <c r="T156" s="9"/>
    </row>
    <row r="157" spans="1:20" ht="11.25" outlineLevel="5" x14ac:dyDescent="0.2">
      <c r="A157" s="12"/>
      <c r="B157" s="117"/>
      <c r="C157" s="118">
        <v>118</v>
      </c>
      <c r="D157" s="119" t="s">
        <v>501</v>
      </c>
      <c r="E157" s="120" t="s">
        <v>735</v>
      </c>
      <c r="F157" s="121" t="s">
        <v>736</v>
      </c>
      <c r="G157" s="119" t="s">
        <v>534</v>
      </c>
      <c r="H157" s="122">
        <v>62.241</v>
      </c>
      <c r="I157" s="150"/>
      <c r="J157" s="123">
        <f t="shared" si="30"/>
        <v>0</v>
      </c>
      <c r="K157" s="122"/>
      <c r="L157" s="122">
        <f t="shared" si="31"/>
        <v>0</v>
      </c>
      <c r="M157" s="122"/>
      <c r="N157" s="122">
        <f t="shared" si="32"/>
        <v>0</v>
      </c>
      <c r="O157" s="123">
        <v>21</v>
      </c>
      <c r="P157" s="123">
        <f t="shared" si="33"/>
        <v>0</v>
      </c>
      <c r="Q157" s="123">
        <f t="shared" si="34"/>
        <v>0</v>
      </c>
      <c r="R157" s="9"/>
      <c r="S157" s="9"/>
      <c r="T157" s="9"/>
    </row>
    <row r="158" spans="1:20" ht="11.25" outlineLevel="5" x14ac:dyDescent="0.2">
      <c r="A158" s="12"/>
      <c r="B158" s="117"/>
      <c r="C158" s="118">
        <v>119</v>
      </c>
      <c r="D158" s="119" t="s">
        <v>501</v>
      </c>
      <c r="E158" s="120" t="s">
        <v>737</v>
      </c>
      <c r="F158" s="121" t="s">
        <v>738</v>
      </c>
      <c r="G158" s="119" t="s">
        <v>534</v>
      </c>
      <c r="H158" s="122">
        <v>45.289000000000001</v>
      </c>
      <c r="I158" s="150"/>
      <c r="J158" s="123">
        <f t="shared" si="30"/>
        <v>0</v>
      </c>
      <c r="K158" s="122"/>
      <c r="L158" s="122">
        <f t="shared" si="31"/>
        <v>0</v>
      </c>
      <c r="M158" s="122"/>
      <c r="N158" s="122">
        <f t="shared" si="32"/>
        <v>0</v>
      </c>
      <c r="O158" s="123">
        <v>21</v>
      </c>
      <c r="P158" s="123">
        <f t="shared" si="33"/>
        <v>0</v>
      </c>
      <c r="Q158" s="123">
        <f t="shared" si="34"/>
        <v>0</v>
      </c>
      <c r="R158" s="9"/>
      <c r="S158" s="9"/>
      <c r="T158" s="9"/>
    </row>
    <row r="159" spans="1:20" outlineLevel="5" x14ac:dyDescent="0.15">
      <c r="B159" s="7"/>
      <c r="C159" s="7"/>
      <c r="D159" s="7"/>
      <c r="E159" s="7"/>
      <c r="F159" s="7"/>
      <c r="G159" s="7"/>
      <c r="H159" s="7"/>
      <c r="I159" s="9"/>
      <c r="J159" s="9"/>
      <c r="K159" s="7"/>
      <c r="L159" s="7"/>
      <c r="M159" s="7"/>
      <c r="N159" s="7"/>
      <c r="O159" s="7"/>
      <c r="P159" s="9"/>
      <c r="Q159" s="9"/>
    </row>
    <row r="160" spans="1:20" ht="9" outlineLevel="4" x14ac:dyDescent="0.15">
      <c r="A160" s="73" t="s">
        <v>80</v>
      </c>
      <c r="B160" s="110">
        <v>5</v>
      </c>
      <c r="C160" s="111"/>
      <c r="D160" s="112" t="s">
        <v>500</v>
      </c>
      <c r="E160" s="112"/>
      <c r="F160" s="113" t="s">
        <v>81</v>
      </c>
      <c r="G160" s="112"/>
      <c r="H160" s="114"/>
      <c r="I160" s="115"/>
      <c r="J160" s="75">
        <f>SUBTOTAL(9,J161:J164)</f>
        <v>0</v>
      </c>
      <c r="K160" s="114"/>
      <c r="L160" s="76">
        <f>SUBTOTAL(9,L161:L164)</f>
        <v>0</v>
      </c>
      <c r="M160" s="114"/>
      <c r="N160" s="76">
        <f>SUBTOTAL(9,N161:N164)</f>
        <v>0.09</v>
      </c>
      <c r="O160" s="116"/>
      <c r="P160" s="75">
        <f>SUBTOTAL(9,P161:P164)</f>
        <v>0</v>
      </c>
      <c r="Q160" s="75">
        <f>SUBTOTAL(9,Q161:Q164)</f>
        <v>0</v>
      </c>
      <c r="R160" s="7"/>
      <c r="S160" s="9"/>
      <c r="T160" s="9"/>
    </row>
    <row r="161" spans="1:20" ht="11.25" outlineLevel="5" x14ac:dyDescent="0.2">
      <c r="A161" s="12"/>
      <c r="B161" s="117"/>
      <c r="C161" s="118">
        <v>120</v>
      </c>
      <c r="D161" s="119" t="s">
        <v>501</v>
      </c>
      <c r="E161" s="120" t="s">
        <v>739</v>
      </c>
      <c r="F161" s="121" t="s">
        <v>740</v>
      </c>
      <c r="G161" s="119" t="s">
        <v>547</v>
      </c>
      <c r="H161" s="122">
        <v>15.708</v>
      </c>
      <c r="I161" s="150"/>
      <c r="J161" s="123">
        <f>H161*I161</f>
        <v>0</v>
      </c>
      <c r="K161" s="122"/>
      <c r="L161" s="122">
        <f>H161*K161</f>
        <v>0</v>
      </c>
      <c r="M161" s="122"/>
      <c r="N161" s="122">
        <f>H161*M161</f>
        <v>0</v>
      </c>
      <c r="O161" s="123">
        <v>21</v>
      </c>
      <c r="P161" s="123">
        <f>J161*(O161/100)</f>
        <v>0</v>
      </c>
      <c r="Q161" s="123">
        <f>J161+P161</f>
        <v>0</v>
      </c>
      <c r="R161" s="9"/>
      <c r="S161" s="9"/>
      <c r="T161" s="9"/>
    </row>
    <row r="162" spans="1:20" ht="11.25" outlineLevel="5" x14ac:dyDescent="0.2">
      <c r="A162" s="12"/>
      <c r="B162" s="117"/>
      <c r="C162" s="118">
        <v>121</v>
      </c>
      <c r="D162" s="119" t="s">
        <v>501</v>
      </c>
      <c r="E162" s="120" t="s">
        <v>741</v>
      </c>
      <c r="F162" s="121" t="s">
        <v>742</v>
      </c>
      <c r="G162" s="119" t="s">
        <v>547</v>
      </c>
      <c r="H162" s="122">
        <v>10</v>
      </c>
      <c r="I162" s="150"/>
      <c r="J162" s="123">
        <f>H162*I162</f>
        <v>0</v>
      </c>
      <c r="K162" s="122"/>
      <c r="L162" s="122">
        <f>H162*K162</f>
        <v>0</v>
      </c>
      <c r="M162" s="122">
        <v>8.9999999999999993E-3</v>
      </c>
      <c r="N162" s="122">
        <f>H162*M162</f>
        <v>0.09</v>
      </c>
      <c r="O162" s="123">
        <v>21</v>
      </c>
      <c r="P162" s="123">
        <f>J162*(O162/100)</f>
        <v>0</v>
      </c>
      <c r="Q162" s="123">
        <f>J162+P162</f>
        <v>0</v>
      </c>
      <c r="R162" s="9"/>
      <c r="S162" s="9"/>
      <c r="T162" s="9"/>
    </row>
    <row r="163" spans="1:20" ht="11.25" outlineLevel="5" x14ac:dyDescent="0.2">
      <c r="A163" s="12"/>
      <c r="B163" s="117"/>
      <c r="C163" s="118">
        <v>122</v>
      </c>
      <c r="D163" s="119" t="s">
        <v>501</v>
      </c>
      <c r="E163" s="120" t="s">
        <v>743</v>
      </c>
      <c r="F163" s="121" t="s">
        <v>744</v>
      </c>
      <c r="G163" s="119" t="s">
        <v>547</v>
      </c>
      <c r="H163" s="122">
        <v>15.893000000000001</v>
      </c>
      <c r="I163" s="150"/>
      <c r="J163" s="123">
        <f>H163*I163</f>
        <v>0</v>
      </c>
      <c r="K163" s="122"/>
      <c r="L163" s="122">
        <f>H163*K163</f>
        <v>0</v>
      </c>
      <c r="M163" s="122"/>
      <c r="N163" s="122">
        <f>H163*M163</f>
        <v>0</v>
      </c>
      <c r="O163" s="123">
        <v>21</v>
      </c>
      <c r="P163" s="123">
        <f>J163*(O163/100)</f>
        <v>0</v>
      </c>
      <c r="Q163" s="123">
        <f>J163+P163</f>
        <v>0</v>
      </c>
      <c r="R163" s="9"/>
      <c r="S163" s="9"/>
      <c r="T163" s="9"/>
    </row>
    <row r="164" spans="1:20" outlineLevel="5" x14ac:dyDescent="0.15">
      <c r="B164" s="7"/>
      <c r="C164" s="7"/>
      <c r="D164" s="7"/>
      <c r="E164" s="7"/>
      <c r="F164" s="7"/>
      <c r="G164" s="7"/>
      <c r="H164" s="7"/>
      <c r="I164" s="9"/>
      <c r="J164" s="9"/>
      <c r="K164" s="7"/>
      <c r="L164" s="7"/>
      <c r="M164" s="7"/>
      <c r="N164" s="7"/>
      <c r="O164" s="7"/>
      <c r="P164" s="9"/>
      <c r="Q164" s="9"/>
    </row>
    <row r="165" spans="1:20" ht="9" outlineLevel="4" x14ac:dyDescent="0.15">
      <c r="A165" s="73" t="s">
        <v>82</v>
      </c>
      <c r="B165" s="110">
        <v>5</v>
      </c>
      <c r="C165" s="111"/>
      <c r="D165" s="112" t="s">
        <v>500</v>
      </c>
      <c r="E165" s="112"/>
      <c r="F165" s="113" t="s">
        <v>83</v>
      </c>
      <c r="G165" s="112"/>
      <c r="H165" s="114"/>
      <c r="I165" s="115"/>
      <c r="J165" s="75">
        <f>SUBTOTAL(9,J166:J167)</f>
        <v>0</v>
      </c>
      <c r="K165" s="114"/>
      <c r="L165" s="76">
        <f>SUBTOTAL(9,L166:L167)</f>
        <v>4.1279999999999997E-3</v>
      </c>
      <c r="M165" s="114"/>
      <c r="N165" s="76">
        <f>SUBTOTAL(9,N166:N167)</f>
        <v>0</v>
      </c>
      <c r="O165" s="116"/>
      <c r="P165" s="75">
        <f>SUBTOTAL(9,P166:P167)</f>
        <v>0</v>
      </c>
      <c r="Q165" s="75">
        <f>SUBTOTAL(9,Q166:Q167)</f>
        <v>0</v>
      </c>
      <c r="R165" s="7"/>
      <c r="S165" s="9"/>
      <c r="T165" s="9"/>
    </row>
    <row r="166" spans="1:20" ht="11.25" outlineLevel="5" x14ac:dyDescent="0.2">
      <c r="A166" s="12"/>
      <c r="B166" s="117"/>
      <c r="C166" s="118">
        <v>123</v>
      </c>
      <c r="D166" s="119" t="s">
        <v>501</v>
      </c>
      <c r="E166" s="120" t="s">
        <v>745</v>
      </c>
      <c r="F166" s="121" t="s">
        <v>746</v>
      </c>
      <c r="G166" s="119" t="s">
        <v>547</v>
      </c>
      <c r="H166" s="122">
        <v>9.6</v>
      </c>
      <c r="I166" s="150"/>
      <c r="J166" s="123">
        <f>H166*I166</f>
        <v>0</v>
      </c>
      <c r="K166" s="122">
        <v>4.2999999999999999E-4</v>
      </c>
      <c r="L166" s="122">
        <f>H166*K166</f>
        <v>4.1279999999999997E-3</v>
      </c>
      <c r="M166" s="122"/>
      <c r="N166" s="122">
        <f>H166*M166</f>
        <v>0</v>
      </c>
      <c r="O166" s="123">
        <v>21</v>
      </c>
      <c r="P166" s="123">
        <f>J166*(O166/100)</f>
        <v>0</v>
      </c>
      <c r="Q166" s="123">
        <f>J166+P166</f>
        <v>0</v>
      </c>
      <c r="R166" s="9"/>
      <c r="S166" s="9"/>
      <c r="T166" s="9"/>
    </row>
    <row r="167" spans="1:20" outlineLevel="5" x14ac:dyDescent="0.15">
      <c r="B167" s="7"/>
      <c r="C167" s="7"/>
      <c r="D167" s="7"/>
      <c r="E167" s="7"/>
      <c r="F167" s="7"/>
      <c r="G167" s="7"/>
      <c r="H167" s="7"/>
      <c r="I167" s="9"/>
      <c r="J167" s="9"/>
      <c r="K167" s="7"/>
      <c r="L167" s="7"/>
      <c r="M167" s="7"/>
      <c r="N167" s="7"/>
      <c r="O167" s="7"/>
      <c r="P167" s="9"/>
      <c r="Q167" s="9"/>
    </row>
    <row r="168" spans="1:20" ht="10.5" outlineLevel="3" x14ac:dyDescent="0.15">
      <c r="A168" s="69" t="s">
        <v>84</v>
      </c>
      <c r="B168" s="103">
        <v>4</v>
      </c>
      <c r="C168" s="104"/>
      <c r="D168" s="105" t="s">
        <v>499</v>
      </c>
      <c r="E168" s="105"/>
      <c r="F168" s="106" t="s">
        <v>85</v>
      </c>
      <c r="G168" s="105"/>
      <c r="H168" s="107"/>
      <c r="I168" s="108"/>
      <c r="J168" s="71">
        <f>SUBTOTAL(9,J169:J171)</f>
        <v>0</v>
      </c>
      <c r="K168" s="107"/>
      <c r="L168" s="72">
        <f>SUBTOTAL(9,L169:L171)</f>
        <v>0</v>
      </c>
      <c r="M168" s="107"/>
      <c r="N168" s="72">
        <f>SUBTOTAL(9,N169:N171)</f>
        <v>0</v>
      </c>
      <c r="O168" s="109"/>
      <c r="P168" s="71">
        <f>SUBTOTAL(9,P169:P171)</f>
        <v>0</v>
      </c>
      <c r="Q168" s="71">
        <f>SUBTOTAL(9,Q169:Q171)</f>
        <v>0</v>
      </c>
      <c r="R168" s="7"/>
      <c r="S168" s="9"/>
      <c r="T168" s="9"/>
    </row>
    <row r="169" spans="1:20" ht="9" outlineLevel="4" x14ac:dyDescent="0.15">
      <c r="A169" s="73" t="s">
        <v>86</v>
      </c>
      <c r="B169" s="110">
        <v>5</v>
      </c>
      <c r="C169" s="111"/>
      <c r="D169" s="112" t="s">
        <v>500</v>
      </c>
      <c r="E169" s="112"/>
      <c r="F169" s="113" t="s">
        <v>87</v>
      </c>
      <c r="G169" s="112"/>
      <c r="H169" s="114"/>
      <c r="I169" s="115"/>
      <c r="J169" s="75">
        <f>SUBTOTAL(9,J170:J171)</f>
        <v>0</v>
      </c>
      <c r="K169" s="114"/>
      <c r="L169" s="76">
        <f>SUBTOTAL(9,L170:L171)</f>
        <v>0</v>
      </c>
      <c r="M169" s="114"/>
      <c r="N169" s="76">
        <f>SUBTOTAL(9,N170:N171)</f>
        <v>0</v>
      </c>
      <c r="O169" s="116"/>
      <c r="P169" s="75">
        <f>SUBTOTAL(9,P170:P171)</f>
        <v>0</v>
      </c>
      <c r="Q169" s="75">
        <f>SUBTOTAL(9,Q170:Q171)</f>
        <v>0</v>
      </c>
      <c r="R169" s="7"/>
      <c r="S169" s="9"/>
      <c r="T169" s="9"/>
    </row>
    <row r="170" spans="1:20" ht="11.25" outlineLevel="5" x14ac:dyDescent="0.2">
      <c r="A170" s="12"/>
      <c r="B170" s="117"/>
      <c r="C170" s="118">
        <v>124</v>
      </c>
      <c r="D170" s="119" t="s">
        <v>501</v>
      </c>
      <c r="E170" s="120" t="s">
        <v>747</v>
      </c>
      <c r="F170" s="121" t="s">
        <v>748</v>
      </c>
      <c r="G170" s="119" t="s">
        <v>534</v>
      </c>
      <c r="H170" s="122">
        <v>1051.240334522658</v>
      </c>
      <c r="I170" s="150"/>
      <c r="J170" s="123">
        <f>H170*I170</f>
        <v>0</v>
      </c>
      <c r="K170" s="122"/>
      <c r="L170" s="122">
        <f>H170*K170</f>
        <v>0</v>
      </c>
      <c r="M170" s="122"/>
      <c r="N170" s="122">
        <f>H170*M170</f>
        <v>0</v>
      </c>
      <c r="O170" s="123">
        <v>21</v>
      </c>
      <c r="P170" s="123">
        <f>J170*(O170/100)</f>
        <v>0</v>
      </c>
      <c r="Q170" s="123">
        <f>J170+P170</f>
        <v>0</v>
      </c>
      <c r="R170" s="9"/>
      <c r="S170" s="9"/>
      <c r="T170" s="9"/>
    </row>
    <row r="171" spans="1:20" outlineLevel="5" x14ac:dyDescent="0.15">
      <c r="B171" s="7"/>
      <c r="C171" s="7"/>
      <c r="D171" s="7"/>
      <c r="E171" s="7"/>
      <c r="F171" s="7"/>
      <c r="G171" s="7"/>
      <c r="H171" s="7"/>
      <c r="I171" s="9"/>
      <c r="J171" s="9"/>
      <c r="K171" s="7"/>
      <c r="L171" s="7"/>
      <c r="M171" s="7"/>
      <c r="N171" s="7"/>
      <c r="O171" s="7"/>
      <c r="P171" s="9"/>
      <c r="Q171" s="9"/>
    </row>
    <row r="172" spans="1:20" ht="10.5" outlineLevel="3" x14ac:dyDescent="0.15">
      <c r="A172" s="69" t="s">
        <v>88</v>
      </c>
      <c r="B172" s="103">
        <v>4</v>
      </c>
      <c r="C172" s="104"/>
      <c r="D172" s="105" t="s">
        <v>499</v>
      </c>
      <c r="E172" s="105"/>
      <c r="F172" s="106" t="s">
        <v>89</v>
      </c>
      <c r="G172" s="105"/>
      <c r="H172" s="107"/>
      <c r="I172" s="108"/>
      <c r="J172" s="71">
        <f>SUBTOTAL(9,J173:J188)</f>
        <v>0</v>
      </c>
      <c r="K172" s="107"/>
      <c r="L172" s="72">
        <f>SUBTOTAL(9,L173:L188)</f>
        <v>2.0990167900000003</v>
      </c>
      <c r="M172" s="107"/>
      <c r="N172" s="72">
        <f>SUBTOTAL(9,N173:N188)</f>
        <v>0.76915999999999995</v>
      </c>
      <c r="O172" s="109"/>
      <c r="P172" s="71">
        <f>SUBTOTAL(9,P173:P188)</f>
        <v>0</v>
      </c>
      <c r="Q172" s="71">
        <f>SUBTOTAL(9,Q173:Q188)</f>
        <v>0</v>
      </c>
      <c r="R172" s="7"/>
      <c r="S172" s="9"/>
      <c r="T172" s="9"/>
    </row>
    <row r="173" spans="1:20" ht="9" outlineLevel="4" x14ac:dyDescent="0.15">
      <c r="A173" s="73" t="s">
        <v>90</v>
      </c>
      <c r="B173" s="110">
        <v>5</v>
      </c>
      <c r="C173" s="111"/>
      <c r="D173" s="112" t="s">
        <v>500</v>
      </c>
      <c r="E173" s="112"/>
      <c r="F173" s="113" t="s">
        <v>91</v>
      </c>
      <c r="G173" s="112"/>
      <c r="H173" s="114"/>
      <c r="I173" s="115"/>
      <c r="J173" s="75">
        <f>SUBTOTAL(9,J174:J188)</f>
        <v>0</v>
      </c>
      <c r="K173" s="114"/>
      <c r="L173" s="76">
        <f>SUBTOTAL(9,L174:L188)</f>
        <v>2.0990167900000003</v>
      </c>
      <c r="M173" s="114"/>
      <c r="N173" s="76">
        <f>SUBTOTAL(9,N174:N188)</f>
        <v>0.76915999999999995</v>
      </c>
      <c r="O173" s="116"/>
      <c r="P173" s="75">
        <f>SUBTOTAL(9,P174:P188)</f>
        <v>0</v>
      </c>
      <c r="Q173" s="75">
        <f>SUBTOTAL(9,Q174:Q188)</f>
        <v>0</v>
      </c>
      <c r="R173" s="7"/>
      <c r="S173" s="9"/>
      <c r="T173" s="9"/>
    </row>
    <row r="174" spans="1:20" ht="11.25" outlineLevel="5" x14ac:dyDescent="0.2">
      <c r="A174" s="12"/>
      <c r="B174" s="117"/>
      <c r="C174" s="118">
        <v>125</v>
      </c>
      <c r="D174" s="119" t="s">
        <v>621</v>
      </c>
      <c r="E174" s="120" t="s">
        <v>749</v>
      </c>
      <c r="F174" s="121" t="s">
        <v>750</v>
      </c>
      <c r="G174" s="119" t="s">
        <v>504</v>
      </c>
      <c r="H174" s="122">
        <v>653.43740000000003</v>
      </c>
      <c r="I174" s="150"/>
      <c r="J174" s="123">
        <f t="shared" ref="J174:J187" si="35">H174*I174</f>
        <v>0</v>
      </c>
      <c r="K174" s="122">
        <v>2.0999999999999999E-3</v>
      </c>
      <c r="L174" s="122">
        <f t="shared" ref="L174:L187" si="36">H174*K174</f>
        <v>1.37221854</v>
      </c>
      <c r="M174" s="122"/>
      <c r="N174" s="122">
        <f t="shared" ref="N174:N187" si="37">H174*M174</f>
        <v>0</v>
      </c>
      <c r="O174" s="123">
        <v>21</v>
      </c>
      <c r="P174" s="123">
        <f t="shared" ref="P174:P187" si="38">J174*(O174/100)</f>
        <v>0</v>
      </c>
      <c r="Q174" s="123">
        <f t="shared" ref="Q174:Q187" si="39">J174+P174</f>
        <v>0</v>
      </c>
      <c r="R174" s="9"/>
      <c r="S174" s="9"/>
      <c r="T174" s="9"/>
    </row>
    <row r="175" spans="1:20" ht="11.25" outlineLevel="5" x14ac:dyDescent="0.2">
      <c r="A175" s="12"/>
      <c r="B175" s="117"/>
      <c r="C175" s="118">
        <v>126</v>
      </c>
      <c r="D175" s="119" t="s">
        <v>621</v>
      </c>
      <c r="E175" s="120" t="s">
        <v>751</v>
      </c>
      <c r="F175" s="121" t="s">
        <v>752</v>
      </c>
      <c r="G175" s="119" t="s">
        <v>504</v>
      </c>
      <c r="H175" s="122">
        <v>96.889099999999985</v>
      </c>
      <c r="I175" s="150"/>
      <c r="J175" s="123">
        <f t="shared" si="35"/>
        <v>0</v>
      </c>
      <c r="K175" s="122">
        <v>2.9999999999999997E-4</v>
      </c>
      <c r="L175" s="122">
        <f t="shared" si="36"/>
        <v>2.9066729999999992E-2</v>
      </c>
      <c r="M175" s="122"/>
      <c r="N175" s="122">
        <f t="shared" si="37"/>
        <v>0</v>
      </c>
      <c r="O175" s="123">
        <v>21</v>
      </c>
      <c r="P175" s="123">
        <f t="shared" si="38"/>
        <v>0</v>
      </c>
      <c r="Q175" s="123">
        <f t="shared" si="39"/>
        <v>0</v>
      </c>
      <c r="R175" s="9"/>
      <c r="S175" s="9"/>
      <c r="T175" s="9"/>
    </row>
    <row r="176" spans="1:20" ht="11.25" outlineLevel="5" x14ac:dyDescent="0.2">
      <c r="A176" s="12"/>
      <c r="B176" s="117"/>
      <c r="C176" s="118">
        <v>127</v>
      </c>
      <c r="D176" s="119" t="s">
        <v>621</v>
      </c>
      <c r="E176" s="120" t="s">
        <v>753</v>
      </c>
      <c r="F176" s="121" t="s">
        <v>754</v>
      </c>
      <c r="G176" s="119" t="s">
        <v>504</v>
      </c>
      <c r="H176" s="122">
        <v>1306.8748000000001</v>
      </c>
      <c r="I176" s="150"/>
      <c r="J176" s="123">
        <f t="shared" si="35"/>
        <v>0</v>
      </c>
      <c r="K176" s="122">
        <v>5.0000000000000001E-4</v>
      </c>
      <c r="L176" s="122">
        <f t="shared" si="36"/>
        <v>0.65343740000000006</v>
      </c>
      <c r="M176" s="122"/>
      <c r="N176" s="122">
        <f t="shared" si="37"/>
        <v>0</v>
      </c>
      <c r="O176" s="123">
        <v>21</v>
      </c>
      <c r="P176" s="123">
        <f t="shared" si="38"/>
        <v>0</v>
      </c>
      <c r="Q176" s="123">
        <f t="shared" si="39"/>
        <v>0</v>
      </c>
      <c r="R176" s="9"/>
      <c r="S176" s="9"/>
      <c r="T176" s="9"/>
    </row>
    <row r="177" spans="1:20" ht="11.25" outlineLevel="5" x14ac:dyDescent="0.2">
      <c r="A177" s="12"/>
      <c r="B177" s="117"/>
      <c r="C177" s="118">
        <v>128</v>
      </c>
      <c r="D177" s="119" t="s">
        <v>501</v>
      </c>
      <c r="E177" s="120" t="s">
        <v>755</v>
      </c>
      <c r="F177" s="121" t="s">
        <v>756</v>
      </c>
      <c r="G177" s="119" t="s">
        <v>504</v>
      </c>
      <c r="H177" s="122">
        <v>192.29</v>
      </c>
      <c r="I177" s="150"/>
      <c r="J177" s="123">
        <f t="shared" si="35"/>
        <v>0</v>
      </c>
      <c r="K177" s="122"/>
      <c r="L177" s="122">
        <f t="shared" si="36"/>
        <v>0</v>
      </c>
      <c r="M177" s="122">
        <v>4.0000000000000001E-3</v>
      </c>
      <c r="N177" s="122">
        <f t="shared" si="37"/>
        <v>0.76915999999999995</v>
      </c>
      <c r="O177" s="123">
        <v>21</v>
      </c>
      <c r="P177" s="123">
        <f t="shared" si="38"/>
        <v>0</v>
      </c>
      <c r="Q177" s="123">
        <f t="shared" si="39"/>
        <v>0</v>
      </c>
      <c r="R177" s="9"/>
      <c r="S177" s="9"/>
      <c r="T177" s="9"/>
    </row>
    <row r="178" spans="1:20" ht="11.25" outlineLevel="5" x14ac:dyDescent="0.2">
      <c r="A178" s="12"/>
      <c r="B178" s="117"/>
      <c r="C178" s="118">
        <v>129</v>
      </c>
      <c r="D178" s="119" t="s">
        <v>501</v>
      </c>
      <c r="E178" s="120" t="s">
        <v>757</v>
      </c>
      <c r="F178" s="121" t="s">
        <v>758</v>
      </c>
      <c r="G178" s="119" t="s">
        <v>504</v>
      </c>
      <c r="H178" s="122">
        <v>88.080999999999989</v>
      </c>
      <c r="I178" s="150"/>
      <c r="J178" s="123">
        <f t="shared" si="35"/>
        <v>0</v>
      </c>
      <c r="K178" s="122">
        <v>4.0000000000000003E-5</v>
      </c>
      <c r="L178" s="122">
        <f t="shared" si="36"/>
        <v>3.52324E-3</v>
      </c>
      <c r="M178" s="122"/>
      <c r="N178" s="122">
        <f t="shared" si="37"/>
        <v>0</v>
      </c>
      <c r="O178" s="123">
        <v>21</v>
      </c>
      <c r="P178" s="123">
        <f t="shared" si="38"/>
        <v>0</v>
      </c>
      <c r="Q178" s="123">
        <f t="shared" si="39"/>
        <v>0</v>
      </c>
      <c r="R178" s="9"/>
      <c r="S178" s="9"/>
      <c r="T178" s="9"/>
    </row>
    <row r="179" spans="1:20" ht="11.25" outlineLevel="5" x14ac:dyDescent="0.2">
      <c r="A179" s="12"/>
      <c r="B179" s="117"/>
      <c r="C179" s="118">
        <v>130</v>
      </c>
      <c r="D179" s="119" t="s">
        <v>501</v>
      </c>
      <c r="E179" s="120" t="s">
        <v>759</v>
      </c>
      <c r="F179" s="121" t="s">
        <v>760</v>
      </c>
      <c r="G179" s="119" t="s">
        <v>547</v>
      </c>
      <c r="H179" s="122">
        <v>125.83</v>
      </c>
      <c r="I179" s="150"/>
      <c r="J179" s="123">
        <f t="shared" si="35"/>
        <v>0</v>
      </c>
      <c r="K179" s="122">
        <v>1.6000000000000001E-4</v>
      </c>
      <c r="L179" s="122">
        <f t="shared" si="36"/>
        <v>2.0132800000000003E-2</v>
      </c>
      <c r="M179" s="122"/>
      <c r="N179" s="122">
        <f t="shared" si="37"/>
        <v>0</v>
      </c>
      <c r="O179" s="123">
        <v>21</v>
      </c>
      <c r="P179" s="123">
        <f t="shared" si="38"/>
        <v>0</v>
      </c>
      <c r="Q179" s="123">
        <f t="shared" si="39"/>
        <v>0</v>
      </c>
      <c r="R179" s="9"/>
      <c r="S179" s="9"/>
      <c r="T179" s="9"/>
    </row>
    <row r="180" spans="1:20" ht="11.25" outlineLevel="5" x14ac:dyDescent="0.2">
      <c r="A180" s="12"/>
      <c r="B180" s="117"/>
      <c r="C180" s="118">
        <v>131</v>
      </c>
      <c r="D180" s="119" t="s">
        <v>501</v>
      </c>
      <c r="E180" s="120" t="s">
        <v>761</v>
      </c>
      <c r="F180" s="121" t="s">
        <v>762</v>
      </c>
      <c r="G180" s="119" t="s">
        <v>504</v>
      </c>
      <c r="H180" s="122">
        <v>518.17999999999995</v>
      </c>
      <c r="I180" s="150"/>
      <c r="J180" s="123">
        <f t="shared" si="35"/>
        <v>0</v>
      </c>
      <c r="K180" s="122">
        <v>3.0000000000000001E-5</v>
      </c>
      <c r="L180" s="122">
        <f t="shared" si="36"/>
        <v>1.5545399999999999E-2</v>
      </c>
      <c r="M180" s="122"/>
      <c r="N180" s="122">
        <f t="shared" si="37"/>
        <v>0</v>
      </c>
      <c r="O180" s="123">
        <v>21</v>
      </c>
      <c r="P180" s="123">
        <f t="shared" si="38"/>
        <v>0</v>
      </c>
      <c r="Q180" s="123">
        <f t="shared" si="39"/>
        <v>0</v>
      </c>
      <c r="R180" s="9"/>
      <c r="S180" s="9"/>
      <c r="T180" s="9"/>
    </row>
    <row r="181" spans="1:20" ht="11.25" outlineLevel="5" x14ac:dyDescent="0.2">
      <c r="A181" s="12"/>
      <c r="B181" s="117"/>
      <c r="C181" s="118">
        <v>132</v>
      </c>
      <c r="D181" s="119" t="s">
        <v>501</v>
      </c>
      <c r="E181" s="120" t="s">
        <v>763</v>
      </c>
      <c r="F181" s="121" t="s">
        <v>764</v>
      </c>
      <c r="G181" s="119" t="s">
        <v>504</v>
      </c>
      <c r="H181" s="122">
        <v>75.8536</v>
      </c>
      <c r="I181" s="150"/>
      <c r="J181" s="123">
        <f t="shared" si="35"/>
        <v>0</v>
      </c>
      <c r="K181" s="122">
        <v>5.0000000000000002E-5</v>
      </c>
      <c r="L181" s="122">
        <f t="shared" si="36"/>
        <v>3.7926800000000001E-3</v>
      </c>
      <c r="M181" s="122"/>
      <c r="N181" s="122">
        <f t="shared" si="37"/>
        <v>0</v>
      </c>
      <c r="O181" s="123">
        <v>21</v>
      </c>
      <c r="P181" s="123">
        <f t="shared" si="38"/>
        <v>0</v>
      </c>
      <c r="Q181" s="123">
        <f t="shared" si="39"/>
        <v>0</v>
      </c>
      <c r="R181" s="9"/>
      <c r="S181" s="9"/>
      <c r="T181" s="9"/>
    </row>
    <row r="182" spans="1:20" ht="11.25" outlineLevel="5" x14ac:dyDescent="0.2">
      <c r="A182" s="12"/>
      <c r="B182" s="117"/>
      <c r="C182" s="118">
        <v>133</v>
      </c>
      <c r="D182" s="119" t="s">
        <v>501</v>
      </c>
      <c r="E182" s="120" t="s">
        <v>765</v>
      </c>
      <c r="F182" s="121" t="s">
        <v>766</v>
      </c>
      <c r="G182" s="119" t="s">
        <v>504</v>
      </c>
      <c r="H182" s="122">
        <v>518.17999999999995</v>
      </c>
      <c r="I182" s="150"/>
      <c r="J182" s="123">
        <f t="shared" si="35"/>
        <v>0</v>
      </c>
      <c r="K182" s="122"/>
      <c r="L182" s="122">
        <f t="shared" si="36"/>
        <v>0</v>
      </c>
      <c r="M182" s="122"/>
      <c r="N182" s="122">
        <f t="shared" si="37"/>
        <v>0</v>
      </c>
      <c r="O182" s="123">
        <v>21</v>
      </c>
      <c r="P182" s="123">
        <f t="shared" si="38"/>
        <v>0</v>
      </c>
      <c r="Q182" s="123">
        <f t="shared" si="39"/>
        <v>0</v>
      </c>
      <c r="R182" s="9"/>
      <c r="S182" s="9"/>
      <c r="T182" s="9"/>
    </row>
    <row r="183" spans="1:20" ht="11.25" outlineLevel="5" x14ac:dyDescent="0.2">
      <c r="A183" s="12"/>
      <c r="B183" s="117"/>
      <c r="C183" s="118">
        <v>134</v>
      </c>
      <c r="D183" s="119" t="s">
        <v>501</v>
      </c>
      <c r="E183" s="120" t="s">
        <v>767</v>
      </c>
      <c r="F183" s="121" t="s">
        <v>768</v>
      </c>
      <c r="G183" s="119" t="s">
        <v>504</v>
      </c>
      <c r="H183" s="122">
        <v>518.17999999999995</v>
      </c>
      <c r="I183" s="150"/>
      <c r="J183" s="123">
        <f t="shared" si="35"/>
        <v>0</v>
      </c>
      <c r="K183" s="122"/>
      <c r="L183" s="122">
        <f t="shared" si="36"/>
        <v>0</v>
      </c>
      <c r="M183" s="122"/>
      <c r="N183" s="122">
        <f t="shared" si="37"/>
        <v>0</v>
      </c>
      <c r="O183" s="123">
        <v>21</v>
      </c>
      <c r="P183" s="123">
        <f t="shared" si="38"/>
        <v>0</v>
      </c>
      <c r="Q183" s="123">
        <f t="shared" si="39"/>
        <v>0</v>
      </c>
      <c r="R183" s="9"/>
      <c r="S183" s="9"/>
      <c r="T183" s="9"/>
    </row>
    <row r="184" spans="1:20" ht="11.25" outlineLevel="5" x14ac:dyDescent="0.2">
      <c r="A184" s="12"/>
      <c r="B184" s="117"/>
      <c r="C184" s="118">
        <v>135</v>
      </c>
      <c r="D184" s="119" t="s">
        <v>501</v>
      </c>
      <c r="E184" s="120" t="s">
        <v>769</v>
      </c>
      <c r="F184" s="121" t="s">
        <v>770</v>
      </c>
      <c r="G184" s="119" t="s">
        <v>504</v>
      </c>
      <c r="H184" s="122">
        <v>75.8536</v>
      </c>
      <c r="I184" s="150"/>
      <c r="J184" s="123">
        <f t="shared" si="35"/>
        <v>0</v>
      </c>
      <c r="K184" s="122"/>
      <c r="L184" s="122">
        <f t="shared" si="36"/>
        <v>0</v>
      </c>
      <c r="M184" s="122"/>
      <c r="N184" s="122">
        <f t="shared" si="37"/>
        <v>0</v>
      </c>
      <c r="O184" s="123">
        <v>21</v>
      </c>
      <c r="P184" s="123">
        <f t="shared" si="38"/>
        <v>0</v>
      </c>
      <c r="Q184" s="123">
        <f t="shared" si="39"/>
        <v>0</v>
      </c>
      <c r="R184" s="9"/>
      <c r="S184" s="9"/>
      <c r="T184" s="9"/>
    </row>
    <row r="185" spans="1:20" ht="11.25" outlineLevel="5" x14ac:dyDescent="0.2">
      <c r="A185" s="12"/>
      <c r="B185" s="117"/>
      <c r="C185" s="118">
        <v>136</v>
      </c>
      <c r="D185" s="119" t="s">
        <v>501</v>
      </c>
      <c r="E185" s="120" t="s">
        <v>771</v>
      </c>
      <c r="F185" s="121" t="s">
        <v>772</v>
      </c>
      <c r="G185" s="119" t="s">
        <v>504</v>
      </c>
      <c r="H185" s="122">
        <v>75.8536</v>
      </c>
      <c r="I185" s="150"/>
      <c r="J185" s="123">
        <f t="shared" si="35"/>
        <v>0</v>
      </c>
      <c r="K185" s="122"/>
      <c r="L185" s="122">
        <f t="shared" si="36"/>
        <v>0</v>
      </c>
      <c r="M185" s="122"/>
      <c r="N185" s="122">
        <f t="shared" si="37"/>
        <v>0</v>
      </c>
      <c r="O185" s="123">
        <v>21</v>
      </c>
      <c r="P185" s="123">
        <f t="shared" si="38"/>
        <v>0</v>
      </c>
      <c r="Q185" s="123">
        <f t="shared" si="39"/>
        <v>0</v>
      </c>
      <c r="R185" s="9"/>
      <c r="S185" s="9"/>
      <c r="T185" s="9"/>
    </row>
    <row r="186" spans="1:20" ht="11.25" outlineLevel="5" x14ac:dyDescent="0.2">
      <c r="A186" s="12"/>
      <c r="B186" s="117"/>
      <c r="C186" s="118">
        <v>137</v>
      </c>
      <c r="D186" s="119" t="s">
        <v>501</v>
      </c>
      <c r="E186" s="120" t="s">
        <v>773</v>
      </c>
      <c r="F186" s="121" t="s">
        <v>774</v>
      </c>
      <c r="G186" s="119" t="s">
        <v>570</v>
      </c>
      <c r="H186" s="122">
        <v>5</v>
      </c>
      <c r="I186" s="150"/>
      <c r="J186" s="123">
        <f t="shared" si="35"/>
        <v>0</v>
      </c>
      <c r="K186" s="122">
        <v>2.5999999999999998E-4</v>
      </c>
      <c r="L186" s="122">
        <f t="shared" si="36"/>
        <v>1.2999999999999999E-3</v>
      </c>
      <c r="M186" s="122"/>
      <c r="N186" s="122">
        <f t="shared" si="37"/>
        <v>0</v>
      </c>
      <c r="O186" s="123">
        <v>21</v>
      </c>
      <c r="P186" s="123">
        <f t="shared" si="38"/>
        <v>0</v>
      </c>
      <c r="Q186" s="123">
        <f t="shared" si="39"/>
        <v>0</v>
      </c>
      <c r="R186" s="9"/>
      <c r="S186" s="9"/>
      <c r="T186" s="9"/>
    </row>
    <row r="187" spans="1:20" ht="11.25" outlineLevel="5" x14ac:dyDescent="0.2">
      <c r="A187" s="12"/>
      <c r="B187" s="117"/>
      <c r="C187" s="118">
        <v>138</v>
      </c>
      <c r="D187" s="119" t="s">
        <v>501</v>
      </c>
      <c r="E187" s="120" t="s">
        <v>775</v>
      </c>
      <c r="F187" s="121" t="s">
        <v>776</v>
      </c>
      <c r="G187" s="119" t="s">
        <v>534</v>
      </c>
      <c r="H187" s="122">
        <v>2.0990167900000003</v>
      </c>
      <c r="I187" s="150"/>
      <c r="J187" s="123">
        <f t="shared" si="35"/>
        <v>0</v>
      </c>
      <c r="K187" s="122"/>
      <c r="L187" s="122">
        <f t="shared" si="36"/>
        <v>0</v>
      </c>
      <c r="M187" s="122"/>
      <c r="N187" s="122">
        <f t="shared" si="37"/>
        <v>0</v>
      </c>
      <c r="O187" s="123">
        <v>21</v>
      </c>
      <c r="P187" s="123">
        <f t="shared" si="38"/>
        <v>0</v>
      </c>
      <c r="Q187" s="123">
        <f t="shared" si="39"/>
        <v>0</v>
      </c>
      <c r="R187" s="9"/>
      <c r="S187" s="9"/>
      <c r="T187" s="9"/>
    </row>
    <row r="188" spans="1:20" outlineLevel="5" x14ac:dyDescent="0.15">
      <c r="B188" s="7"/>
      <c r="C188" s="7"/>
      <c r="D188" s="7"/>
      <c r="E188" s="7"/>
      <c r="F188" s="7"/>
      <c r="G188" s="7"/>
      <c r="H188" s="7"/>
      <c r="I188" s="9"/>
      <c r="J188" s="9"/>
      <c r="K188" s="7"/>
      <c r="L188" s="7"/>
      <c r="M188" s="7"/>
      <c r="N188" s="7"/>
      <c r="O188" s="7"/>
      <c r="P188" s="9"/>
      <c r="Q188" s="9"/>
    </row>
    <row r="189" spans="1:20" ht="10.5" outlineLevel="3" x14ac:dyDescent="0.15">
      <c r="A189" s="69" t="s">
        <v>92</v>
      </c>
      <c r="B189" s="103">
        <v>4</v>
      </c>
      <c r="C189" s="104"/>
      <c r="D189" s="105" t="s">
        <v>499</v>
      </c>
      <c r="E189" s="105"/>
      <c r="F189" s="106" t="s">
        <v>93</v>
      </c>
      <c r="G189" s="105"/>
      <c r="H189" s="107"/>
      <c r="I189" s="108"/>
      <c r="J189" s="71">
        <f>SUBTOTAL(9,J190:J192)</f>
        <v>0</v>
      </c>
      <c r="K189" s="107"/>
      <c r="L189" s="72">
        <f>SUBTOTAL(9,L190:L192)</f>
        <v>0</v>
      </c>
      <c r="M189" s="107"/>
      <c r="N189" s="72">
        <f>SUBTOTAL(9,N190:N192)</f>
        <v>0.39405639000000003</v>
      </c>
      <c r="O189" s="109"/>
      <c r="P189" s="71">
        <f>SUBTOTAL(9,P190:P192)</f>
        <v>0</v>
      </c>
      <c r="Q189" s="71">
        <f>SUBTOTAL(9,Q190:Q192)</f>
        <v>0</v>
      </c>
      <c r="R189" s="7"/>
      <c r="S189" s="9"/>
      <c r="T189" s="9"/>
    </row>
    <row r="190" spans="1:20" ht="9" outlineLevel="4" x14ac:dyDescent="0.15">
      <c r="A190" s="73" t="s">
        <v>94</v>
      </c>
      <c r="B190" s="110">
        <v>5</v>
      </c>
      <c r="C190" s="111"/>
      <c r="D190" s="112" t="s">
        <v>500</v>
      </c>
      <c r="E190" s="112"/>
      <c r="F190" s="113" t="s">
        <v>95</v>
      </c>
      <c r="G190" s="112"/>
      <c r="H190" s="114"/>
      <c r="I190" s="115"/>
      <c r="J190" s="75">
        <f>SUBTOTAL(9,J191:J192)</f>
        <v>0</v>
      </c>
      <c r="K190" s="114"/>
      <c r="L190" s="76">
        <f>SUBTOTAL(9,L191:L192)</f>
        <v>0</v>
      </c>
      <c r="M190" s="114"/>
      <c r="N190" s="76">
        <f>SUBTOTAL(9,N191:N192)</f>
        <v>0.39405639000000003</v>
      </c>
      <c r="O190" s="116"/>
      <c r="P190" s="75">
        <f>SUBTOTAL(9,P191:P192)</f>
        <v>0</v>
      </c>
      <c r="Q190" s="75">
        <f>SUBTOTAL(9,Q191:Q192)</f>
        <v>0</v>
      </c>
      <c r="R190" s="7"/>
      <c r="S190" s="9"/>
      <c r="T190" s="9"/>
    </row>
    <row r="191" spans="1:20" ht="11.25" outlineLevel="5" x14ac:dyDescent="0.2">
      <c r="A191" s="12"/>
      <c r="B191" s="117"/>
      <c r="C191" s="118">
        <v>139</v>
      </c>
      <c r="D191" s="119" t="s">
        <v>501</v>
      </c>
      <c r="E191" s="120" t="s">
        <v>777</v>
      </c>
      <c r="F191" s="121" t="s">
        <v>778</v>
      </c>
      <c r="G191" s="119" t="s">
        <v>504</v>
      </c>
      <c r="H191" s="122">
        <v>277.50450000000001</v>
      </c>
      <c r="I191" s="150"/>
      <c r="J191" s="123">
        <f>H191*I191</f>
        <v>0</v>
      </c>
      <c r="K191" s="122"/>
      <c r="L191" s="122">
        <f>H191*K191</f>
        <v>0</v>
      </c>
      <c r="M191" s="122">
        <v>1.42E-3</v>
      </c>
      <c r="N191" s="122">
        <f>H191*M191</f>
        <v>0.39405639000000003</v>
      </c>
      <c r="O191" s="123">
        <v>21</v>
      </c>
      <c r="P191" s="123">
        <f>J191*(O191/100)</f>
        <v>0</v>
      </c>
      <c r="Q191" s="123">
        <f>J191+P191</f>
        <v>0</v>
      </c>
      <c r="R191" s="9"/>
      <c r="S191" s="9"/>
      <c r="T191" s="9"/>
    </row>
    <row r="192" spans="1:20" outlineLevel="5" x14ac:dyDescent="0.15">
      <c r="B192" s="7"/>
      <c r="C192" s="7"/>
      <c r="D192" s="7"/>
      <c r="E192" s="7"/>
      <c r="F192" s="7"/>
      <c r="G192" s="7"/>
      <c r="H192" s="7"/>
      <c r="I192" s="9"/>
      <c r="J192" s="9"/>
      <c r="K192" s="7"/>
      <c r="L192" s="7"/>
      <c r="M192" s="7"/>
      <c r="N192" s="7"/>
      <c r="O192" s="7"/>
      <c r="P192" s="9"/>
      <c r="Q192" s="9"/>
    </row>
    <row r="193" spans="1:20" ht="10.5" outlineLevel="3" x14ac:dyDescent="0.15">
      <c r="A193" s="69" t="s">
        <v>96</v>
      </c>
      <c r="B193" s="103">
        <v>4</v>
      </c>
      <c r="C193" s="104"/>
      <c r="D193" s="105" t="s">
        <v>499</v>
      </c>
      <c r="E193" s="105"/>
      <c r="F193" s="106" t="s">
        <v>97</v>
      </c>
      <c r="G193" s="105"/>
      <c r="H193" s="107"/>
      <c r="I193" s="108"/>
      <c r="J193" s="71">
        <f>SUBTOTAL(9,J194:J206)</f>
        <v>0</v>
      </c>
      <c r="K193" s="107"/>
      <c r="L193" s="72">
        <f>SUBTOTAL(9,L194:L206)</f>
        <v>1.0162549000000003</v>
      </c>
      <c r="M193" s="107"/>
      <c r="N193" s="72">
        <f>SUBTOTAL(9,N194:N206)</f>
        <v>0.10287200000000001</v>
      </c>
      <c r="O193" s="109"/>
      <c r="P193" s="71">
        <f>SUBTOTAL(9,P194:P206)</f>
        <v>0</v>
      </c>
      <c r="Q193" s="71">
        <f>SUBTOTAL(9,Q194:Q206)</f>
        <v>0</v>
      </c>
      <c r="R193" s="7"/>
      <c r="S193" s="9"/>
      <c r="T193" s="9"/>
    </row>
    <row r="194" spans="1:20" ht="9" outlineLevel="4" x14ac:dyDescent="0.15">
      <c r="A194" s="73" t="s">
        <v>98</v>
      </c>
      <c r="B194" s="110">
        <v>5</v>
      </c>
      <c r="C194" s="111"/>
      <c r="D194" s="112" t="s">
        <v>500</v>
      </c>
      <c r="E194" s="112"/>
      <c r="F194" s="113" t="s">
        <v>99</v>
      </c>
      <c r="G194" s="112"/>
      <c r="H194" s="114"/>
      <c r="I194" s="115"/>
      <c r="J194" s="75">
        <f>SUBTOTAL(9,J195:J206)</f>
        <v>0</v>
      </c>
      <c r="K194" s="114"/>
      <c r="L194" s="76">
        <f>SUBTOTAL(9,L195:L206)</f>
        <v>1.0162549000000003</v>
      </c>
      <c r="M194" s="114"/>
      <c r="N194" s="76">
        <f>SUBTOTAL(9,N195:N206)</f>
        <v>0.10287200000000001</v>
      </c>
      <c r="O194" s="116"/>
      <c r="P194" s="75">
        <f>SUBTOTAL(9,P195:P206)</f>
        <v>0</v>
      </c>
      <c r="Q194" s="75">
        <f>SUBTOTAL(9,Q195:Q206)</f>
        <v>0</v>
      </c>
      <c r="R194" s="7"/>
      <c r="S194" s="9"/>
      <c r="T194" s="9"/>
    </row>
    <row r="195" spans="1:20" ht="11.25" outlineLevel="5" x14ac:dyDescent="0.2">
      <c r="A195" s="12"/>
      <c r="B195" s="117"/>
      <c r="C195" s="118">
        <v>140</v>
      </c>
      <c r="D195" s="119" t="s">
        <v>621</v>
      </c>
      <c r="E195" s="120" t="s">
        <v>779</v>
      </c>
      <c r="F195" s="121" t="s">
        <v>780</v>
      </c>
      <c r="G195" s="119" t="s">
        <v>570</v>
      </c>
      <c r="H195" s="122">
        <v>1</v>
      </c>
      <c r="I195" s="150"/>
      <c r="J195" s="123">
        <f t="shared" ref="J195:J205" si="40">H195*I195</f>
        <v>0</v>
      </c>
      <c r="K195" s="122">
        <v>2.7100000000000002E-3</v>
      </c>
      <c r="L195" s="122">
        <f t="shared" ref="L195:L205" si="41">H195*K195</f>
        <v>2.7100000000000002E-3</v>
      </c>
      <c r="M195" s="122"/>
      <c r="N195" s="122">
        <f t="shared" ref="N195:N205" si="42">H195*M195</f>
        <v>0</v>
      </c>
      <c r="O195" s="123">
        <v>21</v>
      </c>
      <c r="P195" s="123">
        <f t="shared" ref="P195:P205" si="43">J195*(O195/100)</f>
        <v>0</v>
      </c>
      <c r="Q195" s="123">
        <f t="shared" ref="Q195:Q205" si="44">J195+P195</f>
        <v>0</v>
      </c>
      <c r="R195" s="9"/>
      <c r="S195" s="9"/>
      <c r="T195" s="9"/>
    </row>
    <row r="196" spans="1:20" ht="11.25" outlineLevel="5" x14ac:dyDescent="0.2">
      <c r="A196" s="12"/>
      <c r="B196" s="117"/>
      <c r="C196" s="118">
        <v>141</v>
      </c>
      <c r="D196" s="119" t="s">
        <v>621</v>
      </c>
      <c r="E196" s="120" t="s">
        <v>781</v>
      </c>
      <c r="F196" s="121" t="s">
        <v>782</v>
      </c>
      <c r="G196" s="119" t="s">
        <v>570</v>
      </c>
      <c r="H196" s="122">
        <v>4</v>
      </c>
      <c r="I196" s="150"/>
      <c r="J196" s="123">
        <f t="shared" si="40"/>
        <v>0</v>
      </c>
      <c r="K196" s="122">
        <v>3.1099999999999999E-3</v>
      </c>
      <c r="L196" s="122">
        <f t="shared" si="41"/>
        <v>1.244E-2</v>
      </c>
      <c r="M196" s="122"/>
      <c r="N196" s="122">
        <f t="shared" si="42"/>
        <v>0</v>
      </c>
      <c r="O196" s="123">
        <v>21</v>
      </c>
      <c r="P196" s="123">
        <f t="shared" si="43"/>
        <v>0</v>
      </c>
      <c r="Q196" s="123">
        <f t="shared" si="44"/>
        <v>0</v>
      </c>
      <c r="R196" s="9"/>
      <c r="S196" s="9"/>
      <c r="T196" s="9"/>
    </row>
    <row r="197" spans="1:20" ht="11.25" outlineLevel="5" x14ac:dyDescent="0.2">
      <c r="A197" s="12"/>
      <c r="B197" s="117"/>
      <c r="C197" s="118">
        <v>142</v>
      </c>
      <c r="D197" s="119" t="s">
        <v>501</v>
      </c>
      <c r="E197" s="120" t="s">
        <v>783</v>
      </c>
      <c r="F197" s="121" t="s">
        <v>784</v>
      </c>
      <c r="G197" s="119" t="s">
        <v>547</v>
      </c>
      <c r="H197" s="122">
        <v>61.6</v>
      </c>
      <c r="I197" s="150"/>
      <c r="J197" s="123">
        <f t="shared" si="40"/>
        <v>0</v>
      </c>
      <c r="K197" s="122"/>
      <c r="L197" s="122">
        <f t="shared" si="41"/>
        <v>0</v>
      </c>
      <c r="M197" s="122">
        <v>1.67E-3</v>
      </c>
      <c r="N197" s="122">
        <f t="shared" si="42"/>
        <v>0.10287200000000001</v>
      </c>
      <c r="O197" s="123">
        <v>21</v>
      </c>
      <c r="P197" s="123">
        <f t="shared" si="43"/>
        <v>0</v>
      </c>
      <c r="Q197" s="123">
        <f t="shared" si="44"/>
        <v>0</v>
      </c>
      <c r="R197" s="9"/>
      <c r="S197" s="9"/>
      <c r="T197" s="9"/>
    </row>
    <row r="198" spans="1:20" ht="11.25" outlineLevel="5" x14ac:dyDescent="0.2">
      <c r="A198" s="12"/>
      <c r="B198" s="117"/>
      <c r="C198" s="118">
        <v>143</v>
      </c>
      <c r="D198" s="119" t="s">
        <v>501</v>
      </c>
      <c r="E198" s="120" t="s">
        <v>785</v>
      </c>
      <c r="F198" s="121" t="s">
        <v>786</v>
      </c>
      <c r="G198" s="119" t="s">
        <v>570</v>
      </c>
      <c r="H198" s="122">
        <v>5</v>
      </c>
      <c r="I198" s="150"/>
      <c r="J198" s="123">
        <f t="shared" si="40"/>
        <v>0</v>
      </c>
      <c r="K198" s="122"/>
      <c r="L198" s="122">
        <f t="shared" si="41"/>
        <v>0</v>
      </c>
      <c r="M198" s="122"/>
      <c r="N198" s="122">
        <f t="shared" si="42"/>
        <v>0</v>
      </c>
      <c r="O198" s="123">
        <v>21</v>
      </c>
      <c r="P198" s="123">
        <f t="shared" si="43"/>
        <v>0</v>
      </c>
      <c r="Q198" s="123">
        <f t="shared" si="44"/>
        <v>0</v>
      </c>
      <c r="R198" s="9"/>
      <c r="S198" s="9"/>
      <c r="T198" s="9"/>
    </row>
    <row r="199" spans="1:20" ht="11.25" outlineLevel="5" x14ac:dyDescent="0.2">
      <c r="A199" s="12"/>
      <c r="B199" s="117"/>
      <c r="C199" s="118">
        <v>144</v>
      </c>
      <c r="D199" s="119" t="s">
        <v>501</v>
      </c>
      <c r="E199" s="120" t="s">
        <v>787</v>
      </c>
      <c r="F199" s="121" t="s">
        <v>788</v>
      </c>
      <c r="G199" s="119" t="s">
        <v>547</v>
      </c>
      <c r="H199" s="122">
        <v>5</v>
      </c>
      <c r="I199" s="150"/>
      <c r="J199" s="123">
        <f t="shared" si="40"/>
        <v>0</v>
      </c>
      <c r="K199" s="122">
        <v>2.5999999999999999E-3</v>
      </c>
      <c r="L199" s="122">
        <f t="shared" si="41"/>
        <v>1.2999999999999999E-2</v>
      </c>
      <c r="M199" s="122"/>
      <c r="N199" s="122">
        <f t="shared" si="42"/>
        <v>0</v>
      </c>
      <c r="O199" s="123">
        <v>21</v>
      </c>
      <c r="P199" s="123">
        <f t="shared" si="43"/>
        <v>0</v>
      </c>
      <c r="Q199" s="123">
        <f t="shared" si="44"/>
        <v>0</v>
      </c>
      <c r="R199" s="9"/>
      <c r="S199" s="9"/>
      <c r="T199" s="9"/>
    </row>
    <row r="200" spans="1:20" ht="11.25" outlineLevel="5" x14ac:dyDescent="0.2">
      <c r="A200" s="12"/>
      <c r="B200" s="117"/>
      <c r="C200" s="118">
        <v>145</v>
      </c>
      <c r="D200" s="119" t="s">
        <v>501</v>
      </c>
      <c r="E200" s="120" t="s">
        <v>789</v>
      </c>
      <c r="F200" s="121" t="s">
        <v>790</v>
      </c>
      <c r="G200" s="119" t="s">
        <v>547</v>
      </c>
      <c r="H200" s="122">
        <v>50.1</v>
      </c>
      <c r="I200" s="150"/>
      <c r="J200" s="123">
        <f t="shared" si="40"/>
        <v>0</v>
      </c>
      <c r="K200" s="122">
        <v>3.2200000000000002E-3</v>
      </c>
      <c r="L200" s="122">
        <f t="shared" si="41"/>
        <v>0.16132200000000002</v>
      </c>
      <c r="M200" s="122"/>
      <c r="N200" s="122">
        <f t="shared" si="42"/>
        <v>0</v>
      </c>
      <c r="O200" s="123">
        <v>21</v>
      </c>
      <c r="P200" s="123">
        <f t="shared" si="43"/>
        <v>0</v>
      </c>
      <c r="Q200" s="123">
        <f t="shared" si="44"/>
        <v>0</v>
      </c>
      <c r="R200" s="9"/>
      <c r="S200" s="9"/>
      <c r="T200" s="9"/>
    </row>
    <row r="201" spans="1:20" ht="11.25" outlineLevel="5" x14ac:dyDescent="0.2">
      <c r="A201" s="12"/>
      <c r="B201" s="117"/>
      <c r="C201" s="118">
        <v>146</v>
      </c>
      <c r="D201" s="119" t="s">
        <v>501</v>
      </c>
      <c r="E201" s="120" t="s">
        <v>791</v>
      </c>
      <c r="F201" s="121" t="s">
        <v>792</v>
      </c>
      <c r="G201" s="119" t="s">
        <v>547</v>
      </c>
      <c r="H201" s="122">
        <v>5.3</v>
      </c>
      <c r="I201" s="150"/>
      <c r="J201" s="123">
        <f t="shared" si="40"/>
        <v>0</v>
      </c>
      <c r="K201" s="122">
        <v>2.1700000000000001E-3</v>
      </c>
      <c r="L201" s="122">
        <f t="shared" si="41"/>
        <v>1.1500999999999999E-2</v>
      </c>
      <c r="M201" s="122"/>
      <c r="N201" s="122">
        <f t="shared" si="42"/>
        <v>0</v>
      </c>
      <c r="O201" s="123">
        <v>21</v>
      </c>
      <c r="P201" s="123">
        <f t="shared" si="43"/>
        <v>0</v>
      </c>
      <c r="Q201" s="123">
        <f t="shared" si="44"/>
        <v>0</v>
      </c>
      <c r="R201" s="9"/>
      <c r="S201" s="9"/>
      <c r="T201" s="9"/>
    </row>
    <row r="202" spans="1:20" ht="11.25" outlineLevel="5" x14ac:dyDescent="0.2">
      <c r="A202" s="12"/>
      <c r="B202" s="117"/>
      <c r="C202" s="118">
        <v>147</v>
      </c>
      <c r="D202" s="119" t="s">
        <v>501</v>
      </c>
      <c r="E202" s="120" t="s">
        <v>793</v>
      </c>
      <c r="F202" s="121" t="s">
        <v>794</v>
      </c>
      <c r="G202" s="119" t="s">
        <v>547</v>
      </c>
      <c r="H202" s="122">
        <v>20.8</v>
      </c>
      <c r="I202" s="150"/>
      <c r="J202" s="123">
        <f t="shared" si="40"/>
        <v>0</v>
      </c>
      <c r="K202" s="122">
        <v>2.0999999999999999E-3</v>
      </c>
      <c r="L202" s="122">
        <f t="shared" si="41"/>
        <v>4.3679999999999997E-2</v>
      </c>
      <c r="M202" s="122"/>
      <c r="N202" s="122">
        <f t="shared" si="42"/>
        <v>0</v>
      </c>
      <c r="O202" s="123">
        <v>21</v>
      </c>
      <c r="P202" s="123">
        <f t="shared" si="43"/>
        <v>0</v>
      </c>
      <c r="Q202" s="123">
        <f t="shared" si="44"/>
        <v>0</v>
      </c>
      <c r="R202" s="9"/>
      <c r="S202" s="9"/>
      <c r="T202" s="9"/>
    </row>
    <row r="203" spans="1:20" ht="11.25" outlineLevel="5" x14ac:dyDescent="0.2">
      <c r="A203" s="12"/>
      <c r="B203" s="117"/>
      <c r="C203" s="118">
        <v>148</v>
      </c>
      <c r="D203" s="119" t="s">
        <v>501</v>
      </c>
      <c r="E203" s="120" t="s">
        <v>795</v>
      </c>
      <c r="F203" s="121" t="s">
        <v>796</v>
      </c>
      <c r="G203" s="119" t="s">
        <v>504</v>
      </c>
      <c r="H203" s="122">
        <v>366.73900000000003</v>
      </c>
      <c r="I203" s="150"/>
      <c r="J203" s="123">
        <f t="shared" si="40"/>
        <v>0</v>
      </c>
      <c r="K203" s="122">
        <v>1E-4</v>
      </c>
      <c r="L203" s="122">
        <f t="shared" si="41"/>
        <v>3.6673900000000002E-2</v>
      </c>
      <c r="M203" s="122"/>
      <c r="N203" s="122">
        <f t="shared" si="42"/>
        <v>0</v>
      </c>
      <c r="O203" s="123">
        <v>21</v>
      </c>
      <c r="P203" s="123">
        <f t="shared" si="43"/>
        <v>0</v>
      </c>
      <c r="Q203" s="123">
        <f t="shared" si="44"/>
        <v>0</v>
      </c>
      <c r="R203" s="9"/>
      <c r="S203" s="9"/>
      <c r="T203" s="9"/>
    </row>
    <row r="204" spans="1:20" ht="11.25" outlineLevel="5" x14ac:dyDescent="0.2">
      <c r="A204" s="12"/>
      <c r="B204" s="117"/>
      <c r="C204" s="118">
        <v>149</v>
      </c>
      <c r="D204" s="119" t="s">
        <v>501</v>
      </c>
      <c r="E204" s="120" t="s">
        <v>797</v>
      </c>
      <c r="F204" s="121" t="s">
        <v>798</v>
      </c>
      <c r="G204" s="119" t="s">
        <v>547</v>
      </c>
      <c r="H204" s="122">
        <v>1469.8560000000002</v>
      </c>
      <c r="I204" s="150"/>
      <c r="J204" s="123">
        <f t="shared" si="40"/>
        <v>0</v>
      </c>
      <c r="K204" s="122">
        <v>5.0000000000000001E-4</v>
      </c>
      <c r="L204" s="122">
        <f t="shared" si="41"/>
        <v>0.73492800000000014</v>
      </c>
      <c r="M204" s="122"/>
      <c r="N204" s="122">
        <f t="shared" si="42"/>
        <v>0</v>
      </c>
      <c r="O204" s="123">
        <v>21</v>
      </c>
      <c r="P204" s="123">
        <f t="shared" si="43"/>
        <v>0</v>
      </c>
      <c r="Q204" s="123">
        <f t="shared" si="44"/>
        <v>0</v>
      </c>
      <c r="R204" s="9"/>
      <c r="S204" s="9"/>
      <c r="T204" s="9"/>
    </row>
    <row r="205" spans="1:20" ht="11.25" outlineLevel="5" x14ac:dyDescent="0.2">
      <c r="A205" s="12"/>
      <c r="B205" s="117"/>
      <c r="C205" s="118">
        <v>150</v>
      </c>
      <c r="D205" s="119" t="s">
        <v>501</v>
      </c>
      <c r="E205" s="120" t="s">
        <v>799</v>
      </c>
      <c r="F205" s="121" t="s">
        <v>800</v>
      </c>
      <c r="G205" s="119" t="s">
        <v>534</v>
      </c>
      <c r="H205" s="122">
        <v>0.89900000000000002</v>
      </c>
      <c r="I205" s="150"/>
      <c r="J205" s="123">
        <f t="shared" si="40"/>
        <v>0</v>
      </c>
      <c r="K205" s="122"/>
      <c r="L205" s="122">
        <f t="shared" si="41"/>
        <v>0</v>
      </c>
      <c r="M205" s="122"/>
      <c r="N205" s="122">
        <f t="shared" si="42"/>
        <v>0</v>
      </c>
      <c r="O205" s="123">
        <v>21</v>
      </c>
      <c r="P205" s="123">
        <f t="shared" si="43"/>
        <v>0</v>
      </c>
      <c r="Q205" s="123">
        <f t="shared" si="44"/>
        <v>0</v>
      </c>
      <c r="R205" s="9"/>
      <c r="S205" s="9"/>
      <c r="T205" s="9"/>
    </row>
    <row r="206" spans="1:20" outlineLevel="5" x14ac:dyDescent="0.15">
      <c r="B206" s="7"/>
      <c r="C206" s="7"/>
      <c r="D206" s="7"/>
      <c r="E206" s="7"/>
      <c r="F206" s="7"/>
      <c r="G206" s="7"/>
      <c r="H206" s="7"/>
      <c r="I206" s="9"/>
      <c r="J206" s="9"/>
      <c r="K206" s="7"/>
      <c r="L206" s="7"/>
      <c r="M206" s="7"/>
      <c r="N206" s="7"/>
      <c r="O206" s="7"/>
      <c r="P206" s="9"/>
      <c r="Q206" s="9"/>
    </row>
    <row r="207" spans="1:20" ht="10.5" outlineLevel="3" x14ac:dyDescent="0.15">
      <c r="A207" s="69" t="s">
        <v>100</v>
      </c>
      <c r="B207" s="103">
        <v>4</v>
      </c>
      <c r="C207" s="104"/>
      <c r="D207" s="105" t="s">
        <v>499</v>
      </c>
      <c r="E207" s="105"/>
      <c r="F207" s="106" t="s">
        <v>101</v>
      </c>
      <c r="G207" s="105"/>
      <c r="H207" s="107"/>
      <c r="I207" s="108"/>
      <c r="J207" s="71">
        <f>SUBTOTAL(9,J208:J217)</f>
        <v>0</v>
      </c>
      <c r="K207" s="107"/>
      <c r="L207" s="72">
        <f>SUBTOTAL(9,L208:L217)</f>
        <v>1.1184249999999998</v>
      </c>
      <c r="M207" s="107"/>
      <c r="N207" s="72">
        <f>SUBTOTAL(9,N208:N217)</f>
        <v>0</v>
      </c>
      <c r="O207" s="109"/>
      <c r="P207" s="71">
        <f>SUBTOTAL(9,P208:P217)</f>
        <v>0</v>
      </c>
      <c r="Q207" s="71">
        <f>SUBTOTAL(9,Q208:Q217)</f>
        <v>0</v>
      </c>
      <c r="R207" s="7"/>
      <c r="S207" s="9"/>
      <c r="T207" s="9"/>
    </row>
    <row r="208" spans="1:20" ht="9" outlineLevel="4" x14ac:dyDescent="0.15">
      <c r="A208" s="73" t="s">
        <v>102</v>
      </c>
      <c r="B208" s="110">
        <v>5</v>
      </c>
      <c r="C208" s="111"/>
      <c r="D208" s="112" t="s">
        <v>500</v>
      </c>
      <c r="E208" s="112"/>
      <c r="F208" s="113" t="s">
        <v>103</v>
      </c>
      <c r="G208" s="112"/>
      <c r="H208" s="114"/>
      <c r="I208" s="115"/>
      <c r="J208" s="75">
        <f>SUBTOTAL(9,J209:J217)</f>
        <v>0</v>
      </c>
      <c r="K208" s="114"/>
      <c r="L208" s="76">
        <f>SUBTOTAL(9,L209:L217)</f>
        <v>1.1184249999999998</v>
      </c>
      <c r="M208" s="114"/>
      <c r="N208" s="76">
        <f>SUBTOTAL(9,N209:N217)</f>
        <v>0</v>
      </c>
      <c r="O208" s="116"/>
      <c r="P208" s="75">
        <f>SUBTOTAL(9,P209:P217)</f>
        <v>0</v>
      </c>
      <c r="Q208" s="75">
        <f>SUBTOTAL(9,Q209:Q217)</f>
        <v>0</v>
      </c>
      <c r="R208" s="7"/>
      <c r="S208" s="9"/>
      <c r="T208" s="9"/>
    </row>
    <row r="209" spans="1:20" ht="22.5" outlineLevel="5" x14ac:dyDescent="0.2">
      <c r="A209" s="12"/>
      <c r="B209" s="117"/>
      <c r="C209" s="118">
        <v>151</v>
      </c>
      <c r="D209" s="119" t="s">
        <v>501</v>
      </c>
      <c r="E209" s="120" t="s">
        <v>801</v>
      </c>
      <c r="F209" s="121" t="s">
        <v>802</v>
      </c>
      <c r="G209" s="119" t="s">
        <v>594</v>
      </c>
      <c r="H209" s="122">
        <v>1</v>
      </c>
      <c r="I209" s="150"/>
      <c r="J209" s="123">
        <f t="shared" ref="J209:J216" si="45">H209*I209</f>
        <v>0</v>
      </c>
      <c r="K209" s="122">
        <v>9.8500000000000004E-2</v>
      </c>
      <c r="L209" s="122">
        <f t="shared" ref="L209:L216" si="46">H209*K209</f>
        <v>9.8500000000000004E-2</v>
      </c>
      <c r="M209" s="122"/>
      <c r="N209" s="122">
        <f t="shared" ref="N209:N216" si="47">H209*M209</f>
        <v>0</v>
      </c>
      <c r="O209" s="123">
        <v>21</v>
      </c>
      <c r="P209" s="123">
        <f t="shared" ref="P209:P216" si="48">J209*(O209/100)</f>
        <v>0</v>
      </c>
      <c r="Q209" s="123">
        <f t="shared" ref="Q209:Q216" si="49">J209+P209</f>
        <v>0</v>
      </c>
      <c r="R209" s="9"/>
      <c r="S209" s="9"/>
      <c r="T209" s="9"/>
    </row>
    <row r="210" spans="1:20" ht="22.5" outlineLevel="5" x14ac:dyDescent="0.2">
      <c r="A210" s="12"/>
      <c r="B210" s="117"/>
      <c r="C210" s="118">
        <v>152</v>
      </c>
      <c r="D210" s="119" t="s">
        <v>501</v>
      </c>
      <c r="E210" s="120" t="s">
        <v>803</v>
      </c>
      <c r="F210" s="121" t="s">
        <v>804</v>
      </c>
      <c r="G210" s="119" t="s">
        <v>594</v>
      </c>
      <c r="H210" s="122">
        <v>1</v>
      </c>
      <c r="I210" s="150"/>
      <c r="J210" s="123">
        <f t="shared" si="45"/>
        <v>0</v>
      </c>
      <c r="K210" s="122">
        <v>8.8999999999999996E-2</v>
      </c>
      <c r="L210" s="122">
        <f t="shared" si="46"/>
        <v>8.8999999999999996E-2</v>
      </c>
      <c r="M210" s="122"/>
      <c r="N210" s="122">
        <f t="shared" si="47"/>
        <v>0</v>
      </c>
      <c r="O210" s="123">
        <v>21</v>
      </c>
      <c r="P210" s="123">
        <f t="shared" si="48"/>
        <v>0</v>
      </c>
      <c r="Q210" s="123">
        <f t="shared" si="49"/>
        <v>0</v>
      </c>
      <c r="R210" s="9"/>
      <c r="S210" s="9"/>
      <c r="T210" s="9"/>
    </row>
    <row r="211" spans="1:20" ht="22.5" outlineLevel="5" x14ac:dyDescent="0.2">
      <c r="A211" s="12"/>
      <c r="B211" s="117"/>
      <c r="C211" s="118">
        <v>153</v>
      </c>
      <c r="D211" s="119" t="s">
        <v>501</v>
      </c>
      <c r="E211" s="120" t="s">
        <v>805</v>
      </c>
      <c r="F211" s="121" t="s">
        <v>806</v>
      </c>
      <c r="G211" s="119" t="s">
        <v>594</v>
      </c>
      <c r="H211" s="122">
        <v>1</v>
      </c>
      <c r="I211" s="150"/>
      <c r="J211" s="123">
        <f t="shared" si="45"/>
        <v>0</v>
      </c>
      <c r="K211" s="122">
        <v>0.106</v>
      </c>
      <c r="L211" s="122">
        <f t="shared" si="46"/>
        <v>0.106</v>
      </c>
      <c r="M211" s="122"/>
      <c r="N211" s="122">
        <f t="shared" si="47"/>
        <v>0</v>
      </c>
      <c r="O211" s="123">
        <v>21</v>
      </c>
      <c r="P211" s="123">
        <f t="shared" si="48"/>
        <v>0</v>
      </c>
      <c r="Q211" s="123">
        <f t="shared" si="49"/>
        <v>0</v>
      </c>
      <c r="R211" s="9"/>
      <c r="S211" s="9"/>
      <c r="T211" s="9"/>
    </row>
    <row r="212" spans="1:20" ht="22.5" outlineLevel="5" x14ac:dyDescent="0.2">
      <c r="A212" s="12"/>
      <c r="B212" s="117"/>
      <c r="C212" s="118">
        <v>154</v>
      </c>
      <c r="D212" s="119" t="s">
        <v>501</v>
      </c>
      <c r="E212" s="120" t="s">
        <v>807</v>
      </c>
      <c r="F212" s="121" t="s">
        <v>808</v>
      </c>
      <c r="G212" s="119" t="s">
        <v>594</v>
      </c>
      <c r="H212" s="122">
        <v>2</v>
      </c>
      <c r="I212" s="150"/>
      <c r="J212" s="123">
        <f t="shared" si="45"/>
        <v>0</v>
      </c>
      <c r="K212" s="122">
        <v>0.245</v>
      </c>
      <c r="L212" s="122">
        <f t="shared" si="46"/>
        <v>0.49</v>
      </c>
      <c r="M212" s="122"/>
      <c r="N212" s="122">
        <f t="shared" si="47"/>
        <v>0</v>
      </c>
      <c r="O212" s="123">
        <v>21</v>
      </c>
      <c r="P212" s="123">
        <f t="shared" si="48"/>
        <v>0</v>
      </c>
      <c r="Q212" s="123">
        <f t="shared" si="49"/>
        <v>0</v>
      </c>
      <c r="R212" s="9"/>
      <c r="S212" s="9"/>
      <c r="T212" s="9"/>
    </row>
    <row r="213" spans="1:20" ht="22.5" outlineLevel="5" x14ac:dyDescent="0.2">
      <c r="A213" s="12"/>
      <c r="B213" s="117"/>
      <c r="C213" s="118">
        <v>155</v>
      </c>
      <c r="D213" s="119" t="s">
        <v>501</v>
      </c>
      <c r="E213" s="120" t="s">
        <v>809</v>
      </c>
      <c r="F213" s="121" t="s">
        <v>810</v>
      </c>
      <c r="G213" s="119" t="s">
        <v>594</v>
      </c>
      <c r="H213" s="122">
        <v>1</v>
      </c>
      <c r="I213" s="150"/>
      <c r="J213" s="123">
        <f t="shared" si="45"/>
        <v>0</v>
      </c>
      <c r="K213" s="122">
        <v>9.8500000000000004E-2</v>
      </c>
      <c r="L213" s="122">
        <f t="shared" si="46"/>
        <v>9.8500000000000004E-2</v>
      </c>
      <c r="M213" s="122"/>
      <c r="N213" s="122">
        <f t="shared" si="47"/>
        <v>0</v>
      </c>
      <c r="O213" s="123">
        <v>21</v>
      </c>
      <c r="P213" s="123">
        <f t="shared" si="48"/>
        <v>0</v>
      </c>
      <c r="Q213" s="123">
        <f t="shared" si="49"/>
        <v>0</v>
      </c>
      <c r="R213" s="9"/>
      <c r="S213" s="9"/>
      <c r="T213" s="9"/>
    </row>
    <row r="214" spans="1:20" ht="22.5" outlineLevel="5" x14ac:dyDescent="0.2">
      <c r="A214" s="12"/>
      <c r="B214" s="117"/>
      <c r="C214" s="118">
        <v>156</v>
      </c>
      <c r="D214" s="119" t="s">
        <v>501</v>
      </c>
      <c r="E214" s="120" t="s">
        <v>811</v>
      </c>
      <c r="F214" s="121" t="s">
        <v>812</v>
      </c>
      <c r="G214" s="119" t="s">
        <v>594</v>
      </c>
      <c r="H214" s="122">
        <v>1</v>
      </c>
      <c r="I214" s="150"/>
      <c r="J214" s="123">
        <f t="shared" si="45"/>
        <v>0</v>
      </c>
      <c r="K214" s="122">
        <v>0.14777499999999999</v>
      </c>
      <c r="L214" s="122">
        <f t="shared" si="46"/>
        <v>0.14777499999999999</v>
      </c>
      <c r="M214" s="122"/>
      <c r="N214" s="122">
        <f t="shared" si="47"/>
        <v>0</v>
      </c>
      <c r="O214" s="123">
        <v>21</v>
      </c>
      <c r="P214" s="123">
        <f t="shared" si="48"/>
        <v>0</v>
      </c>
      <c r="Q214" s="123">
        <f t="shared" si="49"/>
        <v>0</v>
      </c>
      <c r="R214" s="9"/>
      <c r="S214" s="9"/>
      <c r="T214" s="9"/>
    </row>
    <row r="215" spans="1:20" ht="22.5" outlineLevel="5" x14ac:dyDescent="0.2">
      <c r="A215" s="12"/>
      <c r="B215" s="117"/>
      <c r="C215" s="118">
        <v>157</v>
      </c>
      <c r="D215" s="119" t="s">
        <v>501</v>
      </c>
      <c r="E215" s="120" t="s">
        <v>813</v>
      </c>
      <c r="F215" s="121" t="s">
        <v>814</v>
      </c>
      <c r="G215" s="119" t="s">
        <v>594</v>
      </c>
      <c r="H215" s="122">
        <v>1</v>
      </c>
      <c r="I215" s="150"/>
      <c r="J215" s="123">
        <f t="shared" si="45"/>
        <v>0</v>
      </c>
      <c r="K215" s="122">
        <v>8.8650000000000007E-2</v>
      </c>
      <c r="L215" s="122">
        <f t="shared" si="46"/>
        <v>8.8650000000000007E-2</v>
      </c>
      <c r="M215" s="122"/>
      <c r="N215" s="122">
        <f t="shared" si="47"/>
        <v>0</v>
      </c>
      <c r="O215" s="123">
        <v>21</v>
      </c>
      <c r="P215" s="123">
        <f t="shared" si="48"/>
        <v>0</v>
      </c>
      <c r="Q215" s="123">
        <f t="shared" si="49"/>
        <v>0</v>
      </c>
      <c r="R215" s="9"/>
      <c r="S215" s="9"/>
      <c r="T215" s="9"/>
    </row>
    <row r="216" spans="1:20" ht="11.25" outlineLevel="5" x14ac:dyDescent="0.2">
      <c r="A216" s="12"/>
      <c r="B216" s="117"/>
      <c r="C216" s="118">
        <v>158</v>
      </c>
      <c r="D216" s="119" t="s">
        <v>501</v>
      </c>
      <c r="E216" s="120" t="s">
        <v>815</v>
      </c>
      <c r="F216" s="121" t="s">
        <v>816</v>
      </c>
      <c r="G216" s="119" t="s">
        <v>534</v>
      </c>
      <c r="H216" s="122">
        <v>1.1184249999999998</v>
      </c>
      <c r="I216" s="150"/>
      <c r="J216" s="123">
        <f t="shared" si="45"/>
        <v>0</v>
      </c>
      <c r="K216" s="122"/>
      <c r="L216" s="122">
        <f t="shared" si="46"/>
        <v>0</v>
      </c>
      <c r="M216" s="122"/>
      <c r="N216" s="122">
        <f t="shared" si="47"/>
        <v>0</v>
      </c>
      <c r="O216" s="123">
        <v>21</v>
      </c>
      <c r="P216" s="123">
        <f t="shared" si="48"/>
        <v>0</v>
      </c>
      <c r="Q216" s="123">
        <f t="shared" si="49"/>
        <v>0</v>
      </c>
      <c r="R216" s="9"/>
      <c r="S216" s="9"/>
      <c r="T216" s="9"/>
    </row>
    <row r="217" spans="1:20" outlineLevel="5" x14ac:dyDescent="0.15">
      <c r="B217" s="7"/>
      <c r="C217" s="7"/>
      <c r="D217" s="7"/>
      <c r="E217" s="7"/>
      <c r="F217" s="7"/>
      <c r="G217" s="7"/>
      <c r="H217" s="7"/>
      <c r="I217" s="9"/>
      <c r="J217" s="9"/>
      <c r="K217" s="7"/>
      <c r="L217" s="7"/>
      <c r="M217" s="7"/>
      <c r="N217" s="7"/>
      <c r="O217" s="7"/>
      <c r="P217" s="9"/>
      <c r="Q217" s="9"/>
    </row>
    <row r="218" spans="1:20" ht="10.5" outlineLevel="3" x14ac:dyDescent="0.15">
      <c r="A218" s="69" t="s">
        <v>104</v>
      </c>
      <c r="B218" s="103">
        <v>4</v>
      </c>
      <c r="C218" s="104"/>
      <c r="D218" s="105" t="s">
        <v>499</v>
      </c>
      <c r="E218" s="105"/>
      <c r="F218" s="106" t="s">
        <v>105</v>
      </c>
      <c r="G218" s="105"/>
      <c r="H218" s="107"/>
      <c r="I218" s="108"/>
      <c r="J218" s="71">
        <f>SUBTOTAL(9,J219:J244)</f>
        <v>0</v>
      </c>
      <c r="K218" s="107"/>
      <c r="L218" s="72">
        <f>SUBTOTAL(9,L219:L244)</f>
        <v>9.1428834395000003</v>
      </c>
      <c r="M218" s="107"/>
      <c r="N218" s="72">
        <f>SUBTOTAL(9,N219:N244)</f>
        <v>0.25</v>
      </c>
      <c r="O218" s="109"/>
      <c r="P218" s="71">
        <f>SUBTOTAL(9,P219:P244)</f>
        <v>0</v>
      </c>
      <c r="Q218" s="71">
        <f>SUBTOTAL(9,Q219:Q244)</f>
        <v>0</v>
      </c>
      <c r="R218" s="7"/>
      <c r="S218" s="9"/>
      <c r="T218" s="9"/>
    </row>
    <row r="219" spans="1:20" ht="9" outlineLevel="4" x14ac:dyDescent="0.15">
      <c r="A219" s="73" t="s">
        <v>106</v>
      </c>
      <c r="B219" s="110">
        <v>5</v>
      </c>
      <c r="C219" s="111"/>
      <c r="D219" s="112" t="s">
        <v>500</v>
      </c>
      <c r="E219" s="112"/>
      <c r="F219" s="113" t="s">
        <v>107</v>
      </c>
      <c r="G219" s="112"/>
      <c r="H219" s="114"/>
      <c r="I219" s="115"/>
      <c r="J219" s="75">
        <f>SUBTOTAL(9,J220:J244)</f>
        <v>0</v>
      </c>
      <c r="K219" s="114"/>
      <c r="L219" s="76">
        <f>SUBTOTAL(9,L220:L244)</f>
        <v>9.1428834395000003</v>
      </c>
      <c r="M219" s="114"/>
      <c r="N219" s="76">
        <f>SUBTOTAL(9,N220:N244)</f>
        <v>0.25</v>
      </c>
      <c r="O219" s="116"/>
      <c r="P219" s="75">
        <f>SUBTOTAL(9,P220:P244)</f>
        <v>0</v>
      </c>
      <c r="Q219" s="75">
        <f>SUBTOTAL(9,Q220:Q244)</f>
        <v>0</v>
      </c>
      <c r="R219" s="7"/>
      <c r="S219" s="9"/>
      <c r="T219" s="9"/>
    </row>
    <row r="220" spans="1:20" ht="11.25" outlineLevel="5" x14ac:dyDescent="0.2">
      <c r="A220" s="12"/>
      <c r="B220" s="117"/>
      <c r="C220" s="118">
        <v>159</v>
      </c>
      <c r="D220" s="119" t="s">
        <v>621</v>
      </c>
      <c r="E220" s="120" t="s">
        <v>817</v>
      </c>
      <c r="F220" s="121" t="s">
        <v>818</v>
      </c>
      <c r="G220" s="119" t="s">
        <v>534</v>
      </c>
      <c r="H220" s="122">
        <v>0.13214880000000001</v>
      </c>
      <c r="I220" s="150"/>
      <c r="J220" s="123">
        <f t="shared" ref="J220:J243" si="50">H220*I220</f>
        <v>0</v>
      </c>
      <c r="K220" s="122">
        <v>1</v>
      </c>
      <c r="L220" s="122">
        <f t="shared" ref="L220:L243" si="51">H220*K220</f>
        <v>0.13214880000000001</v>
      </c>
      <c r="M220" s="122"/>
      <c r="N220" s="122">
        <f t="shared" ref="N220:N243" si="52">H220*M220</f>
        <v>0</v>
      </c>
      <c r="O220" s="123">
        <v>21</v>
      </c>
      <c r="P220" s="123">
        <f t="shared" ref="P220:P243" si="53">J220*(O220/100)</f>
        <v>0</v>
      </c>
      <c r="Q220" s="123">
        <f t="shared" ref="Q220:Q243" si="54">J220+P220</f>
        <v>0</v>
      </c>
      <c r="R220" s="9"/>
      <c r="S220" s="9"/>
      <c r="T220" s="9"/>
    </row>
    <row r="221" spans="1:20" ht="11.25" outlineLevel="5" x14ac:dyDescent="0.2">
      <c r="A221" s="12"/>
      <c r="B221" s="117"/>
      <c r="C221" s="118">
        <v>160</v>
      </c>
      <c r="D221" s="119" t="s">
        <v>621</v>
      </c>
      <c r="E221" s="120" t="s">
        <v>819</v>
      </c>
      <c r="F221" s="121" t="s">
        <v>820</v>
      </c>
      <c r="G221" s="119" t="s">
        <v>534</v>
      </c>
      <c r="H221" s="122">
        <v>4.2645936240000006</v>
      </c>
      <c r="I221" s="150"/>
      <c r="J221" s="123">
        <f t="shared" si="50"/>
        <v>0</v>
      </c>
      <c r="K221" s="122">
        <v>1</v>
      </c>
      <c r="L221" s="122">
        <f t="shared" si="51"/>
        <v>4.2645936240000006</v>
      </c>
      <c r="M221" s="122"/>
      <c r="N221" s="122">
        <f t="shared" si="52"/>
        <v>0</v>
      </c>
      <c r="O221" s="123">
        <v>21</v>
      </c>
      <c r="P221" s="123">
        <f t="shared" si="53"/>
        <v>0</v>
      </c>
      <c r="Q221" s="123">
        <f t="shared" si="54"/>
        <v>0</v>
      </c>
      <c r="R221" s="9"/>
      <c r="S221" s="9"/>
      <c r="T221" s="9"/>
    </row>
    <row r="222" spans="1:20" ht="11.25" outlineLevel="5" x14ac:dyDescent="0.2">
      <c r="A222" s="12"/>
      <c r="B222" s="117"/>
      <c r="C222" s="118">
        <v>161</v>
      </c>
      <c r="D222" s="119" t="s">
        <v>621</v>
      </c>
      <c r="E222" s="120" t="s">
        <v>821</v>
      </c>
      <c r="F222" s="121" t="s">
        <v>822</v>
      </c>
      <c r="G222" s="119" t="s">
        <v>534</v>
      </c>
      <c r="H222" s="122">
        <v>1.0624348800000001</v>
      </c>
      <c r="I222" s="150"/>
      <c r="J222" s="123">
        <f t="shared" si="50"/>
        <v>0</v>
      </c>
      <c r="K222" s="122">
        <v>1</v>
      </c>
      <c r="L222" s="122">
        <f t="shared" si="51"/>
        <v>1.0624348800000001</v>
      </c>
      <c r="M222" s="122"/>
      <c r="N222" s="122">
        <f t="shared" si="52"/>
        <v>0</v>
      </c>
      <c r="O222" s="123">
        <v>21</v>
      </c>
      <c r="P222" s="123">
        <f t="shared" si="53"/>
        <v>0</v>
      </c>
      <c r="Q222" s="123">
        <f t="shared" si="54"/>
        <v>0</v>
      </c>
      <c r="R222" s="9"/>
      <c r="S222" s="9"/>
      <c r="T222" s="9"/>
    </row>
    <row r="223" spans="1:20" ht="11.25" outlineLevel="5" x14ac:dyDescent="0.2">
      <c r="A223" s="12"/>
      <c r="B223" s="117"/>
      <c r="C223" s="118">
        <v>162</v>
      </c>
      <c r="D223" s="119" t="s">
        <v>621</v>
      </c>
      <c r="E223" s="120" t="s">
        <v>823</v>
      </c>
      <c r="F223" s="121" t="s">
        <v>824</v>
      </c>
      <c r="G223" s="119" t="s">
        <v>534</v>
      </c>
      <c r="H223" s="122">
        <v>1.5056121780000002</v>
      </c>
      <c r="I223" s="150"/>
      <c r="J223" s="123">
        <f t="shared" si="50"/>
        <v>0</v>
      </c>
      <c r="K223" s="122">
        <v>1</v>
      </c>
      <c r="L223" s="122">
        <f t="shared" si="51"/>
        <v>1.5056121780000002</v>
      </c>
      <c r="M223" s="122"/>
      <c r="N223" s="122">
        <f t="shared" si="52"/>
        <v>0</v>
      </c>
      <c r="O223" s="123">
        <v>21</v>
      </c>
      <c r="P223" s="123">
        <f t="shared" si="53"/>
        <v>0</v>
      </c>
      <c r="Q223" s="123">
        <f t="shared" si="54"/>
        <v>0</v>
      </c>
      <c r="R223" s="9"/>
      <c r="S223" s="9"/>
      <c r="T223" s="9"/>
    </row>
    <row r="224" spans="1:20" ht="22.5" outlineLevel="5" x14ac:dyDescent="0.2">
      <c r="A224" s="12"/>
      <c r="B224" s="117"/>
      <c r="C224" s="118">
        <v>163</v>
      </c>
      <c r="D224" s="119" t="s">
        <v>501</v>
      </c>
      <c r="E224" s="120" t="s">
        <v>825</v>
      </c>
      <c r="F224" s="121" t="s">
        <v>826</v>
      </c>
      <c r="G224" s="119" t="s">
        <v>594</v>
      </c>
      <c r="H224" s="122">
        <v>1</v>
      </c>
      <c r="I224" s="150"/>
      <c r="J224" s="123">
        <f t="shared" si="50"/>
        <v>0</v>
      </c>
      <c r="K224" s="122">
        <v>6.8000000000000005E-2</v>
      </c>
      <c r="L224" s="122">
        <f t="shared" si="51"/>
        <v>6.8000000000000005E-2</v>
      </c>
      <c r="M224" s="122"/>
      <c r="N224" s="122">
        <f t="shared" si="52"/>
        <v>0</v>
      </c>
      <c r="O224" s="123">
        <v>21</v>
      </c>
      <c r="P224" s="123">
        <f t="shared" si="53"/>
        <v>0</v>
      </c>
      <c r="Q224" s="123">
        <f t="shared" si="54"/>
        <v>0</v>
      </c>
      <c r="R224" s="9"/>
      <c r="S224" s="9"/>
      <c r="T224" s="9"/>
    </row>
    <row r="225" spans="1:20" ht="22.5" outlineLevel="5" x14ac:dyDescent="0.2">
      <c r="A225" s="12"/>
      <c r="B225" s="117"/>
      <c r="C225" s="118">
        <v>164</v>
      </c>
      <c r="D225" s="119" t="s">
        <v>501</v>
      </c>
      <c r="E225" s="120" t="s">
        <v>827</v>
      </c>
      <c r="F225" s="121" t="s">
        <v>828</v>
      </c>
      <c r="G225" s="119" t="s">
        <v>594</v>
      </c>
      <c r="H225" s="122">
        <v>1</v>
      </c>
      <c r="I225" s="150"/>
      <c r="J225" s="123">
        <f t="shared" si="50"/>
        <v>0</v>
      </c>
      <c r="K225" s="122">
        <v>5.2999999999999999E-2</v>
      </c>
      <c r="L225" s="122">
        <f t="shared" si="51"/>
        <v>5.2999999999999999E-2</v>
      </c>
      <c r="M225" s="122"/>
      <c r="N225" s="122">
        <f t="shared" si="52"/>
        <v>0</v>
      </c>
      <c r="O225" s="123">
        <v>21</v>
      </c>
      <c r="P225" s="123">
        <f t="shared" si="53"/>
        <v>0</v>
      </c>
      <c r="Q225" s="123">
        <f t="shared" si="54"/>
        <v>0</v>
      </c>
      <c r="R225" s="9"/>
      <c r="S225" s="9"/>
      <c r="T225" s="9"/>
    </row>
    <row r="226" spans="1:20" ht="11.25" outlineLevel="5" x14ac:dyDescent="0.2">
      <c r="A226" s="12"/>
      <c r="B226" s="117"/>
      <c r="C226" s="118">
        <v>165</v>
      </c>
      <c r="D226" s="119" t="s">
        <v>501</v>
      </c>
      <c r="E226" s="120" t="s">
        <v>829</v>
      </c>
      <c r="F226" s="121" t="s">
        <v>830</v>
      </c>
      <c r="G226" s="119" t="s">
        <v>594</v>
      </c>
      <c r="H226" s="122">
        <v>1</v>
      </c>
      <c r="I226" s="150"/>
      <c r="J226" s="123">
        <f t="shared" si="50"/>
        <v>0</v>
      </c>
      <c r="K226" s="122">
        <v>4.2999999999999997E-2</v>
      </c>
      <c r="L226" s="122">
        <f t="shared" si="51"/>
        <v>4.2999999999999997E-2</v>
      </c>
      <c r="M226" s="122"/>
      <c r="N226" s="122">
        <f t="shared" si="52"/>
        <v>0</v>
      </c>
      <c r="O226" s="123">
        <v>21</v>
      </c>
      <c r="P226" s="123">
        <f t="shared" si="53"/>
        <v>0</v>
      </c>
      <c r="Q226" s="123">
        <f t="shared" si="54"/>
        <v>0</v>
      </c>
      <c r="R226" s="9"/>
      <c r="S226" s="9"/>
      <c r="T226" s="9"/>
    </row>
    <row r="227" spans="1:20" ht="11.25" outlineLevel="5" x14ac:dyDescent="0.2">
      <c r="A227" s="12"/>
      <c r="B227" s="117"/>
      <c r="C227" s="118">
        <v>166</v>
      </c>
      <c r="D227" s="119" t="s">
        <v>501</v>
      </c>
      <c r="E227" s="120" t="s">
        <v>831</v>
      </c>
      <c r="F227" s="121" t="s">
        <v>832</v>
      </c>
      <c r="G227" s="119" t="s">
        <v>594</v>
      </c>
      <c r="H227" s="122">
        <v>1</v>
      </c>
      <c r="I227" s="150"/>
      <c r="J227" s="123">
        <f t="shared" si="50"/>
        <v>0</v>
      </c>
      <c r="K227" s="122">
        <v>0.04</v>
      </c>
      <c r="L227" s="122">
        <f t="shared" si="51"/>
        <v>0.04</v>
      </c>
      <c r="M227" s="122"/>
      <c r="N227" s="122">
        <f t="shared" si="52"/>
        <v>0</v>
      </c>
      <c r="O227" s="123">
        <v>21</v>
      </c>
      <c r="P227" s="123">
        <f t="shared" si="53"/>
        <v>0</v>
      </c>
      <c r="Q227" s="123">
        <f t="shared" si="54"/>
        <v>0</v>
      </c>
      <c r="R227" s="9"/>
      <c r="S227" s="9"/>
      <c r="T227" s="9"/>
    </row>
    <row r="228" spans="1:20" ht="11.25" outlineLevel="5" x14ac:dyDescent="0.2">
      <c r="A228" s="12"/>
      <c r="B228" s="117"/>
      <c r="C228" s="118">
        <v>167</v>
      </c>
      <c r="D228" s="119" t="s">
        <v>501</v>
      </c>
      <c r="E228" s="120" t="s">
        <v>833</v>
      </c>
      <c r="F228" s="121" t="s">
        <v>834</v>
      </c>
      <c r="G228" s="119" t="s">
        <v>594</v>
      </c>
      <c r="H228" s="122">
        <v>1</v>
      </c>
      <c r="I228" s="150"/>
      <c r="J228" s="123">
        <f t="shared" si="50"/>
        <v>0</v>
      </c>
      <c r="K228" s="122">
        <v>3.4000000000000002E-2</v>
      </c>
      <c r="L228" s="122">
        <f t="shared" si="51"/>
        <v>3.4000000000000002E-2</v>
      </c>
      <c r="M228" s="122"/>
      <c r="N228" s="122">
        <f t="shared" si="52"/>
        <v>0</v>
      </c>
      <c r="O228" s="123">
        <v>21</v>
      </c>
      <c r="P228" s="123">
        <f t="shared" si="53"/>
        <v>0</v>
      </c>
      <c r="Q228" s="123">
        <f t="shared" si="54"/>
        <v>0</v>
      </c>
      <c r="R228" s="9"/>
      <c r="S228" s="9"/>
      <c r="T228" s="9"/>
    </row>
    <row r="229" spans="1:20" ht="22.5" outlineLevel="5" x14ac:dyDescent="0.2">
      <c r="A229" s="12"/>
      <c r="B229" s="117"/>
      <c r="C229" s="118">
        <v>168</v>
      </c>
      <c r="D229" s="119" t="s">
        <v>501</v>
      </c>
      <c r="E229" s="120" t="s">
        <v>835</v>
      </c>
      <c r="F229" s="121" t="s">
        <v>836</v>
      </c>
      <c r="G229" s="119" t="s">
        <v>594</v>
      </c>
      <c r="H229" s="122">
        <v>1</v>
      </c>
      <c r="I229" s="150"/>
      <c r="J229" s="123">
        <f t="shared" si="50"/>
        <v>0</v>
      </c>
      <c r="K229" s="122">
        <v>4.2999999999999997E-2</v>
      </c>
      <c r="L229" s="122">
        <f t="shared" si="51"/>
        <v>4.2999999999999997E-2</v>
      </c>
      <c r="M229" s="122"/>
      <c r="N229" s="122">
        <f t="shared" si="52"/>
        <v>0</v>
      </c>
      <c r="O229" s="123">
        <v>21</v>
      </c>
      <c r="P229" s="123">
        <f t="shared" si="53"/>
        <v>0</v>
      </c>
      <c r="Q229" s="123">
        <f t="shared" si="54"/>
        <v>0</v>
      </c>
      <c r="R229" s="9"/>
      <c r="S229" s="9"/>
      <c r="T229" s="9"/>
    </row>
    <row r="230" spans="1:20" ht="11.25" outlineLevel="5" x14ac:dyDescent="0.2">
      <c r="A230" s="12"/>
      <c r="B230" s="117"/>
      <c r="C230" s="118">
        <v>169</v>
      </c>
      <c r="D230" s="119" t="s">
        <v>501</v>
      </c>
      <c r="E230" s="120" t="s">
        <v>837</v>
      </c>
      <c r="F230" s="121" t="s">
        <v>838</v>
      </c>
      <c r="G230" s="119" t="s">
        <v>594</v>
      </c>
      <c r="H230" s="122">
        <v>1</v>
      </c>
      <c r="I230" s="150"/>
      <c r="J230" s="123">
        <f t="shared" si="50"/>
        <v>0</v>
      </c>
      <c r="K230" s="122">
        <v>6.5000000000000002E-2</v>
      </c>
      <c r="L230" s="122">
        <f t="shared" si="51"/>
        <v>6.5000000000000002E-2</v>
      </c>
      <c r="M230" s="122"/>
      <c r="N230" s="122">
        <f t="shared" si="52"/>
        <v>0</v>
      </c>
      <c r="O230" s="123">
        <v>21</v>
      </c>
      <c r="P230" s="123">
        <f t="shared" si="53"/>
        <v>0</v>
      </c>
      <c r="Q230" s="123">
        <f t="shared" si="54"/>
        <v>0</v>
      </c>
      <c r="R230" s="9"/>
      <c r="S230" s="9"/>
      <c r="T230" s="9"/>
    </row>
    <row r="231" spans="1:20" ht="22.5" outlineLevel="5" x14ac:dyDescent="0.2">
      <c r="A231" s="12"/>
      <c r="B231" s="117"/>
      <c r="C231" s="118">
        <v>170</v>
      </c>
      <c r="D231" s="119" t="s">
        <v>501</v>
      </c>
      <c r="E231" s="120" t="s">
        <v>839</v>
      </c>
      <c r="F231" s="121" t="s">
        <v>840</v>
      </c>
      <c r="G231" s="119" t="s">
        <v>594</v>
      </c>
      <c r="H231" s="122">
        <v>1</v>
      </c>
      <c r="I231" s="150"/>
      <c r="J231" s="123">
        <f t="shared" si="50"/>
        <v>0</v>
      </c>
      <c r="K231" s="122">
        <v>0.123</v>
      </c>
      <c r="L231" s="122">
        <f t="shared" si="51"/>
        <v>0.123</v>
      </c>
      <c r="M231" s="122"/>
      <c r="N231" s="122">
        <f t="shared" si="52"/>
        <v>0</v>
      </c>
      <c r="O231" s="123">
        <v>21</v>
      </c>
      <c r="P231" s="123">
        <f t="shared" si="53"/>
        <v>0</v>
      </c>
      <c r="Q231" s="123">
        <f t="shared" si="54"/>
        <v>0</v>
      </c>
      <c r="R231" s="9"/>
      <c r="S231" s="9"/>
      <c r="T231" s="9"/>
    </row>
    <row r="232" spans="1:20" ht="11.25" outlineLevel="5" x14ac:dyDescent="0.2">
      <c r="A232" s="12"/>
      <c r="B232" s="117"/>
      <c r="C232" s="118">
        <v>171</v>
      </c>
      <c r="D232" s="119" t="s">
        <v>501</v>
      </c>
      <c r="E232" s="120" t="s">
        <v>841</v>
      </c>
      <c r="F232" s="121" t="s">
        <v>842</v>
      </c>
      <c r="G232" s="119" t="s">
        <v>594</v>
      </c>
      <c r="H232" s="122">
        <v>1</v>
      </c>
      <c r="I232" s="150"/>
      <c r="J232" s="123">
        <f t="shared" si="50"/>
        <v>0</v>
      </c>
      <c r="K232" s="122">
        <v>4.8000000000000001E-2</v>
      </c>
      <c r="L232" s="122">
        <f t="shared" si="51"/>
        <v>4.8000000000000001E-2</v>
      </c>
      <c r="M232" s="122"/>
      <c r="N232" s="122">
        <f t="shared" si="52"/>
        <v>0</v>
      </c>
      <c r="O232" s="123">
        <v>21</v>
      </c>
      <c r="P232" s="123">
        <f t="shared" si="53"/>
        <v>0</v>
      </c>
      <c r="Q232" s="123">
        <f t="shared" si="54"/>
        <v>0</v>
      </c>
      <c r="R232" s="9"/>
      <c r="S232" s="9"/>
      <c r="T232" s="9"/>
    </row>
    <row r="233" spans="1:20" ht="11.25" outlineLevel="5" x14ac:dyDescent="0.2">
      <c r="A233" s="12"/>
      <c r="B233" s="117"/>
      <c r="C233" s="118">
        <v>172</v>
      </c>
      <c r="D233" s="119" t="s">
        <v>501</v>
      </c>
      <c r="E233" s="120" t="s">
        <v>843</v>
      </c>
      <c r="F233" s="121" t="s">
        <v>844</v>
      </c>
      <c r="G233" s="119" t="s">
        <v>594</v>
      </c>
      <c r="H233" s="122">
        <v>2</v>
      </c>
      <c r="I233" s="150"/>
      <c r="J233" s="123">
        <f t="shared" si="50"/>
        <v>0</v>
      </c>
      <c r="K233" s="122">
        <v>6.3E-2</v>
      </c>
      <c r="L233" s="122">
        <f t="shared" si="51"/>
        <v>0.126</v>
      </c>
      <c r="M233" s="122"/>
      <c r="N233" s="122">
        <f t="shared" si="52"/>
        <v>0</v>
      </c>
      <c r="O233" s="123">
        <v>21</v>
      </c>
      <c r="P233" s="123">
        <f t="shared" si="53"/>
        <v>0</v>
      </c>
      <c r="Q233" s="123">
        <f t="shared" si="54"/>
        <v>0</v>
      </c>
      <c r="R233" s="9"/>
      <c r="S233" s="9"/>
      <c r="T233" s="9"/>
    </row>
    <row r="234" spans="1:20" ht="22.5" outlineLevel="5" x14ac:dyDescent="0.2">
      <c r="A234" s="12"/>
      <c r="B234" s="117"/>
      <c r="C234" s="118">
        <v>173</v>
      </c>
      <c r="D234" s="119" t="s">
        <v>501</v>
      </c>
      <c r="E234" s="120" t="s">
        <v>845</v>
      </c>
      <c r="F234" s="121" t="s">
        <v>846</v>
      </c>
      <c r="G234" s="119" t="s">
        <v>594</v>
      </c>
      <c r="H234" s="122">
        <v>2</v>
      </c>
      <c r="I234" s="150"/>
      <c r="J234" s="123">
        <f t="shared" si="50"/>
        <v>0</v>
      </c>
      <c r="K234" s="122">
        <v>5.6000000000000001E-2</v>
      </c>
      <c r="L234" s="122">
        <f t="shared" si="51"/>
        <v>0.112</v>
      </c>
      <c r="M234" s="122"/>
      <c r="N234" s="122">
        <f t="shared" si="52"/>
        <v>0</v>
      </c>
      <c r="O234" s="123">
        <v>21</v>
      </c>
      <c r="P234" s="123">
        <f t="shared" si="53"/>
        <v>0</v>
      </c>
      <c r="Q234" s="123">
        <f t="shared" si="54"/>
        <v>0</v>
      </c>
      <c r="R234" s="9"/>
      <c r="S234" s="9"/>
      <c r="T234" s="9"/>
    </row>
    <row r="235" spans="1:20" ht="22.5" outlineLevel="5" x14ac:dyDescent="0.2">
      <c r="A235" s="12"/>
      <c r="B235" s="117"/>
      <c r="C235" s="118">
        <v>174</v>
      </c>
      <c r="D235" s="119" t="s">
        <v>501</v>
      </c>
      <c r="E235" s="120" t="s">
        <v>847</v>
      </c>
      <c r="F235" s="121" t="s">
        <v>848</v>
      </c>
      <c r="G235" s="119" t="s">
        <v>594</v>
      </c>
      <c r="H235" s="122">
        <v>1</v>
      </c>
      <c r="I235" s="150"/>
      <c r="J235" s="123">
        <f t="shared" si="50"/>
        <v>0</v>
      </c>
      <c r="K235" s="122">
        <v>4.8000000000000001E-2</v>
      </c>
      <c r="L235" s="122">
        <f t="shared" si="51"/>
        <v>4.8000000000000001E-2</v>
      </c>
      <c r="M235" s="122"/>
      <c r="N235" s="122">
        <f t="shared" si="52"/>
        <v>0</v>
      </c>
      <c r="O235" s="123">
        <v>21</v>
      </c>
      <c r="P235" s="123">
        <f t="shared" si="53"/>
        <v>0</v>
      </c>
      <c r="Q235" s="123">
        <f t="shared" si="54"/>
        <v>0</v>
      </c>
      <c r="R235" s="9"/>
      <c r="S235" s="9"/>
      <c r="T235" s="9"/>
    </row>
    <row r="236" spans="1:20" ht="11.25" outlineLevel="5" x14ac:dyDescent="0.2">
      <c r="A236" s="12"/>
      <c r="B236" s="117"/>
      <c r="C236" s="118">
        <v>175</v>
      </c>
      <c r="D236" s="119" t="s">
        <v>501</v>
      </c>
      <c r="E236" s="120" t="s">
        <v>849</v>
      </c>
      <c r="F236" s="121" t="s">
        <v>850</v>
      </c>
      <c r="G236" s="119" t="s">
        <v>594</v>
      </c>
      <c r="H236" s="122">
        <v>1</v>
      </c>
      <c r="I236" s="150"/>
      <c r="J236" s="123">
        <f t="shared" si="50"/>
        <v>0</v>
      </c>
      <c r="K236" s="122">
        <v>6.7000000000000004E-2</v>
      </c>
      <c r="L236" s="122">
        <f t="shared" si="51"/>
        <v>6.7000000000000004E-2</v>
      </c>
      <c r="M236" s="122"/>
      <c r="N236" s="122">
        <f t="shared" si="52"/>
        <v>0</v>
      </c>
      <c r="O236" s="123">
        <v>21</v>
      </c>
      <c r="P236" s="123">
        <f t="shared" si="53"/>
        <v>0</v>
      </c>
      <c r="Q236" s="123">
        <f t="shared" si="54"/>
        <v>0</v>
      </c>
      <c r="R236" s="9"/>
      <c r="S236" s="9"/>
      <c r="T236" s="9"/>
    </row>
    <row r="237" spans="1:20" ht="11.25" outlineLevel="5" x14ac:dyDescent="0.2">
      <c r="A237" s="12"/>
      <c r="B237" s="117"/>
      <c r="C237" s="118">
        <v>176</v>
      </c>
      <c r="D237" s="119" t="s">
        <v>501</v>
      </c>
      <c r="E237" s="120" t="s">
        <v>851</v>
      </c>
      <c r="F237" s="121" t="s">
        <v>852</v>
      </c>
      <c r="G237" s="119" t="s">
        <v>594</v>
      </c>
      <c r="H237" s="122">
        <v>1</v>
      </c>
      <c r="I237" s="150"/>
      <c r="J237" s="123">
        <f t="shared" si="50"/>
        <v>0</v>
      </c>
      <c r="K237" s="122">
        <v>0.03</v>
      </c>
      <c r="L237" s="122">
        <f t="shared" si="51"/>
        <v>0.03</v>
      </c>
      <c r="M237" s="122"/>
      <c r="N237" s="122">
        <f t="shared" si="52"/>
        <v>0</v>
      </c>
      <c r="O237" s="123">
        <v>21</v>
      </c>
      <c r="P237" s="123">
        <f t="shared" si="53"/>
        <v>0</v>
      </c>
      <c r="Q237" s="123">
        <f t="shared" si="54"/>
        <v>0</v>
      </c>
      <c r="R237" s="9"/>
      <c r="S237" s="9"/>
      <c r="T237" s="9"/>
    </row>
    <row r="238" spans="1:20" ht="11.25" outlineLevel="5" x14ac:dyDescent="0.2">
      <c r="A238" s="12"/>
      <c r="B238" s="117"/>
      <c r="C238" s="118">
        <v>177</v>
      </c>
      <c r="D238" s="119" t="s">
        <v>501</v>
      </c>
      <c r="E238" s="120" t="s">
        <v>853</v>
      </c>
      <c r="F238" s="121" t="s">
        <v>854</v>
      </c>
      <c r="G238" s="119" t="s">
        <v>594</v>
      </c>
      <c r="H238" s="122">
        <v>1</v>
      </c>
      <c r="I238" s="150"/>
      <c r="J238" s="123">
        <f t="shared" si="50"/>
        <v>0</v>
      </c>
      <c r="K238" s="122">
        <v>0.03</v>
      </c>
      <c r="L238" s="122">
        <f t="shared" si="51"/>
        <v>0.03</v>
      </c>
      <c r="M238" s="122"/>
      <c r="N238" s="122">
        <f t="shared" si="52"/>
        <v>0</v>
      </c>
      <c r="O238" s="123">
        <v>21</v>
      </c>
      <c r="P238" s="123">
        <f t="shared" si="53"/>
        <v>0</v>
      </c>
      <c r="Q238" s="123">
        <f t="shared" si="54"/>
        <v>0</v>
      </c>
      <c r="R238" s="9"/>
      <c r="S238" s="9"/>
      <c r="T238" s="9"/>
    </row>
    <row r="239" spans="1:20" ht="11.25" outlineLevel="5" x14ac:dyDescent="0.2">
      <c r="A239" s="12"/>
      <c r="B239" s="117"/>
      <c r="C239" s="118">
        <v>178</v>
      </c>
      <c r="D239" s="119" t="s">
        <v>501</v>
      </c>
      <c r="E239" s="120" t="s">
        <v>855</v>
      </c>
      <c r="F239" s="121" t="s">
        <v>856</v>
      </c>
      <c r="G239" s="119" t="s">
        <v>547</v>
      </c>
      <c r="H239" s="122">
        <v>8</v>
      </c>
      <c r="I239" s="150"/>
      <c r="J239" s="123">
        <f t="shared" si="50"/>
        <v>0</v>
      </c>
      <c r="K239" s="122"/>
      <c r="L239" s="122">
        <f t="shared" si="51"/>
        <v>0</v>
      </c>
      <c r="M239" s="122">
        <v>2.5000000000000001E-2</v>
      </c>
      <c r="N239" s="122">
        <f t="shared" si="52"/>
        <v>0.2</v>
      </c>
      <c r="O239" s="123">
        <v>21</v>
      </c>
      <c r="P239" s="123">
        <f t="shared" si="53"/>
        <v>0</v>
      </c>
      <c r="Q239" s="123">
        <f t="shared" si="54"/>
        <v>0</v>
      </c>
      <c r="R239" s="9"/>
      <c r="S239" s="9"/>
      <c r="T239" s="9"/>
    </row>
    <row r="240" spans="1:20" ht="11.25" outlineLevel="5" x14ac:dyDescent="0.2">
      <c r="A240" s="12"/>
      <c r="B240" s="117"/>
      <c r="C240" s="118">
        <v>179</v>
      </c>
      <c r="D240" s="119" t="s">
        <v>501</v>
      </c>
      <c r="E240" s="120" t="s">
        <v>857</v>
      </c>
      <c r="F240" s="121" t="s">
        <v>858</v>
      </c>
      <c r="G240" s="119" t="s">
        <v>859</v>
      </c>
      <c r="H240" s="122">
        <v>30.855</v>
      </c>
      <c r="I240" s="150"/>
      <c r="J240" s="123">
        <f t="shared" si="50"/>
        <v>0</v>
      </c>
      <c r="K240" s="122">
        <v>0.03</v>
      </c>
      <c r="L240" s="122">
        <f t="shared" si="51"/>
        <v>0.92564999999999997</v>
      </c>
      <c r="M240" s="122"/>
      <c r="N240" s="122">
        <f t="shared" si="52"/>
        <v>0</v>
      </c>
      <c r="O240" s="123">
        <v>21</v>
      </c>
      <c r="P240" s="123">
        <f t="shared" si="53"/>
        <v>0</v>
      </c>
      <c r="Q240" s="123">
        <f t="shared" si="54"/>
        <v>0</v>
      </c>
      <c r="R240" s="9"/>
      <c r="S240" s="9"/>
      <c r="T240" s="9"/>
    </row>
    <row r="241" spans="1:20" ht="11.25" outlineLevel="5" x14ac:dyDescent="0.2">
      <c r="A241" s="12"/>
      <c r="B241" s="117"/>
      <c r="C241" s="118">
        <v>180</v>
      </c>
      <c r="D241" s="119" t="s">
        <v>501</v>
      </c>
      <c r="E241" s="120" t="s">
        <v>860</v>
      </c>
      <c r="F241" s="121" t="s">
        <v>861</v>
      </c>
      <c r="G241" s="119" t="s">
        <v>570</v>
      </c>
      <c r="H241" s="122">
        <v>1</v>
      </c>
      <c r="I241" s="150"/>
      <c r="J241" s="123">
        <f t="shared" si="50"/>
        <v>0</v>
      </c>
      <c r="K241" s="122"/>
      <c r="L241" s="122">
        <f t="shared" si="51"/>
        <v>0</v>
      </c>
      <c r="M241" s="122">
        <v>0.05</v>
      </c>
      <c r="N241" s="122">
        <f t="shared" si="52"/>
        <v>0.05</v>
      </c>
      <c r="O241" s="123">
        <v>21</v>
      </c>
      <c r="P241" s="123">
        <f t="shared" si="53"/>
        <v>0</v>
      </c>
      <c r="Q241" s="123">
        <f t="shared" si="54"/>
        <v>0</v>
      </c>
      <c r="R241" s="9"/>
      <c r="S241" s="9"/>
      <c r="T241" s="9"/>
    </row>
    <row r="242" spans="1:20" ht="11.25" outlineLevel="5" x14ac:dyDescent="0.2">
      <c r="A242" s="12"/>
      <c r="B242" s="117"/>
      <c r="C242" s="118">
        <v>181</v>
      </c>
      <c r="D242" s="119" t="s">
        <v>501</v>
      </c>
      <c r="E242" s="120" t="s">
        <v>862</v>
      </c>
      <c r="F242" s="121" t="s">
        <v>863</v>
      </c>
      <c r="G242" s="119" t="s">
        <v>864</v>
      </c>
      <c r="H242" s="122">
        <v>6448.8791499999988</v>
      </c>
      <c r="I242" s="150"/>
      <c r="J242" s="123">
        <f t="shared" si="50"/>
        <v>0</v>
      </c>
      <c r="K242" s="122">
        <v>5.0000000000000002E-5</v>
      </c>
      <c r="L242" s="122">
        <f t="shared" si="51"/>
        <v>0.32244395749999993</v>
      </c>
      <c r="M242" s="122"/>
      <c r="N242" s="122">
        <f t="shared" si="52"/>
        <v>0</v>
      </c>
      <c r="O242" s="123">
        <v>21</v>
      </c>
      <c r="P242" s="123">
        <f t="shared" si="53"/>
        <v>0</v>
      </c>
      <c r="Q242" s="123">
        <f t="shared" si="54"/>
        <v>0</v>
      </c>
      <c r="R242" s="9"/>
      <c r="S242" s="9"/>
      <c r="T242" s="9"/>
    </row>
    <row r="243" spans="1:20" ht="11.25" outlineLevel="5" x14ac:dyDescent="0.2">
      <c r="A243" s="12"/>
      <c r="B243" s="117"/>
      <c r="C243" s="118">
        <v>182</v>
      </c>
      <c r="D243" s="119" t="s">
        <v>501</v>
      </c>
      <c r="E243" s="120" t="s">
        <v>865</v>
      </c>
      <c r="F243" s="121" t="s">
        <v>866</v>
      </c>
      <c r="G243" s="119" t="s">
        <v>534</v>
      </c>
      <c r="H243" s="122">
        <v>9.1430000000000007</v>
      </c>
      <c r="I243" s="150"/>
      <c r="J243" s="123">
        <f t="shared" si="50"/>
        <v>0</v>
      </c>
      <c r="K243" s="122"/>
      <c r="L243" s="122">
        <f t="shared" si="51"/>
        <v>0</v>
      </c>
      <c r="M243" s="122"/>
      <c r="N243" s="122">
        <f t="shared" si="52"/>
        <v>0</v>
      </c>
      <c r="O243" s="123">
        <v>21</v>
      </c>
      <c r="P243" s="123">
        <f t="shared" si="53"/>
        <v>0</v>
      </c>
      <c r="Q243" s="123">
        <f t="shared" si="54"/>
        <v>0</v>
      </c>
      <c r="R243" s="9"/>
      <c r="S243" s="9"/>
      <c r="T243" s="9"/>
    </row>
    <row r="244" spans="1:20" outlineLevel="5" x14ac:dyDescent="0.15">
      <c r="B244" s="7"/>
      <c r="C244" s="7"/>
      <c r="D244" s="7"/>
      <c r="E244" s="7"/>
      <c r="F244" s="7"/>
      <c r="G244" s="7"/>
      <c r="H244" s="7"/>
      <c r="I244" s="9"/>
      <c r="J244" s="9"/>
      <c r="K244" s="7"/>
      <c r="L244" s="7"/>
      <c r="M244" s="7"/>
      <c r="N244" s="7"/>
      <c r="O244" s="7"/>
      <c r="P244" s="9"/>
      <c r="Q244" s="9"/>
    </row>
    <row r="245" spans="1:20" ht="10.5" outlineLevel="3" x14ac:dyDescent="0.15">
      <c r="A245" s="69" t="s">
        <v>108</v>
      </c>
      <c r="B245" s="103">
        <v>4</v>
      </c>
      <c r="C245" s="104"/>
      <c r="D245" s="105" t="s">
        <v>499</v>
      </c>
      <c r="E245" s="105"/>
      <c r="F245" s="106" t="s">
        <v>109</v>
      </c>
      <c r="G245" s="105"/>
      <c r="H245" s="107"/>
      <c r="I245" s="108"/>
      <c r="J245" s="71">
        <f>SUBTOTAL(9,J246:J251)</f>
        <v>0</v>
      </c>
      <c r="K245" s="107"/>
      <c r="L245" s="72">
        <f>SUBTOTAL(9,L246:L251)</f>
        <v>18.175802399999998</v>
      </c>
      <c r="M245" s="107"/>
      <c r="N245" s="72">
        <f>SUBTOTAL(9,N246:N251)</f>
        <v>0</v>
      </c>
      <c r="O245" s="109"/>
      <c r="P245" s="71">
        <f>SUBTOTAL(9,P246:P251)</f>
        <v>0</v>
      </c>
      <c r="Q245" s="71">
        <f>SUBTOTAL(9,Q246:Q251)</f>
        <v>0</v>
      </c>
      <c r="R245" s="7"/>
      <c r="S245" s="9"/>
      <c r="T245" s="9"/>
    </row>
    <row r="246" spans="1:20" ht="9" outlineLevel="4" x14ac:dyDescent="0.15">
      <c r="A246" s="73" t="s">
        <v>110</v>
      </c>
      <c r="B246" s="110">
        <v>5</v>
      </c>
      <c r="C246" s="111"/>
      <c r="D246" s="112" t="s">
        <v>500</v>
      </c>
      <c r="E246" s="112"/>
      <c r="F246" s="113" t="s">
        <v>111</v>
      </c>
      <c r="G246" s="112"/>
      <c r="H246" s="114"/>
      <c r="I246" s="115"/>
      <c r="J246" s="75">
        <f>SUBTOTAL(9,J247:J251)</f>
        <v>0</v>
      </c>
      <c r="K246" s="114"/>
      <c r="L246" s="76">
        <f>SUBTOTAL(9,L247:L251)</f>
        <v>18.175802399999998</v>
      </c>
      <c r="M246" s="114"/>
      <c r="N246" s="76">
        <f>SUBTOTAL(9,N247:N251)</f>
        <v>0</v>
      </c>
      <c r="O246" s="116"/>
      <c r="P246" s="75">
        <f>SUBTOTAL(9,P247:P251)</f>
        <v>0</v>
      </c>
      <c r="Q246" s="75">
        <f>SUBTOTAL(9,Q247:Q251)</f>
        <v>0</v>
      </c>
      <c r="R246" s="7"/>
      <c r="S246" s="9"/>
      <c r="T246" s="9"/>
    </row>
    <row r="247" spans="1:20" ht="11.25" outlineLevel="5" x14ac:dyDescent="0.2">
      <c r="A247" s="12"/>
      <c r="B247" s="117"/>
      <c r="C247" s="118">
        <v>183</v>
      </c>
      <c r="D247" s="119" t="s">
        <v>501</v>
      </c>
      <c r="E247" s="120" t="s">
        <v>867</v>
      </c>
      <c r="F247" s="121" t="s">
        <v>868</v>
      </c>
      <c r="G247" s="119" t="s">
        <v>504</v>
      </c>
      <c r="H247" s="122">
        <v>596.01699999999994</v>
      </c>
      <c r="I247" s="150"/>
      <c r="J247" s="123">
        <f>H247*I247</f>
        <v>0</v>
      </c>
      <c r="K247" s="122">
        <v>2.4E-2</v>
      </c>
      <c r="L247" s="122">
        <f>H247*K247</f>
        <v>14.304407999999999</v>
      </c>
      <c r="M247" s="122"/>
      <c r="N247" s="122">
        <f>H247*M247</f>
        <v>0</v>
      </c>
      <c r="O247" s="123">
        <v>21</v>
      </c>
      <c r="P247" s="123">
        <f>J247*(O247/100)</f>
        <v>0</v>
      </c>
      <c r="Q247" s="123">
        <f>J247+P247</f>
        <v>0</v>
      </c>
      <c r="R247" s="9"/>
      <c r="S247" s="9"/>
      <c r="T247" s="9"/>
    </row>
    <row r="248" spans="1:20" ht="11.25" outlineLevel="5" x14ac:dyDescent="0.2">
      <c r="A248" s="12"/>
      <c r="B248" s="117"/>
      <c r="C248" s="118">
        <v>184</v>
      </c>
      <c r="D248" s="119" t="s">
        <v>501</v>
      </c>
      <c r="E248" s="120" t="s">
        <v>869</v>
      </c>
      <c r="F248" s="121" t="s">
        <v>870</v>
      </c>
      <c r="G248" s="119" t="s">
        <v>547</v>
      </c>
      <c r="H248" s="122">
        <v>392.82799999999997</v>
      </c>
      <c r="I248" s="150"/>
      <c r="J248" s="123">
        <f>H248*I248</f>
        <v>0</v>
      </c>
      <c r="K248" s="122">
        <v>5.0000000000000001E-3</v>
      </c>
      <c r="L248" s="122">
        <f>H248*K248</f>
        <v>1.96414</v>
      </c>
      <c r="M248" s="122"/>
      <c r="N248" s="122">
        <f>H248*M248</f>
        <v>0</v>
      </c>
      <c r="O248" s="123">
        <v>21</v>
      </c>
      <c r="P248" s="123">
        <f>J248*(O248/100)</f>
        <v>0</v>
      </c>
      <c r="Q248" s="123">
        <f>J248+P248</f>
        <v>0</v>
      </c>
      <c r="R248" s="9"/>
      <c r="S248" s="9"/>
      <c r="T248" s="9"/>
    </row>
    <row r="249" spans="1:20" ht="11.25" outlineLevel="5" x14ac:dyDescent="0.2">
      <c r="A249" s="12"/>
      <c r="B249" s="117"/>
      <c r="C249" s="118">
        <v>185</v>
      </c>
      <c r="D249" s="119" t="s">
        <v>501</v>
      </c>
      <c r="E249" s="120" t="s">
        <v>871</v>
      </c>
      <c r="F249" s="121" t="s">
        <v>872</v>
      </c>
      <c r="G249" s="119" t="s">
        <v>504</v>
      </c>
      <c r="H249" s="122">
        <v>596.01699999999994</v>
      </c>
      <c r="I249" s="150"/>
      <c r="J249" s="123">
        <f>H249*I249</f>
        <v>0</v>
      </c>
      <c r="K249" s="122">
        <v>3.2000000000000002E-3</v>
      </c>
      <c r="L249" s="122">
        <f>H249*K249</f>
        <v>1.9072543999999998</v>
      </c>
      <c r="M249" s="122"/>
      <c r="N249" s="122">
        <f>H249*M249</f>
        <v>0</v>
      </c>
      <c r="O249" s="123">
        <v>21</v>
      </c>
      <c r="P249" s="123">
        <f>J249*(O249/100)</f>
        <v>0</v>
      </c>
      <c r="Q249" s="123">
        <f>J249+P249</f>
        <v>0</v>
      </c>
      <c r="R249" s="9"/>
      <c r="S249" s="9"/>
      <c r="T249" s="9"/>
    </row>
    <row r="250" spans="1:20" ht="11.25" outlineLevel="5" x14ac:dyDescent="0.2">
      <c r="A250" s="12"/>
      <c r="B250" s="117"/>
      <c r="C250" s="118">
        <v>186</v>
      </c>
      <c r="D250" s="119" t="s">
        <v>501</v>
      </c>
      <c r="E250" s="120" t="s">
        <v>873</v>
      </c>
      <c r="F250" s="121" t="s">
        <v>874</v>
      </c>
      <c r="G250" s="119" t="s">
        <v>534</v>
      </c>
      <c r="H250" s="122">
        <v>18.175999999999998</v>
      </c>
      <c r="I250" s="150"/>
      <c r="J250" s="123">
        <f>H250*I250</f>
        <v>0</v>
      </c>
      <c r="K250" s="122"/>
      <c r="L250" s="122">
        <f>H250*K250</f>
        <v>0</v>
      </c>
      <c r="M250" s="122"/>
      <c r="N250" s="122">
        <f>H250*M250</f>
        <v>0</v>
      </c>
      <c r="O250" s="123">
        <v>21</v>
      </c>
      <c r="P250" s="123">
        <f>J250*(O250/100)</f>
        <v>0</v>
      </c>
      <c r="Q250" s="123">
        <f>J250+P250</f>
        <v>0</v>
      </c>
      <c r="R250" s="9"/>
      <c r="S250" s="9"/>
      <c r="T250" s="9"/>
    </row>
    <row r="251" spans="1:20" outlineLevel="5" x14ac:dyDescent="0.15">
      <c r="B251" s="7"/>
      <c r="C251" s="7"/>
      <c r="D251" s="7"/>
      <c r="E251" s="7"/>
      <c r="F251" s="7"/>
      <c r="G251" s="7"/>
      <c r="H251" s="7"/>
      <c r="I251" s="9"/>
      <c r="J251" s="9"/>
      <c r="K251" s="7"/>
      <c r="L251" s="7"/>
      <c r="M251" s="7"/>
      <c r="N251" s="7"/>
      <c r="O251" s="7"/>
      <c r="P251" s="9"/>
      <c r="Q251" s="9"/>
    </row>
    <row r="252" spans="1:20" ht="10.5" outlineLevel="3" x14ac:dyDescent="0.15">
      <c r="A252" s="69" t="s">
        <v>112</v>
      </c>
      <c r="B252" s="103">
        <v>4</v>
      </c>
      <c r="C252" s="104"/>
      <c r="D252" s="105" t="s">
        <v>499</v>
      </c>
      <c r="E252" s="105"/>
      <c r="F252" s="106" t="s">
        <v>113</v>
      </c>
      <c r="G252" s="105"/>
      <c r="H252" s="107"/>
      <c r="I252" s="108"/>
      <c r="J252" s="71">
        <f>SUBTOTAL(9,J253:J264)</f>
        <v>0</v>
      </c>
      <c r="K252" s="107"/>
      <c r="L252" s="72">
        <f>SUBTOTAL(9,L253:L264)</f>
        <v>1.6860431499999997</v>
      </c>
      <c r="M252" s="107"/>
      <c r="N252" s="72">
        <f>SUBTOTAL(9,N253:N264)</f>
        <v>0</v>
      </c>
      <c r="O252" s="109"/>
      <c r="P252" s="71">
        <f>SUBTOTAL(9,P253:P264)</f>
        <v>0</v>
      </c>
      <c r="Q252" s="71">
        <f>SUBTOTAL(9,Q253:Q264)</f>
        <v>0</v>
      </c>
      <c r="R252" s="7"/>
      <c r="S252" s="9"/>
      <c r="T252" s="9"/>
    </row>
    <row r="253" spans="1:20" ht="9" outlineLevel="4" x14ac:dyDescent="0.15">
      <c r="A253" s="73" t="s">
        <v>114</v>
      </c>
      <c r="B253" s="110">
        <v>5</v>
      </c>
      <c r="C253" s="111"/>
      <c r="D253" s="112" t="s">
        <v>500</v>
      </c>
      <c r="E253" s="112"/>
      <c r="F253" s="113" t="s">
        <v>115</v>
      </c>
      <c r="G253" s="112"/>
      <c r="H253" s="114"/>
      <c r="I253" s="115"/>
      <c r="J253" s="75">
        <f>SUBTOTAL(9,J254:J264)</f>
        <v>0</v>
      </c>
      <c r="K253" s="114"/>
      <c r="L253" s="76">
        <f>SUBTOTAL(9,L254:L264)</f>
        <v>1.6860431499999997</v>
      </c>
      <c r="M253" s="114"/>
      <c r="N253" s="76">
        <f>SUBTOTAL(9,N254:N264)</f>
        <v>0</v>
      </c>
      <c r="O253" s="116"/>
      <c r="P253" s="75">
        <f>SUBTOTAL(9,P254:P264)</f>
        <v>0</v>
      </c>
      <c r="Q253" s="75">
        <f>SUBTOTAL(9,Q254:Q264)</f>
        <v>0</v>
      </c>
      <c r="R253" s="7"/>
      <c r="S253" s="9"/>
      <c r="T253" s="9"/>
    </row>
    <row r="254" spans="1:20" ht="11.25" outlineLevel="5" x14ac:dyDescent="0.2">
      <c r="A254" s="12"/>
      <c r="B254" s="117"/>
      <c r="C254" s="118">
        <v>187</v>
      </c>
      <c r="D254" s="119" t="s">
        <v>621</v>
      </c>
      <c r="E254" s="120" t="s">
        <v>875</v>
      </c>
      <c r="F254" s="121" t="s">
        <v>876</v>
      </c>
      <c r="G254" s="119" t="s">
        <v>504</v>
      </c>
      <c r="H254" s="122">
        <v>92.680499999999995</v>
      </c>
      <c r="I254" s="150"/>
      <c r="J254" s="123">
        <f t="shared" ref="J254:J263" si="55">H254*I254</f>
        <v>0</v>
      </c>
      <c r="K254" s="122">
        <v>1.18E-2</v>
      </c>
      <c r="L254" s="122">
        <f t="shared" ref="L254:L263" si="56">H254*K254</f>
        <v>1.0936298999999998</v>
      </c>
      <c r="M254" s="122"/>
      <c r="N254" s="122">
        <f t="shared" ref="N254:N263" si="57">H254*M254</f>
        <v>0</v>
      </c>
      <c r="O254" s="123">
        <v>21</v>
      </c>
      <c r="P254" s="123">
        <f t="shared" ref="P254:P263" si="58">J254*(O254/100)</f>
        <v>0</v>
      </c>
      <c r="Q254" s="123">
        <f t="shared" ref="Q254:Q263" si="59">J254+P254</f>
        <v>0</v>
      </c>
      <c r="R254" s="9"/>
      <c r="S254" s="9"/>
      <c r="T254" s="9"/>
    </row>
    <row r="255" spans="1:20" ht="11.25" outlineLevel="5" x14ac:dyDescent="0.2">
      <c r="A255" s="12"/>
      <c r="B255" s="117"/>
      <c r="C255" s="118">
        <v>188</v>
      </c>
      <c r="D255" s="119" t="s">
        <v>501</v>
      </c>
      <c r="E255" s="120" t="s">
        <v>877</v>
      </c>
      <c r="F255" s="121" t="s">
        <v>878</v>
      </c>
      <c r="G255" s="119" t="s">
        <v>504</v>
      </c>
      <c r="H255" s="122">
        <v>15.755000000000001</v>
      </c>
      <c r="I255" s="150"/>
      <c r="J255" s="123">
        <f t="shared" si="55"/>
        <v>0</v>
      </c>
      <c r="K255" s="122">
        <v>1.5E-3</v>
      </c>
      <c r="L255" s="122">
        <f t="shared" si="56"/>
        <v>2.3632500000000001E-2</v>
      </c>
      <c r="M255" s="122"/>
      <c r="N255" s="122">
        <f t="shared" si="57"/>
        <v>0</v>
      </c>
      <c r="O255" s="123">
        <v>21</v>
      </c>
      <c r="P255" s="123">
        <f t="shared" si="58"/>
        <v>0</v>
      </c>
      <c r="Q255" s="123">
        <f t="shared" si="59"/>
        <v>0</v>
      </c>
      <c r="R255" s="9"/>
      <c r="S255" s="9"/>
      <c r="T255" s="9"/>
    </row>
    <row r="256" spans="1:20" ht="11.25" outlineLevel="5" x14ac:dyDescent="0.2">
      <c r="A256" s="12"/>
      <c r="B256" s="117"/>
      <c r="C256" s="118">
        <v>189</v>
      </c>
      <c r="D256" s="119" t="s">
        <v>501</v>
      </c>
      <c r="E256" s="120" t="s">
        <v>879</v>
      </c>
      <c r="F256" s="121" t="s">
        <v>880</v>
      </c>
      <c r="G256" s="119" t="s">
        <v>547</v>
      </c>
      <c r="H256" s="122">
        <v>4.7</v>
      </c>
      <c r="I256" s="150"/>
      <c r="J256" s="123">
        <f t="shared" si="55"/>
        <v>0</v>
      </c>
      <c r="K256" s="122">
        <v>3.2000000000000003E-4</v>
      </c>
      <c r="L256" s="122">
        <f t="shared" si="56"/>
        <v>1.5040000000000001E-3</v>
      </c>
      <c r="M256" s="122"/>
      <c r="N256" s="122">
        <f t="shared" si="57"/>
        <v>0</v>
      </c>
      <c r="O256" s="123">
        <v>21</v>
      </c>
      <c r="P256" s="123">
        <f t="shared" si="58"/>
        <v>0</v>
      </c>
      <c r="Q256" s="123">
        <f t="shared" si="59"/>
        <v>0</v>
      </c>
      <c r="R256" s="9"/>
      <c r="S256" s="9"/>
      <c r="T256" s="9"/>
    </row>
    <row r="257" spans="1:20" ht="11.25" outlineLevel="5" x14ac:dyDescent="0.2">
      <c r="A257" s="12"/>
      <c r="B257" s="117"/>
      <c r="C257" s="118">
        <v>190</v>
      </c>
      <c r="D257" s="119" t="s">
        <v>501</v>
      </c>
      <c r="E257" s="120" t="s">
        <v>881</v>
      </c>
      <c r="F257" s="121" t="s">
        <v>882</v>
      </c>
      <c r="G257" s="119" t="s">
        <v>504</v>
      </c>
      <c r="H257" s="122">
        <v>84.254999999999995</v>
      </c>
      <c r="I257" s="150"/>
      <c r="J257" s="123">
        <f t="shared" si="55"/>
        <v>0</v>
      </c>
      <c r="K257" s="122">
        <v>6.0499999999999998E-3</v>
      </c>
      <c r="L257" s="122">
        <f t="shared" si="56"/>
        <v>0.50974274999999991</v>
      </c>
      <c r="M257" s="122"/>
      <c r="N257" s="122">
        <f t="shared" si="57"/>
        <v>0</v>
      </c>
      <c r="O257" s="123">
        <v>21</v>
      </c>
      <c r="P257" s="123">
        <f t="shared" si="58"/>
        <v>0</v>
      </c>
      <c r="Q257" s="123">
        <f t="shared" si="59"/>
        <v>0</v>
      </c>
      <c r="R257" s="9"/>
      <c r="S257" s="9"/>
      <c r="T257" s="9"/>
    </row>
    <row r="258" spans="1:20" ht="11.25" outlineLevel="5" x14ac:dyDescent="0.2">
      <c r="A258" s="12"/>
      <c r="B258" s="117"/>
      <c r="C258" s="118">
        <v>191</v>
      </c>
      <c r="D258" s="119" t="s">
        <v>501</v>
      </c>
      <c r="E258" s="120" t="s">
        <v>883</v>
      </c>
      <c r="F258" s="121" t="s">
        <v>884</v>
      </c>
      <c r="G258" s="119" t="s">
        <v>547</v>
      </c>
      <c r="H258" s="122">
        <v>65.67</v>
      </c>
      <c r="I258" s="150"/>
      <c r="J258" s="123">
        <f t="shared" si="55"/>
        <v>0</v>
      </c>
      <c r="K258" s="122">
        <v>3.1E-4</v>
      </c>
      <c r="L258" s="122">
        <f t="shared" si="56"/>
        <v>2.0357699999999999E-2</v>
      </c>
      <c r="M258" s="122"/>
      <c r="N258" s="122">
        <f t="shared" si="57"/>
        <v>0</v>
      </c>
      <c r="O258" s="123">
        <v>21</v>
      </c>
      <c r="P258" s="123">
        <f t="shared" si="58"/>
        <v>0</v>
      </c>
      <c r="Q258" s="123">
        <f t="shared" si="59"/>
        <v>0</v>
      </c>
      <c r="R258" s="9"/>
      <c r="S258" s="9"/>
      <c r="T258" s="9"/>
    </row>
    <row r="259" spans="1:20" ht="11.25" outlineLevel="5" x14ac:dyDescent="0.2">
      <c r="A259" s="12"/>
      <c r="B259" s="117"/>
      <c r="C259" s="118">
        <v>192</v>
      </c>
      <c r="D259" s="119" t="s">
        <v>501</v>
      </c>
      <c r="E259" s="120" t="s">
        <v>885</v>
      </c>
      <c r="F259" s="121" t="s">
        <v>886</v>
      </c>
      <c r="G259" s="119" t="s">
        <v>504</v>
      </c>
      <c r="H259" s="122">
        <v>84.254999999999995</v>
      </c>
      <c r="I259" s="150"/>
      <c r="J259" s="123">
        <f t="shared" si="55"/>
        <v>0</v>
      </c>
      <c r="K259" s="122">
        <v>2.9999999999999997E-4</v>
      </c>
      <c r="L259" s="122">
        <f t="shared" si="56"/>
        <v>2.5276499999999997E-2</v>
      </c>
      <c r="M259" s="122"/>
      <c r="N259" s="122">
        <f t="shared" si="57"/>
        <v>0</v>
      </c>
      <c r="O259" s="123">
        <v>21</v>
      </c>
      <c r="P259" s="123">
        <f t="shared" si="58"/>
        <v>0</v>
      </c>
      <c r="Q259" s="123">
        <f t="shared" si="59"/>
        <v>0</v>
      </c>
      <c r="R259" s="9"/>
      <c r="S259" s="9"/>
      <c r="T259" s="9"/>
    </row>
    <row r="260" spans="1:20" ht="11.25" outlineLevel="5" x14ac:dyDescent="0.2">
      <c r="A260" s="12"/>
      <c r="B260" s="117"/>
      <c r="C260" s="118">
        <v>193</v>
      </c>
      <c r="D260" s="119" t="s">
        <v>501</v>
      </c>
      <c r="E260" s="120" t="s">
        <v>887</v>
      </c>
      <c r="F260" s="121" t="s">
        <v>888</v>
      </c>
      <c r="G260" s="119" t="s">
        <v>547</v>
      </c>
      <c r="H260" s="122">
        <v>74.239999999999995</v>
      </c>
      <c r="I260" s="150"/>
      <c r="J260" s="123">
        <f t="shared" si="55"/>
        <v>0</v>
      </c>
      <c r="K260" s="122">
        <v>3.0000000000000001E-5</v>
      </c>
      <c r="L260" s="122">
        <f t="shared" si="56"/>
        <v>2.2271999999999999E-3</v>
      </c>
      <c r="M260" s="122"/>
      <c r="N260" s="122">
        <f t="shared" si="57"/>
        <v>0</v>
      </c>
      <c r="O260" s="123">
        <v>21</v>
      </c>
      <c r="P260" s="123">
        <f t="shared" si="58"/>
        <v>0</v>
      </c>
      <c r="Q260" s="123">
        <f t="shared" si="59"/>
        <v>0</v>
      </c>
      <c r="R260" s="9"/>
      <c r="S260" s="9"/>
      <c r="T260" s="9"/>
    </row>
    <row r="261" spans="1:20" ht="11.25" outlineLevel="5" x14ac:dyDescent="0.2">
      <c r="A261" s="12"/>
      <c r="B261" s="117"/>
      <c r="C261" s="118">
        <v>194</v>
      </c>
      <c r="D261" s="119" t="s">
        <v>501</v>
      </c>
      <c r="E261" s="120" t="s">
        <v>889</v>
      </c>
      <c r="F261" s="121" t="s">
        <v>890</v>
      </c>
      <c r="G261" s="119" t="s">
        <v>547</v>
      </c>
      <c r="H261" s="122">
        <v>14.7</v>
      </c>
      <c r="I261" s="150"/>
      <c r="J261" s="123">
        <f t="shared" si="55"/>
        <v>0</v>
      </c>
      <c r="K261" s="122">
        <v>4.8999999999999998E-4</v>
      </c>
      <c r="L261" s="122">
        <f t="shared" si="56"/>
        <v>7.2029999999999993E-3</v>
      </c>
      <c r="M261" s="122"/>
      <c r="N261" s="122">
        <f t="shared" si="57"/>
        <v>0</v>
      </c>
      <c r="O261" s="123">
        <v>21</v>
      </c>
      <c r="P261" s="123">
        <f t="shared" si="58"/>
        <v>0</v>
      </c>
      <c r="Q261" s="123">
        <f t="shared" si="59"/>
        <v>0</v>
      </c>
      <c r="R261" s="9"/>
      <c r="S261" s="9"/>
      <c r="T261" s="9"/>
    </row>
    <row r="262" spans="1:20" ht="11.25" outlineLevel="5" x14ac:dyDescent="0.2">
      <c r="A262" s="12"/>
      <c r="B262" s="117"/>
      <c r="C262" s="118">
        <v>195</v>
      </c>
      <c r="D262" s="119" t="s">
        <v>501</v>
      </c>
      <c r="E262" s="120" t="s">
        <v>891</v>
      </c>
      <c r="F262" s="121" t="s">
        <v>892</v>
      </c>
      <c r="G262" s="119" t="s">
        <v>547</v>
      </c>
      <c r="H262" s="122">
        <v>5.04</v>
      </c>
      <c r="I262" s="150"/>
      <c r="J262" s="123">
        <f t="shared" si="55"/>
        <v>0</v>
      </c>
      <c r="K262" s="122">
        <v>4.8999999999999998E-4</v>
      </c>
      <c r="L262" s="122">
        <f t="shared" si="56"/>
        <v>2.4695999999999997E-3</v>
      </c>
      <c r="M262" s="122"/>
      <c r="N262" s="122">
        <f t="shared" si="57"/>
        <v>0</v>
      </c>
      <c r="O262" s="123">
        <v>21</v>
      </c>
      <c r="P262" s="123">
        <f t="shared" si="58"/>
        <v>0</v>
      </c>
      <c r="Q262" s="123">
        <f t="shared" si="59"/>
        <v>0</v>
      </c>
      <c r="R262" s="9"/>
      <c r="S262" s="9"/>
      <c r="T262" s="9"/>
    </row>
    <row r="263" spans="1:20" ht="11.25" outlineLevel="5" x14ac:dyDescent="0.2">
      <c r="A263" s="12"/>
      <c r="B263" s="117"/>
      <c r="C263" s="118">
        <v>196</v>
      </c>
      <c r="D263" s="119" t="s">
        <v>501</v>
      </c>
      <c r="E263" s="120" t="s">
        <v>893</v>
      </c>
      <c r="F263" s="121" t="s">
        <v>894</v>
      </c>
      <c r="G263" s="119" t="s">
        <v>534</v>
      </c>
      <c r="H263" s="122">
        <v>1.6860431499999997</v>
      </c>
      <c r="I263" s="150"/>
      <c r="J263" s="123">
        <f t="shared" si="55"/>
        <v>0</v>
      </c>
      <c r="K263" s="122"/>
      <c r="L263" s="122">
        <f t="shared" si="56"/>
        <v>0</v>
      </c>
      <c r="M263" s="122"/>
      <c r="N263" s="122">
        <f t="shared" si="57"/>
        <v>0</v>
      </c>
      <c r="O263" s="123">
        <v>21</v>
      </c>
      <c r="P263" s="123">
        <f t="shared" si="58"/>
        <v>0</v>
      </c>
      <c r="Q263" s="123">
        <f t="shared" si="59"/>
        <v>0</v>
      </c>
      <c r="R263" s="9"/>
      <c r="S263" s="9"/>
      <c r="T263" s="9"/>
    </row>
    <row r="264" spans="1:20" outlineLevel="5" x14ac:dyDescent="0.15">
      <c r="B264" s="7"/>
      <c r="C264" s="7"/>
      <c r="D264" s="7"/>
      <c r="E264" s="7"/>
      <c r="F264" s="7"/>
      <c r="G264" s="7"/>
      <c r="H264" s="7"/>
      <c r="I264" s="9"/>
      <c r="J264" s="9"/>
      <c r="K264" s="7"/>
      <c r="L264" s="7"/>
      <c r="M264" s="7"/>
      <c r="N264" s="7"/>
      <c r="O264" s="7"/>
      <c r="P264" s="9"/>
      <c r="Q264" s="9"/>
    </row>
    <row r="265" spans="1:20" ht="10.5" outlineLevel="3" x14ac:dyDescent="0.15">
      <c r="A265" s="69" t="s">
        <v>116</v>
      </c>
      <c r="B265" s="103">
        <v>4</v>
      </c>
      <c r="C265" s="104"/>
      <c r="D265" s="105" t="s">
        <v>499</v>
      </c>
      <c r="E265" s="105"/>
      <c r="F265" s="106" t="s">
        <v>117</v>
      </c>
      <c r="G265" s="105"/>
      <c r="H265" s="107"/>
      <c r="I265" s="108"/>
      <c r="J265" s="71">
        <f>SUBTOTAL(9,J266:J270)</f>
        <v>0</v>
      </c>
      <c r="K265" s="107"/>
      <c r="L265" s="72">
        <f>SUBTOTAL(9,L266:L270)</f>
        <v>5.9838676E-2</v>
      </c>
      <c r="M265" s="107"/>
      <c r="N265" s="72">
        <f>SUBTOTAL(9,N266:N270)</f>
        <v>0</v>
      </c>
      <c r="O265" s="109"/>
      <c r="P265" s="71">
        <f>SUBTOTAL(9,P266:P270)</f>
        <v>0</v>
      </c>
      <c r="Q265" s="71">
        <f>SUBTOTAL(9,Q266:Q270)</f>
        <v>0</v>
      </c>
      <c r="R265" s="7"/>
      <c r="S265" s="9"/>
      <c r="T265" s="9"/>
    </row>
    <row r="266" spans="1:20" ht="9" outlineLevel="4" x14ac:dyDescent="0.15">
      <c r="A266" s="73" t="s">
        <v>118</v>
      </c>
      <c r="B266" s="110">
        <v>5</v>
      </c>
      <c r="C266" s="111"/>
      <c r="D266" s="112" t="s">
        <v>500</v>
      </c>
      <c r="E266" s="112"/>
      <c r="F266" s="113" t="s">
        <v>119</v>
      </c>
      <c r="G266" s="112"/>
      <c r="H266" s="114"/>
      <c r="I266" s="115"/>
      <c r="J266" s="75">
        <f>SUBTOTAL(9,J267:J270)</f>
        <v>0</v>
      </c>
      <c r="K266" s="114"/>
      <c r="L266" s="76">
        <f>SUBTOTAL(9,L267:L270)</f>
        <v>5.9838676E-2</v>
      </c>
      <c r="M266" s="114"/>
      <c r="N266" s="76">
        <f>SUBTOTAL(9,N267:N270)</f>
        <v>0</v>
      </c>
      <c r="O266" s="116"/>
      <c r="P266" s="75">
        <f>SUBTOTAL(9,P267:P270)</f>
        <v>0</v>
      </c>
      <c r="Q266" s="75">
        <f>SUBTOTAL(9,Q267:Q270)</f>
        <v>0</v>
      </c>
      <c r="R266" s="7"/>
      <c r="S266" s="9"/>
      <c r="T266" s="9"/>
    </row>
    <row r="267" spans="1:20" ht="11.25" outlineLevel="5" x14ac:dyDescent="0.2">
      <c r="A267" s="12"/>
      <c r="B267" s="117"/>
      <c r="C267" s="118">
        <v>197</v>
      </c>
      <c r="D267" s="119" t="s">
        <v>501</v>
      </c>
      <c r="E267" s="120" t="s">
        <v>895</v>
      </c>
      <c r="F267" s="121" t="s">
        <v>896</v>
      </c>
      <c r="G267" s="119" t="s">
        <v>504</v>
      </c>
      <c r="H267" s="122">
        <v>157.47020000000001</v>
      </c>
      <c r="I267" s="150"/>
      <c r="J267" s="123">
        <f>H267*I267</f>
        <v>0</v>
      </c>
      <c r="K267" s="122">
        <v>1.3999999999999999E-4</v>
      </c>
      <c r="L267" s="122">
        <f>H267*K267</f>
        <v>2.2045828E-2</v>
      </c>
      <c r="M267" s="122"/>
      <c r="N267" s="122">
        <f>H267*M267</f>
        <v>0</v>
      </c>
      <c r="O267" s="123">
        <v>21</v>
      </c>
      <c r="P267" s="123">
        <f>J267*(O267/100)</f>
        <v>0</v>
      </c>
      <c r="Q267" s="123">
        <f>J267+P267</f>
        <v>0</v>
      </c>
      <c r="R267" s="9"/>
      <c r="S267" s="9"/>
      <c r="T267" s="9"/>
    </row>
    <row r="268" spans="1:20" ht="11.25" outlineLevel="5" x14ac:dyDescent="0.2">
      <c r="A268" s="12"/>
      <c r="B268" s="117"/>
      <c r="C268" s="118">
        <v>198</v>
      </c>
      <c r="D268" s="119" t="s">
        <v>501</v>
      </c>
      <c r="E268" s="120" t="s">
        <v>897</v>
      </c>
      <c r="F268" s="121" t="s">
        <v>898</v>
      </c>
      <c r="G268" s="119" t="s">
        <v>504</v>
      </c>
      <c r="H268" s="122">
        <v>157.47020000000001</v>
      </c>
      <c r="I268" s="150"/>
      <c r="J268" s="123">
        <f>H268*I268</f>
        <v>0</v>
      </c>
      <c r="K268" s="122">
        <v>1.2E-4</v>
      </c>
      <c r="L268" s="122">
        <f>H268*K268</f>
        <v>1.8896424000000002E-2</v>
      </c>
      <c r="M268" s="122"/>
      <c r="N268" s="122">
        <f>H268*M268</f>
        <v>0</v>
      </c>
      <c r="O268" s="123">
        <v>21</v>
      </c>
      <c r="P268" s="123">
        <f>J268*(O268/100)</f>
        <v>0</v>
      </c>
      <c r="Q268" s="123">
        <f>J268+P268</f>
        <v>0</v>
      </c>
      <c r="R268" s="9"/>
      <c r="S268" s="9"/>
      <c r="T268" s="9"/>
    </row>
    <row r="269" spans="1:20" ht="11.25" outlineLevel="5" x14ac:dyDescent="0.2">
      <c r="A269" s="12"/>
      <c r="B269" s="117"/>
      <c r="C269" s="118">
        <v>199</v>
      </c>
      <c r="D269" s="119" t="s">
        <v>501</v>
      </c>
      <c r="E269" s="120" t="s">
        <v>899</v>
      </c>
      <c r="F269" s="121" t="s">
        <v>900</v>
      </c>
      <c r="G269" s="119" t="s">
        <v>504</v>
      </c>
      <c r="H269" s="122">
        <v>157.47020000000001</v>
      </c>
      <c r="I269" s="150"/>
      <c r="J269" s="123">
        <f>H269*I269</f>
        <v>0</v>
      </c>
      <c r="K269" s="122">
        <v>1.2E-4</v>
      </c>
      <c r="L269" s="122">
        <f>H269*K269</f>
        <v>1.8896424000000002E-2</v>
      </c>
      <c r="M269" s="122"/>
      <c r="N269" s="122">
        <f>H269*M269</f>
        <v>0</v>
      </c>
      <c r="O269" s="123">
        <v>21</v>
      </c>
      <c r="P269" s="123">
        <f>J269*(O269/100)</f>
        <v>0</v>
      </c>
      <c r="Q269" s="123">
        <f>J269+P269</f>
        <v>0</v>
      </c>
      <c r="R269" s="9"/>
      <c r="S269" s="9"/>
      <c r="T269" s="9"/>
    </row>
    <row r="270" spans="1:20" outlineLevel="5" x14ac:dyDescent="0.15">
      <c r="B270" s="7"/>
      <c r="C270" s="7"/>
      <c r="D270" s="7"/>
      <c r="E270" s="7"/>
      <c r="F270" s="7"/>
      <c r="G270" s="7"/>
      <c r="H270" s="7"/>
      <c r="I270" s="9"/>
      <c r="J270" s="9"/>
      <c r="K270" s="7"/>
      <c r="L270" s="7"/>
      <c r="M270" s="7"/>
      <c r="N270" s="7"/>
      <c r="O270" s="7"/>
      <c r="P270" s="9"/>
      <c r="Q270" s="9"/>
    </row>
    <row r="271" spans="1:20" ht="10.5" outlineLevel="3" x14ac:dyDescent="0.15">
      <c r="A271" s="69" t="s">
        <v>120</v>
      </c>
      <c r="B271" s="103">
        <v>4</v>
      </c>
      <c r="C271" s="104"/>
      <c r="D271" s="105" t="s">
        <v>499</v>
      </c>
      <c r="E271" s="105"/>
      <c r="F271" s="106" t="s">
        <v>121</v>
      </c>
      <c r="G271" s="105"/>
      <c r="H271" s="107"/>
      <c r="I271" s="108"/>
      <c r="J271" s="71">
        <f>SUBTOTAL(9,J272:J274)</f>
        <v>0</v>
      </c>
      <c r="K271" s="107"/>
      <c r="L271" s="72">
        <f>SUBTOTAL(9,L272:L274)</f>
        <v>2.6387013333333327E-2</v>
      </c>
      <c r="M271" s="107"/>
      <c r="N271" s="72">
        <f>SUBTOTAL(9,N272:N274)</f>
        <v>0</v>
      </c>
      <c r="O271" s="109"/>
      <c r="P271" s="71">
        <f>SUBTOTAL(9,P272:P274)</f>
        <v>0</v>
      </c>
      <c r="Q271" s="71">
        <f>SUBTOTAL(9,Q272:Q274)</f>
        <v>0</v>
      </c>
      <c r="R271" s="7"/>
      <c r="S271" s="9"/>
      <c r="T271" s="9"/>
    </row>
    <row r="272" spans="1:20" ht="9" outlineLevel="4" x14ac:dyDescent="0.15">
      <c r="A272" s="73" t="s">
        <v>122</v>
      </c>
      <c r="B272" s="110">
        <v>5</v>
      </c>
      <c r="C272" s="111"/>
      <c r="D272" s="112" t="s">
        <v>500</v>
      </c>
      <c r="E272" s="112"/>
      <c r="F272" s="113" t="s">
        <v>123</v>
      </c>
      <c r="G272" s="112"/>
      <c r="H272" s="114"/>
      <c r="I272" s="115"/>
      <c r="J272" s="75">
        <f>SUBTOTAL(9,J273:J274)</f>
        <v>0</v>
      </c>
      <c r="K272" s="114"/>
      <c r="L272" s="76">
        <f>SUBTOTAL(9,L273:L274)</f>
        <v>2.6387013333333327E-2</v>
      </c>
      <c r="M272" s="114"/>
      <c r="N272" s="76">
        <f>SUBTOTAL(9,N273:N274)</f>
        <v>0</v>
      </c>
      <c r="O272" s="116"/>
      <c r="P272" s="75">
        <f>SUBTOTAL(9,P273:P274)</f>
        <v>0</v>
      </c>
      <c r="Q272" s="75">
        <f>SUBTOTAL(9,Q273:Q274)</f>
        <v>0</v>
      </c>
      <c r="R272" s="7"/>
      <c r="S272" s="9"/>
      <c r="T272" s="9"/>
    </row>
    <row r="273" spans="1:20" ht="11.25" outlineLevel="5" x14ac:dyDescent="0.2">
      <c r="A273" s="12"/>
      <c r="B273" s="117"/>
      <c r="C273" s="118">
        <v>200</v>
      </c>
      <c r="D273" s="119" t="s">
        <v>501</v>
      </c>
      <c r="E273" s="120" t="s">
        <v>901</v>
      </c>
      <c r="F273" s="121" t="s">
        <v>902</v>
      </c>
      <c r="G273" s="119" t="s">
        <v>504</v>
      </c>
      <c r="H273" s="122">
        <v>94.23933333333332</v>
      </c>
      <c r="I273" s="150"/>
      <c r="J273" s="123">
        <f>H273*I273</f>
        <v>0</v>
      </c>
      <c r="K273" s="122">
        <v>2.7999999999999998E-4</v>
      </c>
      <c r="L273" s="122">
        <f>H273*K273</f>
        <v>2.6387013333333327E-2</v>
      </c>
      <c r="M273" s="122"/>
      <c r="N273" s="122">
        <f>H273*M273</f>
        <v>0</v>
      </c>
      <c r="O273" s="123">
        <v>21</v>
      </c>
      <c r="P273" s="123">
        <f>J273*(O273/100)</f>
        <v>0</v>
      </c>
      <c r="Q273" s="123">
        <f>J273+P273</f>
        <v>0</v>
      </c>
      <c r="R273" s="9"/>
      <c r="S273" s="9"/>
      <c r="T273" s="9"/>
    </row>
    <row r="274" spans="1:20" outlineLevel="5" x14ac:dyDescent="0.15">
      <c r="B274" s="7"/>
      <c r="C274" s="7"/>
      <c r="D274" s="7"/>
      <c r="E274" s="7"/>
      <c r="F274" s="7"/>
      <c r="G274" s="7"/>
      <c r="H274" s="7"/>
      <c r="I274" s="9"/>
      <c r="J274" s="9"/>
      <c r="K274" s="7"/>
      <c r="L274" s="7"/>
      <c r="M274" s="7"/>
      <c r="N274" s="7"/>
      <c r="O274" s="7"/>
      <c r="P274" s="9"/>
      <c r="Q274" s="9"/>
    </row>
    <row r="275" spans="1:20" ht="10.5" outlineLevel="3" x14ac:dyDescent="0.15">
      <c r="A275" s="69" t="s">
        <v>124</v>
      </c>
      <c r="B275" s="103">
        <v>4</v>
      </c>
      <c r="C275" s="104"/>
      <c r="D275" s="105" t="s">
        <v>499</v>
      </c>
      <c r="E275" s="105"/>
      <c r="F275" s="106" t="s">
        <v>125</v>
      </c>
      <c r="G275" s="105"/>
      <c r="H275" s="107"/>
      <c r="I275" s="108"/>
      <c r="J275" s="71">
        <f>SUBTOTAL(9,J276:J280)</f>
        <v>0</v>
      </c>
      <c r="K275" s="107"/>
      <c r="L275" s="72">
        <f>SUBTOTAL(9,L276:L280)</f>
        <v>0</v>
      </c>
      <c r="M275" s="107"/>
      <c r="N275" s="72">
        <f>SUBTOTAL(9,N276:N280)</f>
        <v>0</v>
      </c>
      <c r="O275" s="109"/>
      <c r="P275" s="71">
        <f>SUBTOTAL(9,P276:P280)</f>
        <v>0</v>
      </c>
      <c r="Q275" s="71">
        <f>SUBTOTAL(9,Q276:Q280)</f>
        <v>0</v>
      </c>
      <c r="R275" s="7"/>
      <c r="S275" s="9"/>
      <c r="T275" s="9"/>
    </row>
    <row r="276" spans="1:20" ht="9" outlineLevel="4" x14ac:dyDescent="0.15">
      <c r="A276" s="73" t="s">
        <v>126</v>
      </c>
      <c r="B276" s="110">
        <v>5</v>
      </c>
      <c r="C276" s="111"/>
      <c r="D276" s="112" t="s">
        <v>500</v>
      </c>
      <c r="E276" s="112"/>
      <c r="F276" s="113" t="s">
        <v>127</v>
      </c>
      <c r="G276" s="112"/>
      <c r="H276" s="114"/>
      <c r="I276" s="115"/>
      <c r="J276" s="75">
        <f>SUBTOTAL(9,J277:J280)</f>
        <v>0</v>
      </c>
      <c r="K276" s="114"/>
      <c r="L276" s="76">
        <f>SUBTOTAL(9,L277:L280)</f>
        <v>0</v>
      </c>
      <c r="M276" s="114"/>
      <c r="N276" s="76">
        <f>SUBTOTAL(9,N277:N280)</f>
        <v>0</v>
      </c>
      <c r="O276" s="116"/>
      <c r="P276" s="75">
        <f>SUBTOTAL(9,P277:P280)</f>
        <v>0</v>
      </c>
      <c r="Q276" s="75">
        <f>SUBTOTAL(9,Q277:Q280)</f>
        <v>0</v>
      </c>
      <c r="R276" s="7"/>
      <c r="S276" s="9"/>
      <c r="T276" s="9"/>
    </row>
    <row r="277" spans="1:20" ht="11.25" outlineLevel="5" x14ac:dyDescent="0.2">
      <c r="A277" s="12"/>
      <c r="B277" s="117"/>
      <c r="C277" s="118">
        <v>201</v>
      </c>
      <c r="D277" s="119" t="s">
        <v>903</v>
      </c>
      <c r="E277" s="120" t="s">
        <v>904</v>
      </c>
      <c r="F277" s="121" t="s">
        <v>905</v>
      </c>
      <c r="G277" s="119" t="s">
        <v>594</v>
      </c>
      <c r="H277" s="122">
        <v>1</v>
      </c>
      <c r="I277" s="150"/>
      <c r="J277" s="123">
        <f>H277*I277</f>
        <v>0</v>
      </c>
      <c r="K277" s="122"/>
      <c r="L277" s="122">
        <f>H277*K277</f>
        <v>0</v>
      </c>
      <c r="M277" s="122"/>
      <c r="N277" s="122">
        <f>H277*M277</f>
        <v>0</v>
      </c>
      <c r="O277" s="123">
        <v>21</v>
      </c>
      <c r="P277" s="123">
        <f>J277*(O277/100)</f>
        <v>0</v>
      </c>
      <c r="Q277" s="123">
        <f>J277+P277</f>
        <v>0</v>
      </c>
      <c r="R277" s="9"/>
      <c r="S277" s="9"/>
      <c r="T277" s="9"/>
    </row>
    <row r="278" spans="1:20" ht="11.25" outlineLevel="5" x14ac:dyDescent="0.2">
      <c r="A278" s="12"/>
      <c r="B278" s="117"/>
      <c r="C278" s="118">
        <v>202</v>
      </c>
      <c r="D278" s="119" t="s">
        <v>903</v>
      </c>
      <c r="E278" s="120" t="s">
        <v>906</v>
      </c>
      <c r="F278" s="121" t="s">
        <v>907</v>
      </c>
      <c r="G278" s="119" t="s">
        <v>594</v>
      </c>
      <c r="H278" s="122">
        <v>1</v>
      </c>
      <c r="I278" s="150"/>
      <c r="J278" s="123">
        <f>H278*I278</f>
        <v>0</v>
      </c>
      <c r="K278" s="122"/>
      <c r="L278" s="122">
        <f>H278*K278</f>
        <v>0</v>
      </c>
      <c r="M278" s="122"/>
      <c r="N278" s="122">
        <f>H278*M278</f>
        <v>0</v>
      </c>
      <c r="O278" s="123">
        <v>21</v>
      </c>
      <c r="P278" s="123">
        <f>J278*(O278/100)</f>
        <v>0</v>
      </c>
      <c r="Q278" s="123">
        <f>J278+P278</f>
        <v>0</v>
      </c>
      <c r="R278" s="9"/>
      <c r="S278" s="9"/>
      <c r="T278" s="9"/>
    </row>
    <row r="279" spans="1:20" ht="11.25" outlineLevel="5" x14ac:dyDescent="0.2">
      <c r="A279" s="12"/>
      <c r="B279" s="117"/>
      <c r="C279" s="118">
        <v>203</v>
      </c>
      <c r="D279" s="119" t="s">
        <v>903</v>
      </c>
      <c r="E279" s="120" t="s">
        <v>908</v>
      </c>
      <c r="F279" s="121" t="s">
        <v>909</v>
      </c>
      <c r="G279" s="119" t="s">
        <v>594</v>
      </c>
      <c r="H279" s="122">
        <v>1</v>
      </c>
      <c r="I279" s="150"/>
      <c r="J279" s="123">
        <f>H279*I279</f>
        <v>0</v>
      </c>
      <c r="K279" s="122"/>
      <c r="L279" s="122">
        <f>H279*K279</f>
        <v>0</v>
      </c>
      <c r="M279" s="122"/>
      <c r="N279" s="122">
        <f>H279*M279</f>
        <v>0</v>
      </c>
      <c r="O279" s="123">
        <v>21</v>
      </c>
      <c r="P279" s="123">
        <f>J279*(O279/100)</f>
        <v>0</v>
      </c>
      <c r="Q279" s="123">
        <f>J279+P279</f>
        <v>0</v>
      </c>
      <c r="R279" s="9"/>
      <c r="S279" s="9"/>
      <c r="T279" s="9"/>
    </row>
    <row r="280" spans="1:20" outlineLevel="5" x14ac:dyDescent="0.15">
      <c r="B280" s="7"/>
      <c r="C280" s="7"/>
      <c r="D280" s="7"/>
      <c r="E280" s="7"/>
      <c r="F280" s="7"/>
      <c r="G280" s="7"/>
      <c r="H280" s="7"/>
      <c r="I280" s="9"/>
      <c r="J280" s="9"/>
      <c r="K280" s="7"/>
      <c r="L280" s="7"/>
      <c r="M280" s="7"/>
      <c r="N280" s="7"/>
      <c r="O280" s="7"/>
      <c r="P280" s="9"/>
      <c r="Q280" s="9"/>
    </row>
    <row r="281" spans="1:20" ht="11.25" outlineLevel="2" x14ac:dyDescent="0.2">
      <c r="A281" s="65" t="s">
        <v>128</v>
      </c>
      <c r="B281" s="96">
        <v>3</v>
      </c>
      <c r="C281" s="97"/>
      <c r="D281" s="98" t="s">
        <v>498</v>
      </c>
      <c r="E281" s="98"/>
      <c r="F281" s="99" t="s">
        <v>129</v>
      </c>
      <c r="G281" s="98"/>
      <c r="H281" s="100"/>
      <c r="I281" s="101"/>
      <c r="J281" s="67">
        <f>SUBTOTAL(9,J282:J378)</f>
        <v>0</v>
      </c>
      <c r="K281" s="100"/>
      <c r="L281" s="68">
        <f>SUBTOTAL(9,L282:L378)</f>
        <v>62.896184412382397</v>
      </c>
      <c r="M281" s="100"/>
      <c r="N281" s="68">
        <f>SUBTOTAL(9,N282:N378)</f>
        <v>0.26295000000000002</v>
      </c>
      <c r="O281" s="102"/>
      <c r="P281" s="67">
        <f>SUBTOTAL(9,P282:P378)</f>
        <v>0</v>
      </c>
      <c r="Q281" s="67">
        <f>SUBTOTAL(9,Q282:Q378)</f>
        <v>0</v>
      </c>
      <c r="R281" s="7"/>
      <c r="S281" s="9"/>
      <c r="T281" s="9"/>
    </row>
    <row r="282" spans="1:20" ht="10.5" outlineLevel="3" x14ac:dyDescent="0.15">
      <c r="A282" s="69" t="s">
        <v>130</v>
      </c>
      <c r="B282" s="103">
        <v>4</v>
      </c>
      <c r="C282" s="104"/>
      <c r="D282" s="105" t="s">
        <v>499</v>
      </c>
      <c r="E282" s="105"/>
      <c r="F282" s="106" t="s">
        <v>43</v>
      </c>
      <c r="G282" s="105"/>
      <c r="H282" s="107"/>
      <c r="I282" s="108"/>
      <c r="J282" s="71">
        <f>SUBTOTAL(9,J283:J298)</f>
        <v>0</v>
      </c>
      <c r="K282" s="107"/>
      <c r="L282" s="72">
        <f>SUBTOTAL(9,L283:L298)</f>
        <v>42.827515125112832</v>
      </c>
      <c r="M282" s="107"/>
      <c r="N282" s="72">
        <f>SUBTOTAL(9,N283:N298)</f>
        <v>0</v>
      </c>
      <c r="O282" s="109"/>
      <c r="P282" s="71">
        <f>SUBTOTAL(9,P283:P298)</f>
        <v>0</v>
      </c>
      <c r="Q282" s="71">
        <f>SUBTOTAL(9,Q283:Q298)</f>
        <v>0</v>
      </c>
      <c r="R282" s="7"/>
      <c r="S282" s="9"/>
      <c r="T282" s="9"/>
    </row>
    <row r="283" spans="1:20" ht="9" outlineLevel="4" x14ac:dyDescent="0.15">
      <c r="A283" s="73" t="s">
        <v>131</v>
      </c>
      <c r="B283" s="110">
        <v>5</v>
      </c>
      <c r="C283" s="111"/>
      <c r="D283" s="112" t="s">
        <v>500</v>
      </c>
      <c r="E283" s="112"/>
      <c r="F283" s="113" t="s">
        <v>45</v>
      </c>
      <c r="G283" s="112"/>
      <c r="H283" s="114"/>
      <c r="I283" s="115"/>
      <c r="J283" s="75">
        <f>SUBTOTAL(9,J284:J298)</f>
        <v>0</v>
      </c>
      <c r="K283" s="114"/>
      <c r="L283" s="76">
        <f>SUBTOTAL(9,L284:L298)</f>
        <v>42.827515125112832</v>
      </c>
      <c r="M283" s="114"/>
      <c r="N283" s="76">
        <f>SUBTOTAL(9,N284:N298)</f>
        <v>0</v>
      </c>
      <c r="O283" s="116"/>
      <c r="P283" s="75">
        <f>SUBTOTAL(9,P284:P298)</f>
        <v>0</v>
      </c>
      <c r="Q283" s="75">
        <f>SUBTOTAL(9,Q284:Q298)</f>
        <v>0</v>
      </c>
      <c r="R283" s="7"/>
      <c r="S283" s="9"/>
      <c r="T283" s="9"/>
    </row>
    <row r="284" spans="1:20" ht="11.25" outlineLevel="5" x14ac:dyDescent="0.2">
      <c r="A284" s="12"/>
      <c r="B284" s="117"/>
      <c r="C284" s="118">
        <v>204</v>
      </c>
      <c r="D284" s="119" t="s">
        <v>501</v>
      </c>
      <c r="E284" s="120" t="s">
        <v>910</v>
      </c>
      <c r="F284" s="121" t="s">
        <v>911</v>
      </c>
      <c r="G284" s="119" t="s">
        <v>547</v>
      </c>
      <c r="H284" s="122">
        <v>51</v>
      </c>
      <c r="I284" s="150"/>
      <c r="J284" s="123">
        <f t="shared" ref="J284:J297" si="60">H284*I284</f>
        <v>0</v>
      </c>
      <c r="K284" s="122"/>
      <c r="L284" s="122">
        <f t="shared" ref="L284:L297" si="61">H284*K284</f>
        <v>0</v>
      </c>
      <c r="M284" s="122"/>
      <c r="N284" s="122">
        <f t="shared" ref="N284:N297" si="62">H284*M284</f>
        <v>0</v>
      </c>
      <c r="O284" s="123">
        <v>21</v>
      </c>
      <c r="P284" s="123">
        <f t="shared" ref="P284:P297" si="63">J284*(O284/100)</f>
        <v>0</v>
      </c>
      <c r="Q284" s="123">
        <f t="shared" ref="Q284:Q297" si="64">J284+P284</f>
        <v>0</v>
      </c>
      <c r="R284" s="9"/>
      <c r="S284" s="9"/>
      <c r="T284" s="9"/>
    </row>
    <row r="285" spans="1:20" ht="22.5" outlineLevel="5" x14ac:dyDescent="0.2">
      <c r="A285" s="12"/>
      <c r="B285" s="117"/>
      <c r="C285" s="118">
        <v>205</v>
      </c>
      <c r="D285" s="119" t="s">
        <v>501</v>
      </c>
      <c r="E285" s="120" t="s">
        <v>912</v>
      </c>
      <c r="F285" s="121" t="s">
        <v>913</v>
      </c>
      <c r="G285" s="119" t="s">
        <v>507</v>
      </c>
      <c r="H285" s="122">
        <v>66.066000000000003</v>
      </c>
      <c r="I285" s="150"/>
      <c r="J285" s="123">
        <f t="shared" si="60"/>
        <v>0</v>
      </c>
      <c r="K285" s="122"/>
      <c r="L285" s="122">
        <f t="shared" si="61"/>
        <v>0</v>
      </c>
      <c r="M285" s="122"/>
      <c r="N285" s="122">
        <f t="shared" si="62"/>
        <v>0</v>
      </c>
      <c r="O285" s="123">
        <v>21</v>
      </c>
      <c r="P285" s="123">
        <f t="shared" si="63"/>
        <v>0</v>
      </c>
      <c r="Q285" s="123">
        <f t="shared" si="64"/>
        <v>0</v>
      </c>
      <c r="R285" s="9"/>
      <c r="S285" s="9"/>
      <c r="T285" s="9"/>
    </row>
    <row r="286" spans="1:20" ht="22.5" outlineLevel="5" x14ac:dyDescent="0.2">
      <c r="A286" s="12"/>
      <c r="B286" s="117"/>
      <c r="C286" s="118">
        <v>206</v>
      </c>
      <c r="D286" s="119" t="s">
        <v>501</v>
      </c>
      <c r="E286" s="120" t="s">
        <v>914</v>
      </c>
      <c r="F286" s="121" t="s">
        <v>915</v>
      </c>
      <c r="G286" s="119" t="s">
        <v>507</v>
      </c>
      <c r="H286" s="122">
        <v>44.813999999999993</v>
      </c>
      <c r="I286" s="150"/>
      <c r="J286" s="123">
        <f t="shared" si="60"/>
        <v>0</v>
      </c>
      <c r="K286" s="122"/>
      <c r="L286" s="122">
        <f t="shared" si="61"/>
        <v>0</v>
      </c>
      <c r="M286" s="122"/>
      <c r="N286" s="122">
        <f t="shared" si="62"/>
        <v>0</v>
      </c>
      <c r="O286" s="123">
        <v>21</v>
      </c>
      <c r="P286" s="123">
        <f t="shared" si="63"/>
        <v>0</v>
      </c>
      <c r="Q286" s="123">
        <f t="shared" si="64"/>
        <v>0</v>
      </c>
      <c r="R286" s="9"/>
      <c r="S286" s="9"/>
      <c r="T286" s="9"/>
    </row>
    <row r="287" spans="1:20" ht="11.25" outlineLevel="5" x14ac:dyDescent="0.2">
      <c r="A287" s="12"/>
      <c r="B287" s="117"/>
      <c r="C287" s="118">
        <v>207</v>
      </c>
      <c r="D287" s="119" t="s">
        <v>501</v>
      </c>
      <c r="E287" s="120" t="s">
        <v>916</v>
      </c>
      <c r="F287" s="121" t="s">
        <v>917</v>
      </c>
      <c r="G287" s="119" t="s">
        <v>507</v>
      </c>
      <c r="H287" s="122">
        <v>110.88</v>
      </c>
      <c r="I287" s="150"/>
      <c r="J287" s="123">
        <f t="shared" si="60"/>
        <v>0</v>
      </c>
      <c r="K287" s="122"/>
      <c r="L287" s="122">
        <f t="shared" si="61"/>
        <v>0</v>
      </c>
      <c r="M287" s="122"/>
      <c r="N287" s="122">
        <f t="shared" si="62"/>
        <v>0</v>
      </c>
      <c r="O287" s="123">
        <v>21</v>
      </c>
      <c r="P287" s="123">
        <f t="shared" si="63"/>
        <v>0</v>
      </c>
      <c r="Q287" s="123">
        <f t="shared" si="64"/>
        <v>0</v>
      </c>
      <c r="R287" s="9"/>
      <c r="S287" s="9"/>
      <c r="T287" s="9"/>
    </row>
    <row r="288" spans="1:20" ht="11.25" outlineLevel="5" x14ac:dyDescent="0.2">
      <c r="A288" s="12"/>
      <c r="B288" s="117"/>
      <c r="C288" s="118">
        <v>208</v>
      </c>
      <c r="D288" s="119" t="s">
        <v>501</v>
      </c>
      <c r="E288" s="120" t="s">
        <v>918</v>
      </c>
      <c r="F288" s="121" t="s">
        <v>919</v>
      </c>
      <c r="G288" s="119" t="s">
        <v>507</v>
      </c>
      <c r="H288" s="122">
        <v>92.492400000000004</v>
      </c>
      <c r="I288" s="150"/>
      <c r="J288" s="123">
        <f t="shared" si="60"/>
        <v>0</v>
      </c>
      <c r="K288" s="122"/>
      <c r="L288" s="122">
        <f t="shared" si="61"/>
        <v>0</v>
      </c>
      <c r="M288" s="122"/>
      <c r="N288" s="122">
        <f t="shared" si="62"/>
        <v>0</v>
      </c>
      <c r="O288" s="123">
        <v>21</v>
      </c>
      <c r="P288" s="123">
        <f t="shared" si="63"/>
        <v>0</v>
      </c>
      <c r="Q288" s="123">
        <f t="shared" si="64"/>
        <v>0</v>
      </c>
      <c r="R288" s="9"/>
      <c r="S288" s="9"/>
      <c r="T288" s="9"/>
    </row>
    <row r="289" spans="1:20" ht="11.25" outlineLevel="5" x14ac:dyDescent="0.2">
      <c r="A289" s="12"/>
      <c r="B289" s="117"/>
      <c r="C289" s="118">
        <v>209</v>
      </c>
      <c r="D289" s="119" t="s">
        <v>501</v>
      </c>
      <c r="E289" s="120" t="s">
        <v>920</v>
      </c>
      <c r="F289" s="121" t="s">
        <v>921</v>
      </c>
      <c r="G289" s="119" t="s">
        <v>507</v>
      </c>
      <c r="H289" s="122">
        <v>60.099599999999995</v>
      </c>
      <c r="I289" s="150"/>
      <c r="J289" s="123">
        <f t="shared" si="60"/>
        <v>0</v>
      </c>
      <c r="K289" s="122"/>
      <c r="L289" s="122">
        <f t="shared" si="61"/>
        <v>0</v>
      </c>
      <c r="M289" s="122"/>
      <c r="N289" s="122">
        <f t="shared" si="62"/>
        <v>0</v>
      </c>
      <c r="O289" s="123">
        <v>21</v>
      </c>
      <c r="P289" s="123">
        <f t="shared" si="63"/>
        <v>0</v>
      </c>
      <c r="Q289" s="123">
        <f t="shared" si="64"/>
        <v>0</v>
      </c>
      <c r="R289" s="9"/>
      <c r="S289" s="9"/>
      <c r="T289" s="9"/>
    </row>
    <row r="290" spans="1:20" ht="11.25" outlineLevel="5" x14ac:dyDescent="0.2">
      <c r="A290" s="12"/>
      <c r="B290" s="117"/>
      <c r="C290" s="118">
        <v>210</v>
      </c>
      <c r="D290" s="119" t="s">
        <v>501</v>
      </c>
      <c r="E290" s="120" t="s">
        <v>922</v>
      </c>
      <c r="F290" s="121" t="s">
        <v>923</v>
      </c>
      <c r="G290" s="119" t="s">
        <v>507</v>
      </c>
      <c r="H290" s="122">
        <v>19.819800000000001</v>
      </c>
      <c r="I290" s="150"/>
      <c r="J290" s="123">
        <f t="shared" si="60"/>
        <v>0</v>
      </c>
      <c r="K290" s="122"/>
      <c r="L290" s="122">
        <f t="shared" si="61"/>
        <v>0</v>
      </c>
      <c r="M290" s="122"/>
      <c r="N290" s="122">
        <f t="shared" si="62"/>
        <v>0</v>
      </c>
      <c r="O290" s="123">
        <v>21</v>
      </c>
      <c r="P290" s="123">
        <f t="shared" si="63"/>
        <v>0</v>
      </c>
      <c r="Q290" s="123">
        <f t="shared" si="64"/>
        <v>0</v>
      </c>
      <c r="R290" s="9"/>
      <c r="S290" s="9"/>
      <c r="T290" s="9"/>
    </row>
    <row r="291" spans="1:20" ht="11.25" outlineLevel="5" x14ac:dyDescent="0.2">
      <c r="A291" s="12"/>
      <c r="B291" s="117"/>
      <c r="C291" s="118">
        <v>211</v>
      </c>
      <c r="D291" s="119" t="s">
        <v>501</v>
      </c>
      <c r="E291" s="120" t="s">
        <v>924</v>
      </c>
      <c r="F291" s="121" t="s">
        <v>925</v>
      </c>
      <c r="G291" s="119" t="s">
        <v>507</v>
      </c>
      <c r="H291" s="122">
        <v>14.764199999999999</v>
      </c>
      <c r="I291" s="150"/>
      <c r="J291" s="123">
        <f t="shared" si="60"/>
        <v>0</v>
      </c>
      <c r="K291" s="122"/>
      <c r="L291" s="122">
        <f t="shared" si="61"/>
        <v>0</v>
      </c>
      <c r="M291" s="122"/>
      <c r="N291" s="122">
        <f t="shared" si="62"/>
        <v>0</v>
      </c>
      <c r="O291" s="123">
        <v>21</v>
      </c>
      <c r="P291" s="123">
        <f t="shared" si="63"/>
        <v>0</v>
      </c>
      <c r="Q291" s="123">
        <f t="shared" si="64"/>
        <v>0</v>
      </c>
      <c r="R291" s="9"/>
      <c r="S291" s="9"/>
      <c r="T291" s="9"/>
    </row>
    <row r="292" spans="1:20" ht="11.25" outlineLevel="5" x14ac:dyDescent="0.2">
      <c r="A292" s="12"/>
      <c r="B292" s="117"/>
      <c r="C292" s="118">
        <v>212</v>
      </c>
      <c r="D292" s="119" t="s">
        <v>501</v>
      </c>
      <c r="E292" s="120" t="s">
        <v>926</v>
      </c>
      <c r="F292" s="121" t="s">
        <v>927</v>
      </c>
      <c r="G292" s="119" t="s">
        <v>507</v>
      </c>
      <c r="H292" s="122">
        <v>110.88</v>
      </c>
      <c r="I292" s="150"/>
      <c r="J292" s="123">
        <f t="shared" si="60"/>
        <v>0</v>
      </c>
      <c r="K292" s="122"/>
      <c r="L292" s="122">
        <f t="shared" si="61"/>
        <v>0</v>
      </c>
      <c r="M292" s="122"/>
      <c r="N292" s="122">
        <f t="shared" si="62"/>
        <v>0</v>
      </c>
      <c r="O292" s="123">
        <v>21</v>
      </c>
      <c r="P292" s="123">
        <f t="shared" si="63"/>
        <v>0</v>
      </c>
      <c r="Q292" s="123">
        <f t="shared" si="64"/>
        <v>0</v>
      </c>
      <c r="R292" s="9"/>
      <c r="S292" s="9"/>
      <c r="T292" s="9"/>
    </row>
    <row r="293" spans="1:20" ht="11.25" outlineLevel="5" x14ac:dyDescent="0.2">
      <c r="A293" s="12"/>
      <c r="B293" s="117"/>
      <c r="C293" s="118">
        <v>213</v>
      </c>
      <c r="D293" s="119" t="s">
        <v>501</v>
      </c>
      <c r="E293" s="120" t="s">
        <v>532</v>
      </c>
      <c r="F293" s="121" t="s">
        <v>533</v>
      </c>
      <c r="G293" s="119" t="s">
        <v>534</v>
      </c>
      <c r="H293" s="122">
        <v>62.251200000000004</v>
      </c>
      <c r="I293" s="150"/>
      <c r="J293" s="123">
        <f t="shared" si="60"/>
        <v>0</v>
      </c>
      <c r="K293" s="122"/>
      <c r="L293" s="122">
        <f t="shared" si="61"/>
        <v>0</v>
      </c>
      <c r="M293" s="122"/>
      <c r="N293" s="122">
        <f t="shared" si="62"/>
        <v>0</v>
      </c>
      <c r="O293" s="123">
        <v>21</v>
      </c>
      <c r="P293" s="123">
        <f t="shared" si="63"/>
        <v>0</v>
      </c>
      <c r="Q293" s="123">
        <f t="shared" si="64"/>
        <v>0</v>
      </c>
      <c r="R293" s="9"/>
      <c r="S293" s="9"/>
      <c r="T293" s="9"/>
    </row>
    <row r="294" spans="1:20" ht="11.25" outlineLevel="5" x14ac:dyDescent="0.2">
      <c r="A294" s="12"/>
      <c r="B294" s="117"/>
      <c r="C294" s="118">
        <v>214</v>
      </c>
      <c r="D294" s="119" t="s">
        <v>501</v>
      </c>
      <c r="E294" s="120" t="s">
        <v>535</v>
      </c>
      <c r="F294" s="121" t="s">
        <v>536</v>
      </c>
      <c r="G294" s="119" t="s">
        <v>507</v>
      </c>
      <c r="H294" s="122">
        <v>76.295999999999992</v>
      </c>
      <c r="I294" s="150"/>
      <c r="J294" s="123">
        <f t="shared" si="60"/>
        <v>0</v>
      </c>
      <c r="K294" s="122"/>
      <c r="L294" s="122">
        <f t="shared" si="61"/>
        <v>0</v>
      </c>
      <c r="M294" s="122"/>
      <c r="N294" s="122">
        <f t="shared" si="62"/>
        <v>0</v>
      </c>
      <c r="O294" s="123">
        <v>21</v>
      </c>
      <c r="P294" s="123">
        <f t="shared" si="63"/>
        <v>0</v>
      </c>
      <c r="Q294" s="123">
        <f t="shared" si="64"/>
        <v>0</v>
      </c>
      <c r="R294" s="9"/>
      <c r="S294" s="9"/>
      <c r="T294" s="9"/>
    </row>
    <row r="295" spans="1:20" ht="11.25" outlineLevel="5" x14ac:dyDescent="0.2">
      <c r="A295" s="12"/>
      <c r="B295" s="117"/>
      <c r="C295" s="118">
        <v>215</v>
      </c>
      <c r="D295" s="119" t="s">
        <v>501</v>
      </c>
      <c r="E295" s="120" t="s">
        <v>537</v>
      </c>
      <c r="F295" s="121" t="s">
        <v>538</v>
      </c>
      <c r="G295" s="119" t="s">
        <v>507</v>
      </c>
      <c r="H295" s="122">
        <v>76.295999999999992</v>
      </c>
      <c r="I295" s="150"/>
      <c r="J295" s="123">
        <f t="shared" si="60"/>
        <v>0</v>
      </c>
      <c r="K295" s="122"/>
      <c r="L295" s="122">
        <f t="shared" si="61"/>
        <v>0</v>
      </c>
      <c r="M295" s="122"/>
      <c r="N295" s="122">
        <f t="shared" si="62"/>
        <v>0</v>
      </c>
      <c r="O295" s="123">
        <v>21</v>
      </c>
      <c r="P295" s="123">
        <f t="shared" si="63"/>
        <v>0</v>
      </c>
      <c r="Q295" s="123">
        <f t="shared" si="64"/>
        <v>0</v>
      </c>
      <c r="R295" s="9"/>
      <c r="S295" s="9"/>
      <c r="T295" s="9"/>
    </row>
    <row r="296" spans="1:20" ht="11.25" outlineLevel="5" x14ac:dyDescent="0.2">
      <c r="A296" s="12"/>
      <c r="B296" s="117"/>
      <c r="C296" s="118">
        <v>216</v>
      </c>
      <c r="D296" s="119" t="s">
        <v>501</v>
      </c>
      <c r="E296" s="120" t="s">
        <v>928</v>
      </c>
      <c r="F296" s="121" t="s">
        <v>929</v>
      </c>
      <c r="G296" s="119" t="s">
        <v>507</v>
      </c>
      <c r="H296" s="122">
        <v>23.793063958396019</v>
      </c>
      <c r="I296" s="150"/>
      <c r="J296" s="123">
        <f t="shared" si="60"/>
        <v>0</v>
      </c>
      <c r="K296" s="122"/>
      <c r="L296" s="122">
        <f t="shared" si="61"/>
        <v>0</v>
      </c>
      <c r="M296" s="122"/>
      <c r="N296" s="122">
        <f t="shared" si="62"/>
        <v>0</v>
      </c>
      <c r="O296" s="123">
        <v>21</v>
      </c>
      <c r="P296" s="123">
        <f t="shared" si="63"/>
        <v>0</v>
      </c>
      <c r="Q296" s="123">
        <f t="shared" si="64"/>
        <v>0</v>
      </c>
      <c r="R296" s="9"/>
      <c r="S296" s="9"/>
      <c r="T296" s="9"/>
    </row>
    <row r="297" spans="1:20" ht="11.25" outlineLevel="5" x14ac:dyDescent="0.2">
      <c r="A297" s="12"/>
      <c r="B297" s="117"/>
      <c r="C297" s="118">
        <v>217</v>
      </c>
      <c r="D297" s="119" t="s">
        <v>621</v>
      </c>
      <c r="E297" s="120" t="s">
        <v>930</v>
      </c>
      <c r="F297" s="121" t="s">
        <v>931</v>
      </c>
      <c r="G297" s="119" t="s">
        <v>534</v>
      </c>
      <c r="H297" s="122">
        <v>42.827515125112832</v>
      </c>
      <c r="I297" s="150"/>
      <c r="J297" s="123">
        <f t="shared" si="60"/>
        <v>0</v>
      </c>
      <c r="K297" s="122">
        <v>1</v>
      </c>
      <c r="L297" s="122">
        <f t="shared" si="61"/>
        <v>42.827515125112832</v>
      </c>
      <c r="M297" s="122"/>
      <c r="N297" s="122">
        <f t="shared" si="62"/>
        <v>0</v>
      </c>
      <c r="O297" s="123">
        <v>21</v>
      </c>
      <c r="P297" s="123">
        <f t="shared" si="63"/>
        <v>0</v>
      </c>
      <c r="Q297" s="123">
        <f t="shared" si="64"/>
        <v>0</v>
      </c>
      <c r="R297" s="9"/>
      <c r="S297" s="9"/>
      <c r="T297" s="9"/>
    </row>
    <row r="298" spans="1:20" outlineLevel="5" x14ac:dyDescent="0.15">
      <c r="B298" s="7"/>
      <c r="C298" s="7"/>
      <c r="D298" s="7"/>
      <c r="E298" s="7"/>
      <c r="F298" s="7"/>
      <c r="G298" s="7"/>
      <c r="H298" s="7"/>
      <c r="I298" s="9"/>
      <c r="J298" s="9"/>
      <c r="K298" s="7"/>
      <c r="L298" s="7"/>
      <c r="M298" s="7"/>
      <c r="N298" s="7"/>
      <c r="O298" s="7"/>
      <c r="P298" s="9"/>
      <c r="Q298" s="9"/>
    </row>
    <row r="299" spans="1:20" ht="10.5" outlineLevel="3" x14ac:dyDescent="0.15">
      <c r="A299" s="69" t="s">
        <v>132</v>
      </c>
      <c r="B299" s="103">
        <v>4</v>
      </c>
      <c r="C299" s="104"/>
      <c r="D299" s="105" t="s">
        <v>499</v>
      </c>
      <c r="E299" s="105"/>
      <c r="F299" s="106" t="s">
        <v>61</v>
      </c>
      <c r="G299" s="105"/>
      <c r="H299" s="107"/>
      <c r="I299" s="108"/>
      <c r="J299" s="71">
        <f>SUBTOTAL(9,J300:J302)</f>
        <v>0</v>
      </c>
      <c r="K299" s="107"/>
      <c r="L299" s="72">
        <f>SUBTOTAL(9,L300:L302)</f>
        <v>13.477408560000001</v>
      </c>
      <c r="M299" s="107"/>
      <c r="N299" s="72">
        <f>SUBTOTAL(9,N300:N302)</f>
        <v>0</v>
      </c>
      <c r="O299" s="109"/>
      <c r="P299" s="71">
        <f>SUBTOTAL(9,P300:P302)</f>
        <v>0</v>
      </c>
      <c r="Q299" s="71">
        <f>SUBTOTAL(9,Q300:Q302)</f>
        <v>0</v>
      </c>
      <c r="R299" s="7"/>
      <c r="S299" s="9"/>
      <c r="T299" s="9"/>
    </row>
    <row r="300" spans="1:20" ht="9" outlineLevel="4" x14ac:dyDescent="0.15">
      <c r="A300" s="73" t="s">
        <v>133</v>
      </c>
      <c r="B300" s="110">
        <v>5</v>
      </c>
      <c r="C300" s="111"/>
      <c r="D300" s="112" t="s">
        <v>500</v>
      </c>
      <c r="E300" s="112"/>
      <c r="F300" s="113" t="s">
        <v>134</v>
      </c>
      <c r="G300" s="112"/>
      <c r="H300" s="114"/>
      <c r="I300" s="115"/>
      <c r="J300" s="75">
        <f>SUBTOTAL(9,J301:J302)</f>
        <v>0</v>
      </c>
      <c r="K300" s="114"/>
      <c r="L300" s="76">
        <f>SUBTOTAL(9,L301:L302)</f>
        <v>13.477408560000001</v>
      </c>
      <c r="M300" s="114"/>
      <c r="N300" s="76">
        <f>SUBTOTAL(9,N301:N302)</f>
        <v>0</v>
      </c>
      <c r="O300" s="116"/>
      <c r="P300" s="75">
        <f>SUBTOTAL(9,P301:P302)</f>
        <v>0</v>
      </c>
      <c r="Q300" s="75">
        <f>SUBTOTAL(9,Q301:Q302)</f>
        <v>0</v>
      </c>
      <c r="R300" s="7"/>
      <c r="S300" s="9"/>
      <c r="T300" s="9"/>
    </row>
    <row r="301" spans="1:20" ht="11.25" outlineLevel="5" x14ac:dyDescent="0.2">
      <c r="A301" s="12"/>
      <c r="B301" s="117"/>
      <c r="C301" s="118">
        <v>218</v>
      </c>
      <c r="D301" s="119" t="s">
        <v>501</v>
      </c>
      <c r="E301" s="120" t="s">
        <v>932</v>
      </c>
      <c r="F301" s="121" t="s">
        <v>933</v>
      </c>
      <c r="G301" s="119" t="s">
        <v>507</v>
      </c>
      <c r="H301" s="122">
        <v>7.1280000000000001</v>
      </c>
      <c r="I301" s="150"/>
      <c r="J301" s="123">
        <f>H301*I301</f>
        <v>0</v>
      </c>
      <c r="K301" s="122">
        <v>1.8907700000000001</v>
      </c>
      <c r="L301" s="122">
        <f>H301*K301</f>
        <v>13.477408560000001</v>
      </c>
      <c r="M301" s="122"/>
      <c r="N301" s="122">
        <f>H301*M301</f>
        <v>0</v>
      </c>
      <c r="O301" s="123">
        <v>21</v>
      </c>
      <c r="P301" s="123">
        <f>J301*(O301/100)</f>
        <v>0</v>
      </c>
      <c r="Q301" s="123">
        <f>J301+P301</f>
        <v>0</v>
      </c>
      <c r="R301" s="9"/>
      <c r="S301" s="9"/>
      <c r="T301" s="9"/>
    </row>
    <row r="302" spans="1:20" outlineLevel="5" x14ac:dyDescent="0.15">
      <c r="B302" s="7"/>
      <c r="C302" s="7"/>
      <c r="D302" s="7"/>
      <c r="E302" s="7"/>
      <c r="F302" s="7"/>
      <c r="G302" s="7"/>
      <c r="H302" s="7"/>
      <c r="I302" s="9"/>
      <c r="J302" s="9"/>
      <c r="K302" s="7"/>
      <c r="L302" s="7"/>
      <c r="M302" s="7"/>
      <c r="N302" s="7"/>
      <c r="O302" s="7"/>
      <c r="P302" s="9"/>
      <c r="Q302" s="9"/>
    </row>
    <row r="303" spans="1:20" ht="10.5" outlineLevel="3" x14ac:dyDescent="0.15">
      <c r="A303" s="69" t="s">
        <v>135</v>
      </c>
      <c r="B303" s="103">
        <v>4</v>
      </c>
      <c r="C303" s="104"/>
      <c r="D303" s="105" t="s">
        <v>499</v>
      </c>
      <c r="E303" s="105"/>
      <c r="F303" s="106" t="s">
        <v>136</v>
      </c>
      <c r="G303" s="105"/>
      <c r="H303" s="107"/>
      <c r="I303" s="108"/>
      <c r="J303" s="71">
        <f>SUBTOTAL(9,J304:J316)</f>
        <v>0</v>
      </c>
      <c r="K303" s="107"/>
      <c r="L303" s="72">
        <f>SUBTOTAL(9,L304:L316)</f>
        <v>6.2719187272695462</v>
      </c>
      <c r="M303" s="107"/>
      <c r="N303" s="72">
        <f>SUBTOTAL(9,N304:N316)</f>
        <v>0</v>
      </c>
      <c r="O303" s="109"/>
      <c r="P303" s="71">
        <f>SUBTOTAL(9,P304:P316)</f>
        <v>0</v>
      </c>
      <c r="Q303" s="71">
        <f>SUBTOTAL(9,Q304:Q316)</f>
        <v>0</v>
      </c>
      <c r="R303" s="7"/>
      <c r="S303" s="9"/>
      <c r="T303" s="9"/>
    </row>
    <row r="304" spans="1:20" ht="9" outlineLevel="4" x14ac:dyDescent="0.15">
      <c r="A304" s="73" t="s">
        <v>137</v>
      </c>
      <c r="B304" s="110">
        <v>5</v>
      </c>
      <c r="C304" s="111"/>
      <c r="D304" s="112" t="s">
        <v>500</v>
      </c>
      <c r="E304" s="112"/>
      <c r="F304" s="113" t="s">
        <v>138</v>
      </c>
      <c r="G304" s="112"/>
      <c r="H304" s="114"/>
      <c r="I304" s="115"/>
      <c r="J304" s="75">
        <f>SUBTOTAL(9,J305:J312)</f>
        <v>0</v>
      </c>
      <c r="K304" s="114"/>
      <c r="L304" s="76">
        <f>SUBTOTAL(9,L305:L312)</f>
        <v>0.40682399999999996</v>
      </c>
      <c r="M304" s="114"/>
      <c r="N304" s="76">
        <f>SUBTOTAL(9,N305:N312)</f>
        <v>0</v>
      </c>
      <c r="O304" s="116"/>
      <c r="P304" s="75">
        <f>SUBTOTAL(9,P305:P312)</f>
        <v>0</v>
      </c>
      <c r="Q304" s="75">
        <f>SUBTOTAL(9,Q305:Q312)</f>
        <v>0</v>
      </c>
      <c r="R304" s="7"/>
      <c r="S304" s="9"/>
      <c r="T304" s="9"/>
    </row>
    <row r="305" spans="1:20" ht="11.25" outlineLevel="5" x14ac:dyDescent="0.2">
      <c r="A305" s="12"/>
      <c r="B305" s="117"/>
      <c r="C305" s="118">
        <v>219</v>
      </c>
      <c r="D305" s="119" t="s">
        <v>621</v>
      </c>
      <c r="E305" s="120" t="s">
        <v>934</v>
      </c>
      <c r="F305" s="121" t="s">
        <v>935</v>
      </c>
      <c r="G305" s="119" t="s">
        <v>570</v>
      </c>
      <c r="H305" s="122">
        <v>16</v>
      </c>
      <c r="I305" s="150"/>
      <c r="J305" s="123">
        <f t="shared" ref="J305:J311" si="65">H305*I305</f>
        <v>0</v>
      </c>
      <c r="K305" s="122">
        <v>3.5E-4</v>
      </c>
      <c r="L305" s="122">
        <f t="shared" ref="L305:L311" si="66">H305*K305</f>
        <v>5.5999999999999999E-3</v>
      </c>
      <c r="M305" s="122"/>
      <c r="N305" s="122">
        <f t="shared" ref="N305:N311" si="67">H305*M305</f>
        <v>0</v>
      </c>
      <c r="O305" s="123">
        <v>21</v>
      </c>
      <c r="P305" s="123">
        <f t="shared" ref="P305:P311" si="68">J305*(O305/100)</f>
        <v>0</v>
      </c>
      <c r="Q305" s="123">
        <f t="shared" ref="Q305:Q311" si="69">J305+P305</f>
        <v>0</v>
      </c>
      <c r="R305" s="9"/>
      <c r="S305" s="9"/>
      <c r="T305" s="9"/>
    </row>
    <row r="306" spans="1:20" ht="11.25" outlineLevel="5" x14ac:dyDescent="0.2">
      <c r="A306" s="12"/>
      <c r="B306" s="117"/>
      <c r="C306" s="118">
        <v>220</v>
      </c>
      <c r="D306" s="119" t="s">
        <v>621</v>
      </c>
      <c r="E306" s="120" t="s">
        <v>936</v>
      </c>
      <c r="F306" s="121" t="s">
        <v>937</v>
      </c>
      <c r="G306" s="119" t="s">
        <v>570</v>
      </c>
      <c r="H306" s="122">
        <v>2</v>
      </c>
      <c r="I306" s="150"/>
      <c r="J306" s="123">
        <f t="shared" si="65"/>
        <v>0</v>
      </c>
      <c r="K306" s="122">
        <v>2.3700000000000001E-3</v>
      </c>
      <c r="L306" s="122">
        <f t="shared" si="66"/>
        <v>4.7400000000000003E-3</v>
      </c>
      <c r="M306" s="122"/>
      <c r="N306" s="122">
        <f t="shared" si="67"/>
        <v>0</v>
      </c>
      <c r="O306" s="123">
        <v>21</v>
      </c>
      <c r="P306" s="123">
        <f t="shared" si="68"/>
        <v>0</v>
      </c>
      <c r="Q306" s="123">
        <f t="shared" si="69"/>
        <v>0</v>
      </c>
      <c r="R306" s="9"/>
      <c r="S306" s="9"/>
      <c r="T306" s="9"/>
    </row>
    <row r="307" spans="1:20" ht="11.25" outlineLevel="5" x14ac:dyDescent="0.2">
      <c r="A307" s="12"/>
      <c r="B307" s="117"/>
      <c r="C307" s="118">
        <v>221</v>
      </c>
      <c r="D307" s="119" t="s">
        <v>621</v>
      </c>
      <c r="E307" s="120" t="s">
        <v>938</v>
      </c>
      <c r="F307" s="121" t="s">
        <v>939</v>
      </c>
      <c r="G307" s="119" t="s">
        <v>570</v>
      </c>
      <c r="H307" s="122">
        <v>2</v>
      </c>
      <c r="I307" s="150"/>
      <c r="J307" s="123">
        <f t="shared" si="65"/>
        <v>0</v>
      </c>
      <c r="K307" s="122">
        <v>2.47E-3</v>
      </c>
      <c r="L307" s="122">
        <f t="shared" si="66"/>
        <v>4.9399999999999999E-3</v>
      </c>
      <c r="M307" s="122"/>
      <c r="N307" s="122">
        <f t="shared" si="67"/>
        <v>0</v>
      </c>
      <c r="O307" s="123">
        <v>21</v>
      </c>
      <c r="P307" s="123">
        <f t="shared" si="68"/>
        <v>0</v>
      </c>
      <c r="Q307" s="123">
        <f t="shared" si="69"/>
        <v>0</v>
      </c>
      <c r="R307" s="9"/>
      <c r="S307" s="9"/>
      <c r="T307" s="9"/>
    </row>
    <row r="308" spans="1:20" ht="11.25" outlineLevel="5" x14ac:dyDescent="0.2">
      <c r="A308" s="12"/>
      <c r="B308" s="117"/>
      <c r="C308" s="118">
        <v>222</v>
      </c>
      <c r="D308" s="119" t="s">
        <v>501</v>
      </c>
      <c r="E308" s="120" t="s">
        <v>940</v>
      </c>
      <c r="F308" s="121" t="s">
        <v>941</v>
      </c>
      <c r="G308" s="119" t="s">
        <v>547</v>
      </c>
      <c r="H308" s="122">
        <v>22.4</v>
      </c>
      <c r="I308" s="150"/>
      <c r="J308" s="123">
        <f t="shared" si="65"/>
        <v>0</v>
      </c>
      <c r="K308" s="122">
        <v>7.4599999999999996E-3</v>
      </c>
      <c r="L308" s="122">
        <f t="shared" si="66"/>
        <v>0.16710399999999997</v>
      </c>
      <c r="M308" s="122"/>
      <c r="N308" s="122">
        <f t="shared" si="67"/>
        <v>0</v>
      </c>
      <c r="O308" s="123">
        <v>21</v>
      </c>
      <c r="P308" s="123">
        <f t="shared" si="68"/>
        <v>0</v>
      </c>
      <c r="Q308" s="123">
        <f t="shared" si="69"/>
        <v>0</v>
      </c>
      <c r="R308" s="9"/>
      <c r="S308" s="9"/>
      <c r="T308" s="9"/>
    </row>
    <row r="309" spans="1:20" ht="11.25" outlineLevel="5" x14ac:dyDescent="0.2">
      <c r="A309" s="12"/>
      <c r="B309" s="117"/>
      <c r="C309" s="118">
        <v>223</v>
      </c>
      <c r="D309" s="119" t="s">
        <v>501</v>
      </c>
      <c r="E309" s="120" t="s">
        <v>942</v>
      </c>
      <c r="F309" s="121" t="s">
        <v>943</v>
      </c>
      <c r="G309" s="119" t="s">
        <v>547</v>
      </c>
      <c r="H309" s="122">
        <v>51</v>
      </c>
      <c r="I309" s="150"/>
      <c r="J309" s="123">
        <f t="shared" si="65"/>
        <v>0</v>
      </c>
      <c r="K309" s="122">
        <v>4.4000000000000003E-3</v>
      </c>
      <c r="L309" s="122">
        <f t="shared" si="66"/>
        <v>0.22440000000000002</v>
      </c>
      <c r="M309" s="122"/>
      <c r="N309" s="122">
        <f t="shared" si="67"/>
        <v>0</v>
      </c>
      <c r="O309" s="123">
        <v>21</v>
      </c>
      <c r="P309" s="123">
        <f t="shared" si="68"/>
        <v>0</v>
      </c>
      <c r="Q309" s="123">
        <f t="shared" si="69"/>
        <v>0</v>
      </c>
      <c r="R309" s="9"/>
      <c r="S309" s="9"/>
      <c r="T309" s="9"/>
    </row>
    <row r="310" spans="1:20" ht="22.5" outlineLevel="5" x14ac:dyDescent="0.2">
      <c r="A310" s="12"/>
      <c r="B310" s="117"/>
      <c r="C310" s="118">
        <v>224</v>
      </c>
      <c r="D310" s="119" t="s">
        <v>501</v>
      </c>
      <c r="E310" s="120" t="s">
        <v>944</v>
      </c>
      <c r="F310" s="121" t="s">
        <v>945</v>
      </c>
      <c r="G310" s="119" t="s">
        <v>570</v>
      </c>
      <c r="H310" s="122">
        <v>16</v>
      </c>
      <c r="I310" s="150"/>
      <c r="J310" s="123">
        <f t="shared" si="65"/>
        <v>0</v>
      </c>
      <c r="K310" s="122"/>
      <c r="L310" s="122">
        <f t="shared" si="66"/>
        <v>0</v>
      </c>
      <c r="M310" s="122"/>
      <c r="N310" s="122">
        <f t="shared" si="67"/>
        <v>0</v>
      </c>
      <c r="O310" s="123">
        <v>21</v>
      </c>
      <c r="P310" s="123">
        <f t="shared" si="68"/>
        <v>0</v>
      </c>
      <c r="Q310" s="123">
        <f t="shared" si="69"/>
        <v>0</v>
      </c>
      <c r="R310" s="9"/>
      <c r="S310" s="9"/>
      <c r="T310" s="9"/>
    </row>
    <row r="311" spans="1:20" ht="11.25" outlineLevel="5" x14ac:dyDescent="0.2">
      <c r="A311" s="12"/>
      <c r="B311" s="117"/>
      <c r="C311" s="118">
        <v>225</v>
      </c>
      <c r="D311" s="119" t="s">
        <v>501</v>
      </c>
      <c r="E311" s="120" t="s">
        <v>946</v>
      </c>
      <c r="F311" s="121" t="s">
        <v>947</v>
      </c>
      <c r="G311" s="119" t="s">
        <v>570</v>
      </c>
      <c r="H311" s="122">
        <v>4</v>
      </c>
      <c r="I311" s="150"/>
      <c r="J311" s="123">
        <f t="shared" si="65"/>
        <v>0</v>
      </c>
      <c r="K311" s="122">
        <v>1.0000000000000001E-5</v>
      </c>
      <c r="L311" s="122">
        <f t="shared" si="66"/>
        <v>4.0000000000000003E-5</v>
      </c>
      <c r="M311" s="122"/>
      <c r="N311" s="122">
        <f t="shared" si="67"/>
        <v>0</v>
      </c>
      <c r="O311" s="123">
        <v>21</v>
      </c>
      <c r="P311" s="123">
        <f t="shared" si="68"/>
        <v>0</v>
      </c>
      <c r="Q311" s="123">
        <f t="shared" si="69"/>
        <v>0</v>
      </c>
      <c r="R311" s="9"/>
      <c r="S311" s="9"/>
      <c r="T311" s="9"/>
    </row>
    <row r="312" spans="1:20" outlineLevel="5" x14ac:dyDescent="0.15">
      <c r="B312" s="7"/>
      <c r="C312" s="7"/>
      <c r="D312" s="7"/>
      <c r="E312" s="7"/>
      <c r="F312" s="7"/>
      <c r="G312" s="7"/>
      <c r="H312" s="7"/>
      <c r="I312" s="9"/>
      <c r="J312" s="9"/>
      <c r="K312" s="7"/>
      <c r="L312" s="7"/>
      <c r="M312" s="7"/>
      <c r="N312" s="7"/>
      <c r="O312" s="7"/>
      <c r="P312" s="9"/>
      <c r="Q312" s="9"/>
    </row>
    <row r="313" spans="1:20" ht="9" outlineLevel="4" x14ac:dyDescent="0.15">
      <c r="A313" s="73" t="s">
        <v>139</v>
      </c>
      <c r="B313" s="110">
        <v>5</v>
      </c>
      <c r="C313" s="111"/>
      <c r="D313" s="112" t="s">
        <v>500</v>
      </c>
      <c r="E313" s="112"/>
      <c r="F313" s="113" t="s">
        <v>140</v>
      </c>
      <c r="G313" s="112"/>
      <c r="H313" s="114"/>
      <c r="I313" s="115"/>
      <c r="J313" s="75">
        <f>SUBTOTAL(9,J314:J316)</f>
        <v>0</v>
      </c>
      <c r="K313" s="114"/>
      <c r="L313" s="76">
        <f>SUBTOTAL(9,L314:L316)</f>
        <v>5.8650947272695459</v>
      </c>
      <c r="M313" s="114"/>
      <c r="N313" s="76">
        <f>SUBTOTAL(9,N314:N316)</f>
        <v>0</v>
      </c>
      <c r="O313" s="116"/>
      <c r="P313" s="75">
        <f>SUBTOTAL(9,P314:P316)</f>
        <v>0</v>
      </c>
      <c r="Q313" s="75">
        <f>SUBTOTAL(9,Q314:Q316)</f>
        <v>0</v>
      </c>
      <c r="R313" s="7"/>
      <c r="S313" s="9"/>
      <c r="T313" s="9"/>
    </row>
    <row r="314" spans="1:20" ht="11.25" outlineLevel="5" x14ac:dyDescent="0.2">
      <c r="A314" s="12"/>
      <c r="B314" s="117"/>
      <c r="C314" s="118">
        <v>226</v>
      </c>
      <c r="D314" s="119" t="s">
        <v>501</v>
      </c>
      <c r="E314" s="120" t="s">
        <v>948</v>
      </c>
      <c r="F314" s="121" t="s">
        <v>949</v>
      </c>
      <c r="G314" s="119" t="s">
        <v>570</v>
      </c>
      <c r="H314" s="122">
        <v>2</v>
      </c>
      <c r="I314" s="150"/>
      <c r="J314" s="123">
        <f>H314*I314</f>
        <v>0</v>
      </c>
      <c r="K314" s="122">
        <v>4.113E-2</v>
      </c>
      <c r="L314" s="122">
        <f>H314*K314</f>
        <v>8.226E-2</v>
      </c>
      <c r="M314" s="122"/>
      <c r="N314" s="122">
        <f>H314*M314</f>
        <v>0</v>
      </c>
      <c r="O314" s="123">
        <v>21</v>
      </c>
      <c r="P314" s="123">
        <f>J314*(O314/100)</f>
        <v>0</v>
      </c>
      <c r="Q314" s="123">
        <f>J314+P314</f>
        <v>0</v>
      </c>
      <c r="R314" s="9"/>
      <c r="S314" s="9"/>
      <c r="T314" s="9"/>
    </row>
    <row r="315" spans="1:20" ht="11.25" outlineLevel="5" x14ac:dyDescent="0.2">
      <c r="A315" s="12"/>
      <c r="B315" s="117"/>
      <c r="C315" s="118">
        <v>227</v>
      </c>
      <c r="D315" s="119" t="s">
        <v>501</v>
      </c>
      <c r="E315" s="120" t="s">
        <v>950</v>
      </c>
      <c r="F315" s="121" t="s">
        <v>951</v>
      </c>
      <c r="G315" s="119" t="s">
        <v>507</v>
      </c>
      <c r="H315" s="122">
        <v>2.5629270089035989</v>
      </c>
      <c r="I315" s="150"/>
      <c r="J315" s="123">
        <f>H315*I315</f>
        <v>0</v>
      </c>
      <c r="K315" s="122">
        <v>2.2563399999999998</v>
      </c>
      <c r="L315" s="122">
        <f>H315*K315</f>
        <v>5.7828347272695462</v>
      </c>
      <c r="M315" s="122"/>
      <c r="N315" s="122">
        <f>H315*M315</f>
        <v>0</v>
      </c>
      <c r="O315" s="123">
        <v>21</v>
      </c>
      <c r="P315" s="123">
        <f>J315*(O315/100)</f>
        <v>0</v>
      </c>
      <c r="Q315" s="123">
        <f>J315+P315</f>
        <v>0</v>
      </c>
      <c r="R315" s="9"/>
      <c r="S315" s="9"/>
      <c r="T315" s="9"/>
    </row>
    <row r="316" spans="1:20" outlineLevel="5" x14ac:dyDescent="0.15">
      <c r="B316" s="7"/>
      <c r="C316" s="7"/>
      <c r="D316" s="7"/>
      <c r="E316" s="7"/>
      <c r="F316" s="7"/>
      <c r="G316" s="7"/>
      <c r="H316" s="7"/>
      <c r="I316" s="9"/>
      <c r="J316" s="9"/>
      <c r="K316" s="7"/>
      <c r="L316" s="7"/>
      <c r="M316" s="7"/>
      <c r="N316" s="7"/>
      <c r="O316" s="7"/>
      <c r="P316" s="9"/>
      <c r="Q316" s="9"/>
    </row>
    <row r="317" spans="1:20" ht="10.5" outlineLevel="3" x14ac:dyDescent="0.15">
      <c r="A317" s="69" t="s">
        <v>141</v>
      </c>
      <c r="B317" s="103">
        <v>4</v>
      </c>
      <c r="C317" s="104"/>
      <c r="D317" s="105" t="s">
        <v>499</v>
      </c>
      <c r="E317" s="105"/>
      <c r="F317" s="106" t="s">
        <v>71</v>
      </c>
      <c r="G317" s="105"/>
      <c r="H317" s="107"/>
      <c r="I317" s="108"/>
      <c r="J317" s="71">
        <f>SUBTOTAL(9,J318:J326)</f>
        <v>0</v>
      </c>
      <c r="K317" s="107"/>
      <c r="L317" s="72">
        <f>SUBTOTAL(9,L318:L326)</f>
        <v>0</v>
      </c>
      <c r="M317" s="107"/>
      <c r="N317" s="72">
        <f>SUBTOTAL(9,N318:N326)</f>
        <v>0.10799999999999998</v>
      </c>
      <c r="O317" s="109"/>
      <c r="P317" s="71">
        <f>SUBTOTAL(9,P318:P326)</f>
        <v>0</v>
      </c>
      <c r="Q317" s="71">
        <f>SUBTOTAL(9,Q318:Q326)</f>
        <v>0</v>
      </c>
      <c r="R317" s="7"/>
      <c r="S317" s="9"/>
      <c r="T317" s="9"/>
    </row>
    <row r="318" spans="1:20" ht="9" outlineLevel="4" x14ac:dyDescent="0.15">
      <c r="A318" s="73" t="s">
        <v>142</v>
      </c>
      <c r="B318" s="110">
        <v>5</v>
      </c>
      <c r="C318" s="111"/>
      <c r="D318" s="112" t="s">
        <v>500</v>
      </c>
      <c r="E318" s="112"/>
      <c r="F318" s="113" t="s">
        <v>75</v>
      </c>
      <c r="G318" s="112"/>
      <c r="H318" s="114"/>
      <c r="I318" s="115"/>
      <c r="J318" s="75">
        <f>SUBTOTAL(9,J319:J320)</f>
        <v>0</v>
      </c>
      <c r="K318" s="114"/>
      <c r="L318" s="76">
        <f>SUBTOTAL(9,L319:L320)</f>
        <v>0</v>
      </c>
      <c r="M318" s="114"/>
      <c r="N318" s="76">
        <f>SUBTOTAL(9,N319:N320)</f>
        <v>0</v>
      </c>
      <c r="O318" s="116"/>
      <c r="P318" s="75">
        <f>SUBTOTAL(9,P319:P320)</f>
        <v>0</v>
      </c>
      <c r="Q318" s="75">
        <f>SUBTOTAL(9,Q319:Q320)</f>
        <v>0</v>
      </c>
      <c r="R318" s="7"/>
      <c r="S318" s="9"/>
      <c r="T318" s="9"/>
    </row>
    <row r="319" spans="1:20" ht="11.25" outlineLevel="5" x14ac:dyDescent="0.2">
      <c r="A319" s="12"/>
      <c r="B319" s="117"/>
      <c r="C319" s="118">
        <v>228</v>
      </c>
      <c r="D319" s="119" t="s">
        <v>501</v>
      </c>
      <c r="E319" s="120" t="s">
        <v>690</v>
      </c>
      <c r="F319" s="121" t="s">
        <v>691</v>
      </c>
      <c r="G319" s="119" t="s">
        <v>692</v>
      </c>
      <c r="H319" s="122">
        <v>2</v>
      </c>
      <c r="I319" s="150"/>
      <c r="J319" s="123">
        <f>H319*I319</f>
        <v>0</v>
      </c>
      <c r="K319" s="122"/>
      <c r="L319" s="122">
        <f>H319*K319</f>
        <v>0</v>
      </c>
      <c r="M319" s="122"/>
      <c r="N319" s="122">
        <f>H319*M319</f>
        <v>0</v>
      </c>
      <c r="O319" s="123">
        <v>21</v>
      </c>
      <c r="P319" s="123">
        <f>J319*(O319/100)</f>
        <v>0</v>
      </c>
      <c r="Q319" s="123">
        <f>J319+P319</f>
        <v>0</v>
      </c>
      <c r="R319" s="9"/>
      <c r="S319" s="9"/>
      <c r="T319" s="9"/>
    </row>
    <row r="320" spans="1:20" outlineLevel="5" x14ac:dyDescent="0.15">
      <c r="B320" s="7"/>
      <c r="C320" s="7"/>
      <c r="D320" s="7"/>
      <c r="E320" s="7"/>
      <c r="F320" s="7"/>
      <c r="G320" s="7"/>
      <c r="H320" s="7"/>
      <c r="I320" s="9"/>
      <c r="J320" s="9"/>
      <c r="K320" s="7"/>
      <c r="L320" s="7"/>
      <c r="M320" s="7"/>
      <c r="N320" s="7"/>
      <c r="O320" s="7"/>
      <c r="P320" s="9"/>
      <c r="Q320" s="9"/>
    </row>
    <row r="321" spans="1:20" ht="9" outlineLevel="4" x14ac:dyDescent="0.15">
      <c r="A321" s="73" t="s">
        <v>143</v>
      </c>
      <c r="B321" s="110">
        <v>5</v>
      </c>
      <c r="C321" s="111"/>
      <c r="D321" s="112" t="s">
        <v>500</v>
      </c>
      <c r="E321" s="112"/>
      <c r="F321" s="113" t="s">
        <v>81</v>
      </c>
      <c r="G321" s="112"/>
      <c r="H321" s="114"/>
      <c r="I321" s="115"/>
      <c r="J321" s="75">
        <f>SUBTOTAL(9,J322:J326)</f>
        <v>0</v>
      </c>
      <c r="K321" s="114"/>
      <c r="L321" s="76">
        <f>SUBTOTAL(9,L322:L326)</f>
        <v>0</v>
      </c>
      <c r="M321" s="114"/>
      <c r="N321" s="76">
        <f>SUBTOTAL(9,N322:N326)</f>
        <v>0.10799999999999998</v>
      </c>
      <c r="O321" s="116"/>
      <c r="P321" s="75">
        <f>SUBTOTAL(9,P322:P326)</f>
        <v>0</v>
      </c>
      <c r="Q321" s="75">
        <f>SUBTOTAL(9,Q322:Q326)</f>
        <v>0</v>
      </c>
      <c r="R321" s="7"/>
      <c r="S321" s="9"/>
      <c r="T321" s="9"/>
    </row>
    <row r="322" spans="1:20" ht="11.25" outlineLevel="5" x14ac:dyDescent="0.2">
      <c r="A322" s="12"/>
      <c r="B322" s="117"/>
      <c r="C322" s="118">
        <v>229</v>
      </c>
      <c r="D322" s="119" t="s">
        <v>501</v>
      </c>
      <c r="E322" s="120" t="s">
        <v>952</v>
      </c>
      <c r="F322" s="121" t="s">
        <v>953</v>
      </c>
      <c r="G322" s="119" t="s">
        <v>547</v>
      </c>
      <c r="H322" s="122">
        <v>6</v>
      </c>
      <c r="I322" s="150"/>
      <c r="J322" s="123">
        <f>H322*I322</f>
        <v>0</v>
      </c>
      <c r="K322" s="122"/>
      <c r="L322" s="122">
        <f>H322*K322</f>
        <v>0</v>
      </c>
      <c r="M322" s="122">
        <v>1.7999999999999999E-2</v>
      </c>
      <c r="N322" s="122">
        <f>H322*M322</f>
        <v>0.10799999999999998</v>
      </c>
      <c r="O322" s="123">
        <v>21</v>
      </c>
      <c r="P322" s="123">
        <f>J322*(O322/100)</f>
        <v>0</v>
      </c>
      <c r="Q322" s="123">
        <f>J322+P322</f>
        <v>0</v>
      </c>
      <c r="R322" s="9"/>
      <c r="S322" s="9"/>
      <c r="T322" s="9"/>
    </row>
    <row r="323" spans="1:20" ht="11.25" outlineLevel="5" x14ac:dyDescent="0.2">
      <c r="A323" s="12"/>
      <c r="B323" s="117"/>
      <c r="C323" s="118">
        <v>230</v>
      </c>
      <c r="D323" s="119" t="s">
        <v>501</v>
      </c>
      <c r="E323" s="120" t="s">
        <v>954</v>
      </c>
      <c r="F323" s="121" t="s">
        <v>955</v>
      </c>
      <c r="G323" s="119" t="s">
        <v>547</v>
      </c>
      <c r="H323" s="122">
        <v>32</v>
      </c>
      <c r="I323" s="150"/>
      <c r="J323" s="123">
        <f>H323*I323</f>
        <v>0</v>
      </c>
      <c r="K323" s="122"/>
      <c r="L323" s="122">
        <f>H323*K323</f>
        <v>0</v>
      </c>
      <c r="M323" s="122"/>
      <c r="N323" s="122">
        <f>H323*M323</f>
        <v>0</v>
      </c>
      <c r="O323" s="123">
        <v>21</v>
      </c>
      <c r="P323" s="123">
        <f>J323*(O323/100)</f>
        <v>0</v>
      </c>
      <c r="Q323" s="123">
        <f>J323+P323</f>
        <v>0</v>
      </c>
      <c r="R323" s="9"/>
      <c r="S323" s="9"/>
      <c r="T323" s="9"/>
    </row>
    <row r="324" spans="1:20" ht="11.25" outlineLevel="5" x14ac:dyDescent="0.2">
      <c r="A324" s="12"/>
      <c r="B324" s="117"/>
      <c r="C324" s="118">
        <v>231</v>
      </c>
      <c r="D324" s="119" t="s">
        <v>501</v>
      </c>
      <c r="E324" s="120" t="s">
        <v>727</v>
      </c>
      <c r="F324" s="121" t="s">
        <v>728</v>
      </c>
      <c r="G324" s="119" t="s">
        <v>534</v>
      </c>
      <c r="H324" s="122">
        <v>0.26295000000000002</v>
      </c>
      <c r="I324" s="150"/>
      <c r="J324" s="123">
        <f>H324*I324</f>
        <v>0</v>
      </c>
      <c r="K324" s="122"/>
      <c r="L324" s="122">
        <f>H324*K324</f>
        <v>0</v>
      </c>
      <c r="M324" s="122"/>
      <c r="N324" s="122">
        <f>H324*M324</f>
        <v>0</v>
      </c>
      <c r="O324" s="123">
        <v>21</v>
      </c>
      <c r="P324" s="123">
        <f>J324*(O324/100)</f>
        <v>0</v>
      </c>
      <c r="Q324" s="123">
        <f>J324+P324</f>
        <v>0</v>
      </c>
      <c r="R324" s="9"/>
      <c r="S324" s="9"/>
      <c r="T324" s="9"/>
    </row>
    <row r="325" spans="1:20" ht="11.25" outlineLevel="5" x14ac:dyDescent="0.2">
      <c r="A325" s="12"/>
      <c r="B325" s="117"/>
      <c r="C325" s="118">
        <v>232</v>
      </c>
      <c r="D325" s="119" t="s">
        <v>501</v>
      </c>
      <c r="E325" s="120" t="s">
        <v>729</v>
      </c>
      <c r="F325" s="121" t="s">
        <v>730</v>
      </c>
      <c r="G325" s="119" t="s">
        <v>534</v>
      </c>
      <c r="H325" s="122">
        <v>0.26295000000000002</v>
      </c>
      <c r="I325" s="150"/>
      <c r="J325" s="123">
        <f>H325*I325</f>
        <v>0</v>
      </c>
      <c r="K325" s="122"/>
      <c r="L325" s="122">
        <f>H325*K325</f>
        <v>0</v>
      </c>
      <c r="M325" s="122"/>
      <c r="N325" s="122">
        <f>H325*M325</f>
        <v>0</v>
      </c>
      <c r="O325" s="123">
        <v>21</v>
      </c>
      <c r="P325" s="123">
        <f>J325*(O325/100)</f>
        <v>0</v>
      </c>
      <c r="Q325" s="123">
        <f>J325+P325</f>
        <v>0</v>
      </c>
      <c r="R325" s="9"/>
      <c r="S325" s="9"/>
      <c r="T325" s="9"/>
    </row>
    <row r="326" spans="1:20" outlineLevel="5" x14ac:dyDescent="0.15">
      <c r="B326" s="7"/>
      <c r="C326" s="7"/>
      <c r="D326" s="7"/>
      <c r="E326" s="7"/>
      <c r="F326" s="7"/>
      <c r="G326" s="7"/>
      <c r="H326" s="7"/>
      <c r="I326" s="9"/>
      <c r="J326" s="9"/>
      <c r="K326" s="7"/>
      <c r="L326" s="7"/>
      <c r="M326" s="7"/>
      <c r="N326" s="7"/>
      <c r="O326" s="7"/>
      <c r="P326" s="9"/>
      <c r="Q326" s="9"/>
    </row>
    <row r="327" spans="1:20" ht="10.5" outlineLevel="3" x14ac:dyDescent="0.15">
      <c r="A327" s="69" t="s">
        <v>144</v>
      </c>
      <c r="B327" s="103">
        <v>4</v>
      </c>
      <c r="C327" s="104"/>
      <c r="D327" s="105" t="s">
        <v>499</v>
      </c>
      <c r="E327" s="105"/>
      <c r="F327" s="106" t="s">
        <v>145</v>
      </c>
      <c r="G327" s="105"/>
      <c r="H327" s="107"/>
      <c r="I327" s="108"/>
      <c r="J327" s="71">
        <f>SUBTOTAL(9,J328:J341)</f>
        <v>0</v>
      </c>
      <c r="K327" s="107"/>
      <c r="L327" s="72">
        <f>SUBTOTAL(9,L328:L341)</f>
        <v>4.036E-2</v>
      </c>
      <c r="M327" s="107"/>
      <c r="N327" s="72">
        <f>SUBTOTAL(9,N328:N341)</f>
        <v>0</v>
      </c>
      <c r="O327" s="109"/>
      <c r="P327" s="71">
        <f>SUBTOTAL(9,P328:P341)</f>
        <v>0</v>
      </c>
      <c r="Q327" s="71">
        <f>SUBTOTAL(9,Q328:Q341)</f>
        <v>0</v>
      </c>
      <c r="R327" s="7"/>
      <c r="S327" s="9"/>
      <c r="T327" s="9"/>
    </row>
    <row r="328" spans="1:20" ht="9" outlineLevel="4" x14ac:dyDescent="0.15">
      <c r="A328" s="73" t="s">
        <v>146</v>
      </c>
      <c r="B328" s="110">
        <v>5</v>
      </c>
      <c r="C328" s="111"/>
      <c r="D328" s="112" t="s">
        <v>500</v>
      </c>
      <c r="E328" s="112"/>
      <c r="F328" s="113" t="s">
        <v>147</v>
      </c>
      <c r="G328" s="112"/>
      <c r="H328" s="114"/>
      <c r="I328" s="115"/>
      <c r="J328" s="75">
        <f>SUBTOTAL(9,J329:J330)</f>
        <v>0</v>
      </c>
      <c r="K328" s="114"/>
      <c r="L328" s="76">
        <f>SUBTOTAL(9,L329:L330)</f>
        <v>0</v>
      </c>
      <c r="M328" s="114"/>
      <c r="N328" s="76">
        <f>SUBTOTAL(9,N329:N330)</f>
        <v>0</v>
      </c>
      <c r="O328" s="116"/>
      <c r="P328" s="75">
        <f>SUBTOTAL(9,P329:P330)</f>
        <v>0</v>
      </c>
      <c r="Q328" s="75">
        <f>SUBTOTAL(9,Q329:Q330)</f>
        <v>0</v>
      </c>
      <c r="R328" s="7"/>
      <c r="S328" s="9"/>
      <c r="T328" s="9"/>
    </row>
    <row r="329" spans="1:20" ht="11.25" outlineLevel="5" x14ac:dyDescent="0.2">
      <c r="A329" s="12"/>
      <c r="B329" s="117"/>
      <c r="C329" s="118">
        <v>233</v>
      </c>
      <c r="D329" s="119" t="s">
        <v>501</v>
      </c>
      <c r="E329" s="120" t="s">
        <v>956</v>
      </c>
      <c r="F329" s="121" t="s">
        <v>957</v>
      </c>
      <c r="G329" s="119" t="s">
        <v>534</v>
      </c>
      <c r="H329" s="122">
        <v>4.036E-2</v>
      </c>
      <c r="I329" s="150"/>
      <c r="J329" s="123">
        <f>H329*I329</f>
        <v>0</v>
      </c>
      <c r="K329" s="122"/>
      <c r="L329" s="122">
        <f>H329*K329</f>
        <v>0</v>
      </c>
      <c r="M329" s="122"/>
      <c r="N329" s="122">
        <f>H329*M329</f>
        <v>0</v>
      </c>
      <c r="O329" s="123">
        <v>21</v>
      </c>
      <c r="P329" s="123">
        <f>J329*(O329/100)</f>
        <v>0</v>
      </c>
      <c r="Q329" s="123">
        <f>J329+P329</f>
        <v>0</v>
      </c>
      <c r="R329" s="9"/>
      <c r="S329" s="9"/>
      <c r="T329" s="9"/>
    </row>
    <row r="330" spans="1:20" outlineLevel="5" x14ac:dyDescent="0.15">
      <c r="B330" s="7"/>
      <c r="C330" s="7"/>
      <c r="D330" s="7"/>
      <c r="E330" s="7"/>
      <c r="F330" s="7"/>
      <c r="G330" s="7"/>
      <c r="H330" s="7"/>
      <c r="I330" s="9"/>
      <c r="J330" s="9"/>
      <c r="K330" s="7"/>
      <c r="L330" s="7"/>
      <c r="M330" s="7"/>
      <c r="N330" s="7"/>
      <c r="O330" s="7"/>
      <c r="P330" s="9"/>
      <c r="Q330" s="9"/>
    </row>
    <row r="331" spans="1:20" ht="9" outlineLevel="4" x14ac:dyDescent="0.15">
      <c r="A331" s="73" t="s">
        <v>148</v>
      </c>
      <c r="B331" s="110">
        <v>5</v>
      </c>
      <c r="C331" s="111"/>
      <c r="D331" s="112" t="s">
        <v>500</v>
      </c>
      <c r="E331" s="112"/>
      <c r="F331" s="113" t="s">
        <v>149</v>
      </c>
      <c r="G331" s="112"/>
      <c r="H331" s="114"/>
      <c r="I331" s="115"/>
      <c r="J331" s="75">
        <f>SUBTOTAL(9,J332:J336)</f>
        <v>0</v>
      </c>
      <c r="K331" s="114"/>
      <c r="L331" s="76">
        <f>SUBTOTAL(9,L332:L336)</f>
        <v>3.4360000000000002E-2</v>
      </c>
      <c r="M331" s="114"/>
      <c r="N331" s="76">
        <f>SUBTOTAL(9,N332:N336)</f>
        <v>0</v>
      </c>
      <c r="O331" s="116"/>
      <c r="P331" s="75">
        <f>SUBTOTAL(9,P332:P336)</f>
        <v>0</v>
      </c>
      <c r="Q331" s="75">
        <f>SUBTOTAL(9,Q332:Q336)</f>
        <v>0</v>
      </c>
      <c r="R331" s="7"/>
      <c r="S331" s="9"/>
      <c r="T331" s="9"/>
    </row>
    <row r="332" spans="1:20" ht="11.25" outlineLevel="5" x14ac:dyDescent="0.2">
      <c r="A332" s="12"/>
      <c r="B332" s="117"/>
      <c r="C332" s="118">
        <v>234</v>
      </c>
      <c r="D332" s="119" t="s">
        <v>501</v>
      </c>
      <c r="E332" s="120" t="s">
        <v>958</v>
      </c>
      <c r="F332" s="121" t="s">
        <v>959</v>
      </c>
      <c r="G332" s="119" t="s">
        <v>547</v>
      </c>
      <c r="H332" s="122">
        <v>19</v>
      </c>
      <c r="I332" s="150"/>
      <c r="J332" s="123">
        <f>H332*I332</f>
        <v>0</v>
      </c>
      <c r="K332" s="122">
        <v>1.42E-3</v>
      </c>
      <c r="L332" s="122">
        <f>H332*K332</f>
        <v>2.6980000000000001E-2</v>
      </c>
      <c r="M332" s="122"/>
      <c r="N332" s="122">
        <f>H332*M332</f>
        <v>0</v>
      </c>
      <c r="O332" s="123">
        <v>21</v>
      </c>
      <c r="P332" s="123">
        <f>J332*(O332/100)</f>
        <v>0</v>
      </c>
      <c r="Q332" s="123">
        <f>J332+P332</f>
        <v>0</v>
      </c>
      <c r="R332" s="9"/>
      <c r="S332" s="9"/>
      <c r="T332" s="9"/>
    </row>
    <row r="333" spans="1:20" ht="11.25" outlineLevel="5" x14ac:dyDescent="0.2">
      <c r="A333" s="12"/>
      <c r="B333" s="117"/>
      <c r="C333" s="118">
        <v>235</v>
      </c>
      <c r="D333" s="119" t="s">
        <v>501</v>
      </c>
      <c r="E333" s="120" t="s">
        <v>960</v>
      </c>
      <c r="F333" s="121" t="s">
        <v>961</v>
      </c>
      <c r="G333" s="119" t="s">
        <v>547</v>
      </c>
      <c r="H333" s="122">
        <v>18</v>
      </c>
      <c r="I333" s="150"/>
      <c r="J333" s="123">
        <f>H333*I333</f>
        <v>0</v>
      </c>
      <c r="K333" s="122">
        <v>4.0999999999999999E-4</v>
      </c>
      <c r="L333" s="122">
        <f>H333*K333</f>
        <v>7.3799999999999994E-3</v>
      </c>
      <c r="M333" s="122"/>
      <c r="N333" s="122">
        <f>H333*M333</f>
        <v>0</v>
      </c>
      <c r="O333" s="123">
        <v>21</v>
      </c>
      <c r="P333" s="123">
        <f>J333*(O333/100)</f>
        <v>0</v>
      </c>
      <c r="Q333" s="123">
        <f>J333+P333</f>
        <v>0</v>
      </c>
      <c r="R333" s="9"/>
      <c r="S333" s="9"/>
      <c r="T333" s="9"/>
    </row>
    <row r="334" spans="1:20" ht="11.25" outlineLevel="5" x14ac:dyDescent="0.2">
      <c r="A334" s="12"/>
      <c r="B334" s="117"/>
      <c r="C334" s="118">
        <v>236</v>
      </c>
      <c r="D334" s="119" t="s">
        <v>501</v>
      </c>
      <c r="E334" s="120" t="s">
        <v>962</v>
      </c>
      <c r="F334" s="121" t="s">
        <v>963</v>
      </c>
      <c r="G334" s="119" t="s">
        <v>570</v>
      </c>
      <c r="H334" s="122">
        <v>2</v>
      </c>
      <c r="I334" s="150"/>
      <c r="J334" s="123">
        <f>H334*I334</f>
        <v>0</v>
      </c>
      <c r="K334" s="122"/>
      <c r="L334" s="122">
        <f>H334*K334</f>
        <v>0</v>
      </c>
      <c r="M334" s="122"/>
      <c r="N334" s="122">
        <f>H334*M334</f>
        <v>0</v>
      </c>
      <c r="O334" s="123">
        <v>21</v>
      </c>
      <c r="P334" s="123">
        <f>J334*(O334/100)</f>
        <v>0</v>
      </c>
      <c r="Q334" s="123">
        <f>J334+P334</f>
        <v>0</v>
      </c>
      <c r="R334" s="9"/>
      <c r="S334" s="9"/>
      <c r="T334" s="9"/>
    </row>
    <row r="335" spans="1:20" ht="11.25" outlineLevel="5" x14ac:dyDescent="0.2">
      <c r="A335" s="12"/>
      <c r="B335" s="117"/>
      <c r="C335" s="118">
        <v>237</v>
      </c>
      <c r="D335" s="119" t="s">
        <v>501</v>
      </c>
      <c r="E335" s="120" t="s">
        <v>964</v>
      </c>
      <c r="F335" s="121" t="s">
        <v>965</v>
      </c>
      <c r="G335" s="119" t="s">
        <v>570</v>
      </c>
      <c r="H335" s="122">
        <v>2</v>
      </c>
      <c r="I335" s="150"/>
      <c r="J335" s="123">
        <f>H335*I335</f>
        <v>0</v>
      </c>
      <c r="K335" s="122"/>
      <c r="L335" s="122">
        <f>H335*K335</f>
        <v>0</v>
      </c>
      <c r="M335" s="122"/>
      <c r="N335" s="122">
        <f>H335*M335</f>
        <v>0</v>
      </c>
      <c r="O335" s="123">
        <v>21</v>
      </c>
      <c r="P335" s="123">
        <f>J335*(O335/100)</f>
        <v>0</v>
      </c>
      <c r="Q335" s="123">
        <f>J335+P335</f>
        <v>0</v>
      </c>
      <c r="R335" s="9"/>
      <c r="S335" s="9"/>
      <c r="T335" s="9"/>
    </row>
    <row r="336" spans="1:20" outlineLevel="5" x14ac:dyDescent="0.15">
      <c r="B336" s="7"/>
      <c r="C336" s="7"/>
      <c r="D336" s="7"/>
      <c r="E336" s="7"/>
      <c r="F336" s="7"/>
      <c r="G336" s="7"/>
      <c r="H336" s="7"/>
      <c r="I336" s="9"/>
      <c r="J336" s="9"/>
      <c r="K336" s="7"/>
      <c r="L336" s="7"/>
      <c r="M336" s="7"/>
      <c r="N336" s="7"/>
      <c r="O336" s="7"/>
      <c r="P336" s="9"/>
      <c r="Q336" s="9"/>
    </row>
    <row r="337" spans="1:20" ht="9" outlineLevel="4" x14ac:dyDescent="0.15">
      <c r="A337" s="73" t="s">
        <v>150</v>
      </c>
      <c r="B337" s="110">
        <v>5</v>
      </c>
      <c r="C337" s="111"/>
      <c r="D337" s="112" t="s">
        <v>500</v>
      </c>
      <c r="E337" s="112"/>
      <c r="F337" s="113" t="s">
        <v>151</v>
      </c>
      <c r="G337" s="112"/>
      <c r="H337" s="114"/>
      <c r="I337" s="115"/>
      <c r="J337" s="75">
        <f>SUBTOTAL(9,J338:J341)</f>
        <v>0</v>
      </c>
      <c r="K337" s="114"/>
      <c r="L337" s="76">
        <f>SUBTOTAL(9,L338:L341)</f>
        <v>6.0000000000000001E-3</v>
      </c>
      <c r="M337" s="114"/>
      <c r="N337" s="76">
        <f>SUBTOTAL(9,N338:N341)</f>
        <v>0</v>
      </c>
      <c r="O337" s="116"/>
      <c r="P337" s="75">
        <f>SUBTOTAL(9,P338:P341)</f>
        <v>0</v>
      </c>
      <c r="Q337" s="75">
        <f>SUBTOTAL(9,Q338:Q341)</f>
        <v>0</v>
      </c>
      <c r="R337" s="7"/>
      <c r="S337" s="9"/>
      <c r="T337" s="9"/>
    </row>
    <row r="338" spans="1:20" ht="11.25" outlineLevel="5" x14ac:dyDescent="0.2">
      <c r="A338" s="12"/>
      <c r="B338" s="117"/>
      <c r="C338" s="118">
        <v>238</v>
      </c>
      <c r="D338" s="119" t="s">
        <v>501</v>
      </c>
      <c r="E338" s="120" t="s">
        <v>966</v>
      </c>
      <c r="F338" s="121" t="s">
        <v>967</v>
      </c>
      <c r="G338" s="119" t="s">
        <v>570</v>
      </c>
      <c r="H338" s="122">
        <v>4</v>
      </c>
      <c r="I338" s="150"/>
      <c r="J338" s="123">
        <f>H338*I338</f>
        <v>0</v>
      </c>
      <c r="K338" s="122">
        <v>1.5E-3</v>
      </c>
      <c r="L338" s="122">
        <f>H338*K338</f>
        <v>6.0000000000000001E-3</v>
      </c>
      <c r="M338" s="122"/>
      <c r="N338" s="122">
        <f>H338*M338</f>
        <v>0</v>
      </c>
      <c r="O338" s="123">
        <v>21</v>
      </c>
      <c r="P338" s="123">
        <f>J338*(O338/100)</f>
        <v>0</v>
      </c>
      <c r="Q338" s="123">
        <f>J338+P338</f>
        <v>0</v>
      </c>
      <c r="R338" s="9"/>
      <c r="S338" s="9"/>
      <c r="T338" s="9"/>
    </row>
    <row r="339" spans="1:20" ht="11.25" outlineLevel="5" x14ac:dyDescent="0.2">
      <c r="A339" s="12"/>
      <c r="B339" s="117"/>
      <c r="C339" s="118">
        <v>239</v>
      </c>
      <c r="D339" s="119" t="s">
        <v>968</v>
      </c>
      <c r="E339" s="120" t="s">
        <v>969</v>
      </c>
      <c r="F339" s="121" t="s">
        <v>970</v>
      </c>
      <c r="G339" s="119" t="s">
        <v>570</v>
      </c>
      <c r="H339" s="122">
        <v>1</v>
      </c>
      <c r="I339" s="150"/>
      <c r="J339" s="123">
        <f>H339*I339</f>
        <v>0</v>
      </c>
      <c r="K339" s="122"/>
      <c r="L339" s="122">
        <f>H339*K339</f>
        <v>0</v>
      </c>
      <c r="M339" s="122"/>
      <c r="N339" s="122">
        <f>H339*M339</f>
        <v>0</v>
      </c>
      <c r="O339" s="123">
        <v>21</v>
      </c>
      <c r="P339" s="123">
        <f>J339*(O339/100)</f>
        <v>0</v>
      </c>
      <c r="Q339" s="123">
        <f>J339+P339</f>
        <v>0</v>
      </c>
      <c r="R339" s="9"/>
      <c r="S339" s="9"/>
      <c r="T339" s="9"/>
    </row>
    <row r="340" spans="1:20" ht="22.5" outlineLevel="5" x14ac:dyDescent="0.2">
      <c r="A340" s="12"/>
      <c r="B340" s="117"/>
      <c r="C340" s="118">
        <v>240</v>
      </c>
      <c r="D340" s="119" t="s">
        <v>968</v>
      </c>
      <c r="E340" s="120" t="s">
        <v>971</v>
      </c>
      <c r="F340" s="121" t="s">
        <v>972</v>
      </c>
      <c r="G340" s="119" t="s">
        <v>570</v>
      </c>
      <c r="H340" s="122">
        <v>1</v>
      </c>
      <c r="I340" s="150"/>
      <c r="J340" s="123">
        <f>H340*I340</f>
        <v>0</v>
      </c>
      <c r="K340" s="122"/>
      <c r="L340" s="122">
        <f>H340*K340</f>
        <v>0</v>
      </c>
      <c r="M340" s="122"/>
      <c r="N340" s="122">
        <f>H340*M340</f>
        <v>0</v>
      </c>
      <c r="O340" s="123">
        <v>21</v>
      </c>
      <c r="P340" s="123">
        <f>J340*(O340/100)</f>
        <v>0</v>
      </c>
      <c r="Q340" s="123">
        <f>J340+P340</f>
        <v>0</v>
      </c>
      <c r="R340" s="9"/>
      <c r="S340" s="9"/>
      <c r="T340" s="9"/>
    </row>
    <row r="341" spans="1:20" outlineLevel="5" x14ac:dyDescent="0.15">
      <c r="B341" s="7"/>
      <c r="C341" s="7"/>
      <c r="D341" s="7"/>
      <c r="E341" s="7"/>
      <c r="F341" s="7"/>
      <c r="G341" s="7"/>
      <c r="H341" s="7"/>
      <c r="I341" s="9"/>
      <c r="J341" s="9"/>
      <c r="K341" s="7"/>
      <c r="L341" s="7"/>
      <c r="M341" s="7"/>
      <c r="N341" s="7"/>
      <c r="O341" s="7"/>
      <c r="P341" s="9"/>
      <c r="Q341" s="9"/>
    </row>
    <row r="342" spans="1:20" ht="10.5" outlineLevel="3" x14ac:dyDescent="0.15">
      <c r="A342" s="69" t="s">
        <v>152</v>
      </c>
      <c r="B342" s="103">
        <v>4</v>
      </c>
      <c r="C342" s="104"/>
      <c r="D342" s="105" t="s">
        <v>499</v>
      </c>
      <c r="E342" s="105"/>
      <c r="F342" s="106" t="s">
        <v>153</v>
      </c>
      <c r="G342" s="105"/>
      <c r="H342" s="107"/>
      <c r="I342" s="108"/>
      <c r="J342" s="71">
        <f>SUBTOTAL(9,J343:J359)</f>
        <v>0</v>
      </c>
      <c r="K342" s="107"/>
      <c r="L342" s="72">
        <f>SUBTOTAL(9,L343:L359)</f>
        <v>0.11370200000000001</v>
      </c>
      <c r="M342" s="107"/>
      <c r="N342" s="72">
        <f>SUBTOTAL(9,N343:N359)</f>
        <v>9.5899999999999999E-2</v>
      </c>
      <c r="O342" s="109"/>
      <c r="P342" s="71">
        <f>SUBTOTAL(9,P343:P359)</f>
        <v>0</v>
      </c>
      <c r="Q342" s="71">
        <f>SUBTOTAL(9,Q343:Q359)</f>
        <v>0</v>
      </c>
      <c r="R342" s="7"/>
      <c r="S342" s="9"/>
      <c r="T342" s="9"/>
    </row>
    <row r="343" spans="1:20" ht="9" outlineLevel="4" x14ac:dyDescent="0.15">
      <c r="A343" s="73" t="s">
        <v>154</v>
      </c>
      <c r="B343" s="110">
        <v>5</v>
      </c>
      <c r="C343" s="111"/>
      <c r="D343" s="112" t="s">
        <v>500</v>
      </c>
      <c r="E343" s="112"/>
      <c r="F343" s="113" t="s">
        <v>155</v>
      </c>
      <c r="G343" s="112"/>
      <c r="H343" s="114"/>
      <c r="I343" s="115"/>
      <c r="J343" s="75">
        <f>SUBTOTAL(9,J344:J347)</f>
        <v>0</v>
      </c>
      <c r="K343" s="114"/>
      <c r="L343" s="76">
        <f>SUBTOTAL(9,L344:L347)</f>
        <v>9.4999999999999998E-3</v>
      </c>
      <c r="M343" s="114"/>
      <c r="N343" s="76">
        <f>SUBTOTAL(9,N344:N347)</f>
        <v>0</v>
      </c>
      <c r="O343" s="116"/>
      <c r="P343" s="75">
        <f>SUBTOTAL(9,P344:P347)</f>
        <v>0</v>
      </c>
      <c r="Q343" s="75">
        <f>SUBTOTAL(9,Q344:Q347)</f>
        <v>0</v>
      </c>
      <c r="R343" s="7"/>
      <c r="S343" s="9"/>
      <c r="T343" s="9"/>
    </row>
    <row r="344" spans="1:20" ht="11.25" outlineLevel="5" x14ac:dyDescent="0.2">
      <c r="A344" s="12"/>
      <c r="B344" s="117"/>
      <c r="C344" s="118">
        <v>241</v>
      </c>
      <c r="D344" s="119" t="s">
        <v>501</v>
      </c>
      <c r="E344" s="120" t="s">
        <v>973</v>
      </c>
      <c r="F344" s="121" t="s">
        <v>974</v>
      </c>
      <c r="G344" s="119" t="s">
        <v>547</v>
      </c>
      <c r="H344" s="122">
        <v>50</v>
      </c>
      <c r="I344" s="150"/>
      <c r="J344" s="123">
        <f>H344*I344</f>
        <v>0</v>
      </c>
      <c r="K344" s="122">
        <v>1.9000000000000001E-4</v>
      </c>
      <c r="L344" s="122">
        <f>H344*K344</f>
        <v>9.4999999999999998E-3</v>
      </c>
      <c r="M344" s="122"/>
      <c r="N344" s="122">
        <f>H344*M344</f>
        <v>0</v>
      </c>
      <c r="O344" s="123">
        <v>21</v>
      </c>
      <c r="P344" s="123">
        <f>J344*(O344/100)</f>
        <v>0</v>
      </c>
      <c r="Q344" s="123">
        <f>J344+P344</f>
        <v>0</v>
      </c>
      <c r="R344" s="9"/>
      <c r="S344" s="9"/>
      <c r="T344" s="9"/>
    </row>
    <row r="345" spans="1:20" ht="11.25" outlineLevel="5" x14ac:dyDescent="0.2">
      <c r="A345" s="12"/>
      <c r="B345" s="117"/>
      <c r="C345" s="118">
        <v>242</v>
      </c>
      <c r="D345" s="119" t="s">
        <v>501</v>
      </c>
      <c r="E345" s="120" t="s">
        <v>975</v>
      </c>
      <c r="F345" s="121" t="s">
        <v>976</v>
      </c>
      <c r="G345" s="119" t="s">
        <v>534</v>
      </c>
      <c r="H345" s="122">
        <v>0.113702</v>
      </c>
      <c r="I345" s="150"/>
      <c r="J345" s="123">
        <f>H345*I345</f>
        <v>0</v>
      </c>
      <c r="K345" s="122"/>
      <c r="L345" s="122">
        <f>H345*K345</f>
        <v>0</v>
      </c>
      <c r="M345" s="122"/>
      <c r="N345" s="122">
        <f>H345*M345</f>
        <v>0</v>
      </c>
      <c r="O345" s="123">
        <v>21</v>
      </c>
      <c r="P345" s="123">
        <f>J345*(O345/100)</f>
        <v>0</v>
      </c>
      <c r="Q345" s="123">
        <f>J345+P345</f>
        <v>0</v>
      </c>
      <c r="R345" s="9"/>
      <c r="S345" s="9"/>
      <c r="T345" s="9"/>
    </row>
    <row r="346" spans="1:20" ht="11.25" outlineLevel="5" x14ac:dyDescent="0.2">
      <c r="A346" s="12"/>
      <c r="B346" s="117"/>
      <c r="C346" s="118">
        <v>243</v>
      </c>
      <c r="D346" s="119" t="s">
        <v>501</v>
      </c>
      <c r="E346" s="120" t="s">
        <v>977</v>
      </c>
      <c r="F346" s="121" t="s">
        <v>978</v>
      </c>
      <c r="G346" s="119" t="s">
        <v>547</v>
      </c>
      <c r="H346" s="122">
        <v>42</v>
      </c>
      <c r="I346" s="150"/>
      <c r="J346" s="123">
        <f>H346*I346</f>
        <v>0</v>
      </c>
      <c r="K346" s="122"/>
      <c r="L346" s="122">
        <f>H346*K346</f>
        <v>0</v>
      </c>
      <c r="M346" s="122"/>
      <c r="N346" s="122">
        <f>H346*M346</f>
        <v>0</v>
      </c>
      <c r="O346" s="123">
        <v>21</v>
      </c>
      <c r="P346" s="123">
        <f>J346*(O346/100)</f>
        <v>0</v>
      </c>
      <c r="Q346" s="123">
        <f>J346+P346</f>
        <v>0</v>
      </c>
      <c r="R346" s="9"/>
      <c r="S346" s="9"/>
      <c r="T346" s="9"/>
    </row>
    <row r="347" spans="1:20" outlineLevel="5" x14ac:dyDescent="0.15">
      <c r="B347" s="7"/>
      <c r="C347" s="7"/>
      <c r="D347" s="7"/>
      <c r="E347" s="7"/>
      <c r="F347" s="7"/>
      <c r="G347" s="7"/>
      <c r="H347" s="7"/>
      <c r="I347" s="9"/>
      <c r="J347" s="9"/>
      <c r="K347" s="7"/>
      <c r="L347" s="7"/>
      <c r="M347" s="7"/>
      <c r="N347" s="7"/>
      <c r="O347" s="7"/>
      <c r="P347" s="9"/>
      <c r="Q347" s="9"/>
    </row>
    <row r="348" spans="1:20" ht="9" outlineLevel="4" x14ac:dyDescent="0.15">
      <c r="A348" s="73" t="s">
        <v>156</v>
      </c>
      <c r="B348" s="110">
        <v>5</v>
      </c>
      <c r="C348" s="111"/>
      <c r="D348" s="112" t="s">
        <v>500</v>
      </c>
      <c r="E348" s="112"/>
      <c r="F348" s="113" t="s">
        <v>157</v>
      </c>
      <c r="G348" s="112"/>
      <c r="H348" s="114"/>
      <c r="I348" s="115"/>
      <c r="J348" s="75">
        <f>SUBTOTAL(9,J349:J356)</f>
        <v>0</v>
      </c>
      <c r="K348" s="114"/>
      <c r="L348" s="76">
        <f>SUBTOTAL(9,L349:L356)</f>
        <v>7.5001999999999999E-2</v>
      </c>
      <c r="M348" s="114"/>
      <c r="N348" s="76">
        <f>SUBTOTAL(9,N349:N356)</f>
        <v>9.5899999999999999E-2</v>
      </c>
      <c r="O348" s="116"/>
      <c r="P348" s="75">
        <f>SUBTOTAL(9,P349:P356)</f>
        <v>0</v>
      </c>
      <c r="Q348" s="75">
        <f>SUBTOTAL(9,Q349:Q356)</f>
        <v>0</v>
      </c>
      <c r="R348" s="7"/>
      <c r="S348" s="9"/>
      <c r="T348" s="9"/>
    </row>
    <row r="349" spans="1:20" ht="11.25" outlineLevel="5" x14ac:dyDescent="0.2">
      <c r="A349" s="12"/>
      <c r="B349" s="117"/>
      <c r="C349" s="118">
        <v>244</v>
      </c>
      <c r="D349" s="119" t="s">
        <v>501</v>
      </c>
      <c r="E349" s="120" t="s">
        <v>979</v>
      </c>
      <c r="F349" s="121" t="s">
        <v>980</v>
      </c>
      <c r="G349" s="119" t="s">
        <v>547</v>
      </c>
      <c r="H349" s="122">
        <v>13</v>
      </c>
      <c r="I349" s="150"/>
      <c r="J349" s="123">
        <f t="shared" ref="J349:J355" si="70">H349*I349</f>
        <v>0</v>
      </c>
      <c r="K349" s="122">
        <v>3.0899999999999999E-3</v>
      </c>
      <c r="L349" s="122">
        <f t="shared" ref="L349:L355" si="71">H349*K349</f>
        <v>4.0169999999999997E-2</v>
      </c>
      <c r="M349" s="122"/>
      <c r="N349" s="122">
        <f t="shared" ref="N349:N355" si="72">H349*M349</f>
        <v>0</v>
      </c>
      <c r="O349" s="123">
        <v>21</v>
      </c>
      <c r="P349" s="123">
        <f t="shared" ref="P349:P355" si="73">J349*(O349/100)</f>
        <v>0</v>
      </c>
      <c r="Q349" s="123">
        <f t="shared" ref="Q349:Q355" si="74">J349+P349</f>
        <v>0</v>
      </c>
      <c r="R349" s="9"/>
      <c r="S349" s="9"/>
      <c r="T349" s="9"/>
    </row>
    <row r="350" spans="1:20" ht="11.25" outlineLevel="5" x14ac:dyDescent="0.2">
      <c r="A350" s="12"/>
      <c r="B350" s="117"/>
      <c r="C350" s="118">
        <v>245</v>
      </c>
      <c r="D350" s="119" t="s">
        <v>501</v>
      </c>
      <c r="E350" s="120" t="s">
        <v>981</v>
      </c>
      <c r="F350" s="121" t="s">
        <v>982</v>
      </c>
      <c r="G350" s="119" t="s">
        <v>547</v>
      </c>
      <c r="H350" s="122">
        <v>10</v>
      </c>
      <c r="I350" s="150"/>
      <c r="J350" s="123">
        <f t="shared" si="70"/>
        <v>0</v>
      </c>
      <c r="K350" s="122"/>
      <c r="L350" s="122">
        <f t="shared" si="71"/>
        <v>0</v>
      </c>
      <c r="M350" s="122">
        <v>9.5899999999999996E-3</v>
      </c>
      <c r="N350" s="122">
        <f t="shared" si="72"/>
        <v>9.5899999999999999E-2</v>
      </c>
      <c r="O350" s="123">
        <v>21</v>
      </c>
      <c r="P350" s="123">
        <f t="shared" si="73"/>
        <v>0</v>
      </c>
      <c r="Q350" s="123">
        <f t="shared" si="74"/>
        <v>0</v>
      </c>
      <c r="R350" s="9"/>
      <c r="S350" s="9"/>
      <c r="T350" s="9"/>
    </row>
    <row r="351" spans="1:20" ht="11.25" outlineLevel="5" x14ac:dyDescent="0.2">
      <c r="A351" s="12"/>
      <c r="B351" s="117"/>
      <c r="C351" s="118">
        <v>246</v>
      </c>
      <c r="D351" s="119" t="s">
        <v>501</v>
      </c>
      <c r="E351" s="120" t="s">
        <v>983</v>
      </c>
      <c r="F351" s="121" t="s">
        <v>984</v>
      </c>
      <c r="G351" s="119" t="s">
        <v>985</v>
      </c>
      <c r="H351" s="122">
        <v>1</v>
      </c>
      <c r="I351" s="150"/>
      <c r="J351" s="123">
        <f t="shared" si="70"/>
        <v>0</v>
      </c>
      <c r="K351" s="122">
        <v>5.2399999999999999E-3</v>
      </c>
      <c r="L351" s="122">
        <f t="shared" si="71"/>
        <v>5.2399999999999999E-3</v>
      </c>
      <c r="M351" s="122"/>
      <c r="N351" s="122">
        <f t="shared" si="72"/>
        <v>0</v>
      </c>
      <c r="O351" s="123">
        <v>21</v>
      </c>
      <c r="P351" s="123">
        <f t="shared" si="73"/>
        <v>0</v>
      </c>
      <c r="Q351" s="123">
        <f t="shared" si="74"/>
        <v>0</v>
      </c>
      <c r="R351" s="9"/>
      <c r="S351" s="9"/>
      <c r="T351" s="9"/>
    </row>
    <row r="352" spans="1:20" ht="11.25" outlineLevel="5" x14ac:dyDescent="0.2">
      <c r="A352" s="12"/>
      <c r="B352" s="117"/>
      <c r="C352" s="118">
        <v>247</v>
      </c>
      <c r="D352" s="119" t="s">
        <v>501</v>
      </c>
      <c r="E352" s="120" t="s">
        <v>986</v>
      </c>
      <c r="F352" s="121" t="s">
        <v>987</v>
      </c>
      <c r="G352" s="119" t="s">
        <v>547</v>
      </c>
      <c r="H352" s="122">
        <v>21</v>
      </c>
      <c r="I352" s="150"/>
      <c r="J352" s="123">
        <f t="shared" si="70"/>
        <v>0</v>
      </c>
      <c r="K352" s="122">
        <v>8.4000000000000003E-4</v>
      </c>
      <c r="L352" s="122">
        <f t="shared" si="71"/>
        <v>1.7639999999999999E-2</v>
      </c>
      <c r="M352" s="122"/>
      <c r="N352" s="122">
        <f t="shared" si="72"/>
        <v>0</v>
      </c>
      <c r="O352" s="123">
        <v>21</v>
      </c>
      <c r="P352" s="123">
        <f t="shared" si="73"/>
        <v>0</v>
      </c>
      <c r="Q352" s="123">
        <f t="shared" si="74"/>
        <v>0</v>
      </c>
      <c r="R352" s="9"/>
      <c r="S352" s="9"/>
      <c r="T352" s="9"/>
    </row>
    <row r="353" spans="1:20" ht="11.25" outlineLevel="5" x14ac:dyDescent="0.2">
      <c r="A353" s="12"/>
      <c r="B353" s="117"/>
      <c r="C353" s="118">
        <v>248</v>
      </c>
      <c r="D353" s="119" t="s">
        <v>501</v>
      </c>
      <c r="E353" s="120" t="s">
        <v>988</v>
      </c>
      <c r="F353" s="121" t="s">
        <v>989</v>
      </c>
      <c r="G353" s="119" t="s">
        <v>547</v>
      </c>
      <c r="H353" s="122">
        <v>8.3000000000000007</v>
      </c>
      <c r="I353" s="150"/>
      <c r="J353" s="123">
        <f t="shared" si="70"/>
        <v>0</v>
      </c>
      <c r="K353" s="122">
        <v>1.4400000000000001E-3</v>
      </c>
      <c r="L353" s="122">
        <f t="shared" si="71"/>
        <v>1.1952000000000003E-2</v>
      </c>
      <c r="M353" s="122"/>
      <c r="N353" s="122">
        <f t="shared" si="72"/>
        <v>0</v>
      </c>
      <c r="O353" s="123">
        <v>21</v>
      </c>
      <c r="P353" s="123">
        <f t="shared" si="73"/>
        <v>0</v>
      </c>
      <c r="Q353" s="123">
        <f t="shared" si="74"/>
        <v>0</v>
      </c>
      <c r="R353" s="9"/>
      <c r="S353" s="9"/>
      <c r="T353" s="9"/>
    </row>
    <row r="354" spans="1:20" ht="11.25" outlineLevel="5" x14ac:dyDescent="0.2">
      <c r="A354" s="12"/>
      <c r="B354" s="117"/>
      <c r="C354" s="118">
        <v>249</v>
      </c>
      <c r="D354" s="119" t="s">
        <v>501</v>
      </c>
      <c r="E354" s="120" t="s">
        <v>990</v>
      </c>
      <c r="F354" s="121" t="s">
        <v>991</v>
      </c>
      <c r="G354" s="119" t="s">
        <v>570</v>
      </c>
      <c r="H354" s="122">
        <v>3</v>
      </c>
      <c r="I354" s="150"/>
      <c r="J354" s="123">
        <f t="shared" si="70"/>
        <v>0</v>
      </c>
      <c r="K354" s="122"/>
      <c r="L354" s="122">
        <f t="shared" si="71"/>
        <v>0</v>
      </c>
      <c r="M354" s="122"/>
      <c r="N354" s="122">
        <f t="shared" si="72"/>
        <v>0</v>
      </c>
      <c r="O354" s="123">
        <v>21</v>
      </c>
      <c r="P354" s="123">
        <f t="shared" si="73"/>
        <v>0</v>
      </c>
      <c r="Q354" s="123">
        <f t="shared" si="74"/>
        <v>0</v>
      </c>
      <c r="R354" s="9"/>
      <c r="S354" s="9"/>
      <c r="T354" s="9"/>
    </row>
    <row r="355" spans="1:20" ht="11.25" outlineLevel="5" x14ac:dyDescent="0.2">
      <c r="A355" s="12"/>
      <c r="B355" s="117"/>
      <c r="C355" s="118">
        <v>250</v>
      </c>
      <c r="D355" s="119" t="s">
        <v>968</v>
      </c>
      <c r="E355" s="120" t="s">
        <v>992</v>
      </c>
      <c r="F355" s="121" t="s">
        <v>993</v>
      </c>
      <c r="G355" s="119" t="s">
        <v>570</v>
      </c>
      <c r="H355" s="122">
        <v>4</v>
      </c>
      <c r="I355" s="150"/>
      <c r="J355" s="123">
        <f t="shared" si="70"/>
        <v>0</v>
      </c>
      <c r="K355" s="122"/>
      <c r="L355" s="122">
        <f t="shared" si="71"/>
        <v>0</v>
      </c>
      <c r="M355" s="122"/>
      <c r="N355" s="122">
        <f t="shared" si="72"/>
        <v>0</v>
      </c>
      <c r="O355" s="123">
        <v>21</v>
      </c>
      <c r="P355" s="123">
        <f t="shared" si="73"/>
        <v>0</v>
      </c>
      <c r="Q355" s="123">
        <f t="shared" si="74"/>
        <v>0</v>
      </c>
      <c r="R355" s="9"/>
      <c r="S355" s="9"/>
      <c r="T355" s="9"/>
    </row>
    <row r="356" spans="1:20" outlineLevel="5" x14ac:dyDescent="0.15">
      <c r="B356" s="7"/>
      <c r="C356" s="7"/>
      <c r="D356" s="7"/>
      <c r="E356" s="7"/>
      <c r="F356" s="7"/>
      <c r="G356" s="7"/>
      <c r="H356" s="7"/>
      <c r="I356" s="9"/>
      <c r="J356" s="9"/>
      <c r="K356" s="7"/>
      <c r="L356" s="7"/>
      <c r="M356" s="7"/>
      <c r="N356" s="7"/>
      <c r="O356" s="7"/>
      <c r="P356" s="9"/>
      <c r="Q356" s="9"/>
    </row>
    <row r="357" spans="1:20" ht="9" outlineLevel="4" x14ac:dyDescent="0.15">
      <c r="A357" s="73" t="s">
        <v>158</v>
      </c>
      <c r="B357" s="110">
        <v>5</v>
      </c>
      <c r="C357" s="111"/>
      <c r="D357" s="112" t="s">
        <v>500</v>
      </c>
      <c r="E357" s="112"/>
      <c r="F357" s="113" t="s">
        <v>159</v>
      </c>
      <c r="G357" s="112"/>
      <c r="H357" s="114"/>
      <c r="I357" s="115"/>
      <c r="J357" s="75">
        <f>SUBTOTAL(9,J358:J359)</f>
        <v>0</v>
      </c>
      <c r="K357" s="114"/>
      <c r="L357" s="76">
        <f>SUBTOTAL(9,L358:L359)</f>
        <v>2.92E-2</v>
      </c>
      <c r="M357" s="114"/>
      <c r="N357" s="76">
        <f>SUBTOTAL(9,N358:N359)</f>
        <v>0</v>
      </c>
      <c r="O357" s="116"/>
      <c r="P357" s="75">
        <f>SUBTOTAL(9,P358:P359)</f>
        <v>0</v>
      </c>
      <c r="Q357" s="75">
        <f>SUBTOTAL(9,Q358:Q359)</f>
        <v>0</v>
      </c>
      <c r="R357" s="7"/>
      <c r="S357" s="9"/>
      <c r="T357" s="9"/>
    </row>
    <row r="358" spans="1:20" ht="11.25" outlineLevel="5" x14ac:dyDescent="0.2">
      <c r="A358" s="12"/>
      <c r="B358" s="117"/>
      <c r="C358" s="118">
        <v>251</v>
      </c>
      <c r="D358" s="119" t="s">
        <v>501</v>
      </c>
      <c r="E358" s="120" t="s">
        <v>994</v>
      </c>
      <c r="F358" s="121" t="s">
        <v>995</v>
      </c>
      <c r="G358" s="119" t="s">
        <v>985</v>
      </c>
      <c r="H358" s="122">
        <v>1</v>
      </c>
      <c r="I358" s="150"/>
      <c r="J358" s="123">
        <f>H358*I358</f>
        <v>0</v>
      </c>
      <c r="K358" s="122">
        <v>2.92E-2</v>
      </c>
      <c r="L358" s="122">
        <f>H358*K358</f>
        <v>2.92E-2</v>
      </c>
      <c r="M358" s="122"/>
      <c r="N358" s="122">
        <f>H358*M358</f>
        <v>0</v>
      </c>
      <c r="O358" s="123">
        <v>21</v>
      </c>
      <c r="P358" s="123">
        <f>J358*(O358/100)</f>
        <v>0</v>
      </c>
      <c r="Q358" s="123">
        <f>J358+P358</f>
        <v>0</v>
      </c>
      <c r="R358" s="9"/>
      <c r="S358" s="9"/>
      <c r="T358" s="9"/>
    </row>
    <row r="359" spans="1:20" outlineLevel="5" x14ac:dyDescent="0.15">
      <c r="B359" s="7"/>
      <c r="C359" s="7"/>
      <c r="D359" s="7"/>
      <c r="E359" s="7"/>
      <c r="F359" s="7"/>
      <c r="G359" s="7"/>
      <c r="H359" s="7"/>
      <c r="I359" s="9"/>
      <c r="J359" s="9"/>
      <c r="K359" s="7"/>
      <c r="L359" s="7"/>
      <c r="M359" s="7"/>
      <c r="N359" s="7"/>
      <c r="O359" s="7"/>
      <c r="P359" s="9"/>
      <c r="Q359" s="9"/>
    </row>
    <row r="360" spans="1:20" ht="10.5" outlineLevel="3" x14ac:dyDescent="0.15">
      <c r="A360" s="69" t="s">
        <v>160</v>
      </c>
      <c r="B360" s="103">
        <v>4</v>
      </c>
      <c r="C360" s="104"/>
      <c r="D360" s="105" t="s">
        <v>499</v>
      </c>
      <c r="E360" s="105"/>
      <c r="F360" s="106" t="s">
        <v>161</v>
      </c>
      <c r="G360" s="105"/>
      <c r="H360" s="107"/>
      <c r="I360" s="108"/>
      <c r="J360" s="71">
        <f>SUBTOTAL(9,J361:J371)</f>
        <v>0</v>
      </c>
      <c r="K360" s="107"/>
      <c r="L360" s="72">
        <f>SUBTOTAL(9,L361:L371)</f>
        <v>0.14850999999999998</v>
      </c>
      <c r="M360" s="107"/>
      <c r="N360" s="72">
        <f>SUBTOTAL(9,N361:N371)</f>
        <v>5.9049999999999998E-2</v>
      </c>
      <c r="O360" s="109"/>
      <c r="P360" s="71">
        <f>SUBTOTAL(9,P361:P371)</f>
        <v>0</v>
      </c>
      <c r="Q360" s="71">
        <f>SUBTOTAL(9,Q361:Q371)</f>
        <v>0</v>
      </c>
      <c r="R360" s="7"/>
      <c r="S360" s="9"/>
      <c r="T360" s="9"/>
    </row>
    <row r="361" spans="1:20" ht="9" outlineLevel="4" x14ac:dyDescent="0.15">
      <c r="A361" s="73" t="s">
        <v>162</v>
      </c>
      <c r="B361" s="110">
        <v>5</v>
      </c>
      <c r="C361" s="111"/>
      <c r="D361" s="112" t="s">
        <v>500</v>
      </c>
      <c r="E361" s="112"/>
      <c r="F361" s="113" t="s">
        <v>163</v>
      </c>
      <c r="G361" s="112"/>
      <c r="H361" s="114"/>
      <c r="I361" s="115"/>
      <c r="J361" s="75">
        <f>SUBTOTAL(9,J362:J371)</f>
        <v>0</v>
      </c>
      <c r="K361" s="114"/>
      <c r="L361" s="76">
        <f>SUBTOTAL(9,L362:L371)</f>
        <v>0.14850999999999998</v>
      </c>
      <c r="M361" s="114"/>
      <c r="N361" s="76">
        <f>SUBTOTAL(9,N362:N371)</f>
        <v>5.9049999999999998E-2</v>
      </c>
      <c r="O361" s="116"/>
      <c r="P361" s="75">
        <f>SUBTOTAL(9,P362:P371)</f>
        <v>0</v>
      </c>
      <c r="Q361" s="75">
        <f>SUBTOTAL(9,Q362:Q371)</f>
        <v>0</v>
      </c>
      <c r="R361" s="7"/>
      <c r="S361" s="9"/>
      <c r="T361" s="9"/>
    </row>
    <row r="362" spans="1:20" ht="11.25" outlineLevel="5" x14ac:dyDescent="0.2">
      <c r="A362" s="12"/>
      <c r="B362" s="117"/>
      <c r="C362" s="118">
        <v>252</v>
      </c>
      <c r="D362" s="119" t="s">
        <v>501</v>
      </c>
      <c r="E362" s="120" t="s">
        <v>996</v>
      </c>
      <c r="F362" s="121" t="s">
        <v>997</v>
      </c>
      <c r="G362" s="119" t="s">
        <v>547</v>
      </c>
      <c r="H362" s="122">
        <v>25</v>
      </c>
      <c r="I362" s="150"/>
      <c r="J362" s="123">
        <f t="shared" ref="J362:J370" si="75">H362*I362</f>
        <v>0</v>
      </c>
      <c r="K362" s="122"/>
      <c r="L362" s="122">
        <f t="shared" ref="L362:L370" si="76">H362*K362</f>
        <v>0</v>
      </c>
      <c r="M362" s="122">
        <v>2.1299999999999999E-3</v>
      </c>
      <c r="N362" s="122">
        <f t="shared" ref="N362:N370" si="77">H362*M362</f>
        <v>5.3249999999999999E-2</v>
      </c>
      <c r="O362" s="123">
        <v>21</v>
      </c>
      <c r="P362" s="123">
        <f t="shared" ref="P362:P370" si="78">J362*(O362/100)</f>
        <v>0</v>
      </c>
      <c r="Q362" s="123">
        <f t="shared" ref="Q362:Q370" si="79">J362+P362</f>
        <v>0</v>
      </c>
      <c r="R362" s="9"/>
      <c r="S362" s="9"/>
      <c r="T362" s="9"/>
    </row>
    <row r="363" spans="1:20" ht="11.25" outlineLevel="5" x14ac:dyDescent="0.2">
      <c r="A363" s="12"/>
      <c r="B363" s="117"/>
      <c r="C363" s="118">
        <v>253</v>
      </c>
      <c r="D363" s="119" t="s">
        <v>501</v>
      </c>
      <c r="E363" s="120" t="s">
        <v>998</v>
      </c>
      <c r="F363" s="121" t="s">
        <v>999</v>
      </c>
      <c r="G363" s="119" t="s">
        <v>547</v>
      </c>
      <c r="H363" s="122">
        <v>20</v>
      </c>
      <c r="I363" s="150"/>
      <c r="J363" s="123">
        <f t="shared" si="75"/>
        <v>0</v>
      </c>
      <c r="K363" s="122"/>
      <c r="L363" s="122">
        <f t="shared" si="76"/>
        <v>0</v>
      </c>
      <c r="M363" s="122">
        <v>2.9E-4</v>
      </c>
      <c r="N363" s="122">
        <f t="shared" si="77"/>
        <v>5.7999999999999996E-3</v>
      </c>
      <c r="O363" s="123">
        <v>21</v>
      </c>
      <c r="P363" s="123">
        <f t="shared" si="78"/>
        <v>0</v>
      </c>
      <c r="Q363" s="123">
        <f t="shared" si="79"/>
        <v>0</v>
      </c>
      <c r="R363" s="9"/>
      <c r="S363" s="9"/>
      <c r="T363" s="9"/>
    </row>
    <row r="364" spans="1:20" ht="11.25" outlineLevel="5" x14ac:dyDescent="0.2">
      <c r="A364" s="12"/>
      <c r="B364" s="117"/>
      <c r="C364" s="118">
        <v>254</v>
      </c>
      <c r="D364" s="119" t="s">
        <v>501</v>
      </c>
      <c r="E364" s="120" t="s">
        <v>1000</v>
      </c>
      <c r="F364" s="121" t="s">
        <v>1001</v>
      </c>
      <c r="G364" s="119" t="s">
        <v>547</v>
      </c>
      <c r="H364" s="122">
        <v>23</v>
      </c>
      <c r="I364" s="150"/>
      <c r="J364" s="123">
        <f t="shared" si="75"/>
        <v>0</v>
      </c>
      <c r="K364" s="122">
        <v>3.62E-3</v>
      </c>
      <c r="L364" s="122">
        <f t="shared" si="76"/>
        <v>8.3260000000000001E-2</v>
      </c>
      <c r="M364" s="122"/>
      <c r="N364" s="122">
        <f t="shared" si="77"/>
        <v>0</v>
      </c>
      <c r="O364" s="123">
        <v>21</v>
      </c>
      <c r="P364" s="123">
        <f t="shared" si="78"/>
        <v>0</v>
      </c>
      <c r="Q364" s="123">
        <f t="shared" si="79"/>
        <v>0</v>
      </c>
      <c r="R364" s="9"/>
      <c r="S364" s="9"/>
      <c r="T364" s="9"/>
    </row>
    <row r="365" spans="1:20" ht="11.25" outlineLevel="5" x14ac:dyDescent="0.2">
      <c r="A365" s="12"/>
      <c r="B365" s="117"/>
      <c r="C365" s="118">
        <v>255</v>
      </c>
      <c r="D365" s="119" t="s">
        <v>501</v>
      </c>
      <c r="E365" s="120" t="s">
        <v>1002</v>
      </c>
      <c r="F365" s="121" t="s">
        <v>1003</v>
      </c>
      <c r="G365" s="119" t="s">
        <v>547</v>
      </c>
      <c r="H365" s="122">
        <v>12</v>
      </c>
      <c r="I365" s="150"/>
      <c r="J365" s="123">
        <f t="shared" si="75"/>
        <v>0</v>
      </c>
      <c r="K365" s="122">
        <v>3.9399999999999999E-3</v>
      </c>
      <c r="L365" s="122">
        <f t="shared" si="76"/>
        <v>4.7280000000000003E-2</v>
      </c>
      <c r="M365" s="122"/>
      <c r="N365" s="122">
        <f t="shared" si="77"/>
        <v>0</v>
      </c>
      <c r="O365" s="123">
        <v>21</v>
      </c>
      <c r="P365" s="123">
        <f t="shared" si="78"/>
        <v>0</v>
      </c>
      <c r="Q365" s="123">
        <f t="shared" si="79"/>
        <v>0</v>
      </c>
      <c r="R365" s="9"/>
      <c r="S365" s="9"/>
      <c r="T365" s="9"/>
    </row>
    <row r="366" spans="1:20" ht="11.25" outlineLevel="5" x14ac:dyDescent="0.2">
      <c r="A366" s="12"/>
      <c r="B366" s="117"/>
      <c r="C366" s="118">
        <v>256</v>
      </c>
      <c r="D366" s="119" t="s">
        <v>501</v>
      </c>
      <c r="E366" s="120" t="s">
        <v>1004</v>
      </c>
      <c r="F366" s="121" t="s">
        <v>1005</v>
      </c>
      <c r="G366" s="119" t="s">
        <v>570</v>
      </c>
      <c r="H366" s="122">
        <v>2</v>
      </c>
      <c r="I366" s="150"/>
      <c r="J366" s="123">
        <f t="shared" si="75"/>
        <v>0</v>
      </c>
      <c r="K366" s="122">
        <v>7.1999999999999998E-3</v>
      </c>
      <c r="L366" s="122">
        <f t="shared" si="76"/>
        <v>1.44E-2</v>
      </c>
      <c r="M366" s="122"/>
      <c r="N366" s="122">
        <f t="shared" si="77"/>
        <v>0</v>
      </c>
      <c r="O366" s="123">
        <v>21</v>
      </c>
      <c r="P366" s="123">
        <f t="shared" si="78"/>
        <v>0</v>
      </c>
      <c r="Q366" s="123">
        <f t="shared" si="79"/>
        <v>0</v>
      </c>
      <c r="R366" s="9"/>
      <c r="S366" s="9"/>
      <c r="T366" s="9"/>
    </row>
    <row r="367" spans="1:20" ht="11.25" outlineLevel="5" x14ac:dyDescent="0.2">
      <c r="A367" s="12"/>
      <c r="B367" s="117"/>
      <c r="C367" s="118">
        <v>257</v>
      </c>
      <c r="D367" s="119" t="s">
        <v>501</v>
      </c>
      <c r="E367" s="120" t="s">
        <v>1006</v>
      </c>
      <c r="F367" s="121" t="s">
        <v>1007</v>
      </c>
      <c r="G367" s="119" t="s">
        <v>570</v>
      </c>
      <c r="H367" s="122">
        <v>3</v>
      </c>
      <c r="I367" s="150"/>
      <c r="J367" s="123">
        <f t="shared" si="75"/>
        <v>0</v>
      </c>
      <c r="K367" s="122">
        <v>1.1900000000000001E-3</v>
      </c>
      <c r="L367" s="122">
        <f t="shared" si="76"/>
        <v>3.5700000000000003E-3</v>
      </c>
      <c r="M367" s="122"/>
      <c r="N367" s="122">
        <f t="shared" si="77"/>
        <v>0</v>
      </c>
      <c r="O367" s="123">
        <v>21</v>
      </c>
      <c r="P367" s="123">
        <f t="shared" si="78"/>
        <v>0</v>
      </c>
      <c r="Q367" s="123">
        <f t="shared" si="79"/>
        <v>0</v>
      </c>
      <c r="R367" s="9"/>
      <c r="S367" s="9"/>
      <c r="T367" s="9"/>
    </row>
    <row r="368" spans="1:20" ht="11.25" outlineLevel="5" x14ac:dyDescent="0.2">
      <c r="A368" s="12"/>
      <c r="B368" s="117"/>
      <c r="C368" s="118">
        <v>258</v>
      </c>
      <c r="D368" s="119" t="s">
        <v>501</v>
      </c>
      <c r="E368" s="120" t="s">
        <v>1008</v>
      </c>
      <c r="F368" s="121" t="s">
        <v>1009</v>
      </c>
      <c r="G368" s="119" t="s">
        <v>547</v>
      </c>
      <c r="H368" s="122">
        <v>23</v>
      </c>
      <c r="I368" s="150"/>
      <c r="J368" s="123">
        <f t="shared" si="75"/>
        <v>0</v>
      </c>
      <c r="K368" s="122"/>
      <c r="L368" s="122">
        <f t="shared" si="76"/>
        <v>0</v>
      </c>
      <c r="M368" s="122"/>
      <c r="N368" s="122">
        <f t="shared" si="77"/>
        <v>0</v>
      </c>
      <c r="O368" s="123">
        <v>21</v>
      </c>
      <c r="P368" s="123">
        <f t="shared" si="78"/>
        <v>0</v>
      </c>
      <c r="Q368" s="123">
        <f t="shared" si="79"/>
        <v>0</v>
      </c>
      <c r="R368" s="9"/>
      <c r="S368" s="9"/>
      <c r="T368" s="9"/>
    </row>
    <row r="369" spans="1:20" ht="22.5" outlineLevel="5" x14ac:dyDescent="0.2">
      <c r="A369" s="12"/>
      <c r="B369" s="117"/>
      <c r="C369" s="118">
        <v>259</v>
      </c>
      <c r="D369" s="119" t="s">
        <v>968</v>
      </c>
      <c r="E369" s="120" t="s">
        <v>1010</v>
      </c>
      <c r="F369" s="121" t="s">
        <v>1011</v>
      </c>
      <c r="G369" s="119" t="s">
        <v>570</v>
      </c>
      <c r="H369" s="122">
        <v>1</v>
      </c>
      <c r="I369" s="150"/>
      <c r="J369" s="123">
        <f t="shared" si="75"/>
        <v>0</v>
      </c>
      <c r="K369" s="122"/>
      <c r="L369" s="122">
        <f t="shared" si="76"/>
        <v>0</v>
      </c>
      <c r="M369" s="122"/>
      <c r="N369" s="122">
        <f t="shared" si="77"/>
        <v>0</v>
      </c>
      <c r="O369" s="123">
        <v>21</v>
      </c>
      <c r="P369" s="123">
        <f t="shared" si="78"/>
        <v>0</v>
      </c>
      <c r="Q369" s="123">
        <f t="shared" si="79"/>
        <v>0</v>
      </c>
      <c r="R369" s="9"/>
      <c r="S369" s="9"/>
      <c r="T369" s="9"/>
    </row>
    <row r="370" spans="1:20" ht="11.25" outlineLevel="5" x14ac:dyDescent="0.2">
      <c r="A370" s="12"/>
      <c r="B370" s="117"/>
      <c r="C370" s="118">
        <v>260</v>
      </c>
      <c r="D370" s="119" t="s">
        <v>968</v>
      </c>
      <c r="E370" s="120" t="s">
        <v>1012</v>
      </c>
      <c r="F370" s="121" t="s">
        <v>1013</v>
      </c>
      <c r="G370" s="119" t="s">
        <v>570</v>
      </c>
      <c r="H370" s="122">
        <v>1</v>
      </c>
      <c r="I370" s="150"/>
      <c r="J370" s="123">
        <f t="shared" si="75"/>
        <v>0</v>
      </c>
      <c r="K370" s="122"/>
      <c r="L370" s="122">
        <f t="shared" si="76"/>
        <v>0</v>
      </c>
      <c r="M370" s="122"/>
      <c r="N370" s="122">
        <f t="shared" si="77"/>
        <v>0</v>
      </c>
      <c r="O370" s="123">
        <v>21</v>
      </c>
      <c r="P370" s="123">
        <f t="shared" si="78"/>
        <v>0</v>
      </c>
      <c r="Q370" s="123">
        <f t="shared" si="79"/>
        <v>0</v>
      </c>
      <c r="R370" s="9"/>
      <c r="S370" s="9"/>
      <c r="T370" s="9"/>
    </row>
    <row r="371" spans="1:20" outlineLevel="5" x14ac:dyDescent="0.15">
      <c r="B371" s="7"/>
      <c r="C371" s="7"/>
      <c r="D371" s="7"/>
      <c r="E371" s="7"/>
      <c r="F371" s="7"/>
      <c r="G371" s="7"/>
      <c r="H371" s="7"/>
      <c r="I371" s="9"/>
      <c r="J371" s="9"/>
      <c r="K371" s="7"/>
      <c r="L371" s="7"/>
      <c r="M371" s="7"/>
      <c r="N371" s="7"/>
      <c r="O371" s="7"/>
      <c r="P371" s="9"/>
      <c r="Q371" s="9"/>
    </row>
    <row r="372" spans="1:20" ht="10.5" outlineLevel="3" x14ac:dyDescent="0.15">
      <c r="A372" s="69" t="s">
        <v>164</v>
      </c>
      <c r="B372" s="103">
        <v>4</v>
      </c>
      <c r="C372" s="104"/>
      <c r="D372" s="105" t="s">
        <v>499</v>
      </c>
      <c r="E372" s="105"/>
      <c r="F372" s="106" t="s">
        <v>165</v>
      </c>
      <c r="G372" s="105"/>
      <c r="H372" s="107"/>
      <c r="I372" s="108"/>
      <c r="J372" s="71">
        <f>SUBTOTAL(9,J373:J378)</f>
        <v>0</v>
      </c>
      <c r="K372" s="107"/>
      <c r="L372" s="72">
        <f>SUBTOTAL(9,L373:L378)</f>
        <v>1.677E-2</v>
      </c>
      <c r="M372" s="107"/>
      <c r="N372" s="72">
        <f>SUBTOTAL(9,N373:N378)</f>
        <v>0</v>
      </c>
      <c r="O372" s="109"/>
      <c r="P372" s="71">
        <f>SUBTOTAL(9,P373:P378)</f>
        <v>0</v>
      </c>
      <c r="Q372" s="71">
        <f>SUBTOTAL(9,Q373:Q378)</f>
        <v>0</v>
      </c>
      <c r="R372" s="7"/>
      <c r="S372" s="9"/>
      <c r="T372" s="9"/>
    </row>
    <row r="373" spans="1:20" ht="9" outlineLevel="4" x14ac:dyDescent="0.15">
      <c r="A373" s="73" t="s">
        <v>166</v>
      </c>
      <c r="B373" s="110">
        <v>5</v>
      </c>
      <c r="C373" s="111"/>
      <c r="D373" s="112" t="s">
        <v>500</v>
      </c>
      <c r="E373" s="112"/>
      <c r="F373" s="113" t="s">
        <v>167</v>
      </c>
      <c r="G373" s="112"/>
      <c r="H373" s="114"/>
      <c r="I373" s="115"/>
      <c r="J373" s="75">
        <f>SUBTOTAL(9,J374:J375)</f>
        <v>0</v>
      </c>
      <c r="K373" s="114"/>
      <c r="L373" s="76">
        <f>SUBTOTAL(9,L374:L375)</f>
        <v>1.4970000000000001E-2</v>
      </c>
      <c r="M373" s="114"/>
      <c r="N373" s="76">
        <f>SUBTOTAL(9,N374:N375)</f>
        <v>0</v>
      </c>
      <c r="O373" s="116"/>
      <c r="P373" s="75">
        <f>SUBTOTAL(9,P374:P375)</f>
        <v>0</v>
      </c>
      <c r="Q373" s="75">
        <f>SUBTOTAL(9,Q374:Q375)</f>
        <v>0</v>
      </c>
      <c r="R373" s="7"/>
      <c r="S373" s="9"/>
      <c r="T373" s="9"/>
    </row>
    <row r="374" spans="1:20" ht="11.25" outlineLevel="5" x14ac:dyDescent="0.2">
      <c r="A374" s="12"/>
      <c r="B374" s="117"/>
      <c r="C374" s="118">
        <v>261</v>
      </c>
      <c r="D374" s="119" t="s">
        <v>501</v>
      </c>
      <c r="E374" s="120" t="s">
        <v>1014</v>
      </c>
      <c r="F374" s="121" t="s">
        <v>1015</v>
      </c>
      <c r="G374" s="119" t="s">
        <v>985</v>
      </c>
      <c r="H374" s="122">
        <v>1</v>
      </c>
      <c r="I374" s="150"/>
      <c r="J374" s="123">
        <f>H374*I374</f>
        <v>0</v>
      </c>
      <c r="K374" s="122">
        <v>1.4970000000000001E-2</v>
      </c>
      <c r="L374" s="122">
        <f>H374*K374</f>
        <v>1.4970000000000001E-2</v>
      </c>
      <c r="M374" s="122"/>
      <c r="N374" s="122">
        <f>H374*M374</f>
        <v>0</v>
      </c>
      <c r="O374" s="123">
        <v>21</v>
      </c>
      <c r="P374" s="123">
        <f>J374*(O374/100)</f>
        <v>0</v>
      </c>
      <c r="Q374" s="123">
        <f>J374+P374</f>
        <v>0</v>
      </c>
      <c r="R374" s="9"/>
      <c r="S374" s="9"/>
      <c r="T374" s="9"/>
    </row>
    <row r="375" spans="1:20" outlineLevel="5" x14ac:dyDescent="0.15">
      <c r="B375" s="7"/>
      <c r="C375" s="7"/>
      <c r="D375" s="7"/>
      <c r="E375" s="7"/>
      <c r="F375" s="7"/>
      <c r="G375" s="7"/>
      <c r="H375" s="7"/>
      <c r="I375" s="9"/>
      <c r="J375" s="9"/>
      <c r="K375" s="7"/>
      <c r="L375" s="7"/>
      <c r="M375" s="7"/>
      <c r="N375" s="7"/>
      <c r="O375" s="7"/>
      <c r="P375" s="9"/>
      <c r="Q375" s="9"/>
    </row>
    <row r="376" spans="1:20" ht="9" outlineLevel="4" x14ac:dyDescent="0.15">
      <c r="A376" s="73" t="s">
        <v>168</v>
      </c>
      <c r="B376" s="110">
        <v>5</v>
      </c>
      <c r="C376" s="111"/>
      <c r="D376" s="112" t="s">
        <v>500</v>
      </c>
      <c r="E376" s="112"/>
      <c r="F376" s="113" t="s">
        <v>169</v>
      </c>
      <c r="G376" s="112"/>
      <c r="H376" s="114"/>
      <c r="I376" s="115"/>
      <c r="J376" s="75">
        <f>SUBTOTAL(9,J377:J378)</f>
        <v>0</v>
      </c>
      <c r="K376" s="114"/>
      <c r="L376" s="76">
        <f>SUBTOTAL(9,L377:L378)</f>
        <v>1.8E-3</v>
      </c>
      <c r="M376" s="114"/>
      <c r="N376" s="76">
        <f>SUBTOTAL(9,N377:N378)</f>
        <v>0</v>
      </c>
      <c r="O376" s="116"/>
      <c r="P376" s="75">
        <f>SUBTOTAL(9,P377:P378)</f>
        <v>0</v>
      </c>
      <c r="Q376" s="75">
        <f>SUBTOTAL(9,Q377:Q378)</f>
        <v>0</v>
      </c>
      <c r="R376" s="7"/>
      <c r="S376" s="9"/>
      <c r="T376" s="9"/>
    </row>
    <row r="377" spans="1:20" ht="11.25" outlineLevel="5" x14ac:dyDescent="0.2">
      <c r="A377" s="12"/>
      <c r="B377" s="117"/>
      <c r="C377" s="118">
        <v>262</v>
      </c>
      <c r="D377" s="119" t="s">
        <v>501</v>
      </c>
      <c r="E377" s="120" t="s">
        <v>1016</v>
      </c>
      <c r="F377" s="121" t="s">
        <v>1017</v>
      </c>
      <c r="G377" s="119" t="s">
        <v>985</v>
      </c>
      <c r="H377" s="122">
        <v>1</v>
      </c>
      <c r="I377" s="150"/>
      <c r="J377" s="123">
        <f>H377*I377</f>
        <v>0</v>
      </c>
      <c r="K377" s="122">
        <v>1.8E-3</v>
      </c>
      <c r="L377" s="122">
        <f>H377*K377</f>
        <v>1.8E-3</v>
      </c>
      <c r="M377" s="122"/>
      <c r="N377" s="122">
        <f>H377*M377</f>
        <v>0</v>
      </c>
      <c r="O377" s="123">
        <v>21</v>
      </c>
      <c r="P377" s="123">
        <f>J377*(O377/100)</f>
        <v>0</v>
      </c>
      <c r="Q377" s="123">
        <f>J377+P377</f>
        <v>0</v>
      </c>
      <c r="R377" s="9"/>
      <c r="S377" s="9"/>
      <c r="T377" s="9"/>
    </row>
    <row r="378" spans="1:20" outlineLevel="5" x14ac:dyDescent="0.15">
      <c r="B378" s="7"/>
      <c r="C378" s="7"/>
      <c r="D378" s="7"/>
      <c r="E378" s="7"/>
      <c r="F378" s="7"/>
      <c r="G378" s="7"/>
      <c r="H378" s="7"/>
      <c r="I378" s="9"/>
      <c r="J378" s="9"/>
      <c r="K378" s="7"/>
      <c r="L378" s="7"/>
      <c r="M378" s="7"/>
      <c r="N378" s="7"/>
      <c r="O378" s="7"/>
      <c r="P378" s="9"/>
      <c r="Q378" s="9"/>
    </row>
    <row r="379" spans="1:20" ht="11.25" outlineLevel="2" x14ac:dyDescent="0.2">
      <c r="A379" s="65" t="s">
        <v>170</v>
      </c>
      <c r="B379" s="96">
        <v>3</v>
      </c>
      <c r="C379" s="97"/>
      <c r="D379" s="98" t="s">
        <v>498</v>
      </c>
      <c r="E379" s="98"/>
      <c r="F379" s="99" t="s">
        <v>171</v>
      </c>
      <c r="G379" s="98"/>
      <c r="H379" s="100"/>
      <c r="I379" s="101"/>
      <c r="J379" s="67">
        <f>SUBTOTAL(9,J380:J401)</f>
        <v>0</v>
      </c>
      <c r="K379" s="100"/>
      <c r="L379" s="68">
        <f>SUBTOTAL(9,L380:L401)</f>
        <v>0.13725000000000001</v>
      </c>
      <c r="M379" s="100"/>
      <c r="N379" s="68">
        <f>SUBTOTAL(9,N380:N401)</f>
        <v>1.72E-2</v>
      </c>
      <c r="O379" s="102"/>
      <c r="P379" s="67">
        <f>SUBTOTAL(9,P380:P401)</f>
        <v>0</v>
      </c>
      <c r="Q379" s="67">
        <f>SUBTOTAL(9,Q380:Q401)</f>
        <v>0</v>
      </c>
      <c r="R379" s="7"/>
      <c r="S379" s="9"/>
      <c r="T379" s="9"/>
    </row>
    <row r="380" spans="1:20" ht="10.5" outlineLevel="3" x14ac:dyDescent="0.15">
      <c r="A380" s="69" t="s">
        <v>172</v>
      </c>
      <c r="B380" s="103">
        <v>4</v>
      </c>
      <c r="C380" s="104"/>
      <c r="D380" s="105" t="s">
        <v>499</v>
      </c>
      <c r="E380" s="105"/>
      <c r="F380" s="106" t="s">
        <v>173</v>
      </c>
      <c r="G380" s="105"/>
      <c r="H380" s="107"/>
      <c r="I380" s="108"/>
      <c r="J380" s="71">
        <f>SUBTOTAL(9,J381:J396)</f>
        <v>0</v>
      </c>
      <c r="K380" s="107"/>
      <c r="L380" s="72">
        <f>SUBTOTAL(9,L381:L396)</f>
        <v>0.13525000000000001</v>
      </c>
      <c r="M380" s="107"/>
      <c r="N380" s="72">
        <f>SUBTOTAL(9,N381:N396)</f>
        <v>1.72E-2</v>
      </c>
      <c r="O380" s="109"/>
      <c r="P380" s="71">
        <f>SUBTOTAL(9,P381:P396)</f>
        <v>0</v>
      </c>
      <c r="Q380" s="71">
        <f>SUBTOTAL(9,Q381:Q396)</f>
        <v>0</v>
      </c>
      <c r="R380" s="7"/>
      <c r="S380" s="9"/>
      <c r="T380" s="9"/>
    </row>
    <row r="381" spans="1:20" ht="9" outlineLevel="4" x14ac:dyDescent="0.15">
      <c r="A381" s="73" t="s">
        <v>174</v>
      </c>
      <c r="B381" s="110">
        <v>5</v>
      </c>
      <c r="C381" s="111"/>
      <c r="D381" s="112" t="s">
        <v>500</v>
      </c>
      <c r="E381" s="112"/>
      <c r="F381" s="113" t="s">
        <v>175</v>
      </c>
      <c r="G381" s="112"/>
      <c r="H381" s="114"/>
      <c r="I381" s="115"/>
      <c r="J381" s="75">
        <f>SUBTOTAL(9,J382:J396)</f>
        <v>0</v>
      </c>
      <c r="K381" s="114"/>
      <c r="L381" s="76">
        <f>SUBTOTAL(9,L382:L396)</f>
        <v>0.13525000000000001</v>
      </c>
      <c r="M381" s="114"/>
      <c r="N381" s="76">
        <f>SUBTOTAL(9,N382:N396)</f>
        <v>1.72E-2</v>
      </c>
      <c r="O381" s="116"/>
      <c r="P381" s="75">
        <f>SUBTOTAL(9,P382:P396)</f>
        <v>0</v>
      </c>
      <c r="Q381" s="75">
        <f>SUBTOTAL(9,Q382:Q396)</f>
        <v>0</v>
      </c>
      <c r="R381" s="7"/>
      <c r="S381" s="9"/>
      <c r="T381" s="9"/>
    </row>
    <row r="382" spans="1:20" ht="11.25" outlineLevel="5" x14ac:dyDescent="0.2">
      <c r="A382" s="12"/>
      <c r="B382" s="117"/>
      <c r="C382" s="118">
        <v>263</v>
      </c>
      <c r="D382" s="119" t="s">
        <v>501</v>
      </c>
      <c r="E382" s="120" t="s">
        <v>1018</v>
      </c>
      <c r="F382" s="121" t="s">
        <v>1019</v>
      </c>
      <c r="G382" s="119" t="s">
        <v>547</v>
      </c>
      <c r="H382" s="122">
        <v>9</v>
      </c>
      <c r="I382" s="150"/>
      <c r="J382" s="123">
        <f t="shared" ref="J382:J395" si="80">H382*I382</f>
        <v>0</v>
      </c>
      <c r="K382" s="122">
        <v>1.8500000000000001E-3</v>
      </c>
      <c r="L382" s="122">
        <f t="shared" ref="L382:L395" si="81">H382*K382</f>
        <v>1.6650000000000002E-2</v>
      </c>
      <c r="M382" s="122"/>
      <c r="N382" s="122">
        <f t="shared" ref="N382:N395" si="82">H382*M382</f>
        <v>0</v>
      </c>
      <c r="O382" s="123">
        <v>21</v>
      </c>
      <c r="P382" s="123">
        <f t="shared" ref="P382:P395" si="83">J382*(O382/100)</f>
        <v>0</v>
      </c>
      <c r="Q382" s="123">
        <f t="shared" ref="Q382:Q395" si="84">J382+P382</f>
        <v>0</v>
      </c>
      <c r="R382" s="9"/>
      <c r="S382" s="9"/>
      <c r="T382" s="9"/>
    </row>
    <row r="383" spans="1:20" ht="11.25" outlineLevel="5" x14ac:dyDescent="0.2">
      <c r="A383" s="12"/>
      <c r="B383" s="117"/>
      <c r="C383" s="118">
        <v>264</v>
      </c>
      <c r="D383" s="119" t="s">
        <v>501</v>
      </c>
      <c r="E383" s="120" t="s">
        <v>1020</v>
      </c>
      <c r="F383" s="121" t="s">
        <v>1021</v>
      </c>
      <c r="G383" s="119" t="s">
        <v>547</v>
      </c>
      <c r="H383" s="122">
        <v>41</v>
      </c>
      <c r="I383" s="150"/>
      <c r="J383" s="123">
        <f t="shared" si="80"/>
        <v>0</v>
      </c>
      <c r="K383" s="122">
        <v>2.7000000000000001E-3</v>
      </c>
      <c r="L383" s="122">
        <f t="shared" si="81"/>
        <v>0.11070000000000001</v>
      </c>
      <c r="M383" s="122"/>
      <c r="N383" s="122">
        <f t="shared" si="82"/>
        <v>0</v>
      </c>
      <c r="O383" s="123">
        <v>21</v>
      </c>
      <c r="P383" s="123">
        <f t="shared" si="83"/>
        <v>0</v>
      </c>
      <c r="Q383" s="123">
        <f t="shared" si="84"/>
        <v>0</v>
      </c>
      <c r="R383" s="9"/>
      <c r="S383" s="9"/>
      <c r="T383" s="9"/>
    </row>
    <row r="384" spans="1:20" ht="11.25" outlineLevel="5" x14ac:dyDescent="0.2">
      <c r="A384" s="12"/>
      <c r="B384" s="117"/>
      <c r="C384" s="118">
        <v>265</v>
      </c>
      <c r="D384" s="119" t="s">
        <v>501</v>
      </c>
      <c r="E384" s="120" t="s">
        <v>1022</v>
      </c>
      <c r="F384" s="121" t="s">
        <v>1023</v>
      </c>
      <c r="G384" s="119" t="s">
        <v>547</v>
      </c>
      <c r="H384" s="122">
        <v>8</v>
      </c>
      <c r="I384" s="150"/>
      <c r="J384" s="123">
        <f t="shared" si="80"/>
        <v>0</v>
      </c>
      <c r="K384" s="122">
        <v>1.1E-4</v>
      </c>
      <c r="L384" s="122">
        <f t="shared" si="81"/>
        <v>8.8000000000000003E-4</v>
      </c>
      <c r="M384" s="122">
        <v>2.15E-3</v>
      </c>
      <c r="N384" s="122">
        <f t="shared" si="82"/>
        <v>1.72E-2</v>
      </c>
      <c r="O384" s="123">
        <v>21</v>
      </c>
      <c r="P384" s="123">
        <f t="shared" si="83"/>
        <v>0</v>
      </c>
      <c r="Q384" s="123">
        <f t="shared" si="84"/>
        <v>0</v>
      </c>
      <c r="R384" s="9"/>
      <c r="S384" s="9"/>
      <c r="T384" s="9"/>
    </row>
    <row r="385" spans="1:20" ht="11.25" outlineLevel="5" x14ac:dyDescent="0.2">
      <c r="A385" s="12"/>
      <c r="B385" s="117"/>
      <c r="C385" s="118">
        <v>266</v>
      </c>
      <c r="D385" s="119" t="s">
        <v>501</v>
      </c>
      <c r="E385" s="120" t="s">
        <v>1024</v>
      </c>
      <c r="F385" s="121" t="s">
        <v>1025</v>
      </c>
      <c r="G385" s="119" t="s">
        <v>547</v>
      </c>
      <c r="H385" s="122">
        <v>1</v>
      </c>
      <c r="I385" s="150"/>
      <c r="J385" s="123">
        <f t="shared" si="80"/>
        <v>0</v>
      </c>
      <c r="K385" s="122">
        <v>3.7799999999999999E-3</v>
      </c>
      <c r="L385" s="122">
        <f t="shared" si="81"/>
        <v>3.7799999999999999E-3</v>
      </c>
      <c r="M385" s="122"/>
      <c r="N385" s="122">
        <f t="shared" si="82"/>
        <v>0</v>
      </c>
      <c r="O385" s="123">
        <v>21</v>
      </c>
      <c r="P385" s="123">
        <f t="shared" si="83"/>
        <v>0</v>
      </c>
      <c r="Q385" s="123">
        <f t="shared" si="84"/>
        <v>0</v>
      </c>
      <c r="R385" s="9"/>
      <c r="S385" s="9"/>
      <c r="T385" s="9"/>
    </row>
    <row r="386" spans="1:20" ht="11.25" outlineLevel="5" x14ac:dyDescent="0.2">
      <c r="A386" s="12"/>
      <c r="B386" s="117"/>
      <c r="C386" s="118">
        <v>267</v>
      </c>
      <c r="D386" s="119" t="s">
        <v>501</v>
      </c>
      <c r="E386" s="120" t="s">
        <v>1026</v>
      </c>
      <c r="F386" s="121" t="s">
        <v>1027</v>
      </c>
      <c r="G386" s="119" t="s">
        <v>570</v>
      </c>
      <c r="H386" s="122">
        <v>1</v>
      </c>
      <c r="I386" s="150"/>
      <c r="J386" s="123">
        <f t="shared" si="80"/>
        <v>0</v>
      </c>
      <c r="K386" s="122"/>
      <c r="L386" s="122">
        <f t="shared" si="81"/>
        <v>0</v>
      </c>
      <c r="M386" s="122"/>
      <c r="N386" s="122">
        <f t="shared" si="82"/>
        <v>0</v>
      </c>
      <c r="O386" s="123">
        <v>21</v>
      </c>
      <c r="P386" s="123">
        <f t="shared" si="83"/>
        <v>0</v>
      </c>
      <c r="Q386" s="123">
        <f t="shared" si="84"/>
        <v>0</v>
      </c>
      <c r="R386" s="9"/>
      <c r="S386" s="9"/>
      <c r="T386" s="9"/>
    </row>
    <row r="387" spans="1:20" ht="11.25" outlineLevel="5" x14ac:dyDescent="0.2">
      <c r="A387" s="12"/>
      <c r="B387" s="117"/>
      <c r="C387" s="118">
        <v>268</v>
      </c>
      <c r="D387" s="119" t="s">
        <v>501</v>
      </c>
      <c r="E387" s="120" t="s">
        <v>1028</v>
      </c>
      <c r="F387" s="121" t="s">
        <v>1029</v>
      </c>
      <c r="G387" s="119" t="s">
        <v>570</v>
      </c>
      <c r="H387" s="122">
        <v>1</v>
      </c>
      <c r="I387" s="150"/>
      <c r="J387" s="123">
        <f t="shared" si="80"/>
        <v>0</v>
      </c>
      <c r="K387" s="122">
        <v>2.5000000000000001E-4</v>
      </c>
      <c r="L387" s="122">
        <f t="shared" si="81"/>
        <v>2.5000000000000001E-4</v>
      </c>
      <c r="M387" s="122"/>
      <c r="N387" s="122">
        <f t="shared" si="82"/>
        <v>0</v>
      </c>
      <c r="O387" s="123">
        <v>21</v>
      </c>
      <c r="P387" s="123">
        <f t="shared" si="83"/>
        <v>0</v>
      </c>
      <c r="Q387" s="123">
        <f t="shared" si="84"/>
        <v>0</v>
      </c>
      <c r="R387" s="9"/>
      <c r="S387" s="9"/>
      <c r="T387" s="9"/>
    </row>
    <row r="388" spans="1:20" ht="11.25" outlineLevel="5" x14ac:dyDescent="0.2">
      <c r="A388" s="12"/>
      <c r="B388" s="117"/>
      <c r="C388" s="118">
        <v>269</v>
      </c>
      <c r="D388" s="119" t="s">
        <v>501</v>
      </c>
      <c r="E388" s="120" t="s">
        <v>1030</v>
      </c>
      <c r="F388" s="121" t="s">
        <v>1031</v>
      </c>
      <c r="G388" s="119" t="s">
        <v>570</v>
      </c>
      <c r="H388" s="122">
        <v>1</v>
      </c>
      <c r="I388" s="150"/>
      <c r="J388" s="123">
        <f t="shared" si="80"/>
        <v>0</v>
      </c>
      <c r="K388" s="122">
        <v>2.5000000000000001E-4</v>
      </c>
      <c r="L388" s="122">
        <f t="shared" si="81"/>
        <v>2.5000000000000001E-4</v>
      </c>
      <c r="M388" s="122"/>
      <c r="N388" s="122">
        <f t="shared" si="82"/>
        <v>0</v>
      </c>
      <c r="O388" s="123">
        <v>21</v>
      </c>
      <c r="P388" s="123">
        <f t="shared" si="83"/>
        <v>0</v>
      </c>
      <c r="Q388" s="123">
        <f t="shared" si="84"/>
        <v>0</v>
      </c>
      <c r="R388" s="9"/>
      <c r="S388" s="9"/>
      <c r="T388" s="9"/>
    </row>
    <row r="389" spans="1:20" ht="11.25" outlineLevel="5" x14ac:dyDescent="0.2">
      <c r="A389" s="12"/>
      <c r="B389" s="117"/>
      <c r="C389" s="118">
        <v>270</v>
      </c>
      <c r="D389" s="119" t="s">
        <v>501</v>
      </c>
      <c r="E389" s="120" t="s">
        <v>1032</v>
      </c>
      <c r="F389" s="121" t="s">
        <v>1033</v>
      </c>
      <c r="G389" s="119" t="s">
        <v>570</v>
      </c>
      <c r="H389" s="122">
        <v>4</v>
      </c>
      <c r="I389" s="150"/>
      <c r="J389" s="123">
        <f t="shared" si="80"/>
        <v>0</v>
      </c>
      <c r="K389" s="122">
        <v>3.8000000000000002E-4</v>
      </c>
      <c r="L389" s="122">
        <f t="shared" si="81"/>
        <v>1.5200000000000001E-3</v>
      </c>
      <c r="M389" s="122"/>
      <c r="N389" s="122">
        <f t="shared" si="82"/>
        <v>0</v>
      </c>
      <c r="O389" s="123">
        <v>21</v>
      </c>
      <c r="P389" s="123">
        <f t="shared" si="83"/>
        <v>0</v>
      </c>
      <c r="Q389" s="123">
        <f t="shared" si="84"/>
        <v>0</v>
      </c>
      <c r="R389" s="9"/>
      <c r="S389" s="9"/>
      <c r="T389" s="9"/>
    </row>
    <row r="390" spans="1:20" ht="11.25" outlineLevel="5" x14ac:dyDescent="0.2">
      <c r="A390" s="12"/>
      <c r="B390" s="117"/>
      <c r="C390" s="118">
        <v>271</v>
      </c>
      <c r="D390" s="119" t="s">
        <v>501</v>
      </c>
      <c r="E390" s="120" t="s">
        <v>1034</v>
      </c>
      <c r="F390" s="121" t="s">
        <v>1035</v>
      </c>
      <c r="G390" s="119" t="s">
        <v>570</v>
      </c>
      <c r="H390" s="122">
        <v>2</v>
      </c>
      <c r="I390" s="150"/>
      <c r="J390" s="123">
        <f t="shared" si="80"/>
        <v>0</v>
      </c>
      <c r="K390" s="122">
        <v>6.0999999999999997E-4</v>
      </c>
      <c r="L390" s="122">
        <f t="shared" si="81"/>
        <v>1.2199999999999999E-3</v>
      </c>
      <c r="M390" s="122"/>
      <c r="N390" s="122">
        <f t="shared" si="82"/>
        <v>0</v>
      </c>
      <c r="O390" s="123">
        <v>21</v>
      </c>
      <c r="P390" s="123">
        <f t="shared" si="83"/>
        <v>0</v>
      </c>
      <c r="Q390" s="123">
        <f t="shared" si="84"/>
        <v>0</v>
      </c>
      <c r="R390" s="9"/>
      <c r="S390" s="9"/>
      <c r="T390" s="9"/>
    </row>
    <row r="391" spans="1:20" ht="11.25" outlineLevel="5" x14ac:dyDescent="0.2">
      <c r="A391" s="12"/>
      <c r="B391" s="117"/>
      <c r="C391" s="118">
        <v>272</v>
      </c>
      <c r="D391" s="119" t="s">
        <v>501</v>
      </c>
      <c r="E391" s="120" t="s">
        <v>1036</v>
      </c>
      <c r="F391" s="121" t="s">
        <v>1037</v>
      </c>
      <c r="G391" s="119" t="s">
        <v>534</v>
      </c>
      <c r="H391" s="122">
        <v>0.13525000000000001</v>
      </c>
      <c r="I391" s="150"/>
      <c r="J391" s="123">
        <f t="shared" si="80"/>
        <v>0</v>
      </c>
      <c r="K391" s="122"/>
      <c r="L391" s="122">
        <f t="shared" si="81"/>
        <v>0</v>
      </c>
      <c r="M391" s="122"/>
      <c r="N391" s="122">
        <f t="shared" si="82"/>
        <v>0</v>
      </c>
      <c r="O391" s="123">
        <v>21</v>
      </c>
      <c r="P391" s="123">
        <f t="shared" si="83"/>
        <v>0</v>
      </c>
      <c r="Q391" s="123">
        <f t="shared" si="84"/>
        <v>0</v>
      </c>
      <c r="R391" s="9"/>
      <c r="S391" s="9"/>
      <c r="T391" s="9"/>
    </row>
    <row r="392" spans="1:20" ht="11.25" outlineLevel="5" x14ac:dyDescent="0.2">
      <c r="A392" s="12"/>
      <c r="B392" s="117"/>
      <c r="C392" s="118">
        <v>273</v>
      </c>
      <c r="D392" s="119" t="s">
        <v>968</v>
      </c>
      <c r="E392" s="120" t="s">
        <v>1038</v>
      </c>
      <c r="F392" s="121" t="s">
        <v>1039</v>
      </c>
      <c r="G392" s="119" t="s">
        <v>570</v>
      </c>
      <c r="H392" s="122">
        <v>1</v>
      </c>
      <c r="I392" s="150"/>
      <c r="J392" s="123">
        <f t="shared" si="80"/>
        <v>0</v>
      </c>
      <c r="K392" s="122"/>
      <c r="L392" s="122">
        <f t="shared" si="81"/>
        <v>0</v>
      </c>
      <c r="M392" s="122"/>
      <c r="N392" s="122">
        <f t="shared" si="82"/>
        <v>0</v>
      </c>
      <c r="O392" s="123">
        <v>21</v>
      </c>
      <c r="P392" s="123">
        <f t="shared" si="83"/>
        <v>0</v>
      </c>
      <c r="Q392" s="123">
        <f t="shared" si="84"/>
        <v>0</v>
      </c>
      <c r="R392" s="9"/>
      <c r="S392" s="9"/>
      <c r="T392" s="9"/>
    </row>
    <row r="393" spans="1:20" ht="11.25" outlineLevel="5" x14ac:dyDescent="0.2">
      <c r="A393" s="12"/>
      <c r="B393" s="117"/>
      <c r="C393" s="118">
        <v>274</v>
      </c>
      <c r="D393" s="119" t="s">
        <v>968</v>
      </c>
      <c r="E393" s="120" t="s">
        <v>1040</v>
      </c>
      <c r="F393" s="121" t="s">
        <v>1041</v>
      </c>
      <c r="G393" s="119" t="s">
        <v>570</v>
      </c>
      <c r="H393" s="122">
        <v>3</v>
      </c>
      <c r="I393" s="150"/>
      <c r="J393" s="123">
        <f t="shared" si="80"/>
        <v>0</v>
      </c>
      <c r="K393" s="122"/>
      <c r="L393" s="122">
        <f t="shared" si="81"/>
        <v>0</v>
      </c>
      <c r="M393" s="122"/>
      <c r="N393" s="122">
        <f t="shared" si="82"/>
        <v>0</v>
      </c>
      <c r="O393" s="123">
        <v>21</v>
      </c>
      <c r="P393" s="123">
        <f t="shared" si="83"/>
        <v>0</v>
      </c>
      <c r="Q393" s="123">
        <f t="shared" si="84"/>
        <v>0</v>
      </c>
      <c r="R393" s="9"/>
      <c r="S393" s="9"/>
      <c r="T393" s="9"/>
    </row>
    <row r="394" spans="1:20" ht="11.25" outlineLevel="5" x14ac:dyDescent="0.2">
      <c r="A394" s="12"/>
      <c r="B394" s="117"/>
      <c r="C394" s="118">
        <v>275</v>
      </c>
      <c r="D394" s="119" t="s">
        <v>968</v>
      </c>
      <c r="E394" s="120" t="s">
        <v>1042</v>
      </c>
      <c r="F394" s="121" t="s">
        <v>1043</v>
      </c>
      <c r="G394" s="119" t="s">
        <v>570</v>
      </c>
      <c r="H394" s="122">
        <v>1</v>
      </c>
      <c r="I394" s="150"/>
      <c r="J394" s="123">
        <f t="shared" si="80"/>
        <v>0</v>
      </c>
      <c r="K394" s="122"/>
      <c r="L394" s="122">
        <f t="shared" si="81"/>
        <v>0</v>
      </c>
      <c r="M394" s="122"/>
      <c r="N394" s="122">
        <f t="shared" si="82"/>
        <v>0</v>
      </c>
      <c r="O394" s="123">
        <v>21</v>
      </c>
      <c r="P394" s="123">
        <f t="shared" si="83"/>
        <v>0</v>
      </c>
      <c r="Q394" s="123">
        <f t="shared" si="84"/>
        <v>0</v>
      </c>
      <c r="R394" s="9"/>
      <c r="S394" s="9"/>
      <c r="T394" s="9"/>
    </row>
    <row r="395" spans="1:20" ht="11.25" outlineLevel="5" x14ac:dyDescent="0.2">
      <c r="A395" s="12"/>
      <c r="B395" s="117"/>
      <c r="C395" s="118">
        <v>276</v>
      </c>
      <c r="D395" s="119" t="s">
        <v>968</v>
      </c>
      <c r="E395" s="120" t="s">
        <v>1044</v>
      </c>
      <c r="F395" s="121" t="s">
        <v>1045</v>
      </c>
      <c r="G395" s="119" t="s">
        <v>570</v>
      </c>
      <c r="H395" s="122">
        <v>3</v>
      </c>
      <c r="I395" s="150"/>
      <c r="J395" s="123">
        <f t="shared" si="80"/>
        <v>0</v>
      </c>
      <c r="K395" s="122"/>
      <c r="L395" s="122">
        <f t="shared" si="81"/>
        <v>0</v>
      </c>
      <c r="M395" s="122"/>
      <c r="N395" s="122">
        <f t="shared" si="82"/>
        <v>0</v>
      </c>
      <c r="O395" s="123">
        <v>21</v>
      </c>
      <c r="P395" s="123">
        <f t="shared" si="83"/>
        <v>0</v>
      </c>
      <c r="Q395" s="123">
        <f t="shared" si="84"/>
        <v>0</v>
      </c>
      <c r="R395" s="9"/>
      <c r="S395" s="9"/>
      <c r="T395" s="9"/>
    </row>
    <row r="396" spans="1:20" outlineLevel="5" x14ac:dyDescent="0.15">
      <c r="B396" s="7"/>
      <c r="C396" s="7"/>
      <c r="D396" s="7"/>
      <c r="E396" s="7"/>
      <c r="F396" s="7"/>
      <c r="G396" s="7"/>
      <c r="H396" s="7"/>
      <c r="I396" s="9"/>
      <c r="J396" s="9"/>
      <c r="K396" s="7"/>
      <c r="L396" s="7"/>
      <c r="M396" s="7"/>
      <c r="N396" s="7"/>
      <c r="O396" s="7"/>
      <c r="P396" s="9"/>
      <c r="Q396" s="9"/>
    </row>
    <row r="397" spans="1:20" ht="10.5" outlineLevel="3" x14ac:dyDescent="0.15">
      <c r="A397" s="69" t="s">
        <v>176</v>
      </c>
      <c r="B397" s="103">
        <v>4</v>
      </c>
      <c r="C397" s="104"/>
      <c r="D397" s="105" t="s">
        <v>499</v>
      </c>
      <c r="E397" s="105"/>
      <c r="F397" s="106" t="s">
        <v>117</v>
      </c>
      <c r="G397" s="105"/>
      <c r="H397" s="107"/>
      <c r="I397" s="108"/>
      <c r="J397" s="71">
        <f>SUBTOTAL(9,J398:J401)</f>
        <v>0</v>
      </c>
      <c r="K397" s="107"/>
      <c r="L397" s="72">
        <f>SUBTOTAL(9,L398:L401)</f>
        <v>2E-3</v>
      </c>
      <c r="M397" s="107"/>
      <c r="N397" s="72">
        <f>SUBTOTAL(9,N398:N401)</f>
        <v>0</v>
      </c>
      <c r="O397" s="109"/>
      <c r="P397" s="71">
        <f>SUBTOTAL(9,P398:P401)</f>
        <v>0</v>
      </c>
      <c r="Q397" s="71">
        <f>SUBTOTAL(9,Q398:Q401)</f>
        <v>0</v>
      </c>
      <c r="R397" s="7"/>
      <c r="S397" s="9"/>
      <c r="T397" s="9"/>
    </row>
    <row r="398" spans="1:20" ht="9" outlineLevel="4" x14ac:dyDescent="0.15">
      <c r="A398" s="73" t="s">
        <v>177</v>
      </c>
      <c r="B398" s="110">
        <v>5</v>
      </c>
      <c r="C398" s="111"/>
      <c r="D398" s="112" t="s">
        <v>500</v>
      </c>
      <c r="E398" s="112"/>
      <c r="F398" s="113" t="s">
        <v>178</v>
      </c>
      <c r="G398" s="112"/>
      <c r="H398" s="114"/>
      <c r="I398" s="115"/>
      <c r="J398" s="75">
        <f>SUBTOTAL(9,J399:J401)</f>
        <v>0</v>
      </c>
      <c r="K398" s="114"/>
      <c r="L398" s="76">
        <f>SUBTOTAL(9,L399:L401)</f>
        <v>2E-3</v>
      </c>
      <c r="M398" s="114"/>
      <c r="N398" s="76">
        <f>SUBTOTAL(9,N399:N401)</f>
        <v>0</v>
      </c>
      <c r="O398" s="116"/>
      <c r="P398" s="75">
        <f>SUBTOTAL(9,P399:P401)</f>
        <v>0</v>
      </c>
      <c r="Q398" s="75">
        <f>SUBTOTAL(9,Q399:Q401)</f>
        <v>0</v>
      </c>
      <c r="R398" s="7"/>
      <c r="S398" s="9"/>
      <c r="T398" s="9"/>
    </row>
    <row r="399" spans="1:20" ht="11.25" outlineLevel="5" x14ac:dyDescent="0.2">
      <c r="A399" s="12"/>
      <c r="B399" s="117"/>
      <c r="C399" s="118">
        <v>277</v>
      </c>
      <c r="D399" s="119" t="s">
        <v>501</v>
      </c>
      <c r="E399" s="120" t="s">
        <v>1046</v>
      </c>
      <c r="F399" s="121" t="s">
        <v>1047</v>
      </c>
      <c r="G399" s="119" t="s">
        <v>547</v>
      </c>
      <c r="H399" s="122">
        <v>50</v>
      </c>
      <c r="I399" s="150"/>
      <c r="J399" s="123">
        <f>H399*I399</f>
        <v>0</v>
      </c>
      <c r="K399" s="122">
        <v>2.0000000000000002E-5</v>
      </c>
      <c r="L399" s="122">
        <f>H399*K399</f>
        <v>1E-3</v>
      </c>
      <c r="M399" s="122"/>
      <c r="N399" s="122">
        <f>H399*M399</f>
        <v>0</v>
      </c>
      <c r="O399" s="123">
        <v>21</v>
      </c>
      <c r="P399" s="123">
        <f>J399*(O399/100)</f>
        <v>0</v>
      </c>
      <c r="Q399" s="123">
        <f>J399+P399</f>
        <v>0</v>
      </c>
      <c r="R399" s="9"/>
      <c r="S399" s="9"/>
      <c r="T399" s="9"/>
    </row>
    <row r="400" spans="1:20" ht="11.25" outlineLevel="5" x14ac:dyDescent="0.2">
      <c r="A400" s="12"/>
      <c r="B400" s="117"/>
      <c r="C400" s="118">
        <v>278</v>
      </c>
      <c r="D400" s="119" t="s">
        <v>501</v>
      </c>
      <c r="E400" s="120" t="s">
        <v>1048</v>
      </c>
      <c r="F400" s="121" t="s">
        <v>1049</v>
      </c>
      <c r="G400" s="119" t="s">
        <v>547</v>
      </c>
      <c r="H400" s="122">
        <v>50</v>
      </c>
      <c r="I400" s="150"/>
      <c r="J400" s="123">
        <f>H400*I400</f>
        <v>0</v>
      </c>
      <c r="K400" s="122">
        <v>2.0000000000000002E-5</v>
      </c>
      <c r="L400" s="122">
        <f>H400*K400</f>
        <v>1E-3</v>
      </c>
      <c r="M400" s="122"/>
      <c r="N400" s="122">
        <f>H400*M400</f>
        <v>0</v>
      </c>
      <c r="O400" s="123">
        <v>21</v>
      </c>
      <c r="P400" s="123">
        <f>J400*(O400/100)</f>
        <v>0</v>
      </c>
      <c r="Q400" s="123">
        <f>J400+P400</f>
        <v>0</v>
      </c>
      <c r="R400" s="9"/>
      <c r="S400" s="9"/>
      <c r="T400" s="9"/>
    </row>
    <row r="401" spans="1:20" outlineLevel="5" x14ac:dyDescent="0.15">
      <c r="B401" s="7"/>
      <c r="C401" s="7"/>
      <c r="D401" s="7"/>
      <c r="E401" s="7"/>
      <c r="F401" s="7"/>
      <c r="G401" s="7"/>
      <c r="H401" s="7"/>
      <c r="I401" s="9"/>
      <c r="J401" s="9"/>
      <c r="K401" s="7"/>
      <c r="L401" s="7"/>
      <c r="M401" s="7"/>
      <c r="N401" s="7"/>
      <c r="O401" s="7"/>
      <c r="P401" s="9"/>
      <c r="Q401" s="9"/>
    </row>
    <row r="402" spans="1:20" ht="11.25" outlineLevel="2" x14ac:dyDescent="0.2">
      <c r="A402" s="65" t="s">
        <v>179</v>
      </c>
      <c r="B402" s="96">
        <v>3</v>
      </c>
      <c r="C402" s="97"/>
      <c r="D402" s="98" t="s">
        <v>498</v>
      </c>
      <c r="E402" s="98"/>
      <c r="F402" s="99" t="s">
        <v>180</v>
      </c>
      <c r="G402" s="98"/>
      <c r="H402" s="100"/>
      <c r="I402" s="101"/>
      <c r="J402" s="67">
        <f>SUBTOTAL(9,J403:J426)</f>
        <v>0</v>
      </c>
      <c r="K402" s="100"/>
      <c r="L402" s="68">
        <f>SUBTOTAL(9,L403:L426)</f>
        <v>0</v>
      </c>
      <c r="M402" s="100"/>
      <c r="N402" s="68">
        <f>SUBTOTAL(9,N403:N426)</f>
        <v>0</v>
      </c>
      <c r="O402" s="102"/>
      <c r="P402" s="67">
        <f>SUBTOTAL(9,P403:P426)</f>
        <v>0</v>
      </c>
      <c r="Q402" s="67">
        <f>SUBTOTAL(9,Q403:Q426)</f>
        <v>0</v>
      </c>
      <c r="R402" s="7"/>
      <c r="S402" s="9"/>
      <c r="T402" s="9"/>
    </row>
    <row r="403" spans="1:20" ht="10.5" outlineLevel="3" x14ac:dyDescent="0.15">
      <c r="A403" s="69" t="s">
        <v>181</v>
      </c>
      <c r="B403" s="103">
        <v>4</v>
      </c>
      <c r="C403" s="104"/>
      <c r="D403" s="105" t="s">
        <v>499</v>
      </c>
      <c r="E403" s="105"/>
      <c r="F403" s="106" t="s">
        <v>182</v>
      </c>
      <c r="G403" s="105"/>
      <c r="H403" s="107"/>
      <c r="I403" s="108"/>
      <c r="J403" s="71">
        <f>SUBTOTAL(9,J404:J426)</f>
        <v>0</v>
      </c>
      <c r="K403" s="107"/>
      <c r="L403" s="72">
        <f>SUBTOTAL(9,L404:L426)</f>
        <v>0</v>
      </c>
      <c r="M403" s="107"/>
      <c r="N403" s="72">
        <f>SUBTOTAL(9,N404:N426)</f>
        <v>0</v>
      </c>
      <c r="O403" s="109"/>
      <c r="P403" s="71">
        <f>SUBTOTAL(9,P404:P426)</f>
        <v>0</v>
      </c>
      <c r="Q403" s="71">
        <f>SUBTOTAL(9,Q404:Q426)</f>
        <v>0</v>
      </c>
      <c r="R403" s="7"/>
      <c r="S403" s="9"/>
      <c r="T403" s="9"/>
    </row>
    <row r="404" spans="1:20" ht="9" outlineLevel="4" x14ac:dyDescent="0.15">
      <c r="A404" s="73" t="s">
        <v>183</v>
      </c>
      <c r="B404" s="110">
        <v>5</v>
      </c>
      <c r="C404" s="111"/>
      <c r="D404" s="112" t="s">
        <v>500</v>
      </c>
      <c r="E404" s="112"/>
      <c r="F404" s="113" t="s">
        <v>184</v>
      </c>
      <c r="G404" s="112"/>
      <c r="H404" s="114"/>
      <c r="I404" s="115"/>
      <c r="J404" s="75">
        <f>SUBTOTAL(9,J405:J426)</f>
        <v>0</v>
      </c>
      <c r="K404" s="114"/>
      <c r="L404" s="76">
        <f>SUBTOTAL(9,L405:L426)</f>
        <v>0</v>
      </c>
      <c r="M404" s="114"/>
      <c r="N404" s="76">
        <f>SUBTOTAL(9,N405:N426)</f>
        <v>0</v>
      </c>
      <c r="O404" s="116"/>
      <c r="P404" s="75">
        <f>SUBTOTAL(9,P405:P426)</f>
        <v>0</v>
      </c>
      <c r="Q404" s="75">
        <f>SUBTOTAL(9,Q405:Q426)</f>
        <v>0</v>
      </c>
      <c r="R404" s="7"/>
      <c r="S404" s="9"/>
      <c r="T404" s="9"/>
    </row>
    <row r="405" spans="1:20" ht="11.25" outlineLevel="5" x14ac:dyDescent="0.2">
      <c r="A405" s="12"/>
      <c r="B405" s="117"/>
      <c r="C405" s="118">
        <v>279</v>
      </c>
      <c r="D405" s="119" t="s">
        <v>968</v>
      </c>
      <c r="E405" s="120" t="s">
        <v>1050</v>
      </c>
      <c r="F405" s="121" t="s">
        <v>1051</v>
      </c>
      <c r="G405" s="119" t="s">
        <v>570</v>
      </c>
      <c r="H405" s="122">
        <v>1</v>
      </c>
      <c r="I405" s="150"/>
      <c r="J405" s="123">
        <f t="shared" ref="J405:J425" si="85">H405*I405</f>
        <v>0</v>
      </c>
      <c r="K405" s="122"/>
      <c r="L405" s="122">
        <f t="shared" ref="L405:L425" si="86">H405*K405</f>
        <v>0</v>
      </c>
      <c r="M405" s="122"/>
      <c r="N405" s="122">
        <f t="shared" ref="N405:N425" si="87">H405*M405</f>
        <v>0</v>
      </c>
      <c r="O405" s="123">
        <v>21</v>
      </c>
      <c r="P405" s="123">
        <f t="shared" ref="P405:P425" si="88">J405*(O405/100)</f>
        <v>0</v>
      </c>
      <c r="Q405" s="123">
        <f t="shared" ref="Q405:Q425" si="89">J405+P405</f>
        <v>0</v>
      </c>
      <c r="R405" s="9"/>
      <c r="S405" s="9"/>
      <c r="T405" s="9"/>
    </row>
    <row r="406" spans="1:20" ht="11.25" outlineLevel="5" x14ac:dyDescent="0.2">
      <c r="A406" s="12"/>
      <c r="B406" s="117"/>
      <c r="C406" s="118">
        <v>280</v>
      </c>
      <c r="D406" s="119" t="s">
        <v>968</v>
      </c>
      <c r="E406" s="120" t="s">
        <v>1052</v>
      </c>
      <c r="F406" s="121" t="s">
        <v>1053</v>
      </c>
      <c r="G406" s="119" t="s">
        <v>570</v>
      </c>
      <c r="H406" s="122">
        <v>2</v>
      </c>
      <c r="I406" s="150"/>
      <c r="J406" s="123">
        <f t="shared" si="85"/>
        <v>0</v>
      </c>
      <c r="K406" s="122"/>
      <c r="L406" s="122">
        <f t="shared" si="86"/>
        <v>0</v>
      </c>
      <c r="M406" s="122"/>
      <c r="N406" s="122">
        <f t="shared" si="87"/>
        <v>0</v>
      </c>
      <c r="O406" s="123">
        <v>21</v>
      </c>
      <c r="P406" s="123">
        <f t="shared" si="88"/>
        <v>0</v>
      </c>
      <c r="Q406" s="123">
        <f t="shared" si="89"/>
        <v>0</v>
      </c>
      <c r="R406" s="9"/>
      <c r="S406" s="9"/>
      <c r="T406" s="9"/>
    </row>
    <row r="407" spans="1:20" ht="22.5" outlineLevel="5" x14ac:dyDescent="0.2">
      <c r="A407" s="12"/>
      <c r="B407" s="117"/>
      <c r="C407" s="118">
        <v>281</v>
      </c>
      <c r="D407" s="119" t="s">
        <v>968</v>
      </c>
      <c r="E407" s="120" t="s">
        <v>1054</v>
      </c>
      <c r="F407" s="121" t="s">
        <v>1055</v>
      </c>
      <c r="G407" s="119" t="s">
        <v>570</v>
      </c>
      <c r="H407" s="122">
        <v>2</v>
      </c>
      <c r="I407" s="150"/>
      <c r="J407" s="123">
        <f t="shared" si="85"/>
        <v>0</v>
      </c>
      <c r="K407" s="122"/>
      <c r="L407" s="122">
        <f t="shared" si="86"/>
        <v>0</v>
      </c>
      <c r="M407" s="122"/>
      <c r="N407" s="122">
        <f t="shared" si="87"/>
        <v>0</v>
      </c>
      <c r="O407" s="123">
        <v>21</v>
      </c>
      <c r="P407" s="123">
        <f t="shared" si="88"/>
        <v>0</v>
      </c>
      <c r="Q407" s="123">
        <f t="shared" si="89"/>
        <v>0</v>
      </c>
      <c r="R407" s="9"/>
      <c r="S407" s="9"/>
      <c r="T407" s="9"/>
    </row>
    <row r="408" spans="1:20" ht="22.5" outlineLevel="5" x14ac:dyDescent="0.2">
      <c r="A408" s="12"/>
      <c r="B408" s="117"/>
      <c r="C408" s="118">
        <v>282</v>
      </c>
      <c r="D408" s="119" t="s">
        <v>968</v>
      </c>
      <c r="E408" s="120" t="s">
        <v>1056</v>
      </c>
      <c r="F408" s="121" t="s">
        <v>1057</v>
      </c>
      <c r="G408" s="119" t="s">
        <v>570</v>
      </c>
      <c r="H408" s="122">
        <v>1</v>
      </c>
      <c r="I408" s="150"/>
      <c r="J408" s="123">
        <f t="shared" si="85"/>
        <v>0</v>
      </c>
      <c r="K408" s="122"/>
      <c r="L408" s="122">
        <f t="shared" si="86"/>
        <v>0</v>
      </c>
      <c r="M408" s="122"/>
      <c r="N408" s="122">
        <f t="shared" si="87"/>
        <v>0</v>
      </c>
      <c r="O408" s="123">
        <v>21</v>
      </c>
      <c r="P408" s="123">
        <f t="shared" si="88"/>
        <v>0</v>
      </c>
      <c r="Q408" s="123">
        <f t="shared" si="89"/>
        <v>0</v>
      </c>
      <c r="R408" s="9"/>
      <c r="S408" s="9"/>
      <c r="T408" s="9"/>
    </row>
    <row r="409" spans="1:20" ht="22.5" outlineLevel="5" x14ac:dyDescent="0.2">
      <c r="A409" s="12"/>
      <c r="B409" s="117"/>
      <c r="C409" s="118">
        <v>283</v>
      </c>
      <c r="D409" s="119" t="s">
        <v>968</v>
      </c>
      <c r="E409" s="120" t="s">
        <v>1058</v>
      </c>
      <c r="F409" s="121" t="s">
        <v>1059</v>
      </c>
      <c r="G409" s="119" t="s">
        <v>570</v>
      </c>
      <c r="H409" s="122">
        <v>3</v>
      </c>
      <c r="I409" s="150"/>
      <c r="J409" s="123">
        <f t="shared" si="85"/>
        <v>0</v>
      </c>
      <c r="K409" s="122"/>
      <c r="L409" s="122">
        <f t="shared" si="86"/>
        <v>0</v>
      </c>
      <c r="M409" s="122"/>
      <c r="N409" s="122">
        <f t="shared" si="87"/>
        <v>0</v>
      </c>
      <c r="O409" s="123">
        <v>21</v>
      </c>
      <c r="P409" s="123">
        <f t="shared" si="88"/>
        <v>0</v>
      </c>
      <c r="Q409" s="123">
        <f t="shared" si="89"/>
        <v>0</v>
      </c>
      <c r="R409" s="9"/>
      <c r="S409" s="9"/>
      <c r="T409" s="9"/>
    </row>
    <row r="410" spans="1:20" ht="22.5" outlineLevel="5" x14ac:dyDescent="0.2">
      <c r="A410" s="12"/>
      <c r="B410" s="117"/>
      <c r="C410" s="118">
        <v>284</v>
      </c>
      <c r="D410" s="119" t="s">
        <v>968</v>
      </c>
      <c r="E410" s="120" t="s">
        <v>1060</v>
      </c>
      <c r="F410" s="121" t="s">
        <v>1061</v>
      </c>
      <c r="G410" s="119" t="s">
        <v>570</v>
      </c>
      <c r="H410" s="122">
        <v>2</v>
      </c>
      <c r="I410" s="150"/>
      <c r="J410" s="123">
        <f t="shared" si="85"/>
        <v>0</v>
      </c>
      <c r="K410" s="122"/>
      <c r="L410" s="122">
        <f t="shared" si="86"/>
        <v>0</v>
      </c>
      <c r="M410" s="122"/>
      <c r="N410" s="122">
        <f t="shared" si="87"/>
        <v>0</v>
      </c>
      <c r="O410" s="123">
        <v>21</v>
      </c>
      <c r="P410" s="123">
        <f t="shared" si="88"/>
        <v>0</v>
      </c>
      <c r="Q410" s="123">
        <f t="shared" si="89"/>
        <v>0</v>
      </c>
      <c r="R410" s="9"/>
      <c r="S410" s="9"/>
      <c r="T410" s="9"/>
    </row>
    <row r="411" spans="1:20" ht="22.5" outlineLevel="5" x14ac:dyDescent="0.2">
      <c r="A411" s="12"/>
      <c r="B411" s="117"/>
      <c r="C411" s="118">
        <v>285</v>
      </c>
      <c r="D411" s="119" t="s">
        <v>968</v>
      </c>
      <c r="E411" s="120" t="s">
        <v>1062</v>
      </c>
      <c r="F411" s="121" t="s">
        <v>1063</v>
      </c>
      <c r="G411" s="119" t="s">
        <v>547</v>
      </c>
      <c r="H411" s="122">
        <v>3</v>
      </c>
      <c r="I411" s="150"/>
      <c r="J411" s="123">
        <f t="shared" si="85"/>
        <v>0</v>
      </c>
      <c r="K411" s="122"/>
      <c r="L411" s="122">
        <f t="shared" si="86"/>
        <v>0</v>
      </c>
      <c r="M411" s="122"/>
      <c r="N411" s="122">
        <f t="shared" si="87"/>
        <v>0</v>
      </c>
      <c r="O411" s="123">
        <v>21</v>
      </c>
      <c r="P411" s="123">
        <f t="shared" si="88"/>
        <v>0</v>
      </c>
      <c r="Q411" s="123">
        <f t="shared" si="89"/>
        <v>0</v>
      </c>
      <c r="R411" s="9"/>
      <c r="S411" s="9"/>
      <c r="T411" s="9"/>
    </row>
    <row r="412" spans="1:20" ht="22.5" outlineLevel="5" x14ac:dyDescent="0.2">
      <c r="A412" s="12"/>
      <c r="B412" s="117"/>
      <c r="C412" s="118">
        <v>286</v>
      </c>
      <c r="D412" s="119" t="s">
        <v>968</v>
      </c>
      <c r="E412" s="120" t="s">
        <v>1064</v>
      </c>
      <c r="F412" s="121" t="s">
        <v>1065</v>
      </c>
      <c r="G412" s="119" t="s">
        <v>547</v>
      </c>
      <c r="H412" s="122">
        <v>16</v>
      </c>
      <c r="I412" s="150"/>
      <c r="J412" s="123">
        <f t="shared" si="85"/>
        <v>0</v>
      </c>
      <c r="K412" s="122"/>
      <c r="L412" s="122">
        <f t="shared" si="86"/>
        <v>0</v>
      </c>
      <c r="M412" s="122"/>
      <c r="N412" s="122">
        <f t="shared" si="87"/>
        <v>0</v>
      </c>
      <c r="O412" s="123">
        <v>21</v>
      </c>
      <c r="P412" s="123">
        <f t="shared" si="88"/>
        <v>0</v>
      </c>
      <c r="Q412" s="123">
        <f t="shared" si="89"/>
        <v>0</v>
      </c>
      <c r="R412" s="9"/>
      <c r="S412" s="9"/>
      <c r="T412" s="9"/>
    </row>
    <row r="413" spans="1:20" ht="22.5" outlineLevel="5" x14ac:dyDescent="0.2">
      <c r="A413" s="12"/>
      <c r="B413" s="117"/>
      <c r="C413" s="118">
        <v>287</v>
      </c>
      <c r="D413" s="119" t="s">
        <v>968</v>
      </c>
      <c r="E413" s="120" t="s">
        <v>1066</v>
      </c>
      <c r="F413" s="121" t="s">
        <v>1067</v>
      </c>
      <c r="G413" s="119" t="s">
        <v>570</v>
      </c>
      <c r="H413" s="122">
        <v>2</v>
      </c>
      <c r="I413" s="150"/>
      <c r="J413" s="123">
        <f t="shared" si="85"/>
        <v>0</v>
      </c>
      <c r="K413" s="122"/>
      <c r="L413" s="122">
        <f t="shared" si="86"/>
        <v>0</v>
      </c>
      <c r="M413" s="122"/>
      <c r="N413" s="122">
        <f t="shared" si="87"/>
        <v>0</v>
      </c>
      <c r="O413" s="123">
        <v>21</v>
      </c>
      <c r="P413" s="123">
        <f t="shared" si="88"/>
        <v>0</v>
      </c>
      <c r="Q413" s="123">
        <f t="shared" si="89"/>
        <v>0</v>
      </c>
      <c r="R413" s="9"/>
      <c r="S413" s="9"/>
      <c r="T413" s="9"/>
    </row>
    <row r="414" spans="1:20" ht="22.5" outlineLevel="5" x14ac:dyDescent="0.2">
      <c r="A414" s="12"/>
      <c r="B414" s="117"/>
      <c r="C414" s="118">
        <v>288</v>
      </c>
      <c r="D414" s="119" t="s">
        <v>968</v>
      </c>
      <c r="E414" s="120" t="s">
        <v>1068</v>
      </c>
      <c r="F414" s="121" t="s">
        <v>1069</v>
      </c>
      <c r="G414" s="119" t="s">
        <v>570</v>
      </c>
      <c r="H414" s="122">
        <v>2</v>
      </c>
      <c r="I414" s="150"/>
      <c r="J414" s="123">
        <f t="shared" si="85"/>
        <v>0</v>
      </c>
      <c r="K414" s="122"/>
      <c r="L414" s="122">
        <f t="shared" si="86"/>
        <v>0</v>
      </c>
      <c r="M414" s="122"/>
      <c r="N414" s="122">
        <f t="shared" si="87"/>
        <v>0</v>
      </c>
      <c r="O414" s="123">
        <v>21</v>
      </c>
      <c r="P414" s="123">
        <f t="shared" si="88"/>
        <v>0</v>
      </c>
      <c r="Q414" s="123">
        <f t="shared" si="89"/>
        <v>0</v>
      </c>
      <c r="R414" s="9"/>
      <c r="S414" s="9"/>
      <c r="T414" s="9"/>
    </row>
    <row r="415" spans="1:20" ht="22.5" outlineLevel="5" x14ac:dyDescent="0.2">
      <c r="A415" s="12"/>
      <c r="B415" s="117"/>
      <c r="C415" s="118">
        <v>289</v>
      </c>
      <c r="D415" s="119" t="s">
        <v>968</v>
      </c>
      <c r="E415" s="120" t="s">
        <v>1070</v>
      </c>
      <c r="F415" s="121" t="s">
        <v>1071</v>
      </c>
      <c r="G415" s="119" t="s">
        <v>570</v>
      </c>
      <c r="H415" s="122">
        <v>2</v>
      </c>
      <c r="I415" s="150"/>
      <c r="J415" s="123">
        <f t="shared" si="85"/>
        <v>0</v>
      </c>
      <c r="K415" s="122"/>
      <c r="L415" s="122">
        <f t="shared" si="86"/>
        <v>0</v>
      </c>
      <c r="M415" s="122"/>
      <c r="N415" s="122">
        <f t="shared" si="87"/>
        <v>0</v>
      </c>
      <c r="O415" s="123">
        <v>21</v>
      </c>
      <c r="P415" s="123">
        <f t="shared" si="88"/>
        <v>0</v>
      </c>
      <c r="Q415" s="123">
        <f t="shared" si="89"/>
        <v>0</v>
      </c>
      <c r="R415" s="9"/>
      <c r="S415" s="9"/>
      <c r="T415" s="9"/>
    </row>
    <row r="416" spans="1:20" ht="22.5" outlineLevel="5" x14ac:dyDescent="0.2">
      <c r="A416" s="12"/>
      <c r="B416" s="117"/>
      <c r="C416" s="118">
        <v>290</v>
      </c>
      <c r="D416" s="119" t="s">
        <v>968</v>
      </c>
      <c r="E416" s="120" t="s">
        <v>1072</v>
      </c>
      <c r="F416" s="121" t="s">
        <v>1073</v>
      </c>
      <c r="G416" s="119" t="s">
        <v>547</v>
      </c>
      <c r="H416" s="122">
        <v>8</v>
      </c>
      <c r="I416" s="150"/>
      <c r="J416" s="123">
        <f t="shared" si="85"/>
        <v>0</v>
      </c>
      <c r="K416" s="122"/>
      <c r="L416" s="122">
        <f t="shared" si="86"/>
        <v>0</v>
      </c>
      <c r="M416" s="122"/>
      <c r="N416" s="122">
        <f t="shared" si="87"/>
        <v>0</v>
      </c>
      <c r="O416" s="123">
        <v>21</v>
      </c>
      <c r="P416" s="123">
        <f t="shared" si="88"/>
        <v>0</v>
      </c>
      <c r="Q416" s="123">
        <f t="shared" si="89"/>
        <v>0</v>
      </c>
      <c r="R416" s="9"/>
      <c r="S416" s="9"/>
      <c r="T416" s="9"/>
    </row>
    <row r="417" spans="1:20" ht="22.5" outlineLevel="5" x14ac:dyDescent="0.2">
      <c r="A417" s="12"/>
      <c r="B417" s="117"/>
      <c r="C417" s="118">
        <v>291</v>
      </c>
      <c r="D417" s="119" t="s">
        <v>968</v>
      </c>
      <c r="E417" s="120" t="s">
        <v>1074</v>
      </c>
      <c r="F417" s="121" t="s">
        <v>1075</v>
      </c>
      <c r="G417" s="119" t="s">
        <v>570</v>
      </c>
      <c r="H417" s="122">
        <v>1</v>
      </c>
      <c r="I417" s="150"/>
      <c r="J417" s="123">
        <f t="shared" si="85"/>
        <v>0</v>
      </c>
      <c r="K417" s="122"/>
      <c r="L417" s="122">
        <f t="shared" si="86"/>
        <v>0</v>
      </c>
      <c r="M417" s="122"/>
      <c r="N417" s="122">
        <f t="shared" si="87"/>
        <v>0</v>
      </c>
      <c r="O417" s="123">
        <v>21</v>
      </c>
      <c r="P417" s="123">
        <f t="shared" si="88"/>
        <v>0</v>
      </c>
      <c r="Q417" s="123">
        <f t="shared" si="89"/>
        <v>0</v>
      </c>
      <c r="R417" s="9"/>
      <c r="S417" s="9"/>
      <c r="T417" s="9"/>
    </row>
    <row r="418" spans="1:20" ht="22.5" outlineLevel="5" x14ac:dyDescent="0.2">
      <c r="A418" s="12"/>
      <c r="B418" s="117"/>
      <c r="C418" s="118">
        <v>292</v>
      </c>
      <c r="D418" s="119" t="s">
        <v>968</v>
      </c>
      <c r="E418" s="120" t="s">
        <v>1076</v>
      </c>
      <c r="F418" s="121" t="s">
        <v>1077</v>
      </c>
      <c r="G418" s="119" t="s">
        <v>570</v>
      </c>
      <c r="H418" s="122">
        <v>1</v>
      </c>
      <c r="I418" s="150"/>
      <c r="J418" s="123">
        <f t="shared" si="85"/>
        <v>0</v>
      </c>
      <c r="K418" s="122"/>
      <c r="L418" s="122">
        <f t="shared" si="86"/>
        <v>0</v>
      </c>
      <c r="M418" s="122"/>
      <c r="N418" s="122">
        <f t="shared" si="87"/>
        <v>0</v>
      </c>
      <c r="O418" s="123">
        <v>21</v>
      </c>
      <c r="P418" s="123">
        <f t="shared" si="88"/>
        <v>0</v>
      </c>
      <c r="Q418" s="123">
        <f t="shared" si="89"/>
        <v>0</v>
      </c>
      <c r="R418" s="9"/>
      <c r="S418" s="9"/>
      <c r="T418" s="9"/>
    </row>
    <row r="419" spans="1:20" ht="22.5" outlineLevel="5" x14ac:dyDescent="0.2">
      <c r="A419" s="12"/>
      <c r="B419" s="117"/>
      <c r="C419" s="118">
        <v>293</v>
      </c>
      <c r="D419" s="119" t="s">
        <v>968</v>
      </c>
      <c r="E419" s="120" t="s">
        <v>1078</v>
      </c>
      <c r="F419" s="121" t="s">
        <v>1079</v>
      </c>
      <c r="G419" s="119" t="s">
        <v>570</v>
      </c>
      <c r="H419" s="122">
        <v>1</v>
      </c>
      <c r="I419" s="150"/>
      <c r="J419" s="123">
        <f t="shared" si="85"/>
        <v>0</v>
      </c>
      <c r="K419" s="122"/>
      <c r="L419" s="122">
        <f t="shared" si="86"/>
        <v>0</v>
      </c>
      <c r="M419" s="122"/>
      <c r="N419" s="122">
        <f t="shared" si="87"/>
        <v>0</v>
      </c>
      <c r="O419" s="123">
        <v>21</v>
      </c>
      <c r="P419" s="123">
        <f t="shared" si="88"/>
        <v>0</v>
      </c>
      <c r="Q419" s="123">
        <f t="shared" si="89"/>
        <v>0</v>
      </c>
      <c r="R419" s="9"/>
      <c r="S419" s="9"/>
      <c r="T419" s="9"/>
    </row>
    <row r="420" spans="1:20" ht="11.25" outlineLevel="5" x14ac:dyDescent="0.2">
      <c r="A420" s="12"/>
      <c r="B420" s="117"/>
      <c r="C420" s="118">
        <v>294</v>
      </c>
      <c r="D420" s="119" t="s">
        <v>968</v>
      </c>
      <c r="E420" s="120" t="s">
        <v>1080</v>
      </c>
      <c r="F420" s="121" t="s">
        <v>1081</v>
      </c>
      <c r="G420" s="119" t="s">
        <v>570</v>
      </c>
      <c r="H420" s="122">
        <v>1</v>
      </c>
      <c r="I420" s="150"/>
      <c r="J420" s="123">
        <f t="shared" si="85"/>
        <v>0</v>
      </c>
      <c r="K420" s="122"/>
      <c r="L420" s="122">
        <f t="shared" si="86"/>
        <v>0</v>
      </c>
      <c r="M420" s="122"/>
      <c r="N420" s="122">
        <f t="shared" si="87"/>
        <v>0</v>
      </c>
      <c r="O420" s="123">
        <v>21</v>
      </c>
      <c r="P420" s="123">
        <f t="shared" si="88"/>
        <v>0</v>
      </c>
      <c r="Q420" s="123">
        <f t="shared" si="89"/>
        <v>0</v>
      </c>
      <c r="R420" s="9"/>
      <c r="S420" s="9"/>
      <c r="T420" s="9"/>
    </row>
    <row r="421" spans="1:20" ht="11.25" outlineLevel="5" x14ac:dyDescent="0.2">
      <c r="A421" s="12"/>
      <c r="B421" s="117"/>
      <c r="C421" s="118">
        <v>295</v>
      </c>
      <c r="D421" s="119" t="s">
        <v>968</v>
      </c>
      <c r="E421" s="120" t="s">
        <v>1082</v>
      </c>
      <c r="F421" s="121" t="s">
        <v>1083</v>
      </c>
      <c r="G421" s="119" t="s">
        <v>570</v>
      </c>
      <c r="H421" s="122">
        <v>1</v>
      </c>
      <c r="I421" s="150"/>
      <c r="J421" s="123">
        <f t="shared" si="85"/>
        <v>0</v>
      </c>
      <c r="K421" s="122"/>
      <c r="L421" s="122">
        <f t="shared" si="86"/>
        <v>0</v>
      </c>
      <c r="M421" s="122"/>
      <c r="N421" s="122">
        <f t="shared" si="87"/>
        <v>0</v>
      </c>
      <c r="O421" s="123">
        <v>21</v>
      </c>
      <c r="P421" s="123">
        <f t="shared" si="88"/>
        <v>0</v>
      </c>
      <c r="Q421" s="123">
        <f t="shared" si="89"/>
        <v>0</v>
      </c>
      <c r="R421" s="9"/>
      <c r="S421" s="9"/>
      <c r="T421" s="9"/>
    </row>
    <row r="422" spans="1:20" ht="11.25" outlineLevel="5" x14ac:dyDescent="0.2">
      <c r="A422" s="12"/>
      <c r="B422" s="117"/>
      <c r="C422" s="118">
        <v>296</v>
      </c>
      <c r="D422" s="119" t="s">
        <v>968</v>
      </c>
      <c r="E422" s="120" t="s">
        <v>1084</v>
      </c>
      <c r="F422" s="121" t="s">
        <v>1085</v>
      </c>
      <c r="G422" s="119" t="s">
        <v>570</v>
      </c>
      <c r="H422" s="122">
        <v>1</v>
      </c>
      <c r="I422" s="150"/>
      <c r="J422" s="123">
        <f t="shared" si="85"/>
        <v>0</v>
      </c>
      <c r="K422" s="122"/>
      <c r="L422" s="122">
        <f t="shared" si="86"/>
        <v>0</v>
      </c>
      <c r="M422" s="122"/>
      <c r="N422" s="122">
        <f t="shared" si="87"/>
        <v>0</v>
      </c>
      <c r="O422" s="123">
        <v>21</v>
      </c>
      <c r="P422" s="123">
        <f t="shared" si="88"/>
        <v>0</v>
      </c>
      <c r="Q422" s="123">
        <f t="shared" si="89"/>
        <v>0</v>
      </c>
      <c r="R422" s="9"/>
      <c r="S422" s="9"/>
      <c r="T422" s="9"/>
    </row>
    <row r="423" spans="1:20" ht="11.25" outlineLevel="5" x14ac:dyDescent="0.2">
      <c r="A423" s="12"/>
      <c r="B423" s="117"/>
      <c r="C423" s="118">
        <v>297</v>
      </c>
      <c r="D423" s="119" t="s">
        <v>968</v>
      </c>
      <c r="E423" s="120" t="s">
        <v>1086</v>
      </c>
      <c r="F423" s="121" t="s">
        <v>1087</v>
      </c>
      <c r="G423" s="119" t="s">
        <v>570</v>
      </c>
      <c r="H423" s="122">
        <v>1</v>
      </c>
      <c r="I423" s="150"/>
      <c r="J423" s="123">
        <f t="shared" si="85"/>
        <v>0</v>
      </c>
      <c r="K423" s="122"/>
      <c r="L423" s="122">
        <f t="shared" si="86"/>
        <v>0</v>
      </c>
      <c r="M423" s="122"/>
      <c r="N423" s="122">
        <f t="shared" si="87"/>
        <v>0</v>
      </c>
      <c r="O423" s="123">
        <v>21</v>
      </c>
      <c r="P423" s="123">
        <f t="shared" si="88"/>
        <v>0</v>
      </c>
      <c r="Q423" s="123">
        <f t="shared" si="89"/>
        <v>0</v>
      </c>
      <c r="R423" s="9"/>
      <c r="S423" s="9"/>
      <c r="T423" s="9"/>
    </row>
    <row r="424" spans="1:20" ht="11.25" outlineLevel="5" x14ac:dyDescent="0.2">
      <c r="A424" s="12"/>
      <c r="B424" s="117"/>
      <c r="C424" s="118">
        <v>298</v>
      </c>
      <c r="D424" s="119" t="s">
        <v>968</v>
      </c>
      <c r="E424" s="120" t="s">
        <v>1088</v>
      </c>
      <c r="F424" s="121" t="s">
        <v>1089</v>
      </c>
      <c r="G424" s="119" t="s">
        <v>570</v>
      </c>
      <c r="H424" s="122">
        <v>1</v>
      </c>
      <c r="I424" s="150"/>
      <c r="J424" s="123">
        <f t="shared" si="85"/>
        <v>0</v>
      </c>
      <c r="K424" s="122"/>
      <c r="L424" s="122">
        <f t="shared" si="86"/>
        <v>0</v>
      </c>
      <c r="M424" s="122"/>
      <c r="N424" s="122">
        <f t="shared" si="87"/>
        <v>0</v>
      </c>
      <c r="O424" s="123">
        <v>21</v>
      </c>
      <c r="P424" s="123">
        <f t="shared" si="88"/>
        <v>0</v>
      </c>
      <c r="Q424" s="123">
        <f t="shared" si="89"/>
        <v>0</v>
      </c>
      <c r="R424" s="9"/>
      <c r="S424" s="9"/>
      <c r="T424" s="9"/>
    </row>
    <row r="425" spans="1:20" ht="11.25" outlineLevel="5" x14ac:dyDescent="0.2">
      <c r="A425" s="12"/>
      <c r="B425" s="117"/>
      <c r="C425" s="118">
        <v>299</v>
      </c>
      <c r="D425" s="119" t="s">
        <v>968</v>
      </c>
      <c r="E425" s="120" t="s">
        <v>1090</v>
      </c>
      <c r="F425" s="121" t="s">
        <v>1091</v>
      </c>
      <c r="G425" s="119" t="s">
        <v>570</v>
      </c>
      <c r="H425" s="122">
        <v>5</v>
      </c>
      <c r="I425" s="150"/>
      <c r="J425" s="123">
        <f t="shared" si="85"/>
        <v>0</v>
      </c>
      <c r="K425" s="122"/>
      <c r="L425" s="122">
        <f t="shared" si="86"/>
        <v>0</v>
      </c>
      <c r="M425" s="122"/>
      <c r="N425" s="122">
        <f t="shared" si="87"/>
        <v>0</v>
      </c>
      <c r="O425" s="123">
        <v>21</v>
      </c>
      <c r="P425" s="123">
        <f t="shared" si="88"/>
        <v>0</v>
      </c>
      <c r="Q425" s="123">
        <f t="shared" si="89"/>
        <v>0</v>
      </c>
      <c r="R425" s="9"/>
      <c r="S425" s="9"/>
      <c r="T425" s="9"/>
    </row>
    <row r="426" spans="1:20" outlineLevel="5" x14ac:dyDescent="0.15">
      <c r="B426" s="7"/>
      <c r="C426" s="7"/>
      <c r="D426" s="7"/>
      <c r="E426" s="7"/>
      <c r="F426" s="7"/>
      <c r="G426" s="7"/>
      <c r="H426" s="7"/>
      <c r="I426" s="9"/>
      <c r="J426" s="9"/>
      <c r="K426" s="7"/>
      <c r="L426" s="7"/>
      <c r="M426" s="7"/>
      <c r="N426" s="7"/>
      <c r="O426" s="7"/>
      <c r="P426" s="9"/>
      <c r="Q426" s="9"/>
    </row>
    <row r="427" spans="1:20" ht="11.25" outlineLevel="2" x14ac:dyDescent="0.2">
      <c r="A427" s="65" t="s">
        <v>185</v>
      </c>
      <c r="B427" s="96">
        <v>3</v>
      </c>
      <c r="C427" s="97"/>
      <c r="D427" s="98" t="s">
        <v>498</v>
      </c>
      <c r="E427" s="98"/>
      <c r="F427" s="99" t="s">
        <v>186</v>
      </c>
      <c r="G427" s="98"/>
      <c r="H427" s="100"/>
      <c r="I427" s="101"/>
      <c r="J427" s="67">
        <f>SUBTOTAL(9,J428:J463)</f>
        <v>0</v>
      </c>
      <c r="K427" s="100"/>
      <c r="L427" s="68">
        <f>SUBTOTAL(9,L428:L463)</f>
        <v>4.2020000000000002E-2</v>
      </c>
      <c r="M427" s="100"/>
      <c r="N427" s="68">
        <f>SUBTOTAL(9,N428:N463)</f>
        <v>7.8119999999999995E-2</v>
      </c>
      <c r="O427" s="102"/>
      <c r="P427" s="67">
        <f>SUBTOTAL(9,P428:P463)</f>
        <v>0</v>
      </c>
      <c r="Q427" s="67">
        <f>SUBTOTAL(9,Q428:Q463)</f>
        <v>0</v>
      </c>
      <c r="R427" s="7"/>
      <c r="S427" s="9"/>
      <c r="T427" s="9"/>
    </row>
    <row r="428" spans="1:20" ht="10.5" outlineLevel="3" x14ac:dyDescent="0.15">
      <c r="A428" s="69" t="s">
        <v>187</v>
      </c>
      <c r="B428" s="103">
        <v>4</v>
      </c>
      <c r="C428" s="104"/>
      <c r="D428" s="105" t="s">
        <v>499</v>
      </c>
      <c r="E428" s="105"/>
      <c r="F428" s="106" t="s">
        <v>188</v>
      </c>
      <c r="G428" s="105"/>
      <c r="H428" s="107"/>
      <c r="I428" s="108"/>
      <c r="J428" s="71">
        <f>SUBTOTAL(9,J429:J431)</f>
        <v>0</v>
      </c>
      <c r="K428" s="107"/>
      <c r="L428" s="72">
        <f>SUBTOTAL(9,L429:L431)</f>
        <v>1E-4</v>
      </c>
      <c r="M428" s="107"/>
      <c r="N428" s="72">
        <f>SUBTOTAL(9,N429:N431)</f>
        <v>5.0000000000000001E-3</v>
      </c>
      <c r="O428" s="109"/>
      <c r="P428" s="71">
        <f>SUBTOTAL(9,P429:P431)</f>
        <v>0</v>
      </c>
      <c r="Q428" s="71">
        <f>SUBTOTAL(9,Q429:Q431)</f>
        <v>0</v>
      </c>
      <c r="R428" s="7"/>
      <c r="S428" s="9"/>
      <c r="T428" s="9"/>
    </row>
    <row r="429" spans="1:20" ht="9" outlineLevel="4" x14ac:dyDescent="0.15">
      <c r="A429" s="73" t="s">
        <v>189</v>
      </c>
      <c r="B429" s="110">
        <v>5</v>
      </c>
      <c r="C429" s="111"/>
      <c r="D429" s="112" t="s">
        <v>500</v>
      </c>
      <c r="E429" s="112"/>
      <c r="F429" s="113" t="s">
        <v>190</v>
      </c>
      <c r="G429" s="112"/>
      <c r="H429" s="114"/>
      <c r="I429" s="115"/>
      <c r="J429" s="75">
        <f>SUBTOTAL(9,J430:J431)</f>
        <v>0</v>
      </c>
      <c r="K429" s="114"/>
      <c r="L429" s="76">
        <f>SUBTOTAL(9,L430:L431)</f>
        <v>1E-4</v>
      </c>
      <c r="M429" s="114"/>
      <c r="N429" s="76">
        <f>SUBTOTAL(9,N430:N431)</f>
        <v>5.0000000000000001E-3</v>
      </c>
      <c r="O429" s="116"/>
      <c r="P429" s="75">
        <f>SUBTOTAL(9,P430:P431)</f>
        <v>0</v>
      </c>
      <c r="Q429" s="75">
        <f>SUBTOTAL(9,Q430:Q431)</f>
        <v>0</v>
      </c>
      <c r="R429" s="7"/>
      <c r="S429" s="9"/>
      <c r="T429" s="9"/>
    </row>
    <row r="430" spans="1:20" ht="11.25" outlineLevel="5" x14ac:dyDescent="0.2">
      <c r="A430" s="12"/>
      <c r="B430" s="117"/>
      <c r="C430" s="118">
        <v>300</v>
      </c>
      <c r="D430" s="119" t="s">
        <v>501</v>
      </c>
      <c r="E430" s="120" t="s">
        <v>1092</v>
      </c>
      <c r="F430" s="121" t="s">
        <v>1093</v>
      </c>
      <c r="G430" s="119" t="s">
        <v>547</v>
      </c>
      <c r="H430" s="122">
        <v>5</v>
      </c>
      <c r="I430" s="150"/>
      <c r="J430" s="123">
        <f>H430*I430</f>
        <v>0</v>
      </c>
      <c r="K430" s="122">
        <v>2.0000000000000002E-5</v>
      </c>
      <c r="L430" s="122">
        <f>H430*K430</f>
        <v>1E-4</v>
      </c>
      <c r="M430" s="122">
        <v>1E-3</v>
      </c>
      <c r="N430" s="122">
        <f>H430*M430</f>
        <v>5.0000000000000001E-3</v>
      </c>
      <c r="O430" s="123">
        <v>21</v>
      </c>
      <c r="P430" s="123">
        <f>J430*(O430/100)</f>
        <v>0</v>
      </c>
      <c r="Q430" s="123">
        <f>J430+P430</f>
        <v>0</v>
      </c>
      <c r="R430" s="9"/>
      <c r="S430" s="9"/>
      <c r="T430" s="9"/>
    </row>
    <row r="431" spans="1:20" outlineLevel="5" x14ac:dyDescent="0.15">
      <c r="B431" s="7"/>
      <c r="C431" s="7"/>
      <c r="D431" s="7"/>
      <c r="E431" s="7"/>
      <c r="F431" s="7"/>
      <c r="G431" s="7"/>
      <c r="H431" s="7"/>
      <c r="I431" s="9"/>
      <c r="J431" s="9"/>
      <c r="K431" s="7"/>
      <c r="L431" s="7"/>
      <c r="M431" s="7"/>
      <c r="N431" s="7"/>
      <c r="O431" s="7"/>
      <c r="P431" s="9"/>
      <c r="Q431" s="9"/>
    </row>
    <row r="432" spans="1:20" ht="10.5" outlineLevel="3" x14ac:dyDescent="0.15">
      <c r="A432" s="69" t="s">
        <v>191</v>
      </c>
      <c r="B432" s="103">
        <v>4</v>
      </c>
      <c r="C432" s="104"/>
      <c r="D432" s="105" t="s">
        <v>499</v>
      </c>
      <c r="E432" s="105"/>
      <c r="F432" s="106" t="s">
        <v>192</v>
      </c>
      <c r="G432" s="105"/>
      <c r="H432" s="107"/>
      <c r="I432" s="108"/>
      <c r="J432" s="71">
        <f>SUBTOTAL(9,J433:J436)</f>
        <v>0</v>
      </c>
      <c r="K432" s="107"/>
      <c r="L432" s="72">
        <f>SUBTOTAL(9,L433:L436)</f>
        <v>3.6999999999999999E-4</v>
      </c>
      <c r="M432" s="107"/>
      <c r="N432" s="72">
        <f>SUBTOTAL(9,N433:N436)</f>
        <v>0</v>
      </c>
      <c r="O432" s="109"/>
      <c r="P432" s="71">
        <f>SUBTOTAL(9,P433:P436)</f>
        <v>0</v>
      </c>
      <c r="Q432" s="71">
        <f>SUBTOTAL(9,Q433:Q436)</f>
        <v>0</v>
      </c>
      <c r="R432" s="7"/>
      <c r="S432" s="9"/>
      <c r="T432" s="9"/>
    </row>
    <row r="433" spans="1:20" ht="9" outlineLevel="4" x14ac:dyDescent="0.15">
      <c r="A433" s="73" t="s">
        <v>193</v>
      </c>
      <c r="B433" s="110">
        <v>5</v>
      </c>
      <c r="C433" s="111"/>
      <c r="D433" s="112" t="s">
        <v>500</v>
      </c>
      <c r="E433" s="112"/>
      <c r="F433" s="113" t="s">
        <v>194</v>
      </c>
      <c r="G433" s="112"/>
      <c r="H433" s="114"/>
      <c r="I433" s="115"/>
      <c r="J433" s="75">
        <f>SUBTOTAL(9,J434:J436)</f>
        <v>0</v>
      </c>
      <c r="K433" s="114"/>
      <c r="L433" s="76">
        <f>SUBTOTAL(9,L434:L436)</f>
        <v>3.6999999999999999E-4</v>
      </c>
      <c r="M433" s="114"/>
      <c r="N433" s="76">
        <f>SUBTOTAL(9,N434:N436)</f>
        <v>0</v>
      </c>
      <c r="O433" s="116"/>
      <c r="P433" s="75">
        <f>SUBTOTAL(9,P434:P436)</f>
        <v>0</v>
      </c>
      <c r="Q433" s="75">
        <f>SUBTOTAL(9,Q434:Q436)</f>
        <v>0</v>
      </c>
      <c r="R433" s="7"/>
      <c r="S433" s="9"/>
      <c r="T433" s="9"/>
    </row>
    <row r="434" spans="1:20" ht="11.25" outlineLevel="5" x14ac:dyDescent="0.2">
      <c r="A434" s="12"/>
      <c r="B434" s="117"/>
      <c r="C434" s="118">
        <v>301</v>
      </c>
      <c r="D434" s="119" t="s">
        <v>501</v>
      </c>
      <c r="E434" s="120" t="s">
        <v>1094</v>
      </c>
      <c r="F434" s="121" t="s">
        <v>1095</v>
      </c>
      <c r="G434" s="119" t="s">
        <v>570</v>
      </c>
      <c r="H434" s="122">
        <v>1</v>
      </c>
      <c r="I434" s="150"/>
      <c r="J434" s="123">
        <f>H434*I434</f>
        <v>0</v>
      </c>
      <c r="K434" s="122">
        <v>2.5999999999999998E-4</v>
      </c>
      <c r="L434" s="122">
        <f>H434*K434</f>
        <v>2.5999999999999998E-4</v>
      </c>
      <c r="M434" s="122"/>
      <c r="N434" s="122">
        <f>H434*M434</f>
        <v>0</v>
      </c>
      <c r="O434" s="123">
        <v>21</v>
      </c>
      <c r="P434" s="123">
        <f>J434*(O434/100)</f>
        <v>0</v>
      </c>
      <c r="Q434" s="123">
        <f>J434+P434</f>
        <v>0</v>
      </c>
      <c r="R434" s="9"/>
      <c r="S434" s="9"/>
      <c r="T434" s="9"/>
    </row>
    <row r="435" spans="1:20" ht="11.25" outlineLevel="5" x14ac:dyDescent="0.2">
      <c r="A435" s="12"/>
      <c r="B435" s="117"/>
      <c r="C435" s="118">
        <v>302</v>
      </c>
      <c r="D435" s="119" t="s">
        <v>501</v>
      </c>
      <c r="E435" s="120" t="s">
        <v>1096</v>
      </c>
      <c r="F435" s="121" t="s">
        <v>1097</v>
      </c>
      <c r="G435" s="119" t="s">
        <v>570</v>
      </c>
      <c r="H435" s="122">
        <v>1</v>
      </c>
      <c r="I435" s="150"/>
      <c r="J435" s="123">
        <f>H435*I435</f>
        <v>0</v>
      </c>
      <c r="K435" s="122">
        <v>1.1E-4</v>
      </c>
      <c r="L435" s="122">
        <f>H435*K435</f>
        <v>1.1E-4</v>
      </c>
      <c r="M435" s="122"/>
      <c r="N435" s="122">
        <f>H435*M435</f>
        <v>0</v>
      </c>
      <c r="O435" s="123">
        <v>21</v>
      </c>
      <c r="P435" s="123">
        <f>J435*(O435/100)</f>
        <v>0</v>
      </c>
      <c r="Q435" s="123">
        <f>J435+P435</f>
        <v>0</v>
      </c>
      <c r="R435" s="9"/>
      <c r="S435" s="9"/>
      <c r="T435" s="9"/>
    </row>
    <row r="436" spans="1:20" outlineLevel="5" x14ac:dyDescent="0.15">
      <c r="B436" s="7"/>
      <c r="C436" s="7"/>
      <c r="D436" s="7"/>
      <c r="E436" s="7"/>
      <c r="F436" s="7"/>
      <c r="G436" s="7"/>
      <c r="H436" s="7"/>
      <c r="I436" s="9"/>
      <c r="J436" s="9"/>
      <c r="K436" s="7"/>
      <c r="L436" s="7"/>
      <c r="M436" s="7"/>
      <c r="N436" s="7"/>
      <c r="O436" s="7"/>
      <c r="P436" s="9"/>
      <c r="Q436" s="9"/>
    </row>
    <row r="437" spans="1:20" ht="10.5" outlineLevel="3" x14ac:dyDescent="0.15">
      <c r="A437" s="69" t="s">
        <v>195</v>
      </c>
      <c r="B437" s="103">
        <v>4</v>
      </c>
      <c r="C437" s="104"/>
      <c r="D437" s="105" t="s">
        <v>499</v>
      </c>
      <c r="E437" s="105"/>
      <c r="F437" s="106" t="s">
        <v>196</v>
      </c>
      <c r="G437" s="105"/>
      <c r="H437" s="107"/>
      <c r="I437" s="108"/>
      <c r="J437" s="71">
        <f>SUBTOTAL(9,J438:J444)</f>
        <v>0</v>
      </c>
      <c r="K437" s="107"/>
      <c r="L437" s="72">
        <f>SUBTOTAL(9,L438:L444)</f>
        <v>4.1550000000000004E-2</v>
      </c>
      <c r="M437" s="107"/>
      <c r="N437" s="72">
        <f>SUBTOTAL(9,N438:N444)</f>
        <v>7.3120000000000004E-2</v>
      </c>
      <c r="O437" s="109"/>
      <c r="P437" s="71">
        <f>SUBTOTAL(9,P438:P444)</f>
        <v>0</v>
      </c>
      <c r="Q437" s="71">
        <f>SUBTOTAL(9,Q438:Q444)</f>
        <v>0</v>
      </c>
      <c r="R437" s="7"/>
      <c r="S437" s="9"/>
      <c r="T437" s="9"/>
    </row>
    <row r="438" spans="1:20" ht="9" outlineLevel="4" x14ac:dyDescent="0.15">
      <c r="A438" s="73" t="s">
        <v>197</v>
      </c>
      <c r="B438" s="110">
        <v>5</v>
      </c>
      <c r="C438" s="111"/>
      <c r="D438" s="112" t="s">
        <v>500</v>
      </c>
      <c r="E438" s="112"/>
      <c r="F438" s="113" t="s">
        <v>198</v>
      </c>
      <c r="G438" s="112"/>
      <c r="H438" s="114"/>
      <c r="I438" s="115"/>
      <c r="J438" s="75">
        <f>SUBTOTAL(9,J439:J444)</f>
        <v>0</v>
      </c>
      <c r="K438" s="114"/>
      <c r="L438" s="76">
        <f>SUBTOTAL(9,L439:L444)</f>
        <v>4.1550000000000004E-2</v>
      </c>
      <c r="M438" s="114"/>
      <c r="N438" s="76">
        <f>SUBTOTAL(9,N439:N444)</f>
        <v>7.3120000000000004E-2</v>
      </c>
      <c r="O438" s="116"/>
      <c r="P438" s="75">
        <f>SUBTOTAL(9,P439:P444)</f>
        <v>0</v>
      </c>
      <c r="Q438" s="75">
        <f>SUBTOTAL(9,Q439:Q444)</f>
        <v>0</v>
      </c>
      <c r="R438" s="7"/>
      <c r="S438" s="9"/>
      <c r="T438" s="9"/>
    </row>
    <row r="439" spans="1:20" ht="22.5" outlineLevel="5" x14ac:dyDescent="0.2">
      <c r="A439" s="12"/>
      <c r="B439" s="117"/>
      <c r="C439" s="118">
        <v>303</v>
      </c>
      <c r="D439" s="119" t="s">
        <v>501</v>
      </c>
      <c r="E439" s="120" t="s">
        <v>1098</v>
      </c>
      <c r="F439" s="121" t="s">
        <v>1099</v>
      </c>
      <c r="G439" s="119" t="s">
        <v>570</v>
      </c>
      <c r="H439" s="122">
        <v>1</v>
      </c>
      <c r="I439" s="150"/>
      <c r="J439" s="123">
        <f>H439*I439</f>
        <v>0</v>
      </c>
      <c r="K439" s="122">
        <v>4.1320000000000003E-2</v>
      </c>
      <c r="L439" s="122">
        <f>H439*K439</f>
        <v>4.1320000000000003E-2</v>
      </c>
      <c r="M439" s="122"/>
      <c r="N439" s="122">
        <f>H439*M439</f>
        <v>0</v>
      </c>
      <c r="O439" s="123">
        <v>21</v>
      </c>
      <c r="P439" s="123">
        <f>J439*(O439/100)</f>
        <v>0</v>
      </c>
      <c r="Q439" s="123">
        <f>J439+P439</f>
        <v>0</v>
      </c>
      <c r="R439" s="9"/>
      <c r="S439" s="9"/>
      <c r="T439" s="9"/>
    </row>
    <row r="440" spans="1:20" ht="11.25" outlineLevel="5" x14ac:dyDescent="0.2">
      <c r="A440" s="12"/>
      <c r="B440" s="117"/>
      <c r="C440" s="118">
        <v>304</v>
      </c>
      <c r="D440" s="119" t="s">
        <v>501</v>
      </c>
      <c r="E440" s="120" t="s">
        <v>1100</v>
      </c>
      <c r="F440" s="121" t="s">
        <v>1101</v>
      </c>
      <c r="G440" s="119" t="s">
        <v>570</v>
      </c>
      <c r="H440" s="122">
        <v>1</v>
      </c>
      <c r="I440" s="150"/>
      <c r="J440" s="123">
        <f>H440*I440</f>
        <v>0</v>
      </c>
      <c r="K440" s="122">
        <v>5.0000000000000002E-5</v>
      </c>
      <c r="L440" s="122">
        <f>H440*K440</f>
        <v>5.0000000000000002E-5</v>
      </c>
      <c r="M440" s="122">
        <v>2.3259999999999999E-2</v>
      </c>
      <c r="N440" s="122">
        <f>H440*M440</f>
        <v>2.3259999999999999E-2</v>
      </c>
      <c r="O440" s="123">
        <v>21</v>
      </c>
      <c r="P440" s="123">
        <f>J440*(O440/100)</f>
        <v>0</v>
      </c>
      <c r="Q440" s="123">
        <f>J440+P440</f>
        <v>0</v>
      </c>
      <c r="R440" s="9"/>
      <c r="S440" s="9"/>
      <c r="T440" s="9"/>
    </row>
    <row r="441" spans="1:20" ht="11.25" outlineLevel="5" x14ac:dyDescent="0.2">
      <c r="A441" s="12"/>
      <c r="B441" s="117"/>
      <c r="C441" s="118">
        <v>305</v>
      </c>
      <c r="D441" s="119" t="s">
        <v>501</v>
      </c>
      <c r="E441" s="120" t="s">
        <v>1102</v>
      </c>
      <c r="F441" s="121" t="s">
        <v>1103</v>
      </c>
      <c r="G441" s="119" t="s">
        <v>570</v>
      </c>
      <c r="H441" s="122">
        <v>2</v>
      </c>
      <c r="I441" s="150"/>
      <c r="J441" s="123">
        <f>H441*I441</f>
        <v>0</v>
      </c>
      <c r="K441" s="122">
        <v>8.0000000000000007E-5</v>
      </c>
      <c r="L441" s="122">
        <f>H441*K441</f>
        <v>1.6000000000000001E-4</v>
      </c>
      <c r="M441" s="122">
        <v>2.4930000000000001E-2</v>
      </c>
      <c r="N441" s="122">
        <f>H441*M441</f>
        <v>4.9860000000000002E-2</v>
      </c>
      <c r="O441" s="123">
        <v>21</v>
      </c>
      <c r="P441" s="123">
        <f>J441*(O441/100)</f>
        <v>0</v>
      </c>
      <c r="Q441" s="123">
        <f>J441+P441</f>
        <v>0</v>
      </c>
      <c r="R441" s="9"/>
      <c r="S441" s="9"/>
      <c r="T441" s="9"/>
    </row>
    <row r="442" spans="1:20" ht="11.25" outlineLevel="5" x14ac:dyDescent="0.2">
      <c r="A442" s="12"/>
      <c r="B442" s="117"/>
      <c r="C442" s="118">
        <v>306</v>
      </c>
      <c r="D442" s="119" t="s">
        <v>501</v>
      </c>
      <c r="E442" s="120" t="s">
        <v>1104</v>
      </c>
      <c r="F442" s="121" t="s">
        <v>1105</v>
      </c>
      <c r="G442" s="119" t="s">
        <v>570</v>
      </c>
      <c r="H442" s="122">
        <v>1</v>
      </c>
      <c r="I442" s="150"/>
      <c r="J442" s="123">
        <f>H442*I442</f>
        <v>0</v>
      </c>
      <c r="K442" s="122">
        <v>2.0000000000000002E-5</v>
      </c>
      <c r="L442" s="122">
        <f>H442*K442</f>
        <v>2.0000000000000002E-5</v>
      </c>
      <c r="M442" s="122"/>
      <c r="N442" s="122">
        <f>H442*M442</f>
        <v>0</v>
      </c>
      <c r="O442" s="123">
        <v>21</v>
      </c>
      <c r="P442" s="123">
        <f>J442*(O442/100)</f>
        <v>0</v>
      </c>
      <c r="Q442" s="123">
        <f>J442+P442</f>
        <v>0</v>
      </c>
      <c r="R442" s="9"/>
      <c r="S442" s="9"/>
      <c r="T442" s="9"/>
    </row>
    <row r="443" spans="1:20" ht="11.25" outlineLevel="5" x14ac:dyDescent="0.2">
      <c r="A443" s="12"/>
      <c r="B443" s="117"/>
      <c r="C443" s="118">
        <v>307</v>
      </c>
      <c r="D443" s="119" t="s">
        <v>501</v>
      </c>
      <c r="E443" s="120" t="s">
        <v>1106</v>
      </c>
      <c r="F443" s="121" t="s">
        <v>1107</v>
      </c>
      <c r="G443" s="119" t="s">
        <v>534</v>
      </c>
      <c r="H443" s="122">
        <v>4.1550000000000004E-2</v>
      </c>
      <c r="I443" s="150"/>
      <c r="J443" s="123">
        <f>H443*I443</f>
        <v>0</v>
      </c>
      <c r="K443" s="122"/>
      <c r="L443" s="122">
        <f>H443*K443</f>
        <v>0</v>
      </c>
      <c r="M443" s="122"/>
      <c r="N443" s="122">
        <f>H443*M443</f>
        <v>0</v>
      </c>
      <c r="O443" s="123">
        <v>21</v>
      </c>
      <c r="P443" s="123">
        <f>J443*(O443/100)</f>
        <v>0</v>
      </c>
      <c r="Q443" s="123">
        <f>J443+P443</f>
        <v>0</v>
      </c>
      <c r="R443" s="9"/>
      <c r="S443" s="9"/>
      <c r="T443" s="9"/>
    </row>
    <row r="444" spans="1:20" outlineLevel="5" x14ac:dyDescent="0.15">
      <c r="B444" s="7"/>
      <c r="C444" s="7"/>
      <c r="D444" s="7"/>
      <c r="E444" s="7"/>
      <c r="F444" s="7"/>
      <c r="G444" s="7"/>
      <c r="H444" s="7"/>
      <c r="I444" s="9"/>
      <c r="J444" s="9"/>
      <c r="K444" s="7"/>
      <c r="L444" s="7"/>
      <c r="M444" s="7"/>
      <c r="N444" s="7"/>
      <c r="O444" s="7"/>
      <c r="P444" s="9"/>
      <c r="Q444" s="9"/>
    </row>
    <row r="445" spans="1:20" ht="10.5" outlineLevel="3" x14ac:dyDescent="0.15">
      <c r="A445" s="69" t="s">
        <v>199</v>
      </c>
      <c r="B445" s="103">
        <v>4</v>
      </c>
      <c r="C445" s="104"/>
      <c r="D445" s="105" t="s">
        <v>499</v>
      </c>
      <c r="E445" s="105"/>
      <c r="F445" s="106" t="s">
        <v>200</v>
      </c>
      <c r="G445" s="105"/>
      <c r="H445" s="107"/>
      <c r="I445" s="108"/>
      <c r="J445" s="71">
        <f>SUBTOTAL(9,J446:J448)</f>
        <v>0</v>
      </c>
      <c r="K445" s="107"/>
      <c r="L445" s="72">
        <f>SUBTOTAL(9,L446:L448)</f>
        <v>0</v>
      </c>
      <c r="M445" s="107"/>
      <c r="N445" s="72">
        <f>SUBTOTAL(9,N446:N448)</f>
        <v>0</v>
      </c>
      <c r="O445" s="109"/>
      <c r="P445" s="71">
        <f>SUBTOTAL(9,P446:P448)</f>
        <v>0</v>
      </c>
      <c r="Q445" s="71">
        <f>SUBTOTAL(9,Q446:Q448)</f>
        <v>0</v>
      </c>
      <c r="R445" s="7"/>
      <c r="S445" s="9"/>
      <c r="T445" s="9"/>
    </row>
    <row r="446" spans="1:20" ht="9" outlineLevel="4" x14ac:dyDescent="0.15">
      <c r="A446" s="73" t="s">
        <v>201</v>
      </c>
      <c r="B446" s="110">
        <v>5</v>
      </c>
      <c r="C446" s="111"/>
      <c r="D446" s="112" t="s">
        <v>500</v>
      </c>
      <c r="E446" s="112"/>
      <c r="F446" s="113" t="s">
        <v>202</v>
      </c>
      <c r="G446" s="112"/>
      <c r="H446" s="114"/>
      <c r="I446" s="115"/>
      <c r="J446" s="75">
        <f>SUBTOTAL(9,J447:J448)</f>
        <v>0</v>
      </c>
      <c r="K446" s="114"/>
      <c r="L446" s="76">
        <f>SUBTOTAL(9,L447:L448)</f>
        <v>0</v>
      </c>
      <c r="M446" s="114"/>
      <c r="N446" s="76">
        <f>SUBTOTAL(9,N447:N448)</f>
        <v>0</v>
      </c>
      <c r="O446" s="116"/>
      <c r="P446" s="75">
        <f>SUBTOTAL(9,P447:P448)</f>
        <v>0</v>
      </c>
      <c r="Q446" s="75">
        <f>SUBTOTAL(9,Q447:Q448)</f>
        <v>0</v>
      </c>
      <c r="R446" s="7"/>
      <c r="S446" s="9"/>
      <c r="T446" s="9"/>
    </row>
    <row r="447" spans="1:20" ht="11.25" outlineLevel="5" x14ac:dyDescent="0.2">
      <c r="A447" s="12"/>
      <c r="B447" s="117"/>
      <c r="C447" s="118">
        <v>308</v>
      </c>
      <c r="D447" s="119" t="s">
        <v>968</v>
      </c>
      <c r="E447" s="120" t="s">
        <v>1108</v>
      </c>
      <c r="F447" s="121" t="s">
        <v>1109</v>
      </c>
      <c r="G447" s="119" t="s">
        <v>570</v>
      </c>
      <c r="H447" s="122">
        <v>1</v>
      </c>
      <c r="I447" s="150"/>
      <c r="J447" s="123">
        <f>H447*I447</f>
        <v>0</v>
      </c>
      <c r="K447" s="122"/>
      <c r="L447" s="122">
        <f>H447*K447</f>
        <v>0</v>
      </c>
      <c r="M447" s="122"/>
      <c r="N447" s="122">
        <f>H447*M447</f>
        <v>0</v>
      </c>
      <c r="O447" s="123">
        <v>21</v>
      </c>
      <c r="P447" s="123">
        <f>J447*(O447/100)</f>
        <v>0</v>
      </c>
      <c r="Q447" s="123">
        <f>J447+P447</f>
        <v>0</v>
      </c>
      <c r="R447" s="9"/>
      <c r="S447" s="9"/>
      <c r="T447" s="9"/>
    </row>
    <row r="448" spans="1:20" outlineLevel="5" x14ac:dyDescent="0.15">
      <c r="B448" s="7"/>
      <c r="C448" s="7"/>
      <c r="D448" s="7"/>
      <c r="E448" s="7"/>
      <c r="F448" s="7"/>
      <c r="G448" s="7"/>
      <c r="H448" s="7"/>
      <c r="I448" s="9"/>
      <c r="J448" s="9"/>
      <c r="K448" s="7"/>
      <c r="L448" s="7"/>
      <c r="M448" s="7"/>
      <c r="N448" s="7"/>
      <c r="O448" s="7"/>
      <c r="P448" s="9"/>
      <c r="Q448" s="9"/>
    </row>
    <row r="449" spans="1:20" ht="10.5" outlineLevel="3" x14ac:dyDescent="0.15">
      <c r="A449" s="69" t="s">
        <v>203</v>
      </c>
      <c r="B449" s="103">
        <v>4</v>
      </c>
      <c r="C449" s="104"/>
      <c r="D449" s="105" t="s">
        <v>499</v>
      </c>
      <c r="E449" s="105"/>
      <c r="F449" s="106" t="s">
        <v>204</v>
      </c>
      <c r="G449" s="105"/>
      <c r="H449" s="107"/>
      <c r="I449" s="108"/>
      <c r="J449" s="71">
        <f>SUBTOTAL(9,J450:J463)</f>
        <v>0</v>
      </c>
      <c r="K449" s="107"/>
      <c r="L449" s="72">
        <f>SUBTOTAL(9,L450:L463)</f>
        <v>0</v>
      </c>
      <c r="M449" s="107"/>
      <c r="N449" s="72">
        <f>SUBTOTAL(9,N450:N463)</f>
        <v>0</v>
      </c>
      <c r="O449" s="109"/>
      <c r="P449" s="71">
        <f>SUBTOTAL(9,P450:P463)</f>
        <v>0</v>
      </c>
      <c r="Q449" s="71">
        <f>SUBTOTAL(9,Q450:Q463)</f>
        <v>0</v>
      </c>
      <c r="R449" s="7"/>
      <c r="S449" s="9"/>
      <c r="T449" s="9"/>
    </row>
    <row r="450" spans="1:20" ht="9" outlineLevel="4" x14ac:dyDescent="0.15">
      <c r="A450" s="73" t="s">
        <v>205</v>
      </c>
      <c r="B450" s="110">
        <v>5</v>
      </c>
      <c r="C450" s="111"/>
      <c r="D450" s="112" t="s">
        <v>500</v>
      </c>
      <c r="E450" s="112"/>
      <c r="F450" s="113" t="s">
        <v>206</v>
      </c>
      <c r="G450" s="112"/>
      <c r="H450" s="114"/>
      <c r="I450" s="115"/>
      <c r="J450" s="75">
        <f>SUBTOTAL(9,J451:J463)</f>
        <v>0</v>
      </c>
      <c r="K450" s="114"/>
      <c r="L450" s="76">
        <f>SUBTOTAL(9,L451:L463)</f>
        <v>0</v>
      </c>
      <c r="M450" s="114"/>
      <c r="N450" s="76">
        <f>SUBTOTAL(9,N451:N463)</f>
        <v>0</v>
      </c>
      <c r="O450" s="116"/>
      <c r="P450" s="75">
        <f>SUBTOTAL(9,P451:P463)</f>
        <v>0</v>
      </c>
      <c r="Q450" s="75">
        <f>SUBTOTAL(9,Q451:Q463)</f>
        <v>0</v>
      </c>
      <c r="R450" s="7"/>
      <c r="S450" s="9"/>
      <c r="T450" s="9"/>
    </row>
    <row r="451" spans="1:20" ht="11.25" outlineLevel="5" x14ac:dyDescent="0.2">
      <c r="A451" s="12"/>
      <c r="B451" s="117"/>
      <c r="C451" s="118">
        <v>309</v>
      </c>
      <c r="D451" s="119" t="s">
        <v>968</v>
      </c>
      <c r="E451" s="120" t="s">
        <v>1110</v>
      </c>
      <c r="F451" s="121" t="s">
        <v>1111</v>
      </c>
      <c r="G451" s="119" t="s">
        <v>570</v>
      </c>
      <c r="H451" s="122">
        <v>3</v>
      </c>
      <c r="I451" s="150"/>
      <c r="J451" s="123">
        <f t="shared" ref="J451:J462" si="90">H451*I451</f>
        <v>0</v>
      </c>
      <c r="K451" s="122"/>
      <c r="L451" s="122">
        <f t="shared" ref="L451:L462" si="91">H451*K451</f>
        <v>0</v>
      </c>
      <c r="M451" s="122"/>
      <c r="N451" s="122">
        <f t="shared" ref="N451:N462" si="92">H451*M451</f>
        <v>0</v>
      </c>
      <c r="O451" s="123">
        <v>21</v>
      </c>
      <c r="P451" s="123">
        <f t="shared" ref="P451:P462" si="93">J451*(O451/100)</f>
        <v>0</v>
      </c>
      <c r="Q451" s="123">
        <f t="shared" ref="Q451:Q462" si="94">J451+P451</f>
        <v>0</v>
      </c>
      <c r="R451" s="9"/>
      <c r="S451" s="9"/>
      <c r="T451" s="9"/>
    </row>
    <row r="452" spans="1:20" ht="11.25" outlineLevel="5" x14ac:dyDescent="0.2">
      <c r="A452" s="12"/>
      <c r="B452" s="117"/>
      <c r="C452" s="118">
        <v>310</v>
      </c>
      <c r="D452" s="119" t="s">
        <v>968</v>
      </c>
      <c r="E452" s="120" t="s">
        <v>1112</v>
      </c>
      <c r="F452" s="121" t="s">
        <v>1113</v>
      </c>
      <c r="G452" s="119" t="s">
        <v>570</v>
      </c>
      <c r="H452" s="122">
        <v>3</v>
      </c>
      <c r="I452" s="150"/>
      <c r="J452" s="123">
        <f t="shared" si="90"/>
        <v>0</v>
      </c>
      <c r="K452" s="122"/>
      <c r="L452" s="122">
        <f t="shared" si="91"/>
        <v>0</v>
      </c>
      <c r="M452" s="122"/>
      <c r="N452" s="122">
        <f t="shared" si="92"/>
        <v>0</v>
      </c>
      <c r="O452" s="123">
        <v>21</v>
      </c>
      <c r="P452" s="123">
        <f t="shared" si="93"/>
        <v>0</v>
      </c>
      <c r="Q452" s="123">
        <f t="shared" si="94"/>
        <v>0</v>
      </c>
      <c r="R452" s="9"/>
      <c r="S452" s="9"/>
      <c r="T452" s="9"/>
    </row>
    <row r="453" spans="1:20" ht="11.25" outlineLevel="5" x14ac:dyDescent="0.2">
      <c r="A453" s="12"/>
      <c r="B453" s="117"/>
      <c r="C453" s="118">
        <v>311</v>
      </c>
      <c r="D453" s="119" t="s">
        <v>968</v>
      </c>
      <c r="E453" s="120" t="s">
        <v>1114</v>
      </c>
      <c r="F453" s="121" t="s">
        <v>1115</v>
      </c>
      <c r="G453" s="119" t="s">
        <v>570</v>
      </c>
      <c r="H453" s="122">
        <v>2</v>
      </c>
      <c r="I453" s="150"/>
      <c r="J453" s="123">
        <f t="shared" si="90"/>
        <v>0</v>
      </c>
      <c r="K453" s="122"/>
      <c r="L453" s="122">
        <f t="shared" si="91"/>
        <v>0</v>
      </c>
      <c r="M453" s="122"/>
      <c r="N453" s="122">
        <f t="shared" si="92"/>
        <v>0</v>
      </c>
      <c r="O453" s="123">
        <v>21</v>
      </c>
      <c r="P453" s="123">
        <f t="shared" si="93"/>
        <v>0</v>
      </c>
      <c r="Q453" s="123">
        <f t="shared" si="94"/>
        <v>0</v>
      </c>
      <c r="R453" s="9"/>
      <c r="S453" s="9"/>
      <c r="T453" s="9"/>
    </row>
    <row r="454" spans="1:20" ht="11.25" outlineLevel="5" x14ac:dyDescent="0.2">
      <c r="A454" s="12"/>
      <c r="B454" s="117"/>
      <c r="C454" s="118">
        <v>312</v>
      </c>
      <c r="D454" s="119" t="s">
        <v>968</v>
      </c>
      <c r="E454" s="120" t="s">
        <v>1116</v>
      </c>
      <c r="F454" s="121" t="s">
        <v>1117</v>
      </c>
      <c r="G454" s="119" t="s">
        <v>570</v>
      </c>
      <c r="H454" s="122">
        <v>1</v>
      </c>
      <c r="I454" s="150"/>
      <c r="J454" s="123">
        <f t="shared" si="90"/>
        <v>0</v>
      </c>
      <c r="K454" s="122"/>
      <c r="L454" s="122">
        <f t="shared" si="91"/>
        <v>0</v>
      </c>
      <c r="M454" s="122"/>
      <c r="N454" s="122">
        <f t="shared" si="92"/>
        <v>0</v>
      </c>
      <c r="O454" s="123">
        <v>21</v>
      </c>
      <c r="P454" s="123">
        <f t="shared" si="93"/>
        <v>0</v>
      </c>
      <c r="Q454" s="123">
        <f t="shared" si="94"/>
        <v>0</v>
      </c>
      <c r="R454" s="9"/>
      <c r="S454" s="9"/>
      <c r="T454" s="9"/>
    </row>
    <row r="455" spans="1:20" ht="11.25" outlineLevel="5" x14ac:dyDescent="0.2">
      <c r="A455" s="12"/>
      <c r="B455" s="117"/>
      <c r="C455" s="118">
        <v>313</v>
      </c>
      <c r="D455" s="119" t="s">
        <v>968</v>
      </c>
      <c r="E455" s="120" t="s">
        <v>1118</v>
      </c>
      <c r="F455" s="121" t="s">
        <v>1119</v>
      </c>
      <c r="G455" s="119" t="s">
        <v>570</v>
      </c>
      <c r="H455" s="122">
        <v>1</v>
      </c>
      <c r="I455" s="150"/>
      <c r="J455" s="123">
        <f t="shared" si="90"/>
        <v>0</v>
      </c>
      <c r="K455" s="122"/>
      <c r="L455" s="122">
        <f t="shared" si="91"/>
        <v>0</v>
      </c>
      <c r="M455" s="122"/>
      <c r="N455" s="122">
        <f t="shared" si="92"/>
        <v>0</v>
      </c>
      <c r="O455" s="123">
        <v>21</v>
      </c>
      <c r="P455" s="123">
        <f t="shared" si="93"/>
        <v>0</v>
      </c>
      <c r="Q455" s="123">
        <f t="shared" si="94"/>
        <v>0</v>
      </c>
      <c r="R455" s="9"/>
      <c r="S455" s="9"/>
      <c r="T455" s="9"/>
    </row>
    <row r="456" spans="1:20" ht="11.25" outlineLevel="5" x14ac:dyDescent="0.2">
      <c r="A456" s="12"/>
      <c r="B456" s="117"/>
      <c r="C456" s="118">
        <v>314</v>
      </c>
      <c r="D456" s="119" t="s">
        <v>968</v>
      </c>
      <c r="E456" s="120" t="s">
        <v>1120</v>
      </c>
      <c r="F456" s="121" t="s">
        <v>1121</v>
      </c>
      <c r="G456" s="119" t="s">
        <v>570</v>
      </c>
      <c r="H456" s="122">
        <v>1</v>
      </c>
      <c r="I456" s="150"/>
      <c r="J456" s="123">
        <f t="shared" si="90"/>
        <v>0</v>
      </c>
      <c r="K456" s="122"/>
      <c r="L456" s="122">
        <f t="shared" si="91"/>
        <v>0</v>
      </c>
      <c r="M456" s="122"/>
      <c r="N456" s="122">
        <f t="shared" si="92"/>
        <v>0</v>
      </c>
      <c r="O456" s="123">
        <v>21</v>
      </c>
      <c r="P456" s="123">
        <f t="shared" si="93"/>
        <v>0</v>
      </c>
      <c r="Q456" s="123">
        <f t="shared" si="94"/>
        <v>0</v>
      </c>
      <c r="R456" s="9"/>
      <c r="S456" s="9"/>
      <c r="T456" s="9"/>
    </row>
    <row r="457" spans="1:20" ht="11.25" outlineLevel="5" x14ac:dyDescent="0.2">
      <c r="A457" s="12"/>
      <c r="B457" s="117"/>
      <c r="C457" s="118">
        <v>315</v>
      </c>
      <c r="D457" s="119" t="s">
        <v>968</v>
      </c>
      <c r="E457" s="120" t="s">
        <v>1122</v>
      </c>
      <c r="F457" s="121" t="s">
        <v>1123</v>
      </c>
      <c r="G457" s="119" t="s">
        <v>570</v>
      </c>
      <c r="H457" s="122">
        <v>1</v>
      </c>
      <c r="I457" s="150"/>
      <c r="J457" s="123">
        <f t="shared" si="90"/>
        <v>0</v>
      </c>
      <c r="K457" s="122"/>
      <c r="L457" s="122">
        <f t="shared" si="91"/>
        <v>0</v>
      </c>
      <c r="M457" s="122"/>
      <c r="N457" s="122">
        <f t="shared" si="92"/>
        <v>0</v>
      </c>
      <c r="O457" s="123">
        <v>21</v>
      </c>
      <c r="P457" s="123">
        <f t="shared" si="93"/>
        <v>0</v>
      </c>
      <c r="Q457" s="123">
        <f t="shared" si="94"/>
        <v>0</v>
      </c>
      <c r="R457" s="9"/>
      <c r="S457" s="9"/>
      <c r="T457" s="9"/>
    </row>
    <row r="458" spans="1:20" ht="11.25" outlineLevel="5" x14ac:dyDescent="0.2">
      <c r="A458" s="12"/>
      <c r="B458" s="117"/>
      <c r="C458" s="118">
        <v>316</v>
      </c>
      <c r="D458" s="119" t="s">
        <v>968</v>
      </c>
      <c r="E458" s="120" t="s">
        <v>1124</v>
      </c>
      <c r="F458" s="121" t="s">
        <v>1125</v>
      </c>
      <c r="G458" s="119" t="s">
        <v>570</v>
      </c>
      <c r="H458" s="122">
        <v>1</v>
      </c>
      <c r="I458" s="150"/>
      <c r="J458" s="123">
        <f t="shared" si="90"/>
        <v>0</v>
      </c>
      <c r="K458" s="122"/>
      <c r="L458" s="122">
        <f t="shared" si="91"/>
        <v>0</v>
      </c>
      <c r="M458" s="122"/>
      <c r="N458" s="122">
        <f t="shared" si="92"/>
        <v>0</v>
      </c>
      <c r="O458" s="123">
        <v>21</v>
      </c>
      <c r="P458" s="123">
        <f t="shared" si="93"/>
        <v>0</v>
      </c>
      <c r="Q458" s="123">
        <f t="shared" si="94"/>
        <v>0</v>
      </c>
      <c r="R458" s="9"/>
      <c r="S458" s="9"/>
      <c r="T458" s="9"/>
    </row>
    <row r="459" spans="1:20" ht="11.25" outlineLevel="5" x14ac:dyDescent="0.2">
      <c r="A459" s="12"/>
      <c r="B459" s="117"/>
      <c r="C459" s="118">
        <v>317</v>
      </c>
      <c r="D459" s="119" t="s">
        <v>968</v>
      </c>
      <c r="E459" s="120" t="s">
        <v>1126</v>
      </c>
      <c r="F459" s="121" t="s">
        <v>1127</v>
      </c>
      <c r="G459" s="119" t="s">
        <v>570</v>
      </c>
      <c r="H459" s="122">
        <v>1</v>
      </c>
      <c r="I459" s="150"/>
      <c r="J459" s="123">
        <f t="shared" si="90"/>
        <v>0</v>
      </c>
      <c r="K459" s="122"/>
      <c r="L459" s="122">
        <f t="shared" si="91"/>
        <v>0</v>
      </c>
      <c r="M459" s="122"/>
      <c r="N459" s="122">
        <f t="shared" si="92"/>
        <v>0</v>
      </c>
      <c r="O459" s="123">
        <v>21</v>
      </c>
      <c r="P459" s="123">
        <f t="shared" si="93"/>
        <v>0</v>
      </c>
      <c r="Q459" s="123">
        <f t="shared" si="94"/>
        <v>0</v>
      </c>
      <c r="R459" s="9"/>
      <c r="S459" s="9"/>
      <c r="T459" s="9"/>
    </row>
    <row r="460" spans="1:20" ht="11.25" outlineLevel="5" x14ac:dyDescent="0.2">
      <c r="A460" s="12"/>
      <c r="B460" s="117"/>
      <c r="C460" s="118">
        <v>318</v>
      </c>
      <c r="D460" s="119" t="s">
        <v>968</v>
      </c>
      <c r="E460" s="120" t="s">
        <v>1126</v>
      </c>
      <c r="F460" s="121" t="s">
        <v>1128</v>
      </c>
      <c r="G460" s="119" t="s">
        <v>570</v>
      </c>
      <c r="H460" s="122">
        <v>1</v>
      </c>
      <c r="I460" s="150"/>
      <c r="J460" s="123">
        <f t="shared" si="90"/>
        <v>0</v>
      </c>
      <c r="K460" s="122"/>
      <c r="L460" s="122">
        <f t="shared" si="91"/>
        <v>0</v>
      </c>
      <c r="M460" s="122"/>
      <c r="N460" s="122">
        <f t="shared" si="92"/>
        <v>0</v>
      </c>
      <c r="O460" s="123">
        <v>21</v>
      </c>
      <c r="P460" s="123">
        <f t="shared" si="93"/>
        <v>0</v>
      </c>
      <c r="Q460" s="123">
        <f t="shared" si="94"/>
        <v>0</v>
      </c>
      <c r="R460" s="9"/>
      <c r="S460" s="9"/>
      <c r="T460" s="9"/>
    </row>
    <row r="461" spans="1:20" ht="11.25" outlineLevel="5" x14ac:dyDescent="0.2">
      <c r="A461" s="12"/>
      <c r="B461" s="117"/>
      <c r="C461" s="118">
        <v>319</v>
      </c>
      <c r="D461" s="119" t="s">
        <v>968</v>
      </c>
      <c r="E461" s="120" t="s">
        <v>1129</v>
      </c>
      <c r="F461" s="121" t="s">
        <v>1130</v>
      </c>
      <c r="G461" s="119" t="s">
        <v>570</v>
      </c>
      <c r="H461" s="122">
        <v>1</v>
      </c>
      <c r="I461" s="150"/>
      <c r="J461" s="123">
        <f t="shared" si="90"/>
        <v>0</v>
      </c>
      <c r="K461" s="122"/>
      <c r="L461" s="122">
        <f t="shared" si="91"/>
        <v>0</v>
      </c>
      <c r="M461" s="122"/>
      <c r="N461" s="122">
        <f t="shared" si="92"/>
        <v>0</v>
      </c>
      <c r="O461" s="123">
        <v>21</v>
      </c>
      <c r="P461" s="123">
        <f t="shared" si="93"/>
        <v>0</v>
      </c>
      <c r="Q461" s="123">
        <f t="shared" si="94"/>
        <v>0</v>
      </c>
      <c r="R461" s="9"/>
      <c r="S461" s="9"/>
      <c r="T461" s="9"/>
    </row>
    <row r="462" spans="1:20" ht="11.25" outlineLevel="5" x14ac:dyDescent="0.2">
      <c r="A462" s="12"/>
      <c r="B462" s="117"/>
      <c r="C462" s="118">
        <v>320</v>
      </c>
      <c r="D462" s="119" t="s">
        <v>968</v>
      </c>
      <c r="E462" s="120" t="s">
        <v>1131</v>
      </c>
      <c r="F462" s="121" t="s">
        <v>1132</v>
      </c>
      <c r="G462" s="119" t="s">
        <v>570</v>
      </c>
      <c r="H462" s="122">
        <v>2</v>
      </c>
      <c r="I462" s="150"/>
      <c r="J462" s="123">
        <f t="shared" si="90"/>
        <v>0</v>
      </c>
      <c r="K462" s="122"/>
      <c r="L462" s="122">
        <f t="shared" si="91"/>
        <v>0</v>
      </c>
      <c r="M462" s="122"/>
      <c r="N462" s="122">
        <f t="shared" si="92"/>
        <v>0</v>
      </c>
      <c r="O462" s="123">
        <v>21</v>
      </c>
      <c r="P462" s="123">
        <f t="shared" si="93"/>
        <v>0</v>
      </c>
      <c r="Q462" s="123">
        <f t="shared" si="94"/>
        <v>0</v>
      </c>
      <c r="R462" s="9"/>
      <c r="S462" s="9"/>
      <c r="T462" s="9"/>
    </row>
    <row r="463" spans="1:20" outlineLevel="5" x14ac:dyDescent="0.15">
      <c r="B463" s="7"/>
      <c r="C463" s="7"/>
      <c r="D463" s="7"/>
      <c r="E463" s="7"/>
      <c r="F463" s="7"/>
      <c r="G463" s="7"/>
      <c r="H463" s="7"/>
      <c r="I463" s="9"/>
      <c r="J463" s="9"/>
      <c r="K463" s="7"/>
      <c r="L463" s="7"/>
      <c r="M463" s="7"/>
      <c r="N463" s="7"/>
      <c r="O463" s="7"/>
      <c r="P463" s="9"/>
      <c r="Q463" s="9"/>
    </row>
    <row r="464" spans="1:20" ht="11.25" outlineLevel="2" x14ac:dyDescent="0.2">
      <c r="A464" s="65" t="s">
        <v>207</v>
      </c>
      <c r="B464" s="96">
        <v>3</v>
      </c>
      <c r="C464" s="97"/>
      <c r="D464" s="98" t="s">
        <v>498</v>
      </c>
      <c r="E464" s="98"/>
      <c r="F464" s="99" t="s">
        <v>208</v>
      </c>
      <c r="G464" s="98"/>
      <c r="H464" s="100"/>
      <c r="I464" s="101"/>
      <c r="J464" s="67">
        <f>SUBTOTAL(9,J465:J499)</f>
        <v>0</v>
      </c>
      <c r="K464" s="100"/>
      <c r="L464" s="68">
        <f>SUBTOTAL(9,L465:L499)</f>
        <v>3.5612499999999998</v>
      </c>
      <c r="M464" s="100"/>
      <c r="N464" s="68">
        <f>SUBTOTAL(9,N465:N499)</f>
        <v>0</v>
      </c>
      <c r="O464" s="102"/>
      <c r="P464" s="67">
        <f>SUBTOTAL(9,P465:P499)</f>
        <v>0</v>
      </c>
      <c r="Q464" s="67">
        <f>SUBTOTAL(9,Q465:Q499)</f>
        <v>0</v>
      </c>
      <c r="R464" s="7"/>
      <c r="S464" s="9"/>
      <c r="T464" s="9"/>
    </row>
    <row r="465" spans="1:20" ht="10.5" outlineLevel="3" x14ac:dyDescent="0.15">
      <c r="A465" s="69" t="s">
        <v>209</v>
      </c>
      <c r="B465" s="103">
        <v>4</v>
      </c>
      <c r="C465" s="104"/>
      <c r="D465" s="105" t="s">
        <v>499</v>
      </c>
      <c r="E465" s="105"/>
      <c r="F465" s="106" t="s">
        <v>210</v>
      </c>
      <c r="G465" s="105"/>
      <c r="H465" s="107"/>
      <c r="I465" s="108"/>
      <c r="J465" s="71">
        <f>SUBTOTAL(9,J466:J499)</f>
        <v>0</v>
      </c>
      <c r="K465" s="107"/>
      <c r="L465" s="72">
        <f>SUBTOTAL(9,L466:L499)</f>
        <v>3.5612499999999998</v>
      </c>
      <c r="M465" s="107"/>
      <c r="N465" s="72">
        <f>SUBTOTAL(9,N466:N499)</f>
        <v>0</v>
      </c>
      <c r="O465" s="109"/>
      <c r="P465" s="71">
        <f>SUBTOTAL(9,P466:P499)</f>
        <v>0</v>
      </c>
      <c r="Q465" s="71">
        <f>SUBTOTAL(9,Q466:Q499)</f>
        <v>0</v>
      </c>
      <c r="R465" s="7"/>
      <c r="S465" s="9"/>
      <c r="T465" s="9"/>
    </row>
    <row r="466" spans="1:20" ht="9" outlineLevel="4" x14ac:dyDescent="0.15">
      <c r="A466" s="73" t="s">
        <v>211</v>
      </c>
      <c r="B466" s="110">
        <v>5</v>
      </c>
      <c r="C466" s="111"/>
      <c r="D466" s="112" t="s">
        <v>500</v>
      </c>
      <c r="E466" s="112"/>
      <c r="F466" s="113" t="s">
        <v>212</v>
      </c>
      <c r="G466" s="112"/>
      <c r="H466" s="114"/>
      <c r="I466" s="115"/>
      <c r="J466" s="75">
        <f>SUBTOTAL(9,J467:J477)</f>
        <v>0</v>
      </c>
      <c r="K466" s="114"/>
      <c r="L466" s="76">
        <f>SUBTOTAL(9,L467:L477)</f>
        <v>1.8287499999999999</v>
      </c>
      <c r="M466" s="114"/>
      <c r="N466" s="76">
        <f>SUBTOTAL(9,N467:N477)</f>
        <v>0</v>
      </c>
      <c r="O466" s="116"/>
      <c r="P466" s="75">
        <f>SUBTOTAL(9,P467:P477)</f>
        <v>0</v>
      </c>
      <c r="Q466" s="75">
        <f>SUBTOTAL(9,Q467:Q477)</f>
        <v>0</v>
      </c>
      <c r="R466" s="7"/>
      <c r="S466" s="9"/>
      <c r="T466" s="9"/>
    </row>
    <row r="467" spans="1:20" ht="11.25" outlineLevel="5" x14ac:dyDescent="0.2">
      <c r="A467" s="12"/>
      <c r="B467" s="117"/>
      <c r="C467" s="118">
        <v>321</v>
      </c>
      <c r="D467" s="119" t="s">
        <v>501</v>
      </c>
      <c r="E467" s="120" t="s">
        <v>1133</v>
      </c>
      <c r="F467" s="121" t="s">
        <v>1134</v>
      </c>
      <c r="G467" s="119" t="s">
        <v>594</v>
      </c>
      <c r="H467" s="122">
        <v>2</v>
      </c>
      <c r="I467" s="150"/>
      <c r="J467" s="123">
        <f t="shared" ref="J467:J476" si="95">H467*I467</f>
        <v>0</v>
      </c>
      <c r="K467" s="122">
        <v>1.375E-2</v>
      </c>
      <c r="L467" s="122">
        <f t="shared" ref="L467:L476" si="96">H467*K467</f>
        <v>2.75E-2</v>
      </c>
      <c r="M467" s="122"/>
      <c r="N467" s="122">
        <f t="shared" ref="N467:N476" si="97">H467*M467</f>
        <v>0</v>
      </c>
      <c r="O467" s="123">
        <v>21</v>
      </c>
      <c r="P467" s="123">
        <f t="shared" ref="P467:P476" si="98">J467*(O467/100)</f>
        <v>0</v>
      </c>
      <c r="Q467" s="123">
        <f t="shared" ref="Q467:Q476" si="99">J467+P467</f>
        <v>0</v>
      </c>
      <c r="R467" s="9"/>
      <c r="S467" s="9"/>
      <c r="T467" s="9"/>
    </row>
    <row r="468" spans="1:20" ht="11.25" outlineLevel="5" x14ac:dyDescent="0.2">
      <c r="A468" s="12"/>
      <c r="B468" s="117"/>
      <c r="C468" s="118">
        <v>322</v>
      </c>
      <c r="D468" s="119" t="s">
        <v>501</v>
      </c>
      <c r="E468" s="120" t="s">
        <v>1135</v>
      </c>
      <c r="F468" s="121" t="s">
        <v>1136</v>
      </c>
      <c r="G468" s="119" t="s">
        <v>594</v>
      </c>
      <c r="H468" s="122">
        <v>2</v>
      </c>
      <c r="I468" s="150"/>
      <c r="J468" s="123">
        <f t="shared" si="95"/>
        <v>0</v>
      </c>
      <c r="K468" s="122">
        <v>1.375E-2</v>
      </c>
      <c r="L468" s="122">
        <f t="shared" si="96"/>
        <v>2.75E-2</v>
      </c>
      <c r="M468" s="122"/>
      <c r="N468" s="122">
        <f t="shared" si="97"/>
        <v>0</v>
      </c>
      <c r="O468" s="123">
        <v>21</v>
      </c>
      <c r="P468" s="123">
        <f t="shared" si="98"/>
        <v>0</v>
      </c>
      <c r="Q468" s="123">
        <f t="shared" si="99"/>
        <v>0</v>
      </c>
      <c r="R468" s="9"/>
      <c r="S468" s="9"/>
      <c r="T468" s="9"/>
    </row>
    <row r="469" spans="1:20" ht="11.25" outlineLevel="5" x14ac:dyDescent="0.2">
      <c r="A469" s="12"/>
      <c r="B469" s="117"/>
      <c r="C469" s="118">
        <v>323</v>
      </c>
      <c r="D469" s="119" t="s">
        <v>501</v>
      </c>
      <c r="E469" s="120" t="s">
        <v>1137</v>
      </c>
      <c r="F469" s="121" t="s">
        <v>1138</v>
      </c>
      <c r="G469" s="119" t="s">
        <v>547</v>
      </c>
      <c r="H469" s="122">
        <v>20</v>
      </c>
      <c r="I469" s="150"/>
      <c r="J469" s="123">
        <f t="shared" si="95"/>
        <v>0</v>
      </c>
      <c r="K469" s="122">
        <v>1.375E-2</v>
      </c>
      <c r="L469" s="122">
        <f t="shared" si="96"/>
        <v>0.27500000000000002</v>
      </c>
      <c r="M469" s="122"/>
      <c r="N469" s="122">
        <f t="shared" si="97"/>
        <v>0</v>
      </c>
      <c r="O469" s="123">
        <v>21</v>
      </c>
      <c r="P469" s="123">
        <f t="shared" si="98"/>
        <v>0</v>
      </c>
      <c r="Q469" s="123">
        <f t="shared" si="99"/>
        <v>0</v>
      </c>
      <c r="R469" s="9"/>
      <c r="S469" s="9"/>
      <c r="T469" s="9"/>
    </row>
    <row r="470" spans="1:20" ht="11.25" outlineLevel="5" x14ac:dyDescent="0.2">
      <c r="A470" s="12"/>
      <c r="B470" s="117"/>
      <c r="C470" s="118">
        <v>324</v>
      </c>
      <c r="D470" s="119" t="s">
        <v>501</v>
      </c>
      <c r="E470" s="120" t="s">
        <v>1139</v>
      </c>
      <c r="F470" s="121" t="s">
        <v>1140</v>
      </c>
      <c r="G470" s="119" t="s">
        <v>594</v>
      </c>
      <c r="H470" s="122">
        <v>1</v>
      </c>
      <c r="I470" s="150"/>
      <c r="J470" s="123">
        <f t="shared" si="95"/>
        <v>0</v>
      </c>
      <c r="K470" s="122">
        <v>1.375E-2</v>
      </c>
      <c r="L470" s="122">
        <f t="shared" si="96"/>
        <v>1.375E-2</v>
      </c>
      <c r="M470" s="122"/>
      <c r="N470" s="122">
        <f t="shared" si="97"/>
        <v>0</v>
      </c>
      <c r="O470" s="123">
        <v>21</v>
      </c>
      <c r="P470" s="123">
        <f t="shared" si="98"/>
        <v>0</v>
      </c>
      <c r="Q470" s="123">
        <f t="shared" si="99"/>
        <v>0</v>
      </c>
      <c r="R470" s="9"/>
      <c r="S470" s="9"/>
      <c r="T470" s="9"/>
    </row>
    <row r="471" spans="1:20" ht="11.25" outlineLevel="5" x14ac:dyDescent="0.2">
      <c r="A471" s="12"/>
      <c r="B471" s="117"/>
      <c r="C471" s="118">
        <v>325</v>
      </c>
      <c r="D471" s="119" t="s">
        <v>501</v>
      </c>
      <c r="E471" s="120" t="s">
        <v>1141</v>
      </c>
      <c r="F471" s="121" t="s">
        <v>1142</v>
      </c>
      <c r="G471" s="119" t="s">
        <v>594</v>
      </c>
      <c r="H471" s="122">
        <v>1</v>
      </c>
      <c r="I471" s="150"/>
      <c r="J471" s="123">
        <f t="shared" si="95"/>
        <v>0</v>
      </c>
      <c r="K471" s="122">
        <v>1.375E-2</v>
      </c>
      <c r="L471" s="122">
        <f t="shared" si="96"/>
        <v>1.375E-2</v>
      </c>
      <c r="M471" s="122"/>
      <c r="N471" s="122">
        <f t="shared" si="97"/>
        <v>0</v>
      </c>
      <c r="O471" s="123">
        <v>21</v>
      </c>
      <c r="P471" s="123">
        <f t="shared" si="98"/>
        <v>0</v>
      </c>
      <c r="Q471" s="123">
        <f t="shared" si="99"/>
        <v>0</v>
      </c>
      <c r="R471" s="9"/>
      <c r="S471" s="9"/>
      <c r="T471" s="9"/>
    </row>
    <row r="472" spans="1:20" ht="11.25" outlineLevel="5" x14ac:dyDescent="0.2">
      <c r="A472" s="12"/>
      <c r="B472" s="117"/>
      <c r="C472" s="118">
        <v>326</v>
      </c>
      <c r="D472" s="119" t="s">
        <v>501</v>
      </c>
      <c r="E472" s="120" t="s">
        <v>1143</v>
      </c>
      <c r="F472" s="121" t="s">
        <v>1144</v>
      </c>
      <c r="G472" s="119" t="s">
        <v>594</v>
      </c>
      <c r="H472" s="122">
        <v>2</v>
      </c>
      <c r="I472" s="150"/>
      <c r="J472" s="123">
        <f t="shared" si="95"/>
        <v>0</v>
      </c>
      <c r="K472" s="122">
        <v>1.375E-2</v>
      </c>
      <c r="L472" s="122">
        <f t="shared" si="96"/>
        <v>2.75E-2</v>
      </c>
      <c r="M472" s="122"/>
      <c r="N472" s="122">
        <f t="shared" si="97"/>
        <v>0</v>
      </c>
      <c r="O472" s="123">
        <v>21</v>
      </c>
      <c r="P472" s="123">
        <f t="shared" si="98"/>
        <v>0</v>
      </c>
      <c r="Q472" s="123">
        <f t="shared" si="99"/>
        <v>0</v>
      </c>
      <c r="R472" s="9"/>
      <c r="S472" s="9"/>
      <c r="T472" s="9"/>
    </row>
    <row r="473" spans="1:20" ht="11.25" outlineLevel="5" x14ac:dyDescent="0.2">
      <c r="A473" s="12"/>
      <c r="B473" s="117"/>
      <c r="C473" s="118">
        <v>327</v>
      </c>
      <c r="D473" s="119" t="s">
        <v>501</v>
      </c>
      <c r="E473" s="120" t="s">
        <v>1145</v>
      </c>
      <c r="F473" s="121" t="s">
        <v>1146</v>
      </c>
      <c r="G473" s="119" t="s">
        <v>594</v>
      </c>
      <c r="H473" s="122">
        <v>1</v>
      </c>
      <c r="I473" s="150"/>
      <c r="J473" s="123">
        <f t="shared" si="95"/>
        <v>0</v>
      </c>
      <c r="K473" s="122">
        <v>1.375E-2</v>
      </c>
      <c r="L473" s="122">
        <f t="shared" si="96"/>
        <v>1.375E-2</v>
      </c>
      <c r="M473" s="122"/>
      <c r="N473" s="122">
        <f t="shared" si="97"/>
        <v>0</v>
      </c>
      <c r="O473" s="123">
        <v>21</v>
      </c>
      <c r="P473" s="123">
        <f t="shared" si="98"/>
        <v>0</v>
      </c>
      <c r="Q473" s="123">
        <f t="shared" si="99"/>
        <v>0</v>
      </c>
      <c r="R473" s="9"/>
      <c r="S473" s="9"/>
      <c r="T473" s="9"/>
    </row>
    <row r="474" spans="1:20" ht="11.25" outlineLevel="5" x14ac:dyDescent="0.2">
      <c r="A474" s="12"/>
      <c r="B474" s="117"/>
      <c r="C474" s="118">
        <v>328</v>
      </c>
      <c r="D474" s="119" t="s">
        <v>501</v>
      </c>
      <c r="E474" s="120" t="s">
        <v>1147</v>
      </c>
      <c r="F474" s="121" t="s">
        <v>1148</v>
      </c>
      <c r="G474" s="119" t="s">
        <v>594</v>
      </c>
      <c r="H474" s="122">
        <v>24</v>
      </c>
      <c r="I474" s="150"/>
      <c r="J474" s="123">
        <f t="shared" si="95"/>
        <v>0</v>
      </c>
      <c r="K474" s="122">
        <v>1.375E-2</v>
      </c>
      <c r="L474" s="122">
        <f t="shared" si="96"/>
        <v>0.33</v>
      </c>
      <c r="M474" s="122"/>
      <c r="N474" s="122">
        <f t="shared" si="97"/>
        <v>0</v>
      </c>
      <c r="O474" s="123">
        <v>21</v>
      </c>
      <c r="P474" s="123">
        <f t="shared" si="98"/>
        <v>0</v>
      </c>
      <c r="Q474" s="123">
        <f t="shared" si="99"/>
        <v>0</v>
      </c>
      <c r="R474" s="9"/>
      <c r="S474" s="9"/>
      <c r="T474" s="9"/>
    </row>
    <row r="475" spans="1:20" ht="11.25" outlineLevel="5" x14ac:dyDescent="0.2">
      <c r="A475" s="12"/>
      <c r="B475" s="117"/>
      <c r="C475" s="118">
        <v>329</v>
      </c>
      <c r="D475" s="119" t="s">
        <v>501</v>
      </c>
      <c r="E475" s="120" t="s">
        <v>1149</v>
      </c>
      <c r="F475" s="121" t="s">
        <v>1150</v>
      </c>
      <c r="G475" s="119" t="s">
        <v>591</v>
      </c>
      <c r="H475" s="122">
        <v>79</v>
      </c>
      <c r="I475" s="150"/>
      <c r="J475" s="123">
        <f t="shared" si="95"/>
        <v>0</v>
      </c>
      <c r="K475" s="122">
        <v>1.375E-2</v>
      </c>
      <c r="L475" s="122">
        <f t="shared" si="96"/>
        <v>1.0862499999999999</v>
      </c>
      <c r="M475" s="122"/>
      <c r="N475" s="122">
        <f t="shared" si="97"/>
        <v>0</v>
      </c>
      <c r="O475" s="123">
        <v>21</v>
      </c>
      <c r="P475" s="123">
        <f t="shared" si="98"/>
        <v>0</v>
      </c>
      <c r="Q475" s="123">
        <f t="shared" si="99"/>
        <v>0</v>
      </c>
      <c r="R475" s="9"/>
      <c r="S475" s="9"/>
      <c r="T475" s="9"/>
    </row>
    <row r="476" spans="1:20" ht="11.25" outlineLevel="5" x14ac:dyDescent="0.2">
      <c r="A476" s="12"/>
      <c r="B476" s="117"/>
      <c r="C476" s="118">
        <v>330</v>
      </c>
      <c r="D476" s="119" t="s">
        <v>501</v>
      </c>
      <c r="E476" s="120" t="s">
        <v>1151</v>
      </c>
      <c r="F476" s="121" t="s">
        <v>1152</v>
      </c>
      <c r="G476" s="119" t="s">
        <v>594</v>
      </c>
      <c r="H476" s="122">
        <v>1</v>
      </c>
      <c r="I476" s="150"/>
      <c r="J476" s="123">
        <f t="shared" si="95"/>
        <v>0</v>
      </c>
      <c r="K476" s="122">
        <v>1.375E-2</v>
      </c>
      <c r="L476" s="122">
        <f t="shared" si="96"/>
        <v>1.375E-2</v>
      </c>
      <c r="M476" s="122"/>
      <c r="N476" s="122">
        <f t="shared" si="97"/>
        <v>0</v>
      </c>
      <c r="O476" s="123">
        <v>21</v>
      </c>
      <c r="P476" s="123">
        <f t="shared" si="98"/>
        <v>0</v>
      </c>
      <c r="Q476" s="123">
        <f t="shared" si="99"/>
        <v>0</v>
      </c>
      <c r="R476" s="9"/>
      <c r="S476" s="9"/>
      <c r="T476" s="9"/>
    </row>
    <row r="477" spans="1:20" outlineLevel="5" x14ac:dyDescent="0.15">
      <c r="B477" s="7"/>
      <c r="C477" s="7"/>
      <c r="D477" s="7"/>
      <c r="E477" s="7"/>
      <c r="F477" s="7"/>
      <c r="G477" s="7"/>
      <c r="H477" s="7"/>
      <c r="I477" s="9"/>
      <c r="J477" s="9"/>
      <c r="K477" s="7"/>
      <c r="L477" s="7"/>
      <c r="M477" s="7"/>
      <c r="N477" s="7"/>
      <c r="O477" s="7"/>
      <c r="P477" s="9"/>
      <c r="Q477" s="9"/>
    </row>
    <row r="478" spans="1:20" ht="9" outlineLevel="4" x14ac:dyDescent="0.15">
      <c r="A478" s="73" t="s">
        <v>213</v>
      </c>
      <c r="B478" s="110">
        <v>5</v>
      </c>
      <c r="C478" s="111"/>
      <c r="D478" s="112" t="s">
        <v>500</v>
      </c>
      <c r="E478" s="112"/>
      <c r="F478" s="113" t="s">
        <v>214</v>
      </c>
      <c r="G478" s="112"/>
      <c r="H478" s="114"/>
      <c r="I478" s="115"/>
      <c r="J478" s="75">
        <f>SUBTOTAL(9,J479:J489)</f>
        <v>0</v>
      </c>
      <c r="K478" s="114"/>
      <c r="L478" s="76">
        <f>SUBTOTAL(9,L479:L489)</f>
        <v>1.0037500000000001</v>
      </c>
      <c r="M478" s="114"/>
      <c r="N478" s="76">
        <f>SUBTOTAL(9,N479:N489)</f>
        <v>0</v>
      </c>
      <c r="O478" s="116"/>
      <c r="P478" s="75">
        <f>SUBTOTAL(9,P479:P489)</f>
        <v>0</v>
      </c>
      <c r="Q478" s="75">
        <f>SUBTOTAL(9,Q479:Q489)</f>
        <v>0</v>
      </c>
      <c r="R478" s="7"/>
      <c r="S478" s="9"/>
      <c r="T478" s="9"/>
    </row>
    <row r="479" spans="1:20" ht="11.25" outlineLevel="5" x14ac:dyDescent="0.2">
      <c r="A479" s="12"/>
      <c r="B479" s="117"/>
      <c r="C479" s="118">
        <v>331</v>
      </c>
      <c r="D479" s="119" t="s">
        <v>501</v>
      </c>
      <c r="E479" s="120" t="s">
        <v>1153</v>
      </c>
      <c r="F479" s="121" t="s">
        <v>1154</v>
      </c>
      <c r="G479" s="119" t="s">
        <v>594</v>
      </c>
      <c r="H479" s="122">
        <v>1</v>
      </c>
      <c r="I479" s="150"/>
      <c r="J479" s="123">
        <f t="shared" ref="J479:J488" si="100">H479*I479</f>
        <v>0</v>
      </c>
      <c r="K479" s="122">
        <v>1.375E-2</v>
      </c>
      <c r="L479" s="122">
        <f t="shared" ref="L479:L488" si="101">H479*K479</f>
        <v>1.375E-2</v>
      </c>
      <c r="M479" s="122"/>
      <c r="N479" s="122">
        <f t="shared" ref="N479:N488" si="102">H479*M479</f>
        <v>0</v>
      </c>
      <c r="O479" s="123">
        <v>21</v>
      </c>
      <c r="P479" s="123">
        <f t="shared" ref="P479:P488" si="103">J479*(O479/100)</f>
        <v>0</v>
      </c>
      <c r="Q479" s="123">
        <f t="shared" ref="Q479:Q488" si="104">J479+P479</f>
        <v>0</v>
      </c>
      <c r="R479" s="9"/>
      <c r="S479" s="9"/>
      <c r="T479" s="9"/>
    </row>
    <row r="480" spans="1:20" ht="11.25" outlineLevel="5" x14ac:dyDescent="0.2">
      <c r="A480" s="12"/>
      <c r="B480" s="117"/>
      <c r="C480" s="118">
        <v>332</v>
      </c>
      <c r="D480" s="119" t="s">
        <v>501</v>
      </c>
      <c r="E480" s="120" t="s">
        <v>1155</v>
      </c>
      <c r="F480" s="121" t="s">
        <v>1156</v>
      </c>
      <c r="G480" s="119" t="s">
        <v>594</v>
      </c>
      <c r="H480" s="122">
        <v>1</v>
      </c>
      <c r="I480" s="150"/>
      <c r="J480" s="123">
        <f t="shared" si="100"/>
        <v>0</v>
      </c>
      <c r="K480" s="122">
        <v>1.375E-2</v>
      </c>
      <c r="L480" s="122">
        <f t="shared" si="101"/>
        <v>1.375E-2</v>
      </c>
      <c r="M480" s="122"/>
      <c r="N480" s="122">
        <f t="shared" si="102"/>
        <v>0</v>
      </c>
      <c r="O480" s="123">
        <v>21</v>
      </c>
      <c r="P480" s="123">
        <f t="shared" si="103"/>
        <v>0</v>
      </c>
      <c r="Q480" s="123">
        <f t="shared" si="104"/>
        <v>0</v>
      </c>
      <c r="R480" s="9"/>
      <c r="S480" s="9"/>
      <c r="T480" s="9"/>
    </row>
    <row r="481" spans="1:20" ht="11.25" outlineLevel="5" x14ac:dyDescent="0.2">
      <c r="A481" s="12"/>
      <c r="B481" s="117"/>
      <c r="C481" s="118">
        <v>333</v>
      </c>
      <c r="D481" s="119" t="s">
        <v>501</v>
      </c>
      <c r="E481" s="120" t="s">
        <v>1157</v>
      </c>
      <c r="F481" s="121" t="s">
        <v>1138</v>
      </c>
      <c r="G481" s="119" t="s">
        <v>547</v>
      </c>
      <c r="H481" s="122">
        <v>8</v>
      </c>
      <c r="I481" s="150"/>
      <c r="J481" s="123">
        <f t="shared" si="100"/>
        <v>0</v>
      </c>
      <c r="K481" s="122">
        <v>1.375E-2</v>
      </c>
      <c r="L481" s="122">
        <f t="shared" si="101"/>
        <v>0.11</v>
      </c>
      <c r="M481" s="122"/>
      <c r="N481" s="122">
        <f t="shared" si="102"/>
        <v>0</v>
      </c>
      <c r="O481" s="123">
        <v>21</v>
      </c>
      <c r="P481" s="123">
        <f t="shared" si="103"/>
        <v>0</v>
      </c>
      <c r="Q481" s="123">
        <f t="shared" si="104"/>
        <v>0</v>
      </c>
      <c r="R481" s="9"/>
      <c r="S481" s="9"/>
      <c r="T481" s="9"/>
    </row>
    <row r="482" spans="1:20" ht="11.25" outlineLevel="5" x14ac:dyDescent="0.2">
      <c r="A482" s="12"/>
      <c r="B482" s="117"/>
      <c r="C482" s="118">
        <v>334</v>
      </c>
      <c r="D482" s="119" t="s">
        <v>501</v>
      </c>
      <c r="E482" s="120" t="s">
        <v>1158</v>
      </c>
      <c r="F482" s="121" t="s">
        <v>1140</v>
      </c>
      <c r="G482" s="119" t="s">
        <v>594</v>
      </c>
      <c r="H482" s="122">
        <v>1</v>
      </c>
      <c r="I482" s="150"/>
      <c r="J482" s="123">
        <f t="shared" si="100"/>
        <v>0</v>
      </c>
      <c r="K482" s="122">
        <v>1.375E-2</v>
      </c>
      <c r="L482" s="122">
        <f t="shared" si="101"/>
        <v>1.375E-2</v>
      </c>
      <c r="M482" s="122"/>
      <c r="N482" s="122">
        <f t="shared" si="102"/>
        <v>0</v>
      </c>
      <c r="O482" s="123">
        <v>21</v>
      </c>
      <c r="P482" s="123">
        <f t="shared" si="103"/>
        <v>0</v>
      </c>
      <c r="Q482" s="123">
        <f t="shared" si="104"/>
        <v>0</v>
      </c>
      <c r="R482" s="9"/>
      <c r="S482" s="9"/>
      <c r="T482" s="9"/>
    </row>
    <row r="483" spans="1:20" ht="11.25" outlineLevel="5" x14ac:dyDescent="0.2">
      <c r="A483" s="12"/>
      <c r="B483" s="117"/>
      <c r="C483" s="118">
        <v>335</v>
      </c>
      <c r="D483" s="119" t="s">
        <v>501</v>
      </c>
      <c r="E483" s="120" t="s">
        <v>1159</v>
      </c>
      <c r="F483" s="121" t="s">
        <v>1142</v>
      </c>
      <c r="G483" s="119" t="s">
        <v>594</v>
      </c>
      <c r="H483" s="122">
        <v>1</v>
      </c>
      <c r="I483" s="150"/>
      <c r="J483" s="123">
        <f t="shared" si="100"/>
        <v>0</v>
      </c>
      <c r="K483" s="122">
        <v>1.375E-2</v>
      </c>
      <c r="L483" s="122">
        <f t="shared" si="101"/>
        <v>1.375E-2</v>
      </c>
      <c r="M483" s="122"/>
      <c r="N483" s="122">
        <f t="shared" si="102"/>
        <v>0</v>
      </c>
      <c r="O483" s="123">
        <v>21</v>
      </c>
      <c r="P483" s="123">
        <f t="shared" si="103"/>
        <v>0</v>
      </c>
      <c r="Q483" s="123">
        <f t="shared" si="104"/>
        <v>0</v>
      </c>
      <c r="R483" s="9"/>
      <c r="S483" s="9"/>
      <c r="T483" s="9"/>
    </row>
    <row r="484" spans="1:20" ht="11.25" outlineLevel="5" x14ac:dyDescent="0.2">
      <c r="A484" s="12"/>
      <c r="B484" s="117"/>
      <c r="C484" s="118">
        <v>336</v>
      </c>
      <c r="D484" s="119" t="s">
        <v>501</v>
      </c>
      <c r="E484" s="120" t="s">
        <v>1160</v>
      </c>
      <c r="F484" s="121" t="s">
        <v>1144</v>
      </c>
      <c r="G484" s="119" t="s">
        <v>594</v>
      </c>
      <c r="H484" s="122">
        <v>1</v>
      </c>
      <c r="I484" s="150"/>
      <c r="J484" s="123">
        <f t="shared" si="100"/>
        <v>0</v>
      </c>
      <c r="K484" s="122">
        <v>1.375E-2</v>
      </c>
      <c r="L484" s="122">
        <f t="shared" si="101"/>
        <v>1.375E-2</v>
      </c>
      <c r="M484" s="122"/>
      <c r="N484" s="122">
        <f t="shared" si="102"/>
        <v>0</v>
      </c>
      <c r="O484" s="123">
        <v>21</v>
      </c>
      <c r="P484" s="123">
        <f t="shared" si="103"/>
        <v>0</v>
      </c>
      <c r="Q484" s="123">
        <f t="shared" si="104"/>
        <v>0</v>
      </c>
      <c r="R484" s="9"/>
      <c r="S484" s="9"/>
      <c r="T484" s="9"/>
    </row>
    <row r="485" spans="1:20" ht="11.25" outlineLevel="5" x14ac:dyDescent="0.2">
      <c r="A485" s="12"/>
      <c r="B485" s="117"/>
      <c r="C485" s="118">
        <v>337</v>
      </c>
      <c r="D485" s="119" t="s">
        <v>501</v>
      </c>
      <c r="E485" s="120" t="s">
        <v>1161</v>
      </c>
      <c r="F485" s="121" t="s">
        <v>1162</v>
      </c>
      <c r="G485" s="119" t="s">
        <v>594</v>
      </c>
      <c r="H485" s="122">
        <v>1</v>
      </c>
      <c r="I485" s="150"/>
      <c r="J485" s="123">
        <f t="shared" si="100"/>
        <v>0</v>
      </c>
      <c r="K485" s="122">
        <v>1.375E-2</v>
      </c>
      <c r="L485" s="122">
        <f t="shared" si="101"/>
        <v>1.375E-2</v>
      </c>
      <c r="M485" s="122"/>
      <c r="N485" s="122">
        <f t="shared" si="102"/>
        <v>0</v>
      </c>
      <c r="O485" s="123">
        <v>21</v>
      </c>
      <c r="P485" s="123">
        <f t="shared" si="103"/>
        <v>0</v>
      </c>
      <c r="Q485" s="123">
        <f t="shared" si="104"/>
        <v>0</v>
      </c>
      <c r="R485" s="9"/>
      <c r="S485" s="9"/>
      <c r="T485" s="9"/>
    </row>
    <row r="486" spans="1:20" ht="11.25" outlineLevel="5" x14ac:dyDescent="0.2">
      <c r="A486" s="12"/>
      <c r="B486" s="117"/>
      <c r="C486" s="118">
        <v>338</v>
      </c>
      <c r="D486" s="119" t="s">
        <v>501</v>
      </c>
      <c r="E486" s="120" t="s">
        <v>1163</v>
      </c>
      <c r="F486" s="121" t="s">
        <v>1148</v>
      </c>
      <c r="G486" s="119" t="s">
        <v>594</v>
      </c>
      <c r="H486" s="122">
        <v>10</v>
      </c>
      <c r="I486" s="150"/>
      <c r="J486" s="123">
        <f t="shared" si="100"/>
        <v>0</v>
      </c>
      <c r="K486" s="122">
        <v>1.375E-2</v>
      </c>
      <c r="L486" s="122">
        <f t="shared" si="101"/>
        <v>0.13750000000000001</v>
      </c>
      <c r="M486" s="122"/>
      <c r="N486" s="122">
        <f t="shared" si="102"/>
        <v>0</v>
      </c>
      <c r="O486" s="123">
        <v>21</v>
      </c>
      <c r="P486" s="123">
        <f t="shared" si="103"/>
        <v>0</v>
      </c>
      <c r="Q486" s="123">
        <f t="shared" si="104"/>
        <v>0</v>
      </c>
      <c r="R486" s="9"/>
      <c r="S486" s="9"/>
      <c r="T486" s="9"/>
    </row>
    <row r="487" spans="1:20" ht="11.25" outlineLevel="5" x14ac:dyDescent="0.2">
      <c r="A487" s="12"/>
      <c r="B487" s="117"/>
      <c r="C487" s="118">
        <v>339</v>
      </c>
      <c r="D487" s="119" t="s">
        <v>501</v>
      </c>
      <c r="E487" s="120" t="s">
        <v>1164</v>
      </c>
      <c r="F487" s="121" t="s">
        <v>1150</v>
      </c>
      <c r="G487" s="119" t="s">
        <v>591</v>
      </c>
      <c r="H487" s="122">
        <v>48</v>
      </c>
      <c r="I487" s="150"/>
      <c r="J487" s="123">
        <f t="shared" si="100"/>
        <v>0</v>
      </c>
      <c r="K487" s="122">
        <v>1.375E-2</v>
      </c>
      <c r="L487" s="122">
        <f t="shared" si="101"/>
        <v>0.66</v>
      </c>
      <c r="M487" s="122"/>
      <c r="N487" s="122">
        <f t="shared" si="102"/>
        <v>0</v>
      </c>
      <c r="O487" s="123">
        <v>21</v>
      </c>
      <c r="P487" s="123">
        <f t="shared" si="103"/>
        <v>0</v>
      </c>
      <c r="Q487" s="123">
        <f t="shared" si="104"/>
        <v>0</v>
      </c>
      <c r="R487" s="9"/>
      <c r="S487" s="9"/>
      <c r="T487" s="9"/>
    </row>
    <row r="488" spans="1:20" ht="11.25" outlineLevel="5" x14ac:dyDescent="0.2">
      <c r="A488" s="12"/>
      <c r="B488" s="117"/>
      <c r="C488" s="118">
        <v>340</v>
      </c>
      <c r="D488" s="119" t="s">
        <v>501</v>
      </c>
      <c r="E488" s="120" t="s">
        <v>1165</v>
      </c>
      <c r="F488" s="121" t="s">
        <v>1152</v>
      </c>
      <c r="G488" s="119" t="s">
        <v>594</v>
      </c>
      <c r="H488" s="122">
        <v>1</v>
      </c>
      <c r="I488" s="150"/>
      <c r="J488" s="123">
        <f t="shared" si="100"/>
        <v>0</v>
      </c>
      <c r="K488" s="122">
        <v>1.375E-2</v>
      </c>
      <c r="L488" s="122">
        <f t="shared" si="101"/>
        <v>1.375E-2</v>
      </c>
      <c r="M488" s="122"/>
      <c r="N488" s="122">
        <f t="shared" si="102"/>
        <v>0</v>
      </c>
      <c r="O488" s="123">
        <v>21</v>
      </c>
      <c r="P488" s="123">
        <f t="shared" si="103"/>
        <v>0</v>
      </c>
      <c r="Q488" s="123">
        <f t="shared" si="104"/>
        <v>0</v>
      </c>
      <c r="R488" s="9"/>
      <c r="S488" s="9"/>
      <c r="T488" s="9"/>
    </row>
    <row r="489" spans="1:20" outlineLevel="5" x14ac:dyDescent="0.15">
      <c r="B489" s="7"/>
      <c r="C489" s="7"/>
      <c r="D489" s="7"/>
      <c r="E489" s="7"/>
      <c r="F489" s="7"/>
      <c r="G489" s="7"/>
      <c r="H489" s="7"/>
      <c r="I489" s="9"/>
      <c r="J489" s="9"/>
      <c r="K489" s="7"/>
      <c r="L489" s="7"/>
      <c r="M489" s="7"/>
      <c r="N489" s="7"/>
      <c r="O489" s="7"/>
      <c r="P489" s="9"/>
      <c r="Q489" s="9"/>
    </row>
    <row r="490" spans="1:20" ht="9" outlineLevel="4" x14ac:dyDescent="0.15">
      <c r="A490" s="73" t="s">
        <v>215</v>
      </c>
      <c r="B490" s="110">
        <v>5</v>
      </c>
      <c r="C490" s="111"/>
      <c r="D490" s="112" t="s">
        <v>500</v>
      </c>
      <c r="E490" s="112"/>
      <c r="F490" s="113" t="s">
        <v>216</v>
      </c>
      <c r="G490" s="112"/>
      <c r="H490" s="114"/>
      <c r="I490" s="115"/>
      <c r="J490" s="75">
        <f>SUBTOTAL(9,J491:J499)</f>
        <v>0</v>
      </c>
      <c r="K490" s="114"/>
      <c r="L490" s="76">
        <f>SUBTOTAL(9,L491:L499)</f>
        <v>0.72875000000000001</v>
      </c>
      <c r="M490" s="114"/>
      <c r="N490" s="76">
        <f>SUBTOTAL(9,N491:N499)</f>
        <v>0</v>
      </c>
      <c r="O490" s="116"/>
      <c r="P490" s="75">
        <f>SUBTOTAL(9,P491:P499)</f>
        <v>0</v>
      </c>
      <c r="Q490" s="75">
        <f>SUBTOTAL(9,Q491:Q499)</f>
        <v>0</v>
      </c>
      <c r="R490" s="7"/>
      <c r="S490" s="9"/>
      <c r="T490" s="9"/>
    </row>
    <row r="491" spans="1:20" ht="11.25" outlineLevel="5" x14ac:dyDescent="0.2">
      <c r="A491" s="12"/>
      <c r="B491" s="117"/>
      <c r="C491" s="118">
        <v>341</v>
      </c>
      <c r="D491" s="119" t="s">
        <v>501</v>
      </c>
      <c r="E491" s="120" t="s">
        <v>1166</v>
      </c>
      <c r="F491" s="121" t="s">
        <v>1167</v>
      </c>
      <c r="G491" s="119" t="s">
        <v>594</v>
      </c>
      <c r="H491" s="122">
        <v>2</v>
      </c>
      <c r="I491" s="150"/>
      <c r="J491" s="123">
        <f t="shared" ref="J491:J498" si="105">H491*I491</f>
        <v>0</v>
      </c>
      <c r="K491" s="122">
        <v>1.375E-2</v>
      </c>
      <c r="L491" s="122">
        <f t="shared" ref="L491:L498" si="106">H491*K491</f>
        <v>2.75E-2</v>
      </c>
      <c r="M491" s="122"/>
      <c r="N491" s="122">
        <f t="shared" ref="N491:N498" si="107">H491*M491</f>
        <v>0</v>
      </c>
      <c r="O491" s="123">
        <v>21</v>
      </c>
      <c r="P491" s="123">
        <f t="shared" ref="P491:P498" si="108">J491*(O491/100)</f>
        <v>0</v>
      </c>
      <c r="Q491" s="123">
        <f t="shared" ref="Q491:Q498" si="109">J491+P491</f>
        <v>0</v>
      </c>
      <c r="R491" s="9"/>
      <c r="S491" s="9"/>
      <c r="T491" s="9"/>
    </row>
    <row r="492" spans="1:20" ht="11.25" outlineLevel="5" x14ac:dyDescent="0.2">
      <c r="A492" s="12"/>
      <c r="B492" s="117"/>
      <c r="C492" s="118">
        <v>342</v>
      </c>
      <c r="D492" s="119" t="s">
        <v>501</v>
      </c>
      <c r="E492" s="120" t="s">
        <v>1168</v>
      </c>
      <c r="F492" s="121" t="s">
        <v>1169</v>
      </c>
      <c r="G492" s="119" t="s">
        <v>594</v>
      </c>
      <c r="H492" s="122">
        <v>1</v>
      </c>
      <c r="I492" s="150"/>
      <c r="J492" s="123">
        <f t="shared" si="105"/>
        <v>0</v>
      </c>
      <c r="K492" s="122">
        <v>1.375E-2</v>
      </c>
      <c r="L492" s="122">
        <f t="shared" si="106"/>
        <v>1.375E-2</v>
      </c>
      <c r="M492" s="122"/>
      <c r="N492" s="122">
        <f t="shared" si="107"/>
        <v>0</v>
      </c>
      <c r="O492" s="123">
        <v>21</v>
      </c>
      <c r="P492" s="123">
        <f t="shared" si="108"/>
        <v>0</v>
      </c>
      <c r="Q492" s="123">
        <f t="shared" si="109"/>
        <v>0</v>
      </c>
      <c r="R492" s="9"/>
      <c r="S492" s="9"/>
      <c r="T492" s="9"/>
    </row>
    <row r="493" spans="1:20" ht="11.25" outlineLevel="5" x14ac:dyDescent="0.2">
      <c r="A493" s="12"/>
      <c r="B493" s="117"/>
      <c r="C493" s="118">
        <v>343</v>
      </c>
      <c r="D493" s="119" t="s">
        <v>501</v>
      </c>
      <c r="E493" s="120" t="s">
        <v>1170</v>
      </c>
      <c r="F493" s="121" t="s">
        <v>1171</v>
      </c>
      <c r="G493" s="119" t="s">
        <v>594</v>
      </c>
      <c r="H493" s="122">
        <v>1</v>
      </c>
      <c r="I493" s="150"/>
      <c r="J493" s="123">
        <f t="shared" si="105"/>
        <v>0</v>
      </c>
      <c r="K493" s="122">
        <v>1.375E-2</v>
      </c>
      <c r="L493" s="122">
        <f t="shared" si="106"/>
        <v>1.375E-2</v>
      </c>
      <c r="M493" s="122"/>
      <c r="N493" s="122">
        <f t="shared" si="107"/>
        <v>0</v>
      </c>
      <c r="O493" s="123">
        <v>21</v>
      </c>
      <c r="P493" s="123">
        <f t="shared" si="108"/>
        <v>0</v>
      </c>
      <c r="Q493" s="123">
        <f t="shared" si="109"/>
        <v>0</v>
      </c>
      <c r="R493" s="9"/>
      <c r="S493" s="9"/>
      <c r="T493" s="9"/>
    </row>
    <row r="494" spans="1:20" ht="11.25" outlineLevel="5" x14ac:dyDescent="0.2">
      <c r="A494" s="12"/>
      <c r="B494" s="117"/>
      <c r="C494" s="118">
        <v>344</v>
      </c>
      <c r="D494" s="119" t="s">
        <v>501</v>
      </c>
      <c r="E494" s="120" t="s">
        <v>1172</v>
      </c>
      <c r="F494" s="121" t="s">
        <v>1173</v>
      </c>
      <c r="G494" s="119" t="s">
        <v>547</v>
      </c>
      <c r="H494" s="122">
        <v>10</v>
      </c>
      <c r="I494" s="150"/>
      <c r="J494" s="123">
        <f t="shared" si="105"/>
        <v>0</v>
      </c>
      <c r="K494" s="122">
        <v>1.375E-2</v>
      </c>
      <c r="L494" s="122">
        <f t="shared" si="106"/>
        <v>0.13750000000000001</v>
      </c>
      <c r="M494" s="122"/>
      <c r="N494" s="122">
        <f t="shared" si="107"/>
        <v>0</v>
      </c>
      <c r="O494" s="123">
        <v>21</v>
      </c>
      <c r="P494" s="123">
        <f t="shared" si="108"/>
        <v>0</v>
      </c>
      <c r="Q494" s="123">
        <f t="shared" si="109"/>
        <v>0</v>
      </c>
      <c r="R494" s="9"/>
      <c r="S494" s="9"/>
      <c r="T494" s="9"/>
    </row>
    <row r="495" spans="1:20" ht="11.25" outlineLevel="5" x14ac:dyDescent="0.2">
      <c r="A495" s="12"/>
      <c r="B495" s="117"/>
      <c r="C495" s="118">
        <v>345</v>
      </c>
      <c r="D495" s="119" t="s">
        <v>501</v>
      </c>
      <c r="E495" s="120" t="s">
        <v>1174</v>
      </c>
      <c r="F495" s="121" t="s">
        <v>1142</v>
      </c>
      <c r="G495" s="119" t="s">
        <v>594</v>
      </c>
      <c r="H495" s="122">
        <v>1</v>
      </c>
      <c r="I495" s="150"/>
      <c r="J495" s="123">
        <f t="shared" si="105"/>
        <v>0</v>
      </c>
      <c r="K495" s="122">
        <v>1.375E-2</v>
      </c>
      <c r="L495" s="122">
        <f t="shared" si="106"/>
        <v>1.375E-2</v>
      </c>
      <c r="M495" s="122"/>
      <c r="N495" s="122">
        <f t="shared" si="107"/>
        <v>0</v>
      </c>
      <c r="O495" s="123">
        <v>21</v>
      </c>
      <c r="P495" s="123">
        <f t="shared" si="108"/>
        <v>0</v>
      </c>
      <c r="Q495" s="123">
        <f t="shared" si="109"/>
        <v>0</v>
      </c>
      <c r="R495" s="9"/>
      <c r="S495" s="9"/>
      <c r="T495" s="9"/>
    </row>
    <row r="496" spans="1:20" ht="11.25" outlineLevel="5" x14ac:dyDescent="0.2">
      <c r="A496" s="12"/>
      <c r="B496" s="117"/>
      <c r="C496" s="118">
        <v>346</v>
      </c>
      <c r="D496" s="119" t="s">
        <v>501</v>
      </c>
      <c r="E496" s="120" t="s">
        <v>1175</v>
      </c>
      <c r="F496" s="121" t="s">
        <v>1176</v>
      </c>
      <c r="G496" s="119" t="s">
        <v>594</v>
      </c>
      <c r="H496" s="122">
        <v>18</v>
      </c>
      <c r="I496" s="150"/>
      <c r="J496" s="123">
        <f t="shared" si="105"/>
        <v>0</v>
      </c>
      <c r="K496" s="122">
        <v>1.375E-2</v>
      </c>
      <c r="L496" s="122">
        <f t="shared" si="106"/>
        <v>0.2475</v>
      </c>
      <c r="M496" s="122"/>
      <c r="N496" s="122">
        <f t="shared" si="107"/>
        <v>0</v>
      </c>
      <c r="O496" s="123">
        <v>21</v>
      </c>
      <c r="P496" s="123">
        <f t="shared" si="108"/>
        <v>0</v>
      </c>
      <c r="Q496" s="123">
        <f t="shared" si="109"/>
        <v>0</v>
      </c>
      <c r="R496" s="9"/>
      <c r="S496" s="9"/>
      <c r="T496" s="9"/>
    </row>
    <row r="497" spans="1:20" ht="11.25" outlineLevel="5" x14ac:dyDescent="0.2">
      <c r="A497" s="12"/>
      <c r="B497" s="117"/>
      <c r="C497" s="118">
        <v>347</v>
      </c>
      <c r="D497" s="119" t="s">
        <v>501</v>
      </c>
      <c r="E497" s="120" t="s">
        <v>1177</v>
      </c>
      <c r="F497" s="121" t="s">
        <v>1162</v>
      </c>
      <c r="G497" s="119" t="s">
        <v>594</v>
      </c>
      <c r="H497" s="122">
        <v>1</v>
      </c>
      <c r="I497" s="150"/>
      <c r="J497" s="123">
        <f t="shared" si="105"/>
        <v>0</v>
      </c>
      <c r="K497" s="122">
        <v>1.375E-2</v>
      </c>
      <c r="L497" s="122">
        <f t="shared" si="106"/>
        <v>1.375E-2</v>
      </c>
      <c r="M497" s="122"/>
      <c r="N497" s="122">
        <f t="shared" si="107"/>
        <v>0</v>
      </c>
      <c r="O497" s="123">
        <v>21</v>
      </c>
      <c r="P497" s="123">
        <f t="shared" si="108"/>
        <v>0</v>
      </c>
      <c r="Q497" s="123">
        <f t="shared" si="109"/>
        <v>0</v>
      </c>
      <c r="R497" s="9"/>
      <c r="S497" s="9"/>
      <c r="T497" s="9"/>
    </row>
    <row r="498" spans="1:20" ht="11.25" outlineLevel="5" x14ac:dyDescent="0.2">
      <c r="A498" s="12"/>
      <c r="B498" s="117"/>
      <c r="C498" s="118">
        <v>348</v>
      </c>
      <c r="D498" s="119" t="s">
        <v>501</v>
      </c>
      <c r="E498" s="120" t="s">
        <v>1178</v>
      </c>
      <c r="F498" s="121" t="s">
        <v>1179</v>
      </c>
      <c r="G498" s="119" t="s">
        <v>594</v>
      </c>
      <c r="H498" s="122">
        <v>19</v>
      </c>
      <c r="I498" s="150"/>
      <c r="J498" s="123">
        <f t="shared" si="105"/>
        <v>0</v>
      </c>
      <c r="K498" s="122">
        <v>1.375E-2</v>
      </c>
      <c r="L498" s="122">
        <f t="shared" si="106"/>
        <v>0.26124999999999998</v>
      </c>
      <c r="M498" s="122"/>
      <c r="N498" s="122">
        <f t="shared" si="107"/>
        <v>0</v>
      </c>
      <c r="O498" s="123">
        <v>21</v>
      </c>
      <c r="P498" s="123">
        <f t="shared" si="108"/>
        <v>0</v>
      </c>
      <c r="Q498" s="123">
        <f t="shared" si="109"/>
        <v>0</v>
      </c>
      <c r="R498" s="9"/>
      <c r="S498" s="9"/>
      <c r="T498" s="9"/>
    </row>
    <row r="499" spans="1:20" outlineLevel="5" x14ac:dyDescent="0.15">
      <c r="B499" s="7"/>
      <c r="C499" s="7"/>
      <c r="D499" s="7"/>
      <c r="E499" s="7"/>
      <c r="F499" s="7"/>
      <c r="G499" s="7"/>
      <c r="H499" s="7"/>
      <c r="I499" s="9"/>
      <c r="J499" s="9"/>
      <c r="K499" s="7"/>
      <c r="L499" s="7"/>
      <c r="M499" s="7"/>
      <c r="N499" s="7"/>
      <c r="O499" s="7"/>
      <c r="P499" s="9"/>
      <c r="Q499" s="9"/>
    </row>
    <row r="500" spans="1:20" ht="11.25" outlineLevel="2" x14ac:dyDescent="0.2">
      <c r="A500" s="65" t="s">
        <v>217</v>
      </c>
      <c r="B500" s="96">
        <v>3</v>
      </c>
      <c r="C500" s="97"/>
      <c r="D500" s="98" t="s">
        <v>498</v>
      </c>
      <c r="E500" s="98"/>
      <c r="F500" s="99" t="s">
        <v>218</v>
      </c>
      <c r="G500" s="98"/>
      <c r="H500" s="100"/>
      <c r="I500" s="101"/>
      <c r="J500" s="67">
        <f>SUBTOTAL(9,J501:J755)</f>
        <v>0</v>
      </c>
      <c r="K500" s="100"/>
      <c r="L500" s="68">
        <f>SUBTOTAL(9,L501:L755)</f>
        <v>0</v>
      </c>
      <c r="M500" s="100"/>
      <c r="N500" s="68">
        <f>SUBTOTAL(9,N501:N755)</f>
        <v>0</v>
      </c>
      <c r="O500" s="102"/>
      <c r="P500" s="67">
        <f>SUBTOTAL(9,P501:P755)</f>
        <v>0</v>
      </c>
      <c r="Q500" s="67">
        <f>SUBTOTAL(9,Q501:Q755)</f>
        <v>0</v>
      </c>
      <c r="R500" s="7"/>
      <c r="S500" s="9"/>
      <c r="T500" s="9"/>
    </row>
    <row r="501" spans="1:20" ht="10.5" outlineLevel="3" x14ac:dyDescent="0.15">
      <c r="A501" s="69" t="s">
        <v>219</v>
      </c>
      <c r="B501" s="103">
        <v>4</v>
      </c>
      <c r="C501" s="104"/>
      <c r="D501" s="105" t="s">
        <v>499</v>
      </c>
      <c r="E501" s="105"/>
      <c r="F501" s="106" t="s">
        <v>220</v>
      </c>
      <c r="G501" s="105"/>
      <c r="H501" s="107"/>
      <c r="I501" s="108"/>
      <c r="J501" s="71">
        <f>SUBTOTAL(9,J502:J642)</f>
        <v>0</v>
      </c>
      <c r="K501" s="107"/>
      <c r="L501" s="72">
        <f>SUBTOTAL(9,L502:L642)</f>
        <v>0</v>
      </c>
      <c r="M501" s="107"/>
      <c r="N501" s="72">
        <f>SUBTOTAL(9,N502:N642)</f>
        <v>0</v>
      </c>
      <c r="O501" s="109"/>
      <c r="P501" s="71">
        <f>SUBTOTAL(9,P502:P642)</f>
        <v>0</v>
      </c>
      <c r="Q501" s="71">
        <f>SUBTOTAL(9,Q502:Q642)</f>
        <v>0</v>
      </c>
      <c r="R501" s="7"/>
      <c r="S501" s="9"/>
      <c r="T501" s="9"/>
    </row>
    <row r="502" spans="1:20" ht="9" outlineLevel="4" x14ac:dyDescent="0.15">
      <c r="A502" s="73" t="s">
        <v>221</v>
      </c>
      <c r="B502" s="110">
        <v>5</v>
      </c>
      <c r="C502" s="111"/>
      <c r="D502" s="112" t="s">
        <v>500</v>
      </c>
      <c r="E502" s="112"/>
      <c r="F502" s="113" t="s">
        <v>222</v>
      </c>
      <c r="G502" s="112"/>
      <c r="H502" s="114"/>
      <c r="I502" s="115"/>
      <c r="J502" s="75">
        <f>SUBTOTAL(9,J503:J526)</f>
        <v>0</v>
      </c>
      <c r="K502" s="114"/>
      <c r="L502" s="76">
        <f>SUBTOTAL(9,L503:L526)</f>
        <v>0</v>
      </c>
      <c r="M502" s="114"/>
      <c r="N502" s="76">
        <f>SUBTOTAL(9,N503:N526)</f>
        <v>0</v>
      </c>
      <c r="O502" s="116"/>
      <c r="P502" s="75">
        <f>SUBTOTAL(9,P503:P526)</f>
        <v>0</v>
      </c>
      <c r="Q502" s="75">
        <f>SUBTOTAL(9,Q503:Q526)</f>
        <v>0</v>
      </c>
      <c r="R502" s="7"/>
      <c r="S502" s="9"/>
      <c r="T502" s="9"/>
    </row>
    <row r="503" spans="1:20" ht="22.5" outlineLevel="5" x14ac:dyDescent="0.2">
      <c r="A503" s="12"/>
      <c r="B503" s="117"/>
      <c r="C503" s="118">
        <v>349</v>
      </c>
      <c r="D503" s="119" t="s">
        <v>621</v>
      </c>
      <c r="E503" s="120" t="s">
        <v>1180</v>
      </c>
      <c r="F503" s="121" t="s">
        <v>1181</v>
      </c>
      <c r="G503" s="119" t="s">
        <v>570</v>
      </c>
      <c r="H503" s="122">
        <v>1</v>
      </c>
      <c r="I503" s="150"/>
      <c r="J503" s="123">
        <f t="shared" ref="J503:J525" si="110">H503*I503</f>
        <v>0</v>
      </c>
      <c r="K503" s="122"/>
      <c r="L503" s="122">
        <f t="shared" ref="L503:L525" si="111">H503*K503</f>
        <v>0</v>
      </c>
      <c r="M503" s="122"/>
      <c r="N503" s="122">
        <f t="shared" ref="N503:N525" si="112">H503*M503</f>
        <v>0</v>
      </c>
      <c r="O503" s="123">
        <v>21</v>
      </c>
      <c r="P503" s="123">
        <f t="shared" ref="P503:P525" si="113">J503*(O503/100)</f>
        <v>0</v>
      </c>
      <c r="Q503" s="123">
        <f t="shared" ref="Q503:Q525" si="114">J503+P503</f>
        <v>0</v>
      </c>
      <c r="R503" s="9"/>
      <c r="S503" s="9"/>
      <c r="T503" s="9"/>
    </row>
    <row r="504" spans="1:20" ht="11.25" outlineLevel="5" x14ac:dyDescent="0.2">
      <c r="A504" s="12"/>
      <c r="B504" s="117"/>
      <c r="C504" s="118">
        <v>350</v>
      </c>
      <c r="D504" s="119" t="s">
        <v>621</v>
      </c>
      <c r="E504" s="120" t="s">
        <v>1182</v>
      </c>
      <c r="F504" s="121" t="s">
        <v>1183</v>
      </c>
      <c r="G504" s="119" t="s">
        <v>547</v>
      </c>
      <c r="H504" s="122">
        <v>85</v>
      </c>
      <c r="I504" s="150"/>
      <c r="J504" s="123">
        <f t="shared" si="110"/>
        <v>0</v>
      </c>
      <c r="K504" s="122"/>
      <c r="L504" s="122">
        <f t="shared" si="111"/>
        <v>0</v>
      </c>
      <c r="M504" s="122"/>
      <c r="N504" s="122">
        <f t="shared" si="112"/>
        <v>0</v>
      </c>
      <c r="O504" s="123">
        <v>21</v>
      </c>
      <c r="P504" s="123">
        <f t="shared" si="113"/>
        <v>0</v>
      </c>
      <c r="Q504" s="123">
        <f t="shared" si="114"/>
        <v>0</v>
      </c>
      <c r="R504" s="9"/>
      <c r="S504" s="9"/>
      <c r="T504" s="9"/>
    </row>
    <row r="505" spans="1:20" ht="11.25" outlineLevel="5" x14ac:dyDescent="0.2">
      <c r="A505" s="12"/>
      <c r="B505" s="117"/>
      <c r="C505" s="118">
        <v>351</v>
      </c>
      <c r="D505" s="119" t="s">
        <v>621</v>
      </c>
      <c r="E505" s="120" t="s">
        <v>1184</v>
      </c>
      <c r="F505" s="121" t="s">
        <v>1185</v>
      </c>
      <c r="G505" s="119" t="s">
        <v>547</v>
      </c>
      <c r="H505" s="122">
        <v>35</v>
      </c>
      <c r="I505" s="150"/>
      <c r="J505" s="123">
        <f t="shared" si="110"/>
        <v>0</v>
      </c>
      <c r="K505" s="122"/>
      <c r="L505" s="122">
        <f t="shared" si="111"/>
        <v>0</v>
      </c>
      <c r="M505" s="122"/>
      <c r="N505" s="122">
        <f t="shared" si="112"/>
        <v>0</v>
      </c>
      <c r="O505" s="123">
        <v>21</v>
      </c>
      <c r="P505" s="123">
        <f t="shared" si="113"/>
        <v>0</v>
      </c>
      <c r="Q505" s="123">
        <f t="shared" si="114"/>
        <v>0</v>
      </c>
      <c r="R505" s="9"/>
      <c r="S505" s="9"/>
      <c r="T505" s="9"/>
    </row>
    <row r="506" spans="1:20" ht="11.25" outlineLevel="5" x14ac:dyDescent="0.2">
      <c r="A506" s="12"/>
      <c r="B506" s="117"/>
      <c r="C506" s="118">
        <v>352</v>
      </c>
      <c r="D506" s="119" t="s">
        <v>621</v>
      </c>
      <c r="E506" s="120" t="s">
        <v>1186</v>
      </c>
      <c r="F506" s="121" t="s">
        <v>1187</v>
      </c>
      <c r="G506" s="119" t="s">
        <v>547</v>
      </c>
      <c r="H506" s="122">
        <v>30</v>
      </c>
      <c r="I506" s="150"/>
      <c r="J506" s="123">
        <f t="shared" si="110"/>
        <v>0</v>
      </c>
      <c r="K506" s="122"/>
      <c r="L506" s="122">
        <f t="shared" si="111"/>
        <v>0</v>
      </c>
      <c r="M506" s="122"/>
      <c r="N506" s="122">
        <f t="shared" si="112"/>
        <v>0</v>
      </c>
      <c r="O506" s="123">
        <v>21</v>
      </c>
      <c r="P506" s="123">
        <f t="shared" si="113"/>
        <v>0</v>
      </c>
      <c r="Q506" s="123">
        <f t="shared" si="114"/>
        <v>0</v>
      </c>
      <c r="R506" s="9"/>
      <c r="S506" s="9"/>
      <c r="T506" s="9"/>
    </row>
    <row r="507" spans="1:20" ht="22.5" outlineLevel="5" x14ac:dyDescent="0.2">
      <c r="A507" s="12"/>
      <c r="B507" s="117"/>
      <c r="C507" s="118">
        <v>353</v>
      </c>
      <c r="D507" s="119" t="s">
        <v>621</v>
      </c>
      <c r="E507" s="120" t="s">
        <v>1188</v>
      </c>
      <c r="F507" s="121" t="s">
        <v>1189</v>
      </c>
      <c r="G507" s="119" t="s">
        <v>570</v>
      </c>
      <c r="H507" s="122">
        <v>1</v>
      </c>
      <c r="I507" s="150"/>
      <c r="J507" s="123">
        <f t="shared" si="110"/>
        <v>0</v>
      </c>
      <c r="K507" s="122"/>
      <c r="L507" s="122">
        <f t="shared" si="111"/>
        <v>0</v>
      </c>
      <c r="M507" s="122"/>
      <c r="N507" s="122">
        <f t="shared" si="112"/>
        <v>0</v>
      </c>
      <c r="O507" s="123">
        <v>21</v>
      </c>
      <c r="P507" s="123">
        <f t="shared" si="113"/>
        <v>0</v>
      </c>
      <c r="Q507" s="123">
        <f t="shared" si="114"/>
        <v>0</v>
      </c>
      <c r="R507" s="9"/>
      <c r="S507" s="9"/>
      <c r="T507" s="9"/>
    </row>
    <row r="508" spans="1:20" ht="11.25" outlineLevel="5" x14ac:dyDescent="0.2">
      <c r="A508" s="12"/>
      <c r="B508" s="117"/>
      <c r="C508" s="118">
        <v>354</v>
      </c>
      <c r="D508" s="119" t="s">
        <v>621</v>
      </c>
      <c r="E508" s="120" t="s">
        <v>1190</v>
      </c>
      <c r="F508" s="121" t="s">
        <v>1191</v>
      </c>
      <c r="G508" s="119" t="s">
        <v>859</v>
      </c>
      <c r="H508" s="122">
        <v>245</v>
      </c>
      <c r="I508" s="150"/>
      <c r="J508" s="123">
        <f t="shared" si="110"/>
        <v>0</v>
      </c>
      <c r="K508" s="122"/>
      <c r="L508" s="122">
        <f t="shared" si="111"/>
        <v>0</v>
      </c>
      <c r="M508" s="122"/>
      <c r="N508" s="122">
        <f t="shared" si="112"/>
        <v>0</v>
      </c>
      <c r="O508" s="123">
        <v>21</v>
      </c>
      <c r="P508" s="123">
        <f t="shared" si="113"/>
        <v>0</v>
      </c>
      <c r="Q508" s="123">
        <f t="shared" si="114"/>
        <v>0</v>
      </c>
      <c r="R508" s="9"/>
      <c r="S508" s="9"/>
      <c r="T508" s="9"/>
    </row>
    <row r="509" spans="1:20" ht="11.25" outlineLevel="5" x14ac:dyDescent="0.2">
      <c r="A509" s="12"/>
      <c r="B509" s="117"/>
      <c r="C509" s="118">
        <v>355</v>
      </c>
      <c r="D509" s="119" t="s">
        <v>621</v>
      </c>
      <c r="E509" s="120" t="s">
        <v>1192</v>
      </c>
      <c r="F509" s="121" t="s">
        <v>1193</v>
      </c>
      <c r="G509" s="119" t="s">
        <v>859</v>
      </c>
      <c r="H509" s="122">
        <v>65</v>
      </c>
      <c r="I509" s="150"/>
      <c r="J509" s="123">
        <f t="shared" si="110"/>
        <v>0</v>
      </c>
      <c r="K509" s="122"/>
      <c r="L509" s="122">
        <f t="shared" si="111"/>
        <v>0</v>
      </c>
      <c r="M509" s="122"/>
      <c r="N509" s="122">
        <f t="shared" si="112"/>
        <v>0</v>
      </c>
      <c r="O509" s="123">
        <v>21</v>
      </c>
      <c r="P509" s="123">
        <f t="shared" si="113"/>
        <v>0</v>
      </c>
      <c r="Q509" s="123">
        <f t="shared" si="114"/>
        <v>0</v>
      </c>
      <c r="R509" s="9"/>
      <c r="S509" s="9"/>
      <c r="T509" s="9"/>
    </row>
    <row r="510" spans="1:20" ht="11.25" outlineLevel="5" x14ac:dyDescent="0.2">
      <c r="A510" s="12"/>
      <c r="B510" s="117"/>
      <c r="C510" s="118">
        <v>356</v>
      </c>
      <c r="D510" s="119" t="s">
        <v>621</v>
      </c>
      <c r="E510" s="120" t="s">
        <v>1194</v>
      </c>
      <c r="F510" s="121" t="s">
        <v>1195</v>
      </c>
      <c r="G510" s="119" t="s">
        <v>859</v>
      </c>
      <c r="H510" s="122">
        <v>10</v>
      </c>
      <c r="I510" s="150"/>
      <c r="J510" s="123">
        <f t="shared" si="110"/>
        <v>0</v>
      </c>
      <c r="K510" s="122"/>
      <c r="L510" s="122">
        <f t="shared" si="111"/>
        <v>0</v>
      </c>
      <c r="M510" s="122"/>
      <c r="N510" s="122">
        <f t="shared" si="112"/>
        <v>0</v>
      </c>
      <c r="O510" s="123">
        <v>21</v>
      </c>
      <c r="P510" s="123">
        <f t="shared" si="113"/>
        <v>0</v>
      </c>
      <c r="Q510" s="123">
        <f t="shared" si="114"/>
        <v>0</v>
      </c>
      <c r="R510" s="9"/>
      <c r="S510" s="9"/>
      <c r="T510" s="9"/>
    </row>
    <row r="511" spans="1:20" ht="33.75" outlineLevel="5" x14ac:dyDescent="0.2">
      <c r="A511" s="12"/>
      <c r="B511" s="117"/>
      <c r="C511" s="118">
        <v>357</v>
      </c>
      <c r="D511" s="119" t="s">
        <v>621</v>
      </c>
      <c r="E511" s="120" t="s">
        <v>1196</v>
      </c>
      <c r="F511" s="121" t="s">
        <v>1197</v>
      </c>
      <c r="G511" s="119" t="s">
        <v>594</v>
      </c>
      <c r="H511" s="122">
        <v>1</v>
      </c>
      <c r="I511" s="150"/>
      <c r="J511" s="123">
        <f t="shared" si="110"/>
        <v>0</v>
      </c>
      <c r="K511" s="122"/>
      <c r="L511" s="122">
        <f t="shared" si="111"/>
        <v>0</v>
      </c>
      <c r="M511" s="122"/>
      <c r="N511" s="122">
        <f t="shared" si="112"/>
        <v>0</v>
      </c>
      <c r="O511" s="123">
        <v>21</v>
      </c>
      <c r="P511" s="123">
        <f t="shared" si="113"/>
        <v>0</v>
      </c>
      <c r="Q511" s="123">
        <f t="shared" si="114"/>
        <v>0</v>
      </c>
      <c r="R511" s="9"/>
      <c r="S511" s="9"/>
      <c r="T511" s="9"/>
    </row>
    <row r="512" spans="1:20" ht="22.5" outlineLevel="5" x14ac:dyDescent="0.2">
      <c r="A512" s="12"/>
      <c r="B512" s="117"/>
      <c r="C512" s="118">
        <v>358</v>
      </c>
      <c r="D512" s="119" t="s">
        <v>621</v>
      </c>
      <c r="E512" s="120" t="s">
        <v>1198</v>
      </c>
      <c r="F512" s="121" t="s">
        <v>1199</v>
      </c>
      <c r="G512" s="119" t="s">
        <v>547</v>
      </c>
      <c r="H512" s="122">
        <v>45</v>
      </c>
      <c r="I512" s="150"/>
      <c r="J512" s="123">
        <f t="shared" si="110"/>
        <v>0</v>
      </c>
      <c r="K512" s="122"/>
      <c r="L512" s="122">
        <f t="shared" si="111"/>
        <v>0</v>
      </c>
      <c r="M512" s="122"/>
      <c r="N512" s="122">
        <f t="shared" si="112"/>
        <v>0</v>
      </c>
      <c r="O512" s="123">
        <v>21</v>
      </c>
      <c r="P512" s="123">
        <f t="shared" si="113"/>
        <v>0</v>
      </c>
      <c r="Q512" s="123">
        <f t="shared" si="114"/>
        <v>0</v>
      </c>
      <c r="R512" s="9"/>
      <c r="S512" s="9"/>
      <c r="T512" s="9"/>
    </row>
    <row r="513" spans="1:20" ht="22.5" outlineLevel="5" x14ac:dyDescent="0.2">
      <c r="A513" s="12"/>
      <c r="B513" s="117"/>
      <c r="C513" s="118">
        <v>359</v>
      </c>
      <c r="D513" s="119" t="s">
        <v>621</v>
      </c>
      <c r="E513" s="120" t="s">
        <v>1200</v>
      </c>
      <c r="F513" s="121" t="s">
        <v>1201</v>
      </c>
      <c r="G513" s="119" t="s">
        <v>547</v>
      </c>
      <c r="H513" s="122">
        <v>65</v>
      </c>
      <c r="I513" s="150"/>
      <c r="J513" s="123">
        <f t="shared" si="110"/>
        <v>0</v>
      </c>
      <c r="K513" s="122"/>
      <c r="L513" s="122">
        <f t="shared" si="111"/>
        <v>0</v>
      </c>
      <c r="M513" s="122"/>
      <c r="N513" s="122">
        <f t="shared" si="112"/>
        <v>0</v>
      </c>
      <c r="O513" s="123">
        <v>21</v>
      </c>
      <c r="P513" s="123">
        <f t="shared" si="113"/>
        <v>0</v>
      </c>
      <c r="Q513" s="123">
        <f t="shared" si="114"/>
        <v>0</v>
      </c>
      <c r="R513" s="9"/>
      <c r="S513" s="9"/>
      <c r="T513" s="9"/>
    </row>
    <row r="514" spans="1:20" ht="33.75" outlineLevel="5" x14ac:dyDescent="0.2">
      <c r="A514" s="12"/>
      <c r="B514" s="117"/>
      <c r="C514" s="118">
        <v>360</v>
      </c>
      <c r="D514" s="119" t="s">
        <v>621</v>
      </c>
      <c r="E514" s="120" t="s">
        <v>1202</v>
      </c>
      <c r="F514" s="121" t="s">
        <v>1203</v>
      </c>
      <c r="G514" s="119" t="s">
        <v>594</v>
      </c>
      <c r="H514" s="122">
        <v>1</v>
      </c>
      <c r="I514" s="150"/>
      <c r="J514" s="123">
        <f t="shared" si="110"/>
        <v>0</v>
      </c>
      <c r="K514" s="122"/>
      <c r="L514" s="122">
        <f t="shared" si="111"/>
        <v>0</v>
      </c>
      <c r="M514" s="122"/>
      <c r="N514" s="122">
        <f t="shared" si="112"/>
        <v>0</v>
      </c>
      <c r="O514" s="123">
        <v>21</v>
      </c>
      <c r="P514" s="123">
        <f t="shared" si="113"/>
        <v>0</v>
      </c>
      <c r="Q514" s="123">
        <f t="shared" si="114"/>
        <v>0</v>
      </c>
      <c r="R514" s="9"/>
      <c r="S514" s="9"/>
      <c r="T514" s="9"/>
    </row>
    <row r="515" spans="1:20" ht="11.25" outlineLevel="5" x14ac:dyDescent="0.2">
      <c r="A515" s="12"/>
      <c r="B515" s="117"/>
      <c r="C515" s="118">
        <v>361</v>
      </c>
      <c r="D515" s="119" t="s">
        <v>621</v>
      </c>
      <c r="E515" s="120" t="s">
        <v>1204</v>
      </c>
      <c r="F515" s="121" t="s">
        <v>1205</v>
      </c>
      <c r="G515" s="119" t="s">
        <v>547</v>
      </c>
      <c r="H515" s="122">
        <v>35</v>
      </c>
      <c r="I515" s="150"/>
      <c r="J515" s="123">
        <f t="shared" si="110"/>
        <v>0</v>
      </c>
      <c r="K515" s="122"/>
      <c r="L515" s="122">
        <f t="shared" si="111"/>
        <v>0</v>
      </c>
      <c r="M515" s="122"/>
      <c r="N515" s="122">
        <f t="shared" si="112"/>
        <v>0</v>
      </c>
      <c r="O515" s="123">
        <v>21</v>
      </c>
      <c r="P515" s="123">
        <f t="shared" si="113"/>
        <v>0</v>
      </c>
      <c r="Q515" s="123">
        <f t="shared" si="114"/>
        <v>0</v>
      </c>
      <c r="R515" s="9"/>
      <c r="S515" s="9"/>
      <c r="T515" s="9"/>
    </row>
    <row r="516" spans="1:20" ht="11.25" outlineLevel="5" x14ac:dyDescent="0.2">
      <c r="A516" s="12"/>
      <c r="B516" s="117"/>
      <c r="C516" s="118">
        <v>362</v>
      </c>
      <c r="D516" s="119" t="s">
        <v>621</v>
      </c>
      <c r="E516" s="120" t="s">
        <v>1206</v>
      </c>
      <c r="F516" s="121" t="s">
        <v>1207</v>
      </c>
      <c r="G516" s="119" t="s">
        <v>547</v>
      </c>
      <c r="H516" s="122">
        <v>85</v>
      </c>
      <c r="I516" s="150"/>
      <c r="J516" s="123">
        <f t="shared" si="110"/>
        <v>0</v>
      </c>
      <c r="K516" s="122"/>
      <c r="L516" s="122">
        <f t="shared" si="111"/>
        <v>0</v>
      </c>
      <c r="M516" s="122"/>
      <c r="N516" s="122">
        <f t="shared" si="112"/>
        <v>0</v>
      </c>
      <c r="O516" s="123">
        <v>21</v>
      </c>
      <c r="P516" s="123">
        <f t="shared" si="113"/>
        <v>0</v>
      </c>
      <c r="Q516" s="123">
        <f t="shared" si="114"/>
        <v>0</v>
      </c>
      <c r="R516" s="9"/>
      <c r="S516" s="9"/>
      <c r="T516" s="9"/>
    </row>
    <row r="517" spans="1:20" ht="22.5" outlineLevel="5" x14ac:dyDescent="0.2">
      <c r="A517" s="12"/>
      <c r="B517" s="117"/>
      <c r="C517" s="118">
        <v>363</v>
      </c>
      <c r="D517" s="119" t="s">
        <v>621</v>
      </c>
      <c r="E517" s="120" t="s">
        <v>1208</v>
      </c>
      <c r="F517" s="121" t="s">
        <v>1209</v>
      </c>
      <c r="G517" s="119" t="s">
        <v>594</v>
      </c>
      <c r="H517" s="122">
        <v>18</v>
      </c>
      <c r="I517" s="150"/>
      <c r="J517" s="123">
        <f t="shared" si="110"/>
        <v>0</v>
      </c>
      <c r="K517" s="122"/>
      <c r="L517" s="122">
        <f t="shared" si="111"/>
        <v>0</v>
      </c>
      <c r="M517" s="122"/>
      <c r="N517" s="122">
        <f t="shared" si="112"/>
        <v>0</v>
      </c>
      <c r="O517" s="123">
        <v>21</v>
      </c>
      <c r="P517" s="123">
        <f t="shared" si="113"/>
        <v>0</v>
      </c>
      <c r="Q517" s="123">
        <f t="shared" si="114"/>
        <v>0</v>
      </c>
      <c r="R517" s="9"/>
      <c r="S517" s="9"/>
      <c r="T517" s="9"/>
    </row>
    <row r="518" spans="1:20" ht="22.5" outlineLevel="5" x14ac:dyDescent="0.2">
      <c r="A518" s="12"/>
      <c r="B518" s="117"/>
      <c r="C518" s="118">
        <v>364</v>
      </c>
      <c r="D518" s="119" t="s">
        <v>621</v>
      </c>
      <c r="E518" s="120" t="s">
        <v>1210</v>
      </c>
      <c r="F518" s="121" t="s">
        <v>1211</v>
      </c>
      <c r="G518" s="119" t="s">
        <v>594</v>
      </c>
      <c r="H518" s="122">
        <v>24</v>
      </c>
      <c r="I518" s="150"/>
      <c r="J518" s="123">
        <f t="shared" si="110"/>
        <v>0</v>
      </c>
      <c r="K518" s="122"/>
      <c r="L518" s="122">
        <f t="shared" si="111"/>
        <v>0</v>
      </c>
      <c r="M518" s="122"/>
      <c r="N518" s="122">
        <f t="shared" si="112"/>
        <v>0</v>
      </c>
      <c r="O518" s="123">
        <v>21</v>
      </c>
      <c r="P518" s="123">
        <f t="shared" si="113"/>
        <v>0</v>
      </c>
      <c r="Q518" s="123">
        <f t="shared" si="114"/>
        <v>0</v>
      </c>
      <c r="R518" s="9"/>
      <c r="S518" s="9"/>
      <c r="T518" s="9"/>
    </row>
    <row r="519" spans="1:20" ht="11.25" outlineLevel="5" x14ac:dyDescent="0.2">
      <c r="A519" s="12"/>
      <c r="B519" s="117"/>
      <c r="C519" s="118">
        <v>365</v>
      </c>
      <c r="D519" s="119" t="s">
        <v>621</v>
      </c>
      <c r="E519" s="120" t="s">
        <v>1212</v>
      </c>
      <c r="F519" s="121" t="s">
        <v>1213</v>
      </c>
      <c r="G519" s="119" t="s">
        <v>1214</v>
      </c>
      <c r="H519" s="122">
        <v>6</v>
      </c>
      <c r="I519" s="150"/>
      <c r="J519" s="123">
        <f t="shared" si="110"/>
        <v>0</v>
      </c>
      <c r="K519" s="122"/>
      <c r="L519" s="122">
        <f t="shared" si="111"/>
        <v>0</v>
      </c>
      <c r="M519" s="122"/>
      <c r="N519" s="122">
        <f t="shared" si="112"/>
        <v>0</v>
      </c>
      <c r="O519" s="123">
        <v>21</v>
      </c>
      <c r="P519" s="123">
        <f t="shared" si="113"/>
        <v>0</v>
      </c>
      <c r="Q519" s="123">
        <f t="shared" si="114"/>
        <v>0</v>
      </c>
      <c r="R519" s="9"/>
      <c r="S519" s="9"/>
      <c r="T519" s="9"/>
    </row>
    <row r="520" spans="1:20" ht="11.25" outlineLevel="5" x14ac:dyDescent="0.2">
      <c r="A520" s="12"/>
      <c r="B520" s="117"/>
      <c r="C520" s="118">
        <v>366</v>
      </c>
      <c r="D520" s="119" t="s">
        <v>621</v>
      </c>
      <c r="E520" s="120" t="s">
        <v>1215</v>
      </c>
      <c r="F520" s="121" t="s">
        <v>1216</v>
      </c>
      <c r="G520" s="119" t="s">
        <v>1214</v>
      </c>
      <c r="H520" s="122">
        <v>2</v>
      </c>
      <c r="I520" s="150"/>
      <c r="J520" s="123">
        <f t="shared" si="110"/>
        <v>0</v>
      </c>
      <c r="K520" s="122"/>
      <c r="L520" s="122">
        <f t="shared" si="111"/>
        <v>0</v>
      </c>
      <c r="M520" s="122"/>
      <c r="N520" s="122">
        <f t="shared" si="112"/>
        <v>0</v>
      </c>
      <c r="O520" s="123">
        <v>21</v>
      </c>
      <c r="P520" s="123">
        <f t="shared" si="113"/>
        <v>0</v>
      </c>
      <c r="Q520" s="123">
        <f t="shared" si="114"/>
        <v>0</v>
      </c>
      <c r="R520" s="9"/>
      <c r="S520" s="9"/>
      <c r="T520" s="9"/>
    </row>
    <row r="521" spans="1:20" ht="22.5" outlineLevel="5" x14ac:dyDescent="0.2">
      <c r="A521" s="12"/>
      <c r="B521" s="117"/>
      <c r="C521" s="118">
        <v>367</v>
      </c>
      <c r="D521" s="119" t="s">
        <v>621</v>
      </c>
      <c r="E521" s="120" t="s">
        <v>1217</v>
      </c>
      <c r="F521" s="121" t="s">
        <v>1218</v>
      </c>
      <c r="G521" s="119" t="s">
        <v>1214</v>
      </c>
      <c r="H521" s="122">
        <v>1</v>
      </c>
      <c r="I521" s="150"/>
      <c r="J521" s="123">
        <f t="shared" si="110"/>
        <v>0</v>
      </c>
      <c r="K521" s="122"/>
      <c r="L521" s="122">
        <f t="shared" si="111"/>
        <v>0</v>
      </c>
      <c r="M521" s="122"/>
      <c r="N521" s="122">
        <f t="shared" si="112"/>
        <v>0</v>
      </c>
      <c r="O521" s="123">
        <v>21</v>
      </c>
      <c r="P521" s="123">
        <f t="shared" si="113"/>
        <v>0</v>
      </c>
      <c r="Q521" s="123">
        <f t="shared" si="114"/>
        <v>0</v>
      </c>
      <c r="R521" s="9"/>
      <c r="S521" s="9"/>
      <c r="T521" s="9"/>
    </row>
    <row r="522" spans="1:20" ht="22.5" outlineLevel="5" x14ac:dyDescent="0.2">
      <c r="A522" s="12"/>
      <c r="B522" s="117"/>
      <c r="C522" s="118">
        <v>368</v>
      </c>
      <c r="D522" s="119" t="s">
        <v>621</v>
      </c>
      <c r="E522" s="120" t="s">
        <v>1219</v>
      </c>
      <c r="F522" s="121" t="s">
        <v>1220</v>
      </c>
      <c r="G522" s="119" t="s">
        <v>1214</v>
      </c>
      <c r="H522" s="122">
        <v>20</v>
      </c>
      <c r="I522" s="150"/>
      <c r="J522" s="123">
        <f t="shared" si="110"/>
        <v>0</v>
      </c>
      <c r="K522" s="122"/>
      <c r="L522" s="122">
        <f t="shared" si="111"/>
        <v>0</v>
      </c>
      <c r="M522" s="122"/>
      <c r="N522" s="122">
        <f t="shared" si="112"/>
        <v>0</v>
      </c>
      <c r="O522" s="123">
        <v>21</v>
      </c>
      <c r="P522" s="123">
        <f t="shared" si="113"/>
        <v>0</v>
      </c>
      <c r="Q522" s="123">
        <f t="shared" si="114"/>
        <v>0</v>
      </c>
      <c r="R522" s="9"/>
      <c r="S522" s="9"/>
      <c r="T522" s="9"/>
    </row>
    <row r="523" spans="1:20" ht="22.5" outlineLevel="5" x14ac:dyDescent="0.2">
      <c r="A523" s="12"/>
      <c r="B523" s="117"/>
      <c r="C523" s="118">
        <v>369</v>
      </c>
      <c r="D523" s="119" t="s">
        <v>621</v>
      </c>
      <c r="E523" s="120" t="s">
        <v>1221</v>
      </c>
      <c r="F523" s="121" t="s">
        <v>1222</v>
      </c>
      <c r="G523" s="119" t="s">
        <v>1214</v>
      </c>
      <c r="H523" s="122">
        <v>18</v>
      </c>
      <c r="I523" s="150"/>
      <c r="J523" s="123">
        <f t="shared" si="110"/>
        <v>0</v>
      </c>
      <c r="K523" s="122"/>
      <c r="L523" s="122">
        <f t="shared" si="111"/>
        <v>0</v>
      </c>
      <c r="M523" s="122"/>
      <c r="N523" s="122">
        <f t="shared" si="112"/>
        <v>0</v>
      </c>
      <c r="O523" s="123">
        <v>21</v>
      </c>
      <c r="P523" s="123">
        <f t="shared" si="113"/>
        <v>0</v>
      </c>
      <c r="Q523" s="123">
        <f t="shared" si="114"/>
        <v>0</v>
      </c>
      <c r="R523" s="9"/>
      <c r="S523" s="9"/>
      <c r="T523" s="9"/>
    </row>
    <row r="524" spans="1:20" ht="22.5" outlineLevel="5" x14ac:dyDescent="0.2">
      <c r="A524" s="12"/>
      <c r="B524" s="117"/>
      <c r="C524" s="118">
        <v>370</v>
      </c>
      <c r="D524" s="119" t="s">
        <v>621</v>
      </c>
      <c r="E524" s="120" t="s">
        <v>1223</v>
      </c>
      <c r="F524" s="121" t="s">
        <v>1224</v>
      </c>
      <c r="G524" s="119" t="s">
        <v>1214</v>
      </c>
      <c r="H524" s="122">
        <v>11</v>
      </c>
      <c r="I524" s="150"/>
      <c r="J524" s="123">
        <f t="shared" si="110"/>
        <v>0</v>
      </c>
      <c r="K524" s="122"/>
      <c r="L524" s="122">
        <f t="shared" si="111"/>
        <v>0</v>
      </c>
      <c r="M524" s="122"/>
      <c r="N524" s="122">
        <f t="shared" si="112"/>
        <v>0</v>
      </c>
      <c r="O524" s="123">
        <v>21</v>
      </c>
      <c r="P524" s="123">
        <f t="shared" si="113"/>
        <v>0</v>
      </c>
      <c r="Q524" s="123">
        <f t="shared" si="114"/>
        <v>0</v>
      </c>
      <c r="R524" s="9"/>
      <c r="S524" s="9"/>
      <c r="T524" s="9"/>
    </row>
    <row r="525" spans="1:20" ht="22.5" outlineLevel="5" x14ac:dyDescent="0.2">
      <c r="A525" s="12"/>
      <c r="B525" s="117"/>
      <c r="C525" s="118">
        <v>371</v>
      </c>
      <c r="D525" s="119" t="s">
        <v>621</v>
      </c>
      <c r="E525" s="120" t="s">
        <v>1225</v>
      </c>
      <c r="F525" s="121" t="s">
        <v>1226</v>
      </c>
      <c r="G525" s="119" t="s">
        <v>1214</v>
      </c>
      <c r="H525" s="122">
        <v>4</v>
      </c>
      <c r="I525" s="150"/>
      <c r="J525" s="123">
        <f t="shared" si="110"/>
        <v>0</v>
      </c>
      <c r="K525" s="122"/>
      <c r="L525" s="122">
        <f t="shared" si="111"/>
        <v>0</v>
      </c>
      <c r="M525" s="122"/>
      <c r="N525" s="122">
        <f t="shared" si="112"/>
        <v>0</v>
      </c>
      <c r="O525" s="123">
        <v>21</v>
      </c>
      <c r="P525" s="123">
        <f t="shared" si="113"/>
        <v>0</v>
      </c>
      <c r="Q525" s="123">
        <f t="shared" si="114"/>
        <v>0</v>
      </c>
      <c r="R525" s="9"/>
      <c r="S525" s="9"/>
      <c r="T525" s="9"/>
    </row>
    <row r="526" spans="1:20" outlineLevel="5" x14ac:dyDescent="0.15">
      <c r="B526" s="7"/>
      <c r="C526" s="7"/>
      <c r="D526" s="7"/>
      <c r="E526" s="7"/>
      <c r="F526" s="7"/>
      <c r="G526" s="7"/>
      <c r="H526" s="7"/>
      <c r="I526" s="9"/>
      <c r="J526" s="9"/>
      <c r="K526" s="7"/>
      <c r="L526" s="7"/>
      <c r="M526" s="7"/>
      <c r="N526" s="7"/>
      <c r="O526" s="7"/>
      <c r="P526" s="9"/>
      <c r="Q526" s="9"/>
    </row>
    <row r="527" spans="1:20" ht="9" outlineLevel="4" x14ac:dyDescent="0.15">
      <c r="A527" s="73" t="s">
        <v>223</v>
      </c>
      <c r="B527" s="110">
        <v>5</v>
      </c>
      <c r="C527" s="111"/>
      <c r="D527" s="112" t="s">
        <v>500</v>
      </c>
      <c r="E527" s="112"/>
      <c r="F527" s="113" t="s">
        <v>224</v>
      </c>
      <c r="G527" s="112"/>
      <c r="H527" s="114"/>
      <c r="I527" s="115"/>
      <c r="J527" s="75">
        <f>SUBTOTAL(9,J528:J539)</f>
        <v>0</v>
      </c>
      <c r="K527" s="114"/>
      <c r="L527" s="76">
        <f>SUBTOTAL(9,L528:L539)</f>
        <v>0</v>
      </c>
      <c r="M527" s="114"/>
      <c r="N527" s="76">
        <f>SUBTOTAL(9,N528:N539)</f>
        <v>0</v>
      </c>
      <c r="O527" s="116"/>
      <c r="P527" s="75">
        <f>SUBTOTAL(9,P528:P539)</f>
        <v>0</v>
      </c>
      <c r="Q527" s="75">
        <f>SUBTOTAL(9,Q528:Q539)</f>
        <v>0</v>
      </c>
      <c r="R527" s="7"/>
      <c r="S527" s="9"/>
      <c r="T527" s="9"/>
    </row>
    <row r="528" spans="1:20" ht="11.25" outlineLevel="5" x14ac:dyDescent="0.2">
      <c r="A528" s="12"/>
      <c r="B528" s="117"/>
      <c r="C528" s="118">
        <v>372</v>
      </c>
      <c r="D528" s="119" t="s">
        <v>621</v>
      </c>
      <c r="E528" s="120" t="s">
        <v>1227</v>
      </c>
      <c r="F528" s="121" t="s">
        <v>1228</v>
      </c>
      <c r="G528" s="119" t="s">
        <v>570</v>
      </c>
      <c r="H528" s="122">
        <v>1</v>
      </c>
      <c r="I528" s="150"/>
      <c r="J528" s="123">
        <f t="shared" ref="J528:J538" si="115">H528*I528</f>
        <v>0</v>
      </c>
      <c r="K528" s="122"/>
      <c r="L528" s="122">
        <f t="shared" ref="L528:L538" si="116">H528*K528</f>
        <v>0</v>
      </c>
      <c r="M528" s="122"/>
      <c r="N528" s="122">
        <f t="shared" ref="N528:N538" si="117">H528*M528</f>
        <v>0</v>
      </c>
      <c r="O528" s="123">
        <v>21</v>
      </c>
      <c r="P528" s="123">
        <f t="shared" ref="P528:P538" si="118">J528*(O528/100)</f>
        <v>0</v>
      </c>
      <c r="Q528" s="123">
        <f t="shared" ref="Q528:Q538" si="119">J528+P528</f>
        <v>0</v>
      </c>
      <c r="R528" s="9"/>
      <c r="S528" s="9"/>
      <c r="T528" s="9"/>
    </row>
    <row r="529" spans="1:20" ht="33.75" outlineLevel="5" x14ac:dyDescent="0.2">
      <c r="A529" s="12"/>
      <c r="B529" s="117"/>
      <c r="C529" s="118">
        <v>373</v>
      </c>
      <c r="D529" s="119" t="s">
        <v>621</v>
      </c>
      <c r="E529" s="120" t="s">
        <v>1229</v>
      </c>
      <c r="F529" s="121" t="s">
        <v>1230</v>
      </c>
      <c r="G529" s="119" t="s">
        <v>570</v>
      </c>
      <c r="H529" s="122">
        <v>1</v>
      </c>
      <c r="I529" s="150"/>
      <c r="J529" s="123">
        <f t="shared" si="115"/>
        <v>0</v>
      </c>
      <c r="K529" s="122"/>
      <c r="L529" s="122">
        <f t="shared" si="116"/>
        <v>0</v>
      </c>
      <c r="M529" s="122"/>
      <c r="N529" s="122">
        <f t="shared" si="117"/>
        <v>0</v>
      </c>
      <c r="O529" s="123">
        <v>21</v>
      </c>
      <c r="P529" s="123">
        <f t="shared" si="118"/>
        <v>0</v>
      </c>
      <c r="Q529" s="123">
        <f t="shared" si="119"/>
        <v>0</v>
      </c>
      <c r="R529" s="9"/>
      <c r="S529" s="9"/>
      <c r="T529" s="9"/>
    </row>
    <row r="530" spans="1:20" ht="33.75" outlineLevel="5" x14ac:dyDescent="0.2">
      <c r="A530" s="12"/>
      <c r="B530" s="117"/>
      <c r="C530" s="118">
        <v>374</v>
      </c>
      <c r="D530" s="119" t="s">
        <v>621</v>
      </c>
      <c r="E530" s="120" t="s">
        <v>1231</v>
      </c>
      <c r="F530" s="121" t="s">
        <v>1232</v>
      </c>
      <c r="G530" s="119" t="s">
        <v>570</v>
      </c>
      <c r="H530" s="122">
        <v>1</v>
      </c>
      <c r="I530" s="150"/>
      <c r="J530" s="123">
        <f t="shared" si="115"/>
        <v>0</v>
      </c>
      <c r="K530" s="122"/>
      <c r="L530" s="122">
        <f t="shared" si="116"/>
        <v>0</v>
      </c>
      <c r="M530" s="122"/>
      <c r="N530" s="122">
        <f t="shared" si="117"/>
        <v>0</v>
      </c>
      <c r="O530" s="123">
        <v>21</v>
      </c>
      <c r="P530" s="123">
        <f t="shared" si="118"/>
        <v>0</v>
      </c>
      <c r="Q530" s="123">
        <f t="shared" si="119"/>
        <v>0</v>
      </c>
      <c r="R530" s="9"/>
      <c r="S530" s="9"/>
      <c r="T530" s="9"/>
    </row>
    <row r="531" spans="1:20" ht="11.25" outlineLevel="5" x14ac:dyDescent="0.2">
      <c r="A531" s="12"/>
      <c r="B531" s="117"/>
      <c r="C531" s="118">
        <v>375</v>
      </c>
      <c r="D531" s="119" t="s">
        <v>621</v>
      </c>
      <c r="E531" s="120" t="s">
        <v>1233</v>
      </c>
      <c r="F531" s="121" t="s">
        <v>1234</v>
      </c>
      <c r="G531" s="119" t="s">
        <v>859</v>
      </c>
      <c r="H531" s="122">
        <v>25</v>
      </c>
      <c r="I531" s="150"/>
      <c r="J531" s="123">
        <f t="shared" si="115"/>
        <v>0</v>
      </c>
      <c r="K531" s="122"/>
      <c r="L531" s="122">
        <f t="shared" si="116"/>
        <v>0</v>
      </c>
      <c r="M531" s="122"/>
      <c r="N531" s="122">
        <f t="shared" si="117"/>
        <v>0</v>
      </c>
      <c r="O531" s="123">
        <v>21</v>
      </c>
      <c r="P531" s="123">
        <f t="shared" si="118"/>
        <v>0</v>
      </c>
      <c r="Q531" s="123">
        <f t="shared" si="119"/>
        <v>0</v>
      </c>
      <c r="R531" s="9"/>
      <c r="S531" s="9"/>
      <c r="T531" s="9"/>
    </row>
    <row r="532" spans="1:20" ht="11.25" outlineLevel="5" x14ac:dyDescent="0.2">
      <c r="A532" s="12"/>
      <c r="B532" s="117"/>
      <c r="C532" s="118">
        <v>376</v>
      </c>
      <c r="D532" s="119" t="s">
        <v>621</v>
      </c>
      <c r="E532" s="120" t="s">
        <v>1235</v>
      </c>
      <c r="F532" s="121" t="s">
        <v>1236</v>
      </c>
      <c r="G532" s="119" t="s">
        <v>859</v>
      </c>
      <c r="H532" s="122">
        <v>55</v>
      </c>
      <c r="I532" s="150"/>
      <c r="J532" s="123">
        <f t="shared" si="115"/>
        <v>0</v>
      </c>
      <c r="K532" s="122"/>
      <c r="L532" s="122">
        <f t="shared" si="116"/>
        <v>0</v>
      </c>
      <c r="M532" s="122"/>
      <c r="N532" s="122">
        <f t="shared" si="117"/>
        <v>0</v>
      </c>
      <c r="O532" s="123">
        <v>21</v>
      </c>
      <c r="P532" s="123">
        <f t="shared" si="118"/>
        <v>0</v>
      </c>
      <c r="Q532" s="123">
        <f t="shared" si="119"/>
        <v>0</v>
      </c>
      <c r="R532" s="9"/>
      <c r="S532" s="9"/>
      <c r="T532" s="9"/>
    </row>
    <row r="533" spans="1:20" ht="22.5" outlineLevel="5" x14ac:dyDescent="0.2">
      <c r="A533" s="12"/>
      <c r="B533" s="117"/>
      <c r="C533" s="118">
        <v>377</v>
      </c>
      <c r="D533" s="119" t="s">
        <v>621</v>
      </c>
      <c r="E533" s="120" t="s">
        <v>1237</v>
      </c>
      <c r="F533" s="121" t="s">
        <v>1238</v>
      </c>
      <c r="G533" s="119" t="s">
        <v>570</v>
      </c>
      <c r="H533" s="122">
        <v>1</v>
      </c>
      <c r="I533" s="150"/>
      <c r="J533" s="123">
        <f t="shared" si="115"/>
        <v>0</v>
      </c>
      <c r="K533" s="122"/>
      <c r="L533" s="122">
        <f t="shared" si="116"/>
        <v>0</v>
      </c>
      <c r="M533" s="122"/>
      <c r="N533" s="122">
        <f t="shared" si="117"/>
        <v>0</v>
      </c>
      <c r="O533" s="123">
        <v>21</v>
      </c>
      <c r="P533" s="123">
        <f t="shared" si="118"/>
        <v>0</v>
      </c>
      <c r="Q533" s="123">
        <f t="shared" si="119"/>
        <v>0</v>
      </c>
      <c r="R533" s="9"/>
      <c r="S533" s="9"/>
      <c r="T533" s="9"/>
    </row>
    <row r="534" spans="1:20" ht="11.25" outlineLevel="5" x14ac:dyDescent="0.2">
      <c r="A534" s="12"/>
      <c r="B534" s="117"/>
      <c r="C534" s="118">
        <v>378</v>
      </c>
      <c r="D534" s="119" t="s">
        <v>621</v>
      </c>
      <c r="E534" s="120" t="s">
        <v>1239</v>
      </c>
      <c r="F534" s="121" t="s">
        <v>1240</v>
      </c>
      <c r="G534" s="119" t="s">
        <v>859</v>
      </c>
      <c r="H534" s="122">
        <v>25</v>
      </c>
      <c r="I534" s="150"/>
      <c r="J534" s="123">
        <f t="shared" si="115"/>
        <v>0</v>
      </c>
      <c r="K534" s="122"/>
      <c r="L534" s="122">
        <f t="shared" si="116"/>
        <v>0</v>
      </c>
      <c r="M534" s="122"/>
      <c r="N534" s="122">
        <f t="shared" si="117"/>
        <v>0</v>
      </c>
      <c r="O534" s="123">
        <v>21</v>
      </c>
      <c r="P534" s="123">
        <f t="shared" si="118"/>
        <v>0</v>
      </c>
      <c r="Q534" s="123">
        <f t="shared" si="119"/>
        <v>0</v>
      </c>
      <c r="R534" s="9"/>
      <c r="S534" s="9"/>
      <c r="T534" s="9"/>
    </row>
    <row r="535" spans="1:20" ht="11.25" outlineLevel="5" x14ac:dyDescent="0.2">
      <c r="A535" s="12"/>
      <c r="B535" s="117"/>
      <c r="C535" s="118">
        <v>379</v>
      </c>
      <c r="D535" s="119" t="s">
        <v>621</v>
      </c>
      <c r="E535" s="120" t="s">
        <v>1241</v>
      </c>
      <c r="F535" s="121" t="s">
        <v>1242</v>
      </c>
      <c r="G535" s="119" t="s">
        <v>859</v>
      </c>
      <c r="H535" s="122">
        <v>15</v>
      </c>
      <c r="I535" s="150"/>
      <c r="J535" s="123">
        <f t="shared" si="115"/>
        <v>0</v>
      </c>
      <c r="K535" s="122"/>
      <c r="L535" s="122">
        <f t="shared" si="116"/>
        <v>0</v>
      </c>
      <c r="M535" s="122"/>
      <c r="N535" s="122">
        <f t="shared" si="117"/>
        <v>0</v>
      </c>
      <c r="O535" s="123">
        <v>21</v>
      </c>
      <c r="P535" s="123">
        <f t="shared" si="118"/>
        <v>0</v>
      </c>
      <c r="Q535" s="123">
        <f t="shared" si="119"/>
        <v>0</v>
      </c>
      <c r="R535" s="9"/>
      <c r="S535" s="9"/>
      <c r="T535" s="9"/>
    </row>
    <row r="536" spans="1:20" ht="11.25" outlineLevel="5" x14ac:dyDescent="0.2">
      <c r="A536" s="12"/>
      <c r="B536" s="117"/>
      <c r="C536" s="118">
        <v>380</v>
      </c>
      <c r="D536" s="119" t="s">
        <v>621</v>
      </c>
      <c r="E536" s="120" t="s">
        <v>1243</v>
      </c>
      <c r="F536" s="121" t="s">
        <v>1244</v>
      </c>
      <c r="G536" s="119" t="s">
        <v>859</v>
      </c>
      <c r="H536" s="122">
        <v>25</v>
      </c>
      <c r="I536" s="150"/>
      <c r="J536" s="123">
        <f t="shared" si="115"/>
        <v>0</v>
      </c>
      <c r="K536" s="122"/>
      <c r="L536" s="122">
        <f t="shared" si="116"/>
        <v>0</v>
      </c>
      <c r="M536" s="122"/>
      <c r="N536" s="122">
        <f t="shared" si="117"/>
        <v>0</v>
      </c>
      <c r="O536" s="123">
        <v>21</v>
      </c>
      <c r="P536" s="123">
        <f t="shared" si="118"/>
        <v>0</v>
      </c>
      <c r="Q536" s="123">
        <f t="shared" si="119"/>
        <v>0</v>
      </c>
      <c r="R536" s="9"/>
      <c r="S536" s="9"/>
      <c r="T536" s="9"/>
    </row>
    <row r="537" spans="1:20" ht="11.25" outlineLevel="5" x14ac:dyDescent="0.2">
      <c r="A537" s="12"/>
      <c r="B537" s="117"/>
      <c r="C537" s="118">
        <v>381</v>
      </c>
      <c r="D537" s="119" t="s">
        <v>621</v>
      </c>
      <c r="E537" s="120" t="s">
        <v>1245</v>
      </c>
      <c r="F537" s="121" t="s">
        <v>1246</v>
      </c>
      <c r="G537" s="119" t="s">
        <v>594</v>
      </c>
      <c r="H537" s="122">
        <v>1</v>
      </c>
      <c r="I537" s="150"/>
      <c r="J537" s="123">
        <f t="shared" si="115"/>
        <v>0</v>
      </c>
      <c r="K537" s="122"/>
      <c r="L537" s="122">
        <f t="shared" si="116"/>
        <v>0</v>
      </c>
      <c r="M537" s="122"/>
      <c r="N537" s="122">
        <f t="shared" si="117"/>
        <v>0</v>
      </c>
      <c r="O537" s="123">
        <v>21</v>
      </c>
      <c r="P537" s="123">
        <f t="shared" si="118"/>
        <v>0</v>
      </c>
      <c r="Q537" s="123">
        <f t="shared" si="119"/>
        <v>0</v>
      </c>
      <c r="R537" s="9"/>
      <c r="S537" s="9"/>
      <c r="T537" s="9"/>
    </row>
    <row r="538" spans="1:20" ht="11.25" outlineLevel="5" x14ac:dyDescent="0.2">
      <c r="A538" s="12"/>
      <c r="B538" s="117"/>
      <c r="C538" s="118">
        <v>382</v>
      </c>
      <c r="D538" s="119" t="s">
        <v>621</v>
      </c>
      <c r="E538" s="120" t="s">
        <v>1247</v>
      </c>
      <c r="F538" s="121" t="s">
        <v>1248</v>
      </c>
      <c r="G538" s="119" t="s">
        <v>594</v>
      </c>
      <c r="H538" s="122">
        <v>1</v>
      </c>
      <c r="I538" s="150"/>
      <c r="J538" s="123">
        <f t="shared" si="115"/>
        <v>0</v>
      </c>
      <c r="K538" s="122"/>
      <c r="L538" s="122">
        <f t="shared" si="116"/>
        <v>0</v>
      </c>
      <c r="M538" s="122"/>
      <c r="N538" s="122">
        <f t="shared" si="117"/>
        <v>0</v>
      </c>
      <c r="O538" s="123">
        <v>21</v>
      </c>
      <c r="P538" s="123">
        <f t="shared" si="118"/>
        <v>0</v>
      </c>
      <c r="Q538" s="123">
        <f t="shared" si="119"/>
        <v>0</v>
      </c>
      <c r="R538" s="9"/>
      <c r="S538" s="9"/>
      <c r="T538" s="9"/>
    </row>
    <row r="539" spans="1:20" outlineLevel="5" x14ac:dyDescent="0.15">
      <c r="B539" s="7"/>
      <c r="C539" s="7"/>
      <c r="D539" s="7"/>
      <c r="E539" s="7"/>
      <c r="F539" s="7"/>
      <c r="G539" s="7"/>
      <c r="H539" s="7"/>
      <c r="I539" s="9"/>
      <c r="J539" s="9"/>
      <c r="K539" s="7"/>
      <c r="L539" s="7"/>
      <c r="M539" s="7"/>
      <c r="N539" s="7"/>
      <c r="O539" s="7"/>
      <c r="P539" s="9"/>
      <c r="Q539" s="9"/>
    </row>
    <row r="540" spans="1:20" ht="9" outlineLevel="4" x14ac:dyDescent="0.15">
      <c r="A540" s="73" t="s">
        <v>225</v>
      </c>
      <c r="B540" s="110">
        <v>5</v>
      </c>
      <c r="C540" s="111"/>
      <c r="D540" s="112" t="s">
        <v>500</v>
      </c>
      <c r="E540" s="112"/>
      <c r="F540" s="113" t="s">
        <v>226</v>
      </c>
      <c r="G540" s="112"/>
      <c r="H540" s="114"/>
      <c r="I540" s="115"/>
      <c r="J540" s="75">
        <f>SUBTOTAL(9,J541:J553)</f>
        <v>0</v>
      </c>
      <c r="K540" s="114"/>
      <c r="L540" s="76">
        <f>SUBTOTAL(9,L541:L553)</f>
        <v>0</v>
      </c>
      <c r="M540" s="114"/>
      <c r="N540" s="76">
        <f>SUBTOTAL(9,N541:N553)</f>
        <v>0</v>
      </c>
      <c r="O540" s="116"/>
      <c r="P540" s="75">
        <f>SUBTOTAL(9,P541:P553)</f>
        <v>0</v>
      </c>
      <c r="Q540" s="75">
        <f>SUBTOTAL(9,Q541:Q553)</f>
        <v>0</v>
      </c>
      <c r="R540" s="7"/>
      <c r="S540" s="9"/>
      <c r="T540" s="9"/>
    </row>
    <row r="541" spans="1:20" ht="11.25" outlineLevel="5" x14ac:dyDescent="0.2">
      <c r="A541" s="12"/>
      <c r="B541" s="117"/>
      <c r="C541" s="118">
        <v>383</v>
      </c>
      <c r="D541" s="119" t="s">
        <v>621</v>
      </c>
      <c r="E541" s="120" t="s">
        <v>1249</v>
      </c>
      <c r="F541" s="121" t="s">
        <v>1250</v>
      </c>
      <c r="G541" s="119" t="s">
        <v>547</v>
      </c>
      <c r="H541" s="122">
        <v>215</v>
      </c>
      <c r="I541" s="150"/>
      <c r="J541" s="123">
        <f t="shared" ref="J541:J552" si="120">H541*I541</f>
        <v>0</v>
      </c>
      <c r="K541" s="122"/>
      <c r="L541" s="122">
        <f t="shared" ref="L541:L552" si="121">H541*K541</f>
        <v>0</v>
      </c>
      <c r="M541" s="122"/>
      <c r="N541" s="122">
        <f t="shared" ref="N541:N552" si="122">H541*M541</f>
        <v>0</v>
      </c>
      <c r="O541" s="123">
        <v>21</v>
      </c>
      <c r="P541" s="123">
        <f t="shared" ref="P541:P552" si="123">J541*(O541/100)</f>
        <v>0</v>
      </c>
      <c r="Q541" s="123">
        <f t="shared" ref="Q541:Q552" si="124">J541+P541</f>
        <v>0</v>
      </c>
      <c r="R541" s="9"/>
      <c r="S541" s="9"/>
      <c r="T541" s="9"/>
    </row>
    <row r="542" spans="1:20" ht="11.25" outlineLevel="5" x14ac:dyDescent="0.2">
      <c r="A542" s="12"/>
      <c r="B542" s="117"/>
      <c r="C542" s="118">
        <v>384</v>
      </c>
      <c r="D542" s="119" t="s">
        <v>621</v>
      </c>
      <c r="E542" s="120" t="s">
        <v>1251</v>
      </c>
      <c r="F542" s="121" t="s">
        <v>1252</v>
      </c>
      <c r="G542" s="119" t="s">
        <v>547</v>
      </c>
      <c r="H542" s="122">
        <v>115</v>
      </c>
      <c r="I542" s="150"/>
      <c r="J542" s="123">
        <f t="shared" si="120"/>
        <v>0</v>
      </c>
      <c r="K542" s="122"/>
      <c r="L542" s="122">
        <f t="shared" si="121"/>
        <v>0</v>
      </c>
      <c r="M542" s="122"/>
      <c r="N542" s="122">
        <f t="shared" si="122"/>
        <v>0</v>
      </c>
      <c r="O542" s="123">
        <v>21</v>
      </c>
      <c r="P542" s="123">
        <f t="shared" si="123"/>
        <v>0</v>
      </c>
      <c r="Q542" s="123">
        <f t="shared" si="124"/>
        <v>0</v>
      </c>
      <c r="R542" s="9"/>
      <c r="S542" s="9"/>
      <c r="T542" s="9"/>
    </row>
    <row r="543" spans="1:20" ht="11.25" outlineLevel="5" x14ac:dyDescent="0.2">
      <c r="A543" s="12"/>
      <c r="B543" s="117"/>
      <c r="C543" s="118">
        <v>385</v>
      </c>
      <c r="D543" s="119" t="s">
        <v>621</v>
      </c>
      <c r="E543" s="120" t="s">
        <v>1253</v>
      </c>
      <c r="F543" s="121" t="s">
        <v>1254</v>
      </c>
      <c r="G543" s="119" t="s">
        <v>547</v>
      </c>
      <c r="H543" s="122">
        <v>35</v>
      </c>
      <c r="I543" s="150"/>
      <c r="J543" s="123">
        <f t="shared" si="120"/>
        <v>0</v>
      </c>
      <c r="K543" s="122"/>
      <c r="L543" s="122">
        <f t="shared" si="121"/>
        <v>0</v>
      </c>
      <c r="M543" s="122"/>
      <c r="N543" s="122">
        <f t="shared" si="122"/>
        <v>0</v>
      </c>
      <c r="O543" s="123">
        <v>21</v>
      </c>
      <c r="P543" s="123">
        <f t="shared" si="123"/>
        <v>0</v>
      </c>
      <c r="Q543" s="123">
        <f t="shared" si="124"/>
        <v>0</v>
      </c>
      <c r="R543" s="9"/>
      <c r="S543" s="9"/>
      <c r="T543" s="9"/>
    </row>
    <row r="544" spans="1:20" ht="11.25" outlineLevel="5" x14ac:dyDescent="0.2">
      <c r="A544" s="12"/>
      <c r="B544" s="117"/>
      <c r="C544" s="118">
        <v>386</v>
      </c>
      <c r="D544" s="119" t="s">
        <v>621</v>
      </c>
      <c r="E544" s="120" t="s">
        <v>1255</v>
      </c>
      <c r="F544" s="121" t="s">
        <v>1256</v>
      </c>
      <c r="G544" s="119" t="s">
        <v>547</v>
      </c>
      <c r="H544" s="122">
        <v>1880</v>
      </c>
      <c r="I544" s="150"/>
      <c r="J544" s="123">
        <f t="shared" si="120"/>
        <v>0</v>
      </c>
      <c r="K544" s="122"/>
      <c r="L544" s="122">
        <f t="shared" si="121"/>
        <v>0</v>
      </c>
      <c r="M544" s="122"/>
      <c r="N544" s="122">
        <f t="shared" si="122"/>
        <v>0</v>
      </c>
      <c r="O544" s="123">
        <v>21</v>
      </c>
      <c r="P544" s="123">
        <f t="shared" si="123"/>
        <v>0</v>
      </c>
      <c r="Q544" s="123">
        <f t="shared" si="124"/>
        <v>0</v>
      </c>
      <c r="R544" s="9"/>
      <c r="S544" s="9"/>
      <c r="T544" s="9"/>
    </row>
    <row r="545" spans="1:20" ht="11.25" outlineLevel="5" x14ac:dyDescent="0.2">
      <c r="A545" s="12"/>
      <c r="B545" s="117"/>
      <c r="C545" s="118">
        <v>387</v>
      </c>
      <c r="D545" s="119" t="s">
        <v>621</v>
      </c>
      <c r="E545" s="120" t="s">
        <v>1257</v>
      </c>
      <c r="F545" s="121" t="s">
        <v>1258</v>
      </c>
      <c r="G545" s="119" t="s">
        <v>547</v>
      </c>
      <c r="H545" s="122">
        <v>85</v>
      </c>
      <c r="I545" s="150"/>
      <c r="J545" s="123">
        <f t="shared" si="120"/>
        <v>0</v>
      </c>
      <c r="K545" s="122"/>
      <c r="L545" s="122">
        <f t="shared" si="121"/>
        <v>0</v>
      </c>
      <c r="M545" s="122"/>
      <c r="N545" s="122">
        <f t="shared" si="122"/>
        <v>0</v>
      </c>
      <c r="O545" s="123">
        <v>21</v>
      </c>
      <c r="P545" s="123">
        <f t="shared" si="123"/>
        <v>0</v>
      </c>
      <c r="Q545" s="123">
        <f t="shared" si="124"/>
        <v>0</v>
      </c>
      <c r="R545" s="9"/>
      <c r="S545" s="9"/>
      <c r="T545" s="9"/>
    </row>
    <row r="546" spans="1:20" ht="11.25" outlineLevel="5" x14ac:dyDescent="0.2">
      <c r="A546" s="12"/>
      <c r="B546" s="117"/>
      <c r="C546" s="118">
        <v>388</v>
      </c>
      <c r="D546" s="119" t="s">
        <v>621</v>
      </c>
      <c r="E546" s="120" t="s">
        <v>1259</v>
      </c>
      <c r="F546" s="121" t="s">
        <v>1260</v>
      </c>
      <c r="G546" s="119" t="s">
        <v>547</v>
      </c>
      <c r="H546" s="122">
        <v>330</v>
      </c>
      <c r="I546" s="150"/>
      <c r="J546" s="123">
        <f t="shared" si="120"/>
        <v>0</v>
      </c>
      <c r="K546" s="122"/>
      <c r="L546" s="122">
        <f t="shared" si="121"/>
        <v>0</v>
      </c>
      <c r="M546" s="122"/>
      <c r="N546" s="122">
        <f t="shared" si="122"/>
        <v>0</v>
      </c>
      <c r="O546" s="123">
        <v>21</v>
      </c>
      <c r="P546" s="123">
        <f t="shared" si="123"/>
        <v>0</v>
      </c>
      <c r="Q546" s="123">
        <f t="shared" si="124"/>
        <v>0</v>
      </c>
      <c r="R546" s="9"/>
      <c r="S546" s="9"/>
      <c r="T546" s="9"/>
    </row>
    <row r="547" spans="1:20" ht="11.25" outlineLevel="5" x14ac:dyDescent="0.2">
      <c r="A547" s="12"/>
      <c r="B547" s="117"/>
      <c r="C547" s="118">
        <v>389</v>
      </c>
      <c r="D547" s="119" t="s">
        <v>621</v>
      </c>
      <c r="E547" s="120" t="s">
        <v>1261</v>
      </c>
      <c r="F547" s="121" t="s">
        <v>1262</v>
      </c>
      <c r="G547" s="119" t="s">
        <v>547</v>
      </c>
      <c r="H547" s="122">
        <v>1390</v>
      </c>
      <c r="I547" s="150"/>
      <c r="J547" s="123">
        <f t="shared" si="120"/>
        <v>0</v>
      </c>
      <c r="K547" s="122"/>
      <c r="L547" s="122">
        <f t="shared" si="121"/>
        <v>0</v>
      </c>
      <c r="M547" s="122"/>
      <c r="N547" s="122">
        <f t="shared" si="122"/>
        <v>0</v>
      </c>
      <c r="O547" s="123">
        <v>21</v>
      </c>
      <c r="P547" s="123">
        <f t="shared" si="123"/>
        <v>0</v>
      </c>
      <c r="Q547" s="123">
        <f t="shared" si="124"/>
        <v>0</v>
      </c>
      <c r="R547" s="9"/>
      <c r="S547" s="9"/>
      <c r="T547" s="9"/>
    </row>
    <row r="548" spans="1:20" ht="11.25" outlineLevel="5" x14ac:dyDescent="0.2">
      <c r="A548" s="12"/>
      <c r="B548" s="117"/>
      <c r="C548" s="118">
        <v>390</v>
      </c>
      <c r="D548" s="119" t="s">
        <v>621</v>
      </c>
      <c r="E548" s="120" t="s">
        <v>1263</v>
      </c>
      <c r="F548" s="121" t="s">
        <v>1264</v>
      </c>
      <c r="G548" s="119" t="s">
        <v>547</v>
      </c>
      <c r="H548" s="122">
        <v>445</v>
      </c>
      <c r="I548" s="150"/>
      <c r="J548" s="123">
        <f t="shared" si="120"/>
        <v>0</v>
      </c>
      <c r="K548" s="122"/>
      <c r="L548" s="122">
        <f t="shared" si="121"/>
        <v>0</v>
      </c>
      <c r="M548" s="122"/>
      <c r="N548" s="122">
        <f t="shared" si="122"/>
        <v>0</v>
      </c>
      <c r="O548" s="123">
        <v>21</v>
      </c>
      <c r="P548" s="123">
        <f t="shared" si="123"/>
        <v>0</v>
      </c>
      <c r="Q548" s="123">
        <f t="shared" si="124"/>
        <v>0</v>
      </c>
      <c r="R548" s="9"/>
      <c r="S548" s="9"/>
      <c r="T548" s="9"/>
    </row>
    <row r="549" spans="1:20" ht="11.25" outlineLevel="5" x14ac:dyDescent="0.2">
      <c r="A549" s="12"/>
      <c r="B549" s="117"/>
      <c r="C549" s="118">
        <v>391</v>
      </c>
      <c r="D549" s="119" t="s">
        <v>621</v>
      </c>
      <c r="E549" s="120" t="s">
        <v>1265</v>
      </c>
      <c r="F549" s="121" t="s">
        <v>1266</v>
      </c>
      <c r="G549" s="119" t="s">
        <v>547</v>
      </c>
      <c r="H549" s="122">
        <v>165</v>
      </c>
      <c r="I549" s="150"/>
      <c r="J549" s="123">
        <f t="shared" si="120"/>
        <v>0</v>
      </c>
      <c r="K549" s="122"/>
      <c r="L549" s="122">
        <f t="shared" si="121"/>
        <v>0</v>
      </c>
      <c r="M549" s="122"/>
      <c r="N549" s="122">
        <f t="shared" si="122"/>
        <v>0</v>
      </c>
      <c r="O549" s="123">
        <v>21</v>
      </c>
      <c r="P549" s="123">
        <f t="shared" si="123"/>
        <v>0</v>
      </c>
      <c r="Q549" s="123">
        <f t="shared" si="124"/>
        <v>0</v>
      </c>
      <c r="R549" s="9"/>
      <c r="S549" s="9"/>
      <c r="T549" s="9"/>
    </row>
    <row r="550" spans="1:20" ht="11.25" outlineLevel="5" x14ac:dyDescent="0.2">
      <c r="A550" s="12"/>
      <c r="B550" s="117"/>
      <c r="C550" s="118">
        <v>392</v>
      </c>
      <c r="D550" s="119" t="s">
        <v>621</v>
      </c>
      <c r="E550" s="120" t="s">
        <v>1267</v>
      </c>
      <c r="F550" s="121" t="s">
        <v>1268</v>
      </c>
      <c r="G550" s="119" t="s">
        <v>547</v>
      </c>
      <c r="H550" s="122">
        <v>635</v>
      </c>
      <c r="I550" s="150"/>
      <c r="J550" s="123">
        <f t="shared" si="120"/>
        <v>0</v>
      </c>
      <c r="K550" s="122"/>
      <c r="L550" s="122">
        <f t="shared" si="121"/>
        <v>0</v>
      </c>
      <c r="M550" s="122"/>
      <c r="N550" s="122">
        <f t="shared" si="122"/>
        <v>0</v>
      </c>
      <c r="O550" s="123">
        <v>21</v>
      </c>
      <c r="P550" s="123">
        <f t="shared" si="123"/>
        <v>0</v>
      </c>
      <c r="Q550" s="123">
        <f t="shared" si="124"/>
        <v>0</v>
      </c>
      <c r="R550" s="9"/>
      <c r="S550" s="9"/>
      <c r="T550" s="9"/>
    </row>
    <row r="551" spans="1:20" ht="11.25" outlineLevel="5" x14ac:dyDescent="0.2">
      <c r="A551" s="12"/>
      <c r="B551" s="117"/>
      <c r="C551" s="118">
        <v>393</v>
      </c>
      <c r="D551" s="119" t="s">
        <v>621</v>
      </c>
      <c r="E551" s="120" t="s">
        <v>1269</v>
      </c>
      <c r="F551" s="121" t="s">
        <v>1270</v>
      </c>
      <c r="G551" s="119" t="s">
        <v>547</v>
      </c>
      <c r="H551" s="122">
        <v>115</v>
      </c>
      <c r="I551" s="150"/>
      <c r="J551" s="123">
        <f t="shared" si="120"/>
        <v>0</v>
      </c>
      <c r="K551" s="122"/>
      <c r="L551" s="122">
        <f t="shared" si="121"/>
        <v>0</v>
      </c>
      <c r="M551" s="122"/>
      <c r="N551" s="122">
        <f t="shared" si="122"/>
        <v>0</v>
      </c>
      <c r="O551" s="123">
        <v>21</v>
      </c>
      <c r="P551" s="123">
        <f t="shared" si="123"/>
        <v>0</v>
      </c>
      <c r="Q551" s="123">
        <f t="shared" si="124"/>
        <v>0</v>
      </c>
      <c r="R551" s="9"/>
      <c r="S551" s="9"/>
      <c r="T551" s="9"/>
    </row>
    <row r="552" spans="1:20" ht="11.25" outlineLevel="5" x14ac:dyDescent="0.2">
      <c r="A552" s="12"/>
      <c r="B552" s="117"/>
      <c r="C552" s="118">
        <v>394</v>
      </c>
      <c r="D552" s="119" t="s">
        <v>621</v>
      </c>
      <c r="E552" s="120" t="s">
        <v>1271</v>
      </c>
      <c r="F552" s="121" t="s">
        <v>1272</v>
      </c>
      <c r="G552" s="119" t="s">
        <v>547</v>
      </c>
      <c r="H552" s="122">
        <v>45</v>
      </c>
      <c r="I552" s="150"/>
      <c r="J552" s="123">
        <f t="shared" si="120"/>
        <v>0</v>
      </c>
      <c r="K552" s="122"/>
      <c r="L552" s="122">
        <f t="shared" si="121"/>
        <v>0</v>
      </c>
      <c r="M552" s="122"/>
      <c r="N552" s="122">
        <f t="shared" si="122"/>
        <v>0</v>
      </c>
      <c r="O552" s="123">
        <v>21</v>
      </c>
      <c r="P552" s="123">
        <f t="shared" si="123"/>
        <v>0</v>
      </c>
      <c r="Q552" s="123">
        <f t="shared" si="124"/>
        <v>0</v>
      </c>
      <c r="R552" s="9"/>
      <c r="S552" s="9"/>
      <c r="T552" s="9"/>
    </row>
    <row r="553" spans="1:20" outlineLevel="5" x14ac:dyDescent="0.15">
      <c r="B553" s="7"/>
      <c r="C553" s="7"/>
      <c r="D553" s="7"/>
      <c r="E553" s="7"/>
      <c r="F553" s="7"/>
      <c r="G553" s="7"/>
      <c r="H553" s="7"/>
      <c r="I553" s="9"/>
      <c r="J553" s="9"/>
      <c r="K553" s="7"/>
      <c r="L553" s="7"/>
      <c r="M553" s="7"/>
      <c r="N553" s="7"/>
      <c r="O553" s="7"/>
      <c r="P553" s="9"/>
      <c r="Q553" s="9"/>
    </row>
    <row r="554" spans="1:20" ht="18" outlineLevel="4" x14ac:dyDescent="0.15">
      <c r="A554" s="73" t="s">
        <v>227</v>
      </c>
      <c r="B554" s="110">
        <v>5</v>
      </c>
      <c r="C554" s="111"/>
      <c r="D554" s="112" t="s">
        <v>500</v>
      </c>
      <c r="E554" s="112"/>
      <c r="F554" s="113" t="s">
        <v>228</v>
      </c>
      <c r="G554" s="112"/>
      <c r="H554" s="114"/>
      <c r="I554" s="115"/>
      <c r="J554" s="75">
        <f>SUBTOTAL(9,J555:J558)</f>
        <v>0</v>
      </c>
      <c r="K554" s="114"/>
      <c r="L554" s="76">
        <f>SUBTOTAL(9,L555:L558)</f>
        <v>0</v>
      </c>
      <c r="M554" s="114"/>
      <c r="N554" s="76">
        <f>SUBTOTAL(9,N555:N558)</f>
        <v>0</v>
      </c>
      <c r="O554" s="116"/>
      <c r="P554" s="75">
        <f>SUBTOTAL(9,P555:P558)</f>
        <v>0</v>
      </c>
      <c r="Q554" s="75">
        <f>SUBTOTAL(9,Q555:Q558)</f>
        <v>0</v>
      </c>
      <c r="R554" s="7"/>
      <c r="S554" s="9"/>
      <c r="T554" s="9"/>
    </row>
    <row r="555" spans="1:20" ht="11.25" outlineLevel="5" x14ac:dyDescent="0.2">
      <c r="A555" s="12"/>
      <c r="B555" s="117"/>
      <c r="C555" s="118">
        <v>395</v>
      </c>
      <c r="D555" s="119" t="s">
        <v>621</v>
      </c>
      <c r="E555" s="120" t="s">
        <v>1273</v>
      </c>
      <c r="F555" s="121" t="s">
        <v>1274</v>
      </c>
      <c r="G555" s="119" t="s">
        <v>594</v>
      </c>
      <c r="H555" s="122">
        <v>56</v>
      </c>
      <c r="I555" s="150"/>
      <c r="J555" s="123">
        <f>H555*I555</f>
        <v>0</v>
      </c>
      <c r="K555" s="122"/>
      <c r="L555" s="122">
        <f>H555*K555</f>
        <v>0</v>
      </c>
      <c r="M555" s="122"/>
      <c r="N555" s="122">
        <f>H555*M555</f>
        <v>0</v>
      </c>
      <c r="O555" s="123">
        <v>21</v>
      </c>
      <c r="P555" s="123">
        <f>J555*(O555/100)</f>
        <v>0</v>
      </c>
      <c r="Q555" s="123">
        <f>J555+P555</f>
        <v>0</v>
      </c>
      <c r="R555" s="9"/>
      <c r="S555" s="9"/>
      <c r="T555" s="9"/>
    </row>
    <row r="556" spans="1:20" ht="11.25" outlineLevel="5" x14ac:dyDescent="0.2">
      <c r="A556" s="12"/>
      <c r="B556" s="117"/>
      <c r="C556" s="118">
        <v>396</v>
      </c>
      <c r="D556" s="119" t="s">
        <v>621</v>
      </c>
      <c r="E556" s="120" t="s">
        <v>1275</v>
      </c>
      <c r="F556" s="121" t="s">
        <v>1276</v>
      </c>
      <c r="G556" s="119" t="s">
        <v>594</v>
      </c>
      <c r="H556" s="122">
        <v>2</v>
      </c>
      <c r="I556" s="150"/>
      <c r="J556" s="123">
        <f>H556*I556</f>
        <v>0</v>
      </c>
      <c r="K556" s="122"/>
      <c r="L556" s="122">
        <f>H556*K556</f>
        <v>0</v>
      </c>
      <c r="M556" s="122"/>
      <c r="N556" s="122">
        <f>H556*M556</f>
        <v>0</v>
      </c>
      <c r="O556" s="123">
        <v>21</v>
      </c>
      <c r="P556" s="123">
        <f>J556*(O556/100)</f>
        <v>0</v>
      </c>
      <c r="Q556" s="123">
        <f>J556+P556</f>
        <v>0</v>
      </c>
      <c r="R556" s="9"/>
      <c r="S556" s="9"/>
      <c r="T556" s="9"/>
    </row>
    <row r="557" spans="1:20" ht="11.25" outlineLevel="5" x14ac:dyDescent="0.2">
      <c r="A557" s="12"/>
      <c r="B557" s="117"/>
      <c r="C557" s="118">
        <v>397</v>
      </c>
      <c r="D557" s="119" t="s">
        <v>621</v>
      </c>
      <c r="E557" s="120" t="s">
        <v>1277</v>
      </c>
      <c r="F557" s="121" t="s">
        <v>1278</v>
      </c>
      <c r="G557" s="119" t="s">
        <v>594</v>
      </c>
      <c r="H557" s="122">
        <v>8</v>
      </c>
      <c r="I557" s="150"/>
      <c r="J557" s="123">
        <f>H557*I557</f>
        <v>0</v>
      </c>
      <c r="K557" s="122"/>
      <c r="L557" s="122">
        <f>H557*K557</f>
        <v>0</v>
      </c>
      <c r="M557" s="122"/>
      <c r="N557" s="122">
        <f>H557*M557</f>
        <v>0</v>
      </c>
      <c r="O557" s="123">
        <v>21</v>
      </c>
      <c r="P557" s="123">
        <f>J557*(O557/100)</f>
        <v>0</v>
      </c>
      <c r="Q557" s="123">
        <f>J557+P557</f>
        <v>0</v>
      </c>
      <c r="R557" s="9"/>
      <c r="S557" s="9"/>
      <c r="T557" s="9"/>
    </row>
    <row r="558" spans="1:20" outlineLevel="5" x14ac:dyDescent="0.15">
      <c r="B558" s="7"/>
      <c r="C558" s="7"/>
      <c r="D558" s="7"/>
      <c r="E558" s="7"/>
      <c r="F558" s="7"/>
      <c r="G558" s="7"/>
      <c r="H558" s="7"/>
      <c r="I558" s="9"/>
      <c r="J558" s="9"/>
      <c r="K558" s="7"/>
      <c r="L558" s="7"/>
      <c r="M558" s="7"/>
      <c r="N558" s="7"/>
      <c r="O558" s="7"/>
      <c r="P558" s="9"/>
      <c r="Q558" s="9"/>
    </row>
    <row r="559" spans="1:20" ht="9" outlineLevel="4" x14ac:dyDescent="0.15">
      <c r="A559" s="73" t="s">
        <v>229</v>
      </c>
      <c r="B559" s="110">
        <v>5</v>
      </c>
      <c r="C559" s="111"/>
      <c r="D559" s="112" t="s">
        <v>500</v>
      </c>
      <c r="E559" s="112"/>
      <c r="F559" s="113" t="s">
        <v>230</v>
      </c>
      <c r="G559" s="112"/>
      <c r="H559" s="114"/>
      <c r="I559" s="115"/>
      <c r="J559" s="75">
        <f>SUBTOTAL(9,J560:J577)</f>
        <v>0</v>
      </c>
      <c r="K559" s="114"/>
      <c r="L559" s="76">
        <f>SUBTOTAL(9,L560:L577)</f>
        <v>0</v>
      </c>
      <c r="M559" s="114"/>
      <c r="N559" s="76">
        <f>SUBTOTAL(9,N560:N577)</f>
        <v>0</v>
      </c>
      <c r="O559" s="116"/>
      <c r="P559" s="75">
        <f>SUBTOTAL(9,P560:P577)</f>
        <v>0</v>
      </c>
      <c r="Q559" s="75">
        <f>SUBTOTAL(9,Q560:Q577)</f>
        <v>0</v>
      </c>
      <c r="R559" s="7"/>
      <c r="S559" s="9"/>
      <c r="T559" s="9"/>
    </row>
    <row r="560" spans="1:20" ht="22.5" outlineLevel="5" x14ac:dyDescent="0.2">
      <c r="A560" s="12"/>
      <c r="B560" s="117"/>
      <c r="C560" s="118">
        <v>398</v>
      </c>
      <c r="D560" s="119" t="s">
        <v>621</v>
      </c>
      <c r="E560" s="120" t="s">
        <v>1279</v>
      </c>
      <c r="F560" s="121" t="s">
        <v>1280</v>
      </c>
      <c r="G560" s="119" t="s">
        <v>594</v>
      </c>
      <c r="H560" s="122">
        <v>2</v>
      </c>
      <c r="I560" s="150"/>
      <c r="J560" s="123">
        <f t="shared" ref="J560:J576" si="125">H560*I560</f>
        <v>0</v>
      </c>
      <c r="K560" s="122"/>
      <c r="L560" s="122">
        <f t="shared" ref="L560:L576" si="126">H560*K560</f>
        <v>0</v>
      </c>
      <c r="M560" s="122"/>
      <c r="N560" s="122">
        <f t="shared" ref="N560:N576" si="127">H560*M560</f>
        <v>0</v>
      </c>
      <c r="O560" s="123">
        <v>21</v>
      </c>
      <c r="P560" s="123">
        <f t="shared" ref="P560:P576" si="128">J560*(O560/100)</f>
        <v>0</v>
      </c>
      <c r="Q560" s="123">
        <f t="shared" ref="Q560:Q576" si="129">J560+P560</f>
        <v>0</v>
      </c>
      <c r="R560" s="9"/>
      <c r="S560" s="9"/>
      <c r="T560" s="9"/>
    </row>
    <row r="561" spans="1:20" ht="22.5" outlineLevel="5" x14ac:dyDescent="0.2">
      <c r="A561" s="12"/>
      <c r="B561" s="117"/>
      <c r="C561" s="118">
        <v>399</v>
      </c>
      <c r="D561" s="119" t="s">
        <v>621</v>
      </c>
      <c r="E561" s="120" t="s">
        <v>1281</v>
      </c>
      <c r="F561" s="121" t="s">
        <v>1282</v>
      </c>
      <c r="G561" s="119" t="s">
        <v>594</v>
      </c>
      <c r="H561" s="122">
        <v>4</v>
      </c>
      <c r="I561" s="150"/>
      <c r="J561" s="123">
        <f t="shared" si="125"/>
        <v>0</v>
      </c>
      <c r="K561" s="122"/>
      <c r="L561" s="122">
        <f t="shared" si="126"/>
        <v>0</v>
      </c>
      <c r="M561" s="122"/>
      <c r="N561" s="122">
        <f t="shared" si="127"/>
        <v>0</v>
      </c>
      <c r="O561" s="123">
        <v>21</v>
      </c>
      <c r="P561" s="123">
        <f t="shared" si="128"/>
        <v>0</v>
      </c>
      <c r="Q561" s="123">
        <f t="shared" si="129"/>
        <v>0</v>
      </c>
      <c r="R561" s="9"/>
      <c r="S561" s="9"/>
      <c r="T561" s="9"/>
    </row>
    <row r="562" spans="1:20" ht="22.5" outlineLevel="5" x14ac:dyDescent="0.2">
      <c r="A562" s="12"/>
      <c r="B562" s="117"/>
      <c r="C562" s="118">
        <v>400</v>
      </c>
      <c r="D562" s="119" t="s">
        <v>621</v>
      </c>
      <c r="E562" s="120" t="s">
        <v>1283</v>
      </c>
      <c r="F562" s="121" t="s">
        <v>1284</v>
      </c>
      <c r="G562" s="119" t="s">
        <v>594</v>
      </c>
      <c r="H562" s="122">
        <v>1</v>
      </c>
      <c r="I562" s="150"/>
      <c r="J562" s="123">
        <f t="shared" si="125"/>
        <v>0</v>
      </c>
      <c r="K562" s="122"/>
      <c r="L562" s="122">
        <f t="shared" si="126"/>
        <v>0</v>
      </c>
      <c r="M562" s="122"/>
      <c r="N562" s="122">
        <f t="shared" si="127"/>
        <v>0</v>
      </c>
      <c r="O562" s="123">
        <v>21</v>
      </c>
      <c r="P562" s="123">
        <f t="shared" si="128"/>
        <v>0</v>
      </c>
      <c r="Q562" s="123">
        <f t="shared" si="129"/>
        <v>0</v>
      </c>
      <c r="R562" s="9"/>
      <c r="S562" s="9"/>
      <c r="T562" s="9"/>
    </row>
    <row r="563" spans="1:20" ht="22.5" outlineLevel="5" x14ac:dyDescent="0.2">
      <c r="A563" s="12"/>
      <c r="B563" s="117"/>
      <c r="C563" s="118">
        <v>401</v>
      </c>
      <c r="D563" s="119" t="s">
        <v>621</v>
      </c>
      <c r="E563" s="120" t="s">
        <v>1285</v>
      </c>
      <c r="F563" s="121" t="s">
        <v>1286</v>
      </c>
      <c r="G563" s="119" t="s">
        <v>594</v>
      </c>
      <c r="H563" s="122">
        <v>3</v>
      </c>
      <c r="I563" s="150"/>
      <c r="J563" s="123">
        <f t="shared" si="125"/>
        <v>0</v>
      </c>
      <c r="K563" s="122"/>
      <c r="L563" s="122">
        <f t="shared" si="126"/>
        <v>0</v>
      </c>
      <c r="M563" s="122"/>
      <c r="N563" s="122">
        <f t="shared" si="127"/>
        <v>0</v>
      </c>
      <c r="O563" s="123">
        <v>21</v>
      </c>
      <c r="P563" s="123">
        <f t="shared" si="128"/>
        <v>0</v>
      </c>
      <c r="Q563" s="123">
        <f t="shared" si="129"/>
        <v>0</v>
      </c>
      <c r="R563" s="9"/>
      <c r="S563" s="9"/>
      <c r="T563" s="9"/>
    </row>
    <row r="564" spans="1:20" ht="22.5" outlineLevel="5" x14ac:dyDescent="0.2">
      <c r="A564" s="12"/>
      <c r="B564" s="117"/>
      <c r="C564" s="118">
        <v>402</v>
      </c>
      <c r="D564" s="119" t="s">
        <v>621</v>
      </c>
      <c r="E564" s="120" t="s">
        <v>1287</v>
      </c>
      <c r="F564" s="121" t="s">
        <v>1288</v>
      </c>
      <c r="G564" s="119" t="s">
        <v>594</v>
      </c>
      <c r="H564" s="122">
        <v>2</v>
      </c>
      <c r="I564" s="150"/>
      <c r="J564" s="123">
        <f t="shared" si="125"/>
        <v>0</v>
      </c>
      <c r="K564" s="122"/>
      <c r="L564" s="122">
        <f t="shared" si="126"/>
        <v>0</v>
      </c>
      <c r="M564" s="122"/>
      <c r="N564" s="122">
        <f t="shared" si="127"/>
        <v>0</v>
      </c>
      <c r="O564" s="123">
        <v>21</v>
      </c>
      <c r="P564" s="123">
        <f t="shared" si="128"/>
        <v>0</v>
      </c>
      <c r="Q564" s="123">
        <f t="shared" si="129"/>
        <v>0</v>
      </c>
      <c r="R564" s="9"/>
      <c r="S564" s="9"/>
      <c r="T564" s="9"/>
    </row>
    <row r="565" spans="1:20" ht="22.5" outlineLevel="5" x14ac:dyDescent="0.2">
      <c r="A565" s="12"/>
      <c r="B565" s="117"/>
      <c r="C565" s="118">
        <v>403</v>
      </c>
      <c r="D565" s="119" t="s">
        <v>621</v>
      </c>
      <c r="E565" s="120" t="s">
        <v>1289</v>
      </c>
      <c r="F565" s="121" t="s">
        <v>1290</v>
      </c>
      <c r="G565" s="119" t="s">
        <v>594</v>
      </c>
      <c r="H565" s="122">
        <v>10</v>
      </c>
      <c r="I565" s="150"/>
      <c r="J565" s="123">
        <f t="shared" si="125"/>
        <v>0</v>
      </c>
      <c r="K565" s="122"/>
      <c r="L565" s="122">
        <f t="shared" si="126"/>
        <v>0</v>
      </c>
      <c r="M565" s="122"/>
      <c r="N565" s="122">
        <f t="shared" si="127"/>
        <v>0</v>
      </c>
      <c r="O565" s="123">
        <v>21</v>
      </c>
      <c r="P565" s="123">
        <f t="shared" si="128"/>
        <v>0</v>
      </c>
      <c r="Q565" s="123">
        <f t="shared" si="129"/>
        <v>0</v>
      </c>
      <c r="R565" s="9"/>
      <c r="S565" s="9"/>
      <c r="T565" s="9"/>
    </row>
    <row r="566" spans="1:20" ht="22.5" outlineLevel="5" x14ac:dyDescent="0.2">
      <c r="A566" s="12"/>
      <c r="B566" s="117"/>
      <c r="C566" s="118">
        <v>404</v>
      </c>
      <c r="D566" s="119" t="s">
        <v>621</v>
      </c>
      <c r="E566" s="120" t="s">
        <v>1291</v>
      </c>
      <c r="F566" s="121" t="s">
        <v>1292</v>
      </c>
      <c r="G566" s="119" t="s">
        <v>594</v>
      </c>
      <c r="H566" s="122">
        <v>26</v>
      </c>
      <c r="I566" s="150"/>
      <c r="J566" s="123">
        <f t="shared" si="125"/>
        <v>0</v>
      </c>
      <c r="K566" s="122"/>
      <c r="L566" s="122">
        <f t="shared" si="126"/>
        <v>0</v>
      </c>
      <c r="M566" s="122"/>
      <c r="N566" s="122">
        <f t="shared" si="127"/>
        <v>0</v>
      </c>
      <c r="O566" s="123">
        <v>21</v>
      </c>
      <c r="P566" s="123">
        <f t="shared" si="128"/>
        <v>0</v>
      </c>
      <c r="Q566" s="123">
        <f t="shared" si="129"/>
        <v>0</v>
      </c>
      <c r="R566" s="9"/>
      <c r="S566" s="9"/>
      <c r="T566" s="9"/>
    </row>
    <row r="567" spans="1:20" ht="22.5" outlineLevel="5" x14ac:dyDescent="0.2">
      <c r="A567" s="12"/>
      <c r="B567" s="117"/>
      <c r="C567" s="118">
        <v>405</v>
      </c>
      <c r="D567" s="119" t="s">
        <v>621</v>
      </c>
      <c r="E567" s="120" t="s">
        <v>1293</v>
      </c>
      <c r="F567" s="121" t="s">
        <v>1294</v>
      </c>
      <c r="G567" s="119" t="s">
        <v>594</v>
      </c>
      <c r="H567" s="122">
        <v>1</v>
      </c>
      <c r="I567" s="150"/>
      <c r="J567" s="123">
        <f t="shared" si="125"/>
        <v>0</v>
      </c>
      <c r="K567" s="122"/>
      <c r="L567" s="122">
        <f t="shared" si="126"/>
        <v>0</v>
      </c>
      <c r="M567" s="122"/>
      <c r="N567" s="122">
        <f t="shared" si="127"/>
        <v>0</v>
      </c>
      <c r="O567" s="123">
        <v>21</v>
      </c>
      <c r="P567" s="123">
        <f t="shared" si="128"/>
        <v>0</v>
      </c>
      <c r="Q567" s="123">
        <f t="shared" si="129"/>
        <v>0</v>
      </c>
      <c r="R567" s="9"/>
      <c r="S567" s="9"/>
      <c r="T567" s="9"/>
    </row>
    <row r="568" spans="1:20" ht="33.75" outlineLevel="5" x14ac:dyDescent="0.2">
      <c r="A568" s="12"/>
      <c r="B568" s="117"/>
      <c r="C568" s="118">
        <v>406</v>
      </c>
      <c r="D568" s="119" t="s">
        <v>621</v>
      </c>
      <c r="E568" s="120" t="s">
        <v>1295</v>
      </c>
      <c r="F568" s="121" t="s">
        <v>1296</v>
      </c>
      <c r="G568" s="119" t="s">
        <v>594</v>
      </c>
      <c r="H568" s="122">
        <v>4</v>
      </c>
      <c r="I568" s="150"/>
      <c r="J568" s="123">
        <f t="shared" si="125"/>
        <v>0</v>
      </c>
      <c r="K568" s="122"/>
      <c r="L568" s="122">
        <f t="shared" si="126"/>
        <v>0</v>
      </c>
      <c r="M568" s="122"/>
      <c r="N568" s="122">
        <f t="shared" si="127"/>
        <v>0</v>
      </c>
      <c r="O568" s="123">
        <v>21</v>
      </c>
      <c r="P568" s="123">
        <f t="shared" si="128"/>
        <v>0</v>
      </c>
      <c r="Q568" s="123">
        <f t="shared" si="129"/>
        <v>0</v>
      </c>
      <c r="R568" s="9"/>
      <c r="S568" s="9"/>
      <c r="T568" s="9"/>
    </row>
    <row r="569" spans="1:20" ht="33.75" outlineLevel="5" x14ac:dyDescent="0.2">
      <c r="A569" s="12"/>
      <c r="B569" s="117"/>
      <c r="C569" s="118">
        <v>407</v>
      </c>
      <c r="D569" s="119" t="s">
        <v>621</v>
      </c>
      <c r="E569" s="120" t="s">
        <v>1297</v>
      </c>
      <c r="F569" s="121" t="s">
        <v>1298</v>
      </c>
      <c r="G569" s="119" t="s">
        <v>594</v>
      </c>
      <c r="H569" s="122">
        <v>1</v>
      </c>
      <c r="I569" s="150"/>
      <c r="J569" s="123">
        <f t="shared" si="125"/>
        <v>0</v>
      </c>
      <c r="K569" s="122"/>
      <c r="L569" s="122">
        <f t="shared" si="126"/>
        <v>0</v>
      </c>
      <c r="M569" s="122"/>
      <c r="N569" s="122">
        <f t="shared" si="127"/>
        <v>0</v>
      </c>
      <c r="O569" s="123">
        <v>21</v>
      </c>
      <c r="P569" s="123">
        <f t="shared" si="128"/>
        <v>0</v>
      </c>
      <c r="Q569" s="123">
        <f t="shared" si="129"/>
        <v>0</v>
      </c>
      <c r="R569" s="9"/>
      <c r="S569" s="9"/>
      <c r="T569" s="9"/>
    </row>
    <row r="570" spans="1:20" ht="22.5" outlineLevel="5" x14ac:dyDescent="0.2">
      <c r="A570" s="12"/>
      <c r="B570" s="117"/>
      <c r="C570" s="118">
        <v>408</v>
      </c>
      <c r="D570" s="119" t="s">
        <v>621</v>
      </c>
      <c r="E570" s="120" t="s">
        <v>1299</v>
      </c>
      <c r="F570" s="121" t="s">
        <v>1300</v>
      </c>
      <c r="G570" s="119" t="s">
        <v>594</v>
      </c>
      <c r="H570" s="122">
        <v>10</v>
      </c>
      <c r="I570" s="150"/>
      <c r="J570" s="123">
        <f t="shared" si="125"/>
        <v>0</v>
      </c>
      <c r="K570" s="122"/>
      <c r="L570" s="122">
        <f t="shared" si="126"/>
        <v>0</v>
      </c>
      <c r="M570" s="122"/>
      <c r="N570" s="122">
        <f t="shared" si="127"/>
        <v>0</v>
      </c>
      <c r="O570" s="123">
        <v>21</v>
      </c>
      <c r="P570" s="123">
        <f t="shared" si="128"/>
        <v>0</v>
      </c>
      <c r="Q570" s="123">
        <f t="shared" si="129"/>
        <v>0</v>
      </c>
      <c r="R570" s="9"/>
      <c r="S570" s="9"/>
      <c r="T570" s="9"/>
    </row>
    <row r="571" spans="1:20" ht="22.5" outlineLevel="5" x14ac:dyDescent="0.2">
      <c r="A571" s="12"/>
      <c r="B571" s="117"/>
      <c r="C571" s="118">
        <v>409</v>
      </c>
      <c r="D571" s="119" t="s">
        <v>621</v>
      </c>
      <c r="E571" s="120" t="s">
        <v>1301</v>
      </c>
      <c r="F571" s="121" t="s">
        <v>1302</v>
      </c>
      <c r="G571" s="119" t="s">
        <v>594</v>
      </c>
      <c r="H571" s="122">
        <v>2</v>
      </c>
      <c r="I571" s="150"/>
      <c r="J571" s="123">
        <f t="shared" si="125"/>
        <v>0</v>
      </c>
      <c r="K571" s="122"/>
      <c r="L571" s="122">
        <f t="shared" si="126"/>
        <v>0</v>
      </c>
      <c r="M571" s="122"/>
      <c r="N571" s="122">
        <f t="shared" si="127"/>
        <v>0</v>
      </c>
      <c r="O571" s="123">
        <v>21</v>
      </c>
      <c r="P571" s="123">
        <f t="shared" si="128"/>
        <v>0</v>
      </c>
      <c r="Q571" s="123">
        <f t="shared" si="129"/>
        <v>0</v>
      </c>
      <c r="R571" s="9"/>
      <c r="S571" s="9"/>
      <c r="T571" s="9"/>
    </row>
    <row r="572" spans="1:20" ht="22.5" outlineLevel="5" x14ac:dyDescent="0.2">
      <c r="A572" s="12"/>
      <c r="B572" s="117"/>
      <c r="C572" s="118">
        <v>410</v>
      </c>
      <c r="D572" s="119" t="s">
        <v>621</v>
      </c>
      <c r="E572" s="120" t="s">
        <v>1303</v>
      </c>
      <c r="F572" s="121" t="s">
        <v>1304</v>
      </c>
      <c r="G572" s="119" t="s">
        <v>594</v>
      </c>
      <c r="H572" s="122">
        <v>4</v>
      </c>
      <c r="I572" s="150"/>
      <c r="J572" s="123">
        <f t="shared" si="125"/>
        <v>0</v>
      </c>
      <c r="K572" s="122"/>
      <c r="L572" s="122">
        <f t="shared" si="126"/>
        <v>0</v>
      </c>
      <c r="M572" s="122"/>
      <c r="N572" s="122">
        <f t="shared" si="127"/>
        <v>0</v>
      </c>
      <c r="O572" s="123">
        <v>21</v>
      </c>
      <c r="P572" s="123">
        <f t="shared" si="128"/>
        <v>0</v>
      </c>
      <c r="Q572" s="123">
        <f t="shared" si="129"/>
        <v>0</v>
      </c>
      <c r="R572" s="9"/>
      <c r="S572" s="9"/>
      <c r="T572" s="9"/>
    </row>
    <row r="573" spans="1:20" ht="22.5" outlineLevel="5" x14ac:dyDescent="0.2">
      <c r="A573" s="12"/>
      <c r="B573" s="117"/>
      <c r="C573" s="118">
        <v>411</v>
      </c>
      <c r="D573" s="119" t="s">
        <v>621</v>
      </c>
      <c r="E573" s="120" t="s">
        <v>1305</v>
      </c>
      <c r="F573" s="121" t="s">
        <v>1306</v>
      </c>
      <c r="G573" s="119" t="s">
        <v>594</v>
      </c>
      <c r="H573" s="122">
        <v>2</v>
      </c>
      <c r="I573" s="150"/>
      <c r="J573" s="123">
        <f t="shared" si="125"/>
        <v>0</v>
      </c>
      <c r="K573" s="122"/>
      <c r="L573" s="122">
        <f t="shared" si="126"/>
        <v>0</v>
      </c>
      <c r="M573" s="122"/>
      <c r="N573" s="122">
        <f t="shared" si="127"/>
        <v>0</v>
      </c>
      <c r="O573" s="123">
        <v>21</v>
      </c>
      <c r="P573" s="123">
        <f t="shared" si="128"/>
        <v>0</v>
      </c>
      <c r="Q573" s="123">
        <f t="shared" si="129"/>
        <v>0</v>
      </c>
      <c r="R573" s="9"/>
      <c r="S573" s="9"/>
      <c r="T573" s="9"/>
    </row>
    <row r="574" spans="1:20" ht="33.75" outlineLevel="5" x14ac:dyDescent="0.2">
      <c r="A574" s="12"/>
      <c r="B574" s="117"/>
      <c r="C574" s="118">
        <v>412</v>
      </c>
      <c r="D574" s="119" t="s">
        <v>621</v>
      </c>
      <c r="E574" s="120" t="s">
        <v>1307</v>
      </c>
      <c r="F574" s="121" t="s">
        <v>1308</v>
      </c>
      <c r="G574" s="119" t="s">
        <v>594</v>
      </c>
      <c r="H574" s="122">
        <v>2</v>
      </c>
      <c r="I574" s="150"/>
      <c r="J574" s="123">
        <f t="shared" si="125"/>
        <v>0</v>
      </c>
      <c r="K574" s="122"/>
      <c r="L574" s="122">
        <f t="shared" si="126"/>
        <v>0</v>
      </c>
      <c r="M574" s="122"/>
      <c r="N574" s="122">
        <f t="shared" si="127"/>
        <v>0</v>
      </c>
      <c r="O574" s="123">
        <v>21</v>
      </c>
      <c r="P574" s="123">
        <f t="shared" si="128"/>
        <v>0</v>
      </c>
      <c r="Q574" s="123">
        <f t="shared" si="129"/>
        <v>0</v>
      </c>
      <c r="R574" s="9"/>
      <c r="S574" s="9"/>
      <c r="T574" s="9"/>
    </row>
    <row r="575" spans="1:20" ht="33.75" outlineLevel="5" x14ac:dyDescent="0.2">
      <c r="A575" s="12"/>
      <c r="B575" s="117"/>
      <c r="C575" s="118">
        <v>413</v>
      </c>
      <c r="D575" s="119" t="s">
        <v>621</v>
      </c>
      <c r="E575" s="120" t="s">
        <v>1309</v>
      </c>
      <c r="F575" s="121" t="s">
        <v>1310</v>
      </c>
      <c r="G575" s="119" t="s">
        <v>594</v>
      </c>
      <c r="H575" s="122">
        <v>10</v>
      </c>
      <c r="I575" s="150"/>
      <c r="J575" s="123">
        <f t="shared" si="125"/>
        <v>0</v>
      </c>
      <c r="K575" s="122"/>
      <c r="L575" s="122">
        <f t="shared" si="126"/>
        <v>0</v>
      </c>
      <c r="M575" s="122"/>
      <c r="N575" s="122">
        <f t="shared" si="127"/>
        <v>0</v>
      </c>
      <c r="O575" s="123">
        <v>21</v>
      </c>
      <c r="P575" s="123">
        <f t="shared" si="128"/>
        <v>0</v>
      </c>
      <c r="Q575" s="123">
        <f t="shared" si="129"/>
        <v>0</v>
      </c>
      <c r="R575" s="9"/>
      <c r="S575" s="9"/>
      <c r="T575" s="9"/>
    </row>
    <row r="576" spans="1:20" ht="33.75" outlineLevel="5" x14ac:dyDescent="0.2">
      <c r="A576" s="12"/>
      <c r="B576" s="117"/>
      <c r="C576" s="118">
        <v>414</v>
      </c>
      <c r="D576" s="119" t="s">
        <v>621</v>
      </c>
      <c r="E576" s="120" t="s">
        <v>1311</v>
      </c>
      <c r="F576" s="121" t="s">
        <v>1312</v>
      </c>
      <c r="G576" s="119" t="s">
        <v>594</v>
      </c>
      <c r="H576" s="122">
        <v>6</v>
      </c>
      <c r="I576" s="150"/>
      <c r="J576" s="123">
        <f t="shared" si="125"/>
        <v>0</v>
      </c>
      <c r="K576" s="122"/>
      <c r="L576" s="122">
        <f t="shared" si="126"/>
        <v>0</v>
      </c>
      <c r="M576" s="122"/>
      <c r="N576" s="122">
        <f t="shared" si="127"/>
        <v>0</v>
      </c>
      <c r="O576" s="123">
        <v>21</v>
      </c>
      <c r="P576" s="123">
        <f t="shared" si="128"/>
        <v>0</v>
      </c>
      <c r="Q576" s="123">
        <f t="shared" si="129"/>
        <v>0</v>
      </c>
      <c r="R576" s="9"/>
      <c r="S576" s="9"/>
      <c r="T576" s="9"/>
    </row>
    <row r="577" spans="1:20" outlineLevel="5" x14ac:dyDescent="0.15">
      <c r="B577" s="7"/>
      <c r="C577" s="7"/>
      <c r="D577" s="7"/>
      <c r="E577" s="7"/>
      <c r="F577" s="7"/>
      <c r="G577" s="7"/>
      <c r="H577" s="7"/>
      <c r="I577" s="9"/>
      <c r="J577" s="9"/>
      <c r="K577" s="7"/>
      <c r="L577" s="7"/>
      <c r="M577" s="7"/>
      <c r="N577" s="7"/>
      <c r="O577" s="7"/>
      <c r="P577" s="9"/>
      <c r="Q577" s="9"/>
    </row>
    <row r="578" spans="1:20" ht="9" outlineLevel="4" x14ac:dyDescent="0.15">
      <c r="A578" s="73" t="s">
        <v>231</v>
      </c>
      <c r="B578" s="110">
        <v>5</v>
      </c>
      <c r="C578" s="111"/>
      <c r="D578" s="112" t="s">
        <v>500</v>
      </c>
      <c r="E578" s="112"/>
      <c r="F578" s="113" t="s">
        <v>232</v>
      </c>
      <c r="G578" s="112"/>
      <c r="H578" s="114"/>
      <c r="I578" s="115"/>
      <c r="J578" s="75">
        <f>SUBTOTAL(9,J579:J610)</f>
        <v>0</v>
      </c>
      <c r="K578" s="114"/>
      <c r="L578" s="76">
        <f>SUBTOTAL(9,L579:L610)</f>
        <v>0</v>
      </c>
      <c r="M578" s="114"/>
      <c r="N578" s="76">
        <f>SUBTOTAL(9,N579:N610)</f>
        <v>0</v>
      </c>
      <c r="O578" s="116"/>
      <c r="P578" s="75">
        <f>SUBTOTAL(9,P579:P610)</f>
        <v>0</v>
      </c>
      <c r="Q578" s="75">
        <f>SUBTOTAL(9,Q579:Q610)</f>
        <v>0</v>
      </c>
      <c r="R578" s="7"/>
      <c r="S578" s="9"/>
      <c r="T578" s="9"/>
    </row>
    <row r="579" spans="1:20" ht="33.75" outlineLevel="5" x14ac:dyDescent="0.2">
      <c r="A579" s="12"/>
      <c r="B579" s="117"/>
      <c r="C579" s="118">
        <v>415</v>
      </c>
      <c r="D579" s="119" t="s">
        <v>621</v>
      </c>
      <c r="E579" s="120" t="s">
        <v>1313</v>
      </c>
      <c r="F579" s="121" t="s">
        <v>1314</v>
      </c>
      <c r="G579" s="119" t="s">
        <v>594</v>
      </c>
      <c r="H579" s="122">
        <v>1</v>
      </c>
      <c r="I579" s="150"/>
      <c r="J579" s="123">
        <f t="shared" ref="J579:J609" si="130">H579*I579</f>
        <v>0</v>
      </c>
      <c r="K579" s="122"/>
      <c r="L579" s="122">
        <f t="shared" ref="L579:L609" si="131">H579*K579</f>
        <v>0</v>
      </c>
      <c r="M579" s="122"/>
      <c r="N579" s="122">
        <f t="shared" ref="N579:N609" si="132">H579*M579</f>
        <v>0</v>
      </c>
      <c r="O579" s="123">
        <v>21</v>
      </c>
      <c r="P579" s="123">
        <f t="shared" ref="P579:P609" si="133">J579*(O579/100)</f>
        <v>0</v>
      </c>
      <c r="Q579" s="123">
        <f t="shared" ref="Q579:Q609" si="134">J579+P579</f>
        <v>0</v>
      </c>
      <c r="R579" s="9"/>
      <c r="S579" s="9"/>
      <c r="T579" s="9"/>
    </row>
    <row r="580" spans="1:20" ht="11.25" outlineLevel="5" x14ac:dyDescent="0.2">
      <c r="A580" s="12"/>
      <c r="B580" s="117"/>
      <c r="C580" s="118">
        <v>416</v>
      </c>
      <c r="D580" s="119" t="s">
        <v>621</v>
      </c>
      <c r="E580" s="120" t="s">
        <v>1315</v>
      </c>
      <c r="F580" s="121" t="s">
        <v>1316</v>
      </c>
      <c r="G580" s="119" t="s">
        <v>594</v>
      </c>
      <c r="H580" s="122">
        <v>1</v>
      </c>
      <c r="I580" s="150"/>
      <c r="J580" s="123">
        <f t="shared" si="130"/>
        <v>0</v>
      </c>
      <c r="K580" s="122"/>
      <c r="L580" s="122">
        <f t="shared" si="131"/>
        <v>0</v>
      </c>
      <c r="M580" s="122"/>
      <c r="N580" s="122">
        <f t="shared" si="132"/>
        <v>0</v>
      </c>
      <c r="O580" s="123">
        <v>21</v>
      </c>
      <c r="P580" s="123">
        <f t="shared" si="133"/>
        <v>0</v>
      </c>
      <c r="Q580" s="123">
        <f t="shared" si="134"/>
        <v>0</v>
      </c>
      <c r="R580" s="9"/>
      <c r="S580" s="9"/>
      <c r="T580" s="9"/>
    </row>
    <row r="581" spans="1:20" ht="11.25" outlineLevel="5" x14ac:dyDescent="0.2">
      <c r="A581" s="12"/>
      <c r="B581" s="117"/>
      <c r="C581" s="118">
        <v>417</v>
      </c>
      <c r="D581" s="119" t="s">
        <v>621</v>
      </c>
      <c r="E581" s="120" t="s">
        <v>1317</v>
      </c>
      <c r="F581" s="121" t="s">
        <v>1318</v>
      </c>
      <c r="G581" s="119" t="s">
        <v>594</v>
      </c>
      <c r="H581" s="122">
        <v>2</v>
      </c>
      <c r="I581" s="150"/>
      <c r="J581" s="123">
        <f t="shared" si="130"/>
        <v>0</v>
      </c>
      <c r="K581" s="122"/>
      <c r="L581" s="122">
        <f t="shared" si="131"/>
        <v>0</v>
      </c>
      <c r="M581" s="122"/>
      <c r="N581" s="122">
        <f t="shared" si="132"/>
        <v>0</v>
      </c>
      <c r="O581" s="123">
        <v>21</v>
      </c>
      <c r="P581" s="123">
        <f t="shared" si="133"/>
        <v>0</v>
      </c>
      <c r="Q581" s="123">
        <f t="shared" si="134"/>
        <v>0</v>
      </c>
      <c r="R581" s="9"/>
      <c r="S581" s="9"/>
      <c r="T581" s="9"/>
    </row>
    <row r="582" spans="1:20" ht="11.25" outlineLevel="5" x14ac:dyDescent="0.2">
      <c r="A582" s="12"/>
      <c r="B582" s="117"/>
      <c r="C582" s="118">
        <v>418</v>
      </c>
      <c r="D582" s="119" t="s">
        <v>621</v>
      </c>
      <c r="E582" s="120" t="s">
        <v>1319</v>
      </c>
      <c r="F582" s="121" t="s">
        <v>1320</v>
      </c>
      <c r="G582" s="119" t="s">
        <v>594</v>
      </c>
      <c r="H582" s="122">
        <v>2</v>
      </c>
      <c r="I582" s="150"/>
      <c r="J582" s="123">
        <f t="shared" si="130"/>
        <v>0</v>
      </c>
      <c r="K582" s="122"/>
      <c r="L582" s="122">
        <f t="shared" si="131"/>
        <v>0</v>
      </c>
      <c r="M582" s="122"/>
      <c r="N582" s="122">
        <f t="shared" si="132"/>
        <v>0</v>
      </c>
      <c r="O582" s="123">
        <v>21</v>
      </c>
      <c r="P582" s="123">
        <f t="shared" si="133"/>
        <v>0</v>
      </c>
      <c r="Q582" s="123">
        <f t="shared" si="134"/>
        <v>0</v>
      </c>
      <c r="R582" s="9"/>
      <c r="S582" s="9"/>
      <c r="T582" s="9"/>
    </row>
    <row r="583" spans="1:20" ht="33.75" outlineLevel="5" x14ac:dyDescent="0.2">
      <c r="A583" s="12"/>
      <c r="B583" s="117"/>
      <c r="C583" s="118">
        <v>419</v>
      </c>
      <c r="D583" s="119" t="s">
        <v>621</v>
      </c>
      <c r="E583" s="120" t="s">
        <v>1321</v>
      </c>
      <c r="F583" s="121" t="s">
        <v>1322</v>
      </c>
      <c r="G583" s="119" t="s">
        <v>594</v>
      </c>
      <c r="H583" s="122">
        <v>1</v>
      </c>
      <c r="I583" s="150"/>
      <c r="J583" s="123">
        <f t="shared" si="130"/>
        <v>0</v>
      </c>
      <c r="K583" s="122"/>
      <c r="L583" s="122">
        <f t="shared" si="131"/>
        <v>0</v>
      </c>
      <c r="M583" s="122"/>
      <c r="N583" s="122">
        <f t="shared" si="132"/>
        <v>0</v>
      </c>
      <c r="O583" s="123">
        <v>21</v>
      </c>
      <c r="P583" s="123">
        <f t="shared" si="133"/>
        <v>0</v>
      </c>
      <c r="Q583" s="123">
        <f t="shared" si="134"/>
        <v>0</v>
      </c>
      <c r="R583" s="9"/>
      <c r="S583" s="9"/>
      <c r="T583" s="9"/>
    </row>
    <row r="584" spans="1:20" ht="11.25" outlineLevel="5" x14ac:dyDescent="0.2">
      <c r="A584" s="12"/>
      <c r="B584" s="117"/>
      <c r="C584" s="118">
        <v>420</v>
      </c>
      <c r="D584" s="119" t="s">
        <v>621</v>
      </c>
      <c r="E584" s="120" t="s">
        <v>1323</v>
      </c>
      <c r="F584" s="121" t="s">
        <v>1324</v>
      </c>
      <c r="G584" s="119" t="s">
        <v>594</v>
      </c>
      <c r="H584" s="122">
        <v>1</v>
      </c>
      <c r="I584" s="150"/>
      <c r="J584" s="123">
        <f t="shared" si="130"/>
        <v>0</v>
      </c>
      <c r="K584" s="122"/>
      <c r="L584" s="122">
        <f t="shared" si="131"/>
        <v>0</v>
      </c>
      <c r="M584" s="122"/>
      <c r="N584" s="122">
        <f t="shared" si="132"/>
        <v>0</v>
      </c>
      <c r="O584" s="123">
        <v>21</v>
      </c>
      <c r="P584" s="123">
        <f t="shared" si="133"/>
        <v>0</v>
      </c>
      <c r="Q584" s="123">
        <f t="shared" si="134"/>
        <v>0</v>
      </c>
      <c r="R584" s="9"/>
      <c r="S584" s="9"/>
      <c r="T584" s="9"/>
    </row>
    <row r="585" spans="1:20" ht="11.25" outlineLevel="5" x14ac:dyDescent="0.2">
      <c r="A585" s="12"/>
      <c r="B585" s="117"/>
      <c r="C585" s="118">
        <v>421</v>
      </c>
      <c r="D585" s="119" t="s">
        <v>621</v>
      </c>
      <c r="E585" s="120" t="s">
        <v>1325</v>
      </c>
      <c r="F585" s="121" t="s">
        <v>1326</v>
      </c>
      <c r="G585" s="119" t="s">
        <v>594</v>
      </c>
      <c r="H585" s="122">
        <v>3</v>
      </c>
      <c r="I585" s="150"/>
      <c r="J585" s="123">
        <f t="shared" si="130"/>
        <v>0</v>
      </c>
      <c r="K585" s="122"/>
      <c r="L585" s="122">
        <f t="shared" si="131"/>
        <v>0</v>
      </c>
      <c r="M585" s="122"/>
      <c r="N585" s="122">
        <f t="shared" si="132"/>
        <v>0</v>
      </c>
      <c r="O585" s="123">
        <v>21</v>
      </c>
      <c r="P585" s="123">
        <f t="shared" si="133"/>
        <v>0</v>
      </c>
      <c r="Q585" s="123">
        <f t="shared" si="134"/>
        <v>0</v>
      </c>
      <c r="R585" s="9"/>
      <c r="S585" s="9"/>
      <c r="T585" s="9"/>
    </row>
    <row r="586" spans="1:20" ht="11.25" outlineLevel="5" x14ac:dyDescent="0.2">
      <c r="A586" s="12"/>
      <c r="B586" s="117"/>
      <c r="C586" s="118">
        <v>422</v>
      </c>
      <c r="D586" s="119" t="s">
        <v>621</v>
      </c>
      <c r="E586" s="120" t="s">
        <v>1327</v>
      </c>
      <c r="F586" s="121" t="s">
        <v>1328</v>
      </c>
      <c r="G586" s="119" t="s">
        <v>594</v>
      </c>
      <c r="H586" s="122">
        <v>12</v>
      </c>
      <c r="I586" s="150"/>
      <c r="J586" s="123">
        <f t="shared" si="130"/>
        <v>0</v>
      </c>
      <c r="K586" s="122"/>
      <c r="L586" s="122">
        <f t="shared" si="131"/>
        <v>0</v>
      </c>
      <c r="M586" s="122"/>
      <c r="N586" s="122">
        <f t="shared" si="132"/>
        <v>0</v>
      </c>
      <c r="O586" s="123">
        <v>21</v>
      </c>
      <c r="P586" s="123">
        <f t="shared" si="133"/>
        <v>0</v>
      </c>
      <c r="Q586" s="123">
        <f t="shared" si="134"/>
        <v>0</v>
      </c>
      <c r="R586" s="9"/>
      <c r="S586" s="9"/>
      <c r="T586" s="9"/>
    </row>
    <row r="587" spans="1:20" ht="11.25" outlineLevel="5" x14ac:dyDescent="0.2">
      <c r="A587" s="12"/>
      <c r="B587" s="117"/>
      <c r="C587" s="118">
        <v>423</v>
      </c>
      <c r="D587" s="119" t="s">
        <v>621</v>
      </c>
      <c r="E587" s="120" t="s">
        <v>1329</v>
      </c>
      <c r="F587" s="121" t="s">
        <v>1330</v>
      </c>
      <c r="G587" s="119" t="s">
        <v>594</v>
      </c>
      <c r="H587" s="122">
        <v>12</v>
      </c>
      <c r="I587" s="150"/>
      <c r="J587" s="123">
        <f t="shared" si="130"/>
        <v>0</v>
      </c>
      <c r="K587" s="122"/>
      <c r="L587" s="122">
        <f t="shared" si="131"/>
        <v>0</v>
      </c>
      <c r="M587" s="122"/>
      <c r="N587" s="122">
        <f t="shared" si="132"/>
        <v>0</v>
      </c>
      <c r="O587" s="123">
        <v>21</v>
      </c>
      <c r="P587" s="123">
        <f t="shared" si="133"/>
        <v>0</v>
      </c>
      <c r="Q587" s="123">
        <f t="shared" si="134"/>
        <v>0</v>
      </c>
      <c r="R587" s="9"/>
      <c r="S587" s="9"/>
      <c r="T587" s="9"/>
    </row>
    <row r="588" spans="1:20" ht="11.25" outlineLevel="5" x14ac:dyDescent="0.2">
      <c r="A588" s="12"/>
      <c r="B588" s="117"/>
      <c r="C588" s="118">
        <v>424</v>
      </c>
      <c r="D588" s="119" t="s">
        <v>621</v>
      </c>
      <c r="E588" s="120" t="s">
        <v>1331</v>
      </c>
      <c r="F588" s="121" t="s">
        <v>1332</v>
      </c>
      <c r="G588" s="119" t="s">
        <v>594</v>
      </c>
      <c r="H588" s="122">
        <v>1</v>
      </c>
      <c r="I588" s="150"/>
      <c r="J588" s="123">
        <f t="shared" si="130"/>
        <v>0</v>
      </c>
      <c r="K588" s="122"/>
      <c r="L588" s="122">
        <f t="shared" si="131"/>
        <v>0</v>
      </c>
      <c r="M588" s="122"/>
      <c r="N588" s="122">
        <f t="shared" si="132"/>
        <v>0</v>
      </c>
      <c r="O588" s="123">
        <v>21</v>
      </c>
      <c r="P588" s="123">
        <f t="shared" si="133"/>
        <v>0</v>
      </c>
      <c r="Q588" s="123">
        <f t="shared" si="134"/>
        <v>0</v>
      </c>
      <c r="R588" s="9"/>
      <c r="S588" s="9"/>
      <c r="T588" s="9"/>
    </row>
    <row r="589" spans="1:20" ht="11.25" outlineLevel="5" x14ac:dyDescent="0.2">
      <c r="A589" s="12"/>
      <c r="B589" s="117"/>
      <c r="C589" s="118">
        <v>425</v>
      </c>
      <c r="D589" s="119" t="s">
        <v>621</v>
      </c>
      <c r="E589" s="120" t="s">
        <v>1333</v>
      </c>
      <c r="F589" s="121" t="s">
        <v>1334</v>
      </c>
      <c r="G589" s="119" t="s">
        <v>594</v>
      </c>
      <c r="H589" s="122">
        <v>1</v>
      </c>
      <c r="I589" s="150"/>
      <c r="J589" s="123">
        <f t="shared" si="130"/>
        <v>0</v>
      </c>
      <c r="K589" s="122"/>
      <c r="L589" s="122">
        <f t="shared" si="131"/>
        <v>0</v>
      </c>
      <c r="M589" s="122"/>
      <c r="N589" s="122">
        <f t="shared" si="132"/>
        <v>0</v>
      </c>
      <c r="O589" s="123">
        <v>21</v>
      </c>
      <c r="P589" s="123">
        <f t="shared" si="133"/>
        <v>0</v>
      </c>
      <c r="Q589" s="123">
        <f t="shared" si="134"/>
        <v>0</v>
      </c>
      <c r="R589" s="9"/>
      <c r="S589" s="9"/>
      <c r="T589" s="9"/>
    </row>
    <row r="590" spans="1:20" ht="11.25" outlineLevel="5" x14ac:dyDescent="0.2">
      <c r="A590" s="12"/>
      <c r="B590" s="117"/>
      <c r="C590" s="118">
        <v>426</v>
      </c>
      <c r="D590" s="119" t="s">
        <v>621</v>
      </c>
      <c r="E590" s="120" t="s">
        <v>1335</v>
      </c>
      <c r="F590" s="121" t="s">
        <v>1336</v>
      </c>
      <c r="G590" s="119" t="s">
        <v>594</v>
      </c>
      <c r="H590" s="122">
        <v>1</v>
      </c>
      <c r="I590" s="150"/>
      <c r="J590" s="123">
        <f t="shared" si="130"/>
        <v>0</v>
      </c>
      <c r="K590" s="122"/>
      <c r="L590" s="122">
        <f t="shared" si="131"/>
        <v>0</v>
      </c>
      <c r="M590" s="122"/>
      <c r="N590" s="122">
        <f t="shared" si="132"/>
        <v>0</v>
      </c>
      <c r="O590" s="123">
        <v>21</v>
      </c>
      <c r="P590" s="123">
        <f t="shared" si="133"/>
        <v>0</v>
      </c>
      <c r="Q590" s="123">
        <f t="shared" si="134"/>
        <v>0</v>
      </c>
      <c r="R590" s="9"/>
      <c r="S590" s="9"/>
      <c r="T590" s="9"/>
    </row>
    <row r="591" spans="1:20" ht="11.25" outlineLevel="5" x14ac:dyDescent="0.2">
      <c r="A591" s="12"/>
      <c r="B591" s="117"/>
      <c r="C591" s="118">
        <v>427</v>
      </c>
      <c r="D591" s="119" t="s">
        <v>621</v>
      </c>
      <c r="E591" s="120" t="s">
        <v>1337</v>
      </c>
      <c r="F591" s="121" t="s">
        <v>1338</v>
      </c>
      <c r="G591" s="119" t="s">
        <v>594</v>
      </c>
      <c r="H591" s="122">
        <v>2</v>
      </c>
      <c r="I591" s="150"/>
      <c r="J591" s="123">
        <f t="shared" si="130"/>
        <v>0</v>
      </c>
      <c r="K591" s="122"/>
      <c r="L591" s="122">
        <f t="shared" si="131"/>
        <v>0</v>
      </c>
      <c r="M591" s="122"/>
      <c r="N591" s="122">
        <f t="shared" si="132"/>
        <v>0</v>
      </c>
      <c r="O591" s="123">
        <v>21</v>
      </c>
      <c r="P591" s="123">
        <f t="shared" si="133"/>
        <v>0</v>
      </c>
      <c r="Q591" s="123">
        <f t="shared" si="134"/>
        <v>0</v>
      </c>
      <c r="R591" s="9"/>
      <c r="S591" s="9"/>
      <c r="T591" s="9"/>
    </row>
    <row r="592" spans="1:20" ht="11.25" outlineLevel="5" x14ac:dyDescent="0.2">
      <c r="A592" s="12"/>
      <c r="B592" s="117"/>
      <c r="C592" s="118">
        <v>428</v>
      </c>
      <c r="D592" s="119" t="s">
        <v>621</v>
      </c>
      <c r="E592" s="120" t="s">
        <v>1339</v>
      </c>
      <c r="F592" s="121" t="s">
        <v>1340</v>
      </c>
      <c r="G592" s="119" t="s">
        <v>594</v>
      </c>
      <c r="H592" s="122">
        <v>2</v>
      </c>
      <c r="I592" s="150"/>
      <c r="J592" s="123">
        <f t="shared" si="130"/>
        <v>0</v>
      </c>
      <c r="K592" s="122"/>
      <c r="L592" s="122">
        <f t="shared" si="131"/>
        <v>0</v>
      </c>
      <c r="M592" s="122"/>
      <c r="N592" s="122">
        <f t="shared" si="132"/>
        <v>0</v>
      </c>
      <c r="O592" s="123">
        <v>21</v>
      </c>
      <c r="P592" s="123">
        <f t="shared" si="133"/>
        <v>0</v>
      </c>
      <c r="Q592" s="123">
        <f t="shared" si="134"/>
        <v>0</v>
      </c>
      <c r="R592" s="9"/>
      <c r="S592" s="9"/>
      <c r="T592" s="9"/>
    </row>
    <row r="593" spans="1:20" ht="11.25" outlineLevel="5" x14ac:dyDescent="0.2">
      <c r="A593" s="12"/>
      <c r="B593" s="117"/>
      <c r="C593" s="118">
        <v>429</v>
      </c>
      <c r="D593" s="119" t="s">
        <v>621</v>
      </c>
      <c r="E593" s="120" t="s">
        <v>1341</v>
      </c>
      <c r="F593" s="121" t="s">
        <v>1342</v>
      </c>
      <c r="G593" s="119" t="s">
        <v>594</v>
      </c>
      <c r="H593" s="122">
        <v>1</v>
      </c>
      <c r="I593" s="150"/>
      <c r="J593" s="123">
        <f t="shared" si="130"/>
        <v>0</v>
      </c>
      <c r="K593" s="122"/>
      <c r="L593" s="122">
        <f t="shared" si="131"/>
        <v>0</v>
      </c>
      <c r="M593" s="122"/>
      <c r="N593" s="122">
        <f t="shared" si="132"/>
        <v>0</v>
      </c>
      <c r="O593" s="123">
        <v>21</v>
      </c>
      <c r="P593" s="123">
        <f t="shared" si="133"/>
        <v>0</v>
      </c>
      <c r="Q593" s="123">
        <f t="shared" si="134"/>
        <v>0</v>
      </c>
      <c r="R593" s="9"/>
      <c r="S593" s="9"/>
      <c r="T593" s="9"/>
    </row>
    <row r="594" spans="1:20" ht="11.25" outlineLevel="5" x14ac:dyDescent="0.2">
      <c r="A594" s="12"/>
      <c r="B594" s="117"/>
      <c r="C594" s="118">
        <v>430</v>
      </c>
      <c r="D594" s="119" t="s">
        <v>621</v>
      </c>
      <c r="E594" s="120" t="s">
        <v>1343</v>
      </c>
      <c r="F594" s="121" t="s">
        <v>1344</v>
      </c>
      <c r="G594" s="119" t="s">
        <v>594</v>
      </c>
      <c r="H594" s="122">
        <v>5</v>
      </c>
      <c r="I594" s="150"/>
      <c r="J594" s="123">
        <f t="shared" si="130"/>
        <v>0</v>
      </c>
      <c r="K594" s="122"/>
      <c r="L594" s="122">
        <f t="shared" si="131"/>
        <v>0</v>
      </c>
      <c r="M594" s="122"/>
      <c r="N594" s="122">
        <f t="shared" si="132"/>
        <v>0</v>
      </c>
      <c r="O594" s="123">
        <v>21</v>
      </c>
      <c r="P594" s="123">
        <f t="shared" si="133"/>
        <v>0</v>
      </c>
      <c r="Q594" s="123">
        <f t="shared" si="134"/>
        <v>0</v>
      </c>
      <c r="R594" s="9"/>
      <c r="S594" s="9"/>
      <c r="T594" s="9"/>
    </row>
    <row r="595" spans="1:20" ht="11.25" outlineLevel="5" x14ac:dyDescent="0.2">
      <c r="A595" s="12"/>
      <c r="B595" s="117"/>
      <c r="C595" s="118">
        <v>431</v>
      </c>
      <c r="D595" s="119" t="s">
        <v>621</v>
      </c>
      <c r="E595" s="120" t="s">
        <v>1345</v>
      </c>
      <c r="F595" s="121" t="s">
        <v>1346</v>
      </c>
      <c r="G595" s="119" t="s">
        <v>594</v>
      </c>
      <c r="H595" s="122">
        <v>1</v>
      </c>
      <c r="I595" s="150"/>
      <c r="J595" s="123">
        <f t="shared" si="130"/>
        <v>0</v>
      </c>
      <c r="K595" s="122"/>
      <c r="L595" s="122">
        <f t="shared" si="131"/>
        <v>0</v>
      </c>
      <c r="M595" s="122"/>
      <c r="N595" s="122">
        <f t="shared" si="132"/>
        <v>0</v>
      </c>
      <c r="O595" s="123">
        <v>21</v>
      </c>
      <c r="P595" s="123">
        <f t="shared" si="133"/>
        <v>0</v>
      </c>
      <c r="Q595" s="123">
        <f t="shared" si="134"/>
        <v>0</v>
      </c>
      <c r="R595" s="9"/>
      <c r="S595" s="9"/>
      <c r="T595" s="9"/>
    </row>
    <row r="596" spans="1:20" ht="11.25" outlineLevel="5" x14ac:dyDescent="0.2">
      <c r="A596" s="12"/>
      <c r="B596" s="117"/>
      <c r="C596" s="118">
        <v>432</v>
      </c>
      <c r="D596" s="119" t="s">
        <v>621</v>
      </c>
      <c r="E596" s="120" t="s">
        <v>1347</v>
      </c>
      <c r="F596" s="121" t="s">
        <v>1348</v>
      </c>
      <c r="G596" s="119" t="s">
        <v>594</v>
      </c>
      <c r="H596" s="122">
        <v>5</v>
      </c>
      <c r="I596" s="150"/>
      <c r="J596" s="123">
        <f t="shared" si="130"/>
        <v>0</v>
      </c>
      <c r="K596" s="122"/>
      <c r="L596" s="122">
        <f t="shared" si="131"/>
        <v>0</v>
      </c>
      <c r="M596" s="122"/>
      <c r="N596" s="122">
        <f t="shared" si="132"/>
        <v>0</v>
      </c>
      <c r="O596" s="123">
        <v>21</v>
      </c>
      <c r="P596" s="123">
        <f t="shared" si="133"/>
        <v>0</v>
      </c>
      <c r="Q596" s="123">
        <f t="shared" si="134"/>
        <v>0</v>
      </c>
      <c r="R596" s="9"/>
      <c r="S596" s="9"/>
      <c r="T596" s="9"/>
    </row>
    <row r="597" spans="1:20" ht="33.75" outlineLevel="5" x14ac:dyDescent="0.2">
      <c r="A597" s="12"/>
      <c r="B597" s="117"/>
      <c r="C597" s="118">
        <v>433</v>
      </c>
      <c r="D597" s="119" t="s">
        <v>621</v>
      </c>
      <c r="E597" s="120" t="s">
        <v>1349</v>
      </c>
      <c r="F597" s="121" t="s">
        <v>1350</v>
      </c>
      <c r="G597" s="119" t="s">
        <v>594</v>
      </c>
      <c r="H597" s="122">
        <v>1</v>
      </c>
      <c r="I597" s="150"/>
      <c r="J597" s="123">
        <f t="shared" si="130"/>
        <v>0</v>
      </c>
      <c r="K597" s="122"/>
      <c r="L597" s="122">
        <f t="shared" si="131"/>
        <v>0</v>
      </c>
      <c r="M597" s="122"/>
      <c r="N597" s="122">
        <f t="shared" si="132"/>
        <v>0</v>
      </c>
      <c r="O597" s="123">
        <v>21</v>
      </c>
      <c r="P597" s="123">
        <f t="shared" si="133"/>
        <v>0</v>
      </c>
      <c r="Q597" s="123">
        <f t="shared" si="134"/>
        <v>0</v>
      </c>
      <c r="R597" s="9"/>
      <c r="S597" s="9"/>
      <c r="T597" s="9"/>
    </row>
    <row r="598" spans="1:20" ht="11.25" outlineLevel="5" x14ac:dyDescent="0.2">
      <c r="A598" s="12"/>
      <c r="B598" s="117"/>
      <c r="C598" s="118">
        <v>434</v>
      </c>
      <c r="D598" s="119" t="s">
        <v>621</v>
      </c>
      <c r="E598" s="120" t="s">
        <v>1351</v>
      </c>
      <c r="F598" s="121" t="s">
        <v>1352</v>
      </c>
      <c r="G598" s="119" t="s">
        <v>594</v>
      </c>
      <c r="H598" s="122">
        <v>1</v>
      </c>
      <c r="I598" s="150"/>
      <c r="J598" s="123">
        <f t="shared" si="130"/>
        <v>0</v>
      </c>
      <c r="K598" s="122"/>
      <c r="L598" s="122">
        <f t="shared" si="131"/>
        <v>0</v>
      </c>
      <c r="M598" s="122"/>
      <c r="N598" s="122">
        <f t="shared" si="132"/>
        <v>0</v>
      </c>
      <c r="O598" s="123">
        <v>21</v>
      </c>
      <c r="P598" s="123">
        <f t="shared" si="133"/>
        <v>0</v>
      </c>
      <c r="Q598" s="123">
        <f t="shared" si="134"/>
        <v>0</v>
      </c>
      <c r="R598" s="9"/>
      <c r="S598" s="9"/>
      <c r="T598" s="9"/>
    </row>
    <row r="599" spans="1:20" ht="11.25" outlineLevel="5" x14ac:dyDescent="0.2">
      <c r="A599" s="12"/>
      <c r="B599" s="117"/>
      <c r="C599" s="118">
        <v>435</v>
      </c>
      <c r="D599" s="119" t="s">
        <v>621</v>
      </c>
      <c r="E599" s="120" t="s">
        <v>1353</v>
      </c>
      <c r="F599" s="121" t="s">
        <v>1354</v>
      </c>
      <c r="G599" s="119" t="s">
        <v>594</v>
      </c>
      <c r="H599" s="122">
        <v>2</v>
      </c>
      <c r="I599" s="150"/>
      <c r="J599" s="123">
        <f t="shared" si="130"/>
        <v>0</v>
      </c>
      <c r="K599" s="122"/>
      <c r="L599" s="122">
        <f t="shared" si="131"/>
        <v>0</v>
      </c>
      <c r="M599" s="122"/>
      <c r="N599" s="122">
        <f t="shared" si="132"/>
        <v>0</v>
      </c>
      <c r="O599" s="123">
        <v>21</v>
      </c>
      <c r="P599" s="123">
        <f t="shared" si="133"/>
        <v>0</v>
      </c>
      <c r="Q599" s="123">
        <f t="shared" si="134"/>
        <v>0</v>
      </c>
      <c r="R599" s="9"/>
      <c r="S599" s="9"/>
      <c r="T599" s="9"/>
    </row>
    <row r="600" spans="1:20" ht="11.25" outlineLevel="5" x14ac:dyDescent="0.2">
      <c r="A600" s="12"/>
      <c r="B600" s="117"/>
      <c r="C600" s="118">
        <v>436</v>
      </c>
      <c r="D600" s="119" t="s">
        <v>621</v>
      </c>
      <c r="E600" s="120" t="s">
        <v>1355</v>
      </c>
      <c r="F600" s="121" t="s">
        <v>1356</v>
      </c>
      <c r="G600" s="119" t="s">
        <v>594</v>
      </c>
      <c r="H600" s="122">
        <v>2</v>
      </c>
      <c r="I600" s="150"/>
      <c r="J600" s="123">
        <f t="shared" si="130"/>
        <v>0</v>
      </c>
      <c r="K600" s="122"/>
      <c r="L600" s="122">
        <f t="shared" si="131"/>
        <v>0</v>
      </c>
      <c r="M600" s="122"/>
      <c r="N600" s="122">
        <f t="shared" si="132"/>
        <v>0</v>
      </c>
      <c r="O600" s="123">
        <v>21</v>
      </c>
      <c r="P600" s="123">
        <f t="shared" si="133"/>
        <v>0</v>
      </c>
      <c r="Q600" s="123">
        <f t="shared" si="134"/>
        <v>0</v>
      </c>
      <c r="R600" s="9"/>
      <c r="S600" s="9"/>
      <c r="T600" s="9"/>
    </row>
    <row r="601" spans="1:20" ht="11.25" outlineLevel="5" x14ac:dyDescent="0.2">
      <c r="A601" s="12"/>
      <c r="B601" s="117"/>
      <c r="C601" s="118">
        <v>437</v>
      </c>
      <c r="D601" s="119" t="s">
        <v>621</v>
      </c>
      <c r="E601" s="120" t="s">
        <v>1357</v>
      </c>
      <c r="F601" s="121" t="s">
        <v>1358</v>
      </c>
      <c r="G601" s="119" t="s">
        <v>594</v>
      </c>
      <c r="H601" s="122">
        <v>1</v>
      </c>
      <c r="I601" s="150"/>
      <c r="J601" s="123">
        <f t="shared" si="130"/>
        <v>0</v>
      </c>
      <c r="K601" s="122"/>
      <c r="L601" s="122">
        <f t="shared" si="131"/>
        <v>0</v>
      </c>
      <c r="M601" s="122"/>
      <c r="N601" s="122">
        <f t="shared" si="132"/>
        <v>0</v>
      </c>
      <c r="O601" s="123">
        <v>21</v>
      </c>
      <c r="P601" s="123">
        <f t="shared" si="133"/>
        <v>0</v>
      </c>
      <c r="Q601" s="123">
        <f t="shared" si="134"/>
        <v>0</v>
      </c>
      <c r="R601" s="9"/>
      <c r="S601" s="9"/>
      <c r="T601" s="9"/>
    </row>
    <row r="602" spans="1:20" ht="11.25" outlineLevel="5" x14ac:dyDescent="0.2">
      <c r="A602" s="12"/>
      <c r="B602" s="117"/>
      <c r="C602" s="118">
        <v>438</v>
      </c>
      <c r="D602" s="119" t="s">
        <v>621</v>
      </c>
      <c r="E602" s="120" t="s">
        <v>1359</v>
      </c>
      <c r="F602" s="121" t="s">
        <v>1360</v>
      </c>
      <c r="G602" s="119" t="s">
        <v>594</v>
      </c>
      <c r="H602" s="122">
        <v>2</v>
      </c>
      <c r="I602" s="150"/>
      <c r="J602" s="123">
        <f t="shared" si="130"/>
        <v>0</v>
      </c>
      <c r="K602" s="122"/>
      <c r="L602" s="122">
        <f t="shared" si="131"/>
        <v>0</v>
      </c>
      <c r="M602" s="122"/>
      <c r="N602" s="122">
        <f t="shared" si="132"/>
        <v>0</v>
      </c>
      <c r="O602" s="123">
        <v>21</v>
      </c>
      <c r="P602" s="123">
        <f t="shared" si="133"/>
        <v>0</v>
      </c>
      <c r="Q602" s="123">
        <f t="shared" si="134"/>
        <v>0</v>
      </c>
      <c r="R602" s="9"/>
      <c r="S602" s="9"/>
      <c r="T602" s="9"/>
    </row>
    <row r="603" spans="1:20" ht="22.5" outlineLevel="5" x14ac:dyDescent="0.2">
      <c r="A603" s="12"/>
      <c r="B603" s="117"/>
      <c r="C603" s="118">
        <v>439</v>
      </c>
      <c r="D603" s="119" t="s">
        <v>621</v>
      </c>
      <c r="E603" s="120" t="s">
        <v>1361</v>
      </c>
      <c r="F603" s="121" t="s">
        <v>1362</v>
      </c>
      <c r="G603" s="119" t="s">
        <v>594</v>
      </c>
      <c r="H603" s="122">
        <v>1</v>
      </c>
      <c r="I603" s="150"/>
      <c r="J603" s="123">
        <f t="shared" si="130"/>
        <v>0</v>
      </c>
      <c r="K603" s="122"/>
      <c r="L603" s="122">
        <f t="shared" si="131"/>
        <v>0</v>
      </c>
      <c r="M603" s="122"/>
      <c r="N603" s="122">
        <f t="shared" si="132"/>
        <v>0</v>
      </c>
      <c r="O603" s="123">
        <v>21</v>
      </c>
      <c r="P603" s="123">
        <f t="shared" si="133"/>
        <v>0</v>
      </c>
      <c r="Q603" s="123">
        <f t="shared" si="134"/>
        <v>0</v>
      </c>
      <c r="R603" s="9"/>
      <c r="S603" s="9"/>
      <c r="T603" s="9"/>
    </row>
    <row r="604" spans="1:20" ht="22.5" outlineLevel="5" x14ac:dyDescent="0.2">
      <c r="A604" s="12"/>
      <c r="B604" s="117"/>
      <c r="C604" s="118">
        <v>440</v>
      </c>
      <c r="D604" s="119" t="s">
        <v>621</v>
      </c>
      <c r="E604" s="120" t="s">
        <v>1363</v>
      </c>
      <c r="F604" s="121" t="s">
        <v>1364</v>
      </c>
      <c r="G604" s="119" t="s">
        <v>594</v>
      </c>
      <c r="H604" s="122">
        <v>1</v>
      </c>
      <c r="I604" s="150"/>
      <c r="J604" s="123">
        <f t="shared" si="130"/>
        <v>0</v>
      </c>
      <c r="K604" s="122"/>
      <c r="L604" s="122">
        <f t="shared" si="131"/>
        <v>0</v>
      </c>
      <c r="M604" s="122"/>
      <c r="N604" s="122">
        <f t="shared" si="132"/>
        <v>0</v>
      </c>
      <c r="O604" s="123">
        <v>21</v>
      </c>
      <c r="P604" s="123">
        <f t="shared" si="133"/>
        <v>0</v>
      </c>
      <c r="Q604" s="123">
        <f t="shared" si="134"/>
        <v>0</v>
      </c>
      <c r="R604" s="9"/>
      <c r="S604" s="9"/>
      <c r="T604" s="9"/>
    </row>
    <row r="605" spans="1:20" ht="22.5" outlineLevel="5" x14ac:dyDescent="0.2">
      <c r="A605" s="12"/>
      <c r="B605" s="117"/>
      <c r="C605" s="118">
        <v>441</v>
      </c>
      <c r="D605" s="119" t="s">
        <v>621</v>
      </c>
      <c r="E605" s="120" t="s">
        <v>1365</v>
      </c>
      <c r="F605" s="121" t="s">
        <v>1366</v>
      </c>
      <c r="G605" s="119" t="s">
        <v>594</v>
      </c>
      <c r="H605" s="122">
        <v>5</v>
      </c>
      <c r="I605" s="150"/>
      <c r="J605" s="123">
        <f t="shared" si="130"/>
        <v>0</v>
      </c>
      <c r="K605" s="122"/>
      <c r="L605" s="122">
        <f t="shared" si="131"/>
        <v>0</v>
      </c>
      <c r="M605" s="122"/>
      <c r="N605" s="122">
        <f t="shared" si="132"/>
        <v>0</v>
      </c>
      <c r="O605" s="123">
        <v>21</v>
      </c>
      <c r="P605" s="123">
        <f t="shared" si="133"/>
        <v>0</v>
      </c>
      <c r="Q605" s="123">
        <f t="shared" si="134"/>
        <v>0</v>
      </c>
      <c r="R605" s="9"/>
      <c r="S605" s="9"/>
      <c r="T605" s="9"/>
    </row>
    <row r="606" spans="1:20" ht="11.25" outlineLevel="5" x14ac:dyDescent="0.2">
      <c r="A606" s="12"/>
      <c r="B606" s="117"/>
      <c r="C606" s="118">
        <v>442</v>
      </c>
      <c r="D606" s="119" t="s">
        <v>621</v>
      </c>
      <c r="E606" s="120" t="s">
        <v>1367</v>
      </c>
      <c r="F606" s="121" t="s">
        <v>1368</v>
      </c>
      <c r="G606" s="119" t="s">
        <v>594</v>
      </c>
      <c r="H606" s="122">
        <v>6</v>
      </c>
      <c r="I606" s="150"/>
      <c r="J606" s="123">
        <f t="shared" si="130"/>
        <v>0</v>
      </c>
      <c r="K606" s="122"/>
      <c r="L606" s="122">
        <f t="shared" si="131"/>
        <v>0</v>
      </c>
      <c r="M606" s="122"/>
      <c r="N606" s="122">
        <f t="shared" si="132"/>
        <v>0</v>
      </c>
      <c r="O606" s="123">
        <v>21</v>
      </c>
      <c r="P606" s="123">
        <f t="shared" si="133"/>
        <v>0</v>
      </c>
      <c r="Q606" s="123">
        <f t="shared" si="134"/>
        <v>0</v>
      </c>
      <c r="R606" s="9"/>
      <c r="S606" s="9"/>
      <c r="T606" s="9"/>
    </row>
    <row r="607" spans="1:20" ht="11.25" outlineLevel="5" x14ac:dyDescent="0.2">
      <c r="A607" s="12"/>
      <c r="B607" s="117"/>
      <c r="C607" s="118">
        <v>443</v>
      </c>
      <c r="D607" s="119" t="s">
        <v>621</v>
      </c>
      <c r="E607" s="120" t="s">
        <v>1369</v>
      </c>
      <c r="F607" s="121" t="s">
        <v>1370</v>
      </c>
      <c r="G607" s="119" t="s">
        <v>594</v>
      </c>
      <c r="H607" s="122">
        <v>3</v>
      </c>
      <c r="I607" s="150"/>
      <c r="J607" s="123">
        <f t="shared" si="130"/>
        <v>0</v>
      </c>
      <c r="K607" s="122"/>
      <c r="L607" s="122">
        <f t="shared" si="131"/>
        <v>0</v>
      </c>
      <c r="M607" s="122"/>
      <c r="N607" s="122">
        <f t="shared" si="132"/>
        <v>0</v>
      </c>
      <c r="O607" s="123">
        <v>21</v>
      </c>
      <c r="P607" s="123">
        <f t="shared" si="133"/>
        <v>0</v>
      </c>
      <c r="Q607" s="123">
        <f t="shared" si="134"/>
        <v>0</v>
      </c>
      <c r="R607" s="9"/>
      <c r="S607" s="9"/>
      <c r="T607" s="9"/>
    </row>
    <row r="608" spans="1:20" ht="11.25" outlineLevel="5" x14ac:dyDescent="0.2">
      <c r="A608" s="12"/>
      <c r="B608" s="117"/>
      <c r="C608" s="118">
        <v>444</v>
      </c>
      <c r="D608" s="119" t="s">
        <v>621</v>
      </c>
      <c r="E608" s="120" t="s">
        <v>1371</v>
      </c>
      <c r="F608" s="121" t="s">
        <v>1372</v>
      </c>
      <c r="G608" s="119" t="s">
        <v>594</v>
      </c>
      <c r="H608" s="122">
        <v>6</v>
      </c>
      <c r="I608" s="150"/>
      <c r="J608" s="123">
        <f t="shared" si="130"/>
        <v>0</v>
      </c>
      <c r="K608" s="122"/>
      <c r="L608" s="122">
        <f t="shared" si="131"/>
        <v>0</v>
      </c>
      <c r="M608" s="122"/>
      <c r="N608" s="122">
        <f t="shared" si="132"/>
        <v>0</v>
      </c>
      <c r="O608" s="123">
        <v>21</v>
      </c>
      <c r="P608" s="123">
        <f t="shared" si="133"/>
        <v>0</v>
      </c>
      <c r="Q608" s="123">
        <f t="shared" si="134"/>
        <v>0</v>
      </c>
      <c r="R608" s="9"/>
      <c r="S608" s="9"/>
      <c r="T608" s="9"/>
    </row>
    <row r="609" spans="1:20" ht="22.5" outlineLevel="5" x14ac:dyDescent="0.2">
      <c r="A609" s="12"/>
      <c r="B609" s="117"/>
      <c r="C609" s="118">
        <v>445</v>
      </c>
      <c r="D609" s="119" t="s">
        <v>621</v>
      </c>
      <c r="E609" s="120" t="s">
        <v>1373</v>
      </c>
      <c r="F609" s="121" t="s">
        <v>1374</v>
      </c>
      <c r="G609" s="119" t="s">
        <v>594</v>
      </c>
      <c r="H609" s="122">
        <v>1</v>
      </c>
      <c r="I609" s="150"/>
      <c r="J609" s="123">
        <f t="shared" si="130"/>
        <v>0</v>
      </c>
      <c r="K609" s="122"/>
      <c r="L609" s="122">
        <f t="shared" si="131"/>
        <v>0</v>
      </c>
      <c r="M609" s="122"/>
      <c r="N609" s="122">
        <f t="shared" si="132"/>
        <v>0</v>
      </c>
      <c r="O609" s="123">
        <v>21</v>
      </c>
      <c r="P609" s="123">
        <f t="shared" si="133"/>
        <v>0</v>
      </c>
      <c r="Q609" s="123">
        <f t="shared" si="134"/>
        <v>0</v>
      </c>
      <c r="R609" s="9"/>
      <c r="S609" s="9"/>
      <c r="T609" s="9"/>
    </row>
    <row r="610" spans="1:20" outlineLevel="5" x14ac:dyDescent="0.15">
      <c r="B610" s="7"/>
      <c r="C610" s="7"/>
      <c r="D610" s="7"/>
      <c r="E610" s="7"/>
      <c r="F610" s="7"/>
      <c r="G610" s="7"/>
      <c r="H610" s="7"/>
      <c r="I610" s="9"/>
      <c r="J610" s="9"/>
      <c r="K610" s="7"/>
      <c r="L610" s="7"/>
      <c r="M610" s="7"/>
      <c r="N610" s="7"/>
      <c r="O610" s="7"/>
      <c r="P610" s="9"/>
      <c r="Q610" s="9"/>
    </row>
    <row r="611" spans="1:20" ht="9" outlineLevel="4" x14ac:dyDescent="0.15">
      <c r="A611" s="73" t="s">
        <v>233</v>
      </c>
      <c r="B611" s="110">
        <v>5</v>
      </c>
      <c r="C611" s="111"/>
      <c r="D611" s="112" t="s">
        <v>500</v>
      </c>
      <c r="E611" s="112"/>
      <c r="F611" s="113" t="s">
        <v>234</v>
      </c>
      <c r="G611" s="112"/>
      <c r="H611" s="114"/>
      <c r="I611" s="115"/>
      <c r="J611" s="75">
        <f>SUBTOTAL(9,J612:J614)</f>
        <v>0</v>
      </c>
      <c r="K611" s="114"/>
      <c r="L611" s="76">
        <f>SUBTOTAL(9,L612:L614)</f>
        <v>0</v>
      </c>
      <c r="M611" s="114"/>
      <c r="N611" s="76">
        <f>SUBTOTAL(9,N612:N614)</f>
        <v>0</v>
      </c>
      <c r="O611" s="116"/>
      <c r="P611" s="75">
        <f>SUBTOTAL(9,P612:P614)</f>
        <v>0</v>
      </c>
      <c r="Q611" s="75">
        <f>SUBTOTAL(9,Q612:Q614)</f>
        <v>0</v>
      </c>
      <c r="R611" s="7"/>
      <c r="S611" s="9"/>
      <c r="T611" s="9"/>
    </row>
    <row r="612" spans="1:20" ht="11.25" outlineLevel="5" x14ac:dyDescent="0.2">
      <c r="A612" s="12"/>
      <c r="B612" s="117"/>
      <c r="C612" s="118">
        <v>446</v>
      </c>
      <c r="D612" s="119" t="s">
        <v>621</v>
      </c>
      <c r="E612" s="120" t="s">
        <v>1375</v>
      </c>
      <c r="F612" s="121" t="s">
        <v>1376</v>
      </c>
      <c r="G612" s="119" t="s">
        <v>594</v>
      </c>
      <c r="H612" s="122">
        <v>1</v>
      </c>
      <c r="I612" s="150"/>
      <c r="J612" s="123">
        <f>H612*I612</f>
        <v>0</v>
      </c>
      <c r="K612" s="122"/>
      <c r="L612" s="122">
        <f>H612*K612</f>
        <v>0</v>
      </c>
      <c r="M612" s="122"/>
      <c r="N612" s="122">
        <f>H612*M612</f>
        <v>0</v>
      </c>
      <c r="O612" s="123">
        <v>21</v>
      </c>
      <c r="P612" s="123">
        <f>J612*(O612/100)</f>
        <v>0</v>
      </c>
      <c r="Q612" s="123">
        <f>J612+P612</f>
        <v>0</v>
      </c>
      <c r="R612" s="9"/>
      <c r="S612" s="9"/>
      <c r="T612" s="9"/>
    </row>
    <row r="613" spans="1:20" ht="11.25" outlineLevel="5" x14ac:dyDescent="0.2">
      <c r="A613" s="12"/>
      <c r="B613" s="117"/>
      <c r="C613" s="118">
        <v>447</v>
      </c>
      <c r="D613" s="119" t="s">
        <v>621</v>
      </c>
      <c r="E613" s="120" t="s">
        <v>1377</v>
      </c>
      <c r="F613" s="121" t="s">
        <v>1378</v>
      </c>
      <c r="G613" s="119" t="s">
        <v>594</v>
      </c>
      <c r="H613" s="122">
        <v>2</v>
      </c>
      <c r="I613" s="150"/>
      <c r="J613" s="123">
        <f>H613*I613</f>
        <v>0</v>
      </c>
      <c r="K613" s="122"/>
      <c r="L613" s="122">
        <f>H613*K613</f>
        <v>0</v>
      </c>
      <c r="M613" s="122"/>
      <c r="N613" s="122">
        <f>H613*M613</f>
        <v>0</v>
      </c>
      <c r="O613" s="123">
        <v>21</v>
      </c>
      <c r="P613" s="123">
        <f>J613*(O613/100)</f>
        <v>0</v>
      </c>
      <c r="Q613" s="123">
        <f>J613+P613</f>
        <v>0</v>
      </c>
      <c r="R613" s="9"/>
      <c r="S613" s="9"/>
      <c r="T613" s="9"/>
    </row>
    <row r="614" spans="1:20" outlineLevel="5" x14ac:dyDescent="0.15">
      <c r="B614" s="7"/>
      <c r="C614" s="7"/>
      <c r="D614" s="7"/>
      <c r="E614" s="7"/>
      <c r="F614" s="7"/>
      <c r="G614" s="7"/>
      <c r="H614" s="7"/>
      <c r="I614" s="9"/>
      <c r="J614" s="9"/>
      <c r="K614" s="7"/>
      <c r="L614" s="7"/>
      <c r="M614" s="7"/>
      <c r="N614" s="7"/>
      <c r="O614" s="7"/>
      <c r="P614" s="9"/>
      <c r="Q614" s="9"/>
    </row>
    <row r="615" spans="1:20" ht="9" outlineLevel="4" x14ac:dyDescent="0.15">
      <c r="A615" s="73" t="s">
        <v>235</v>
      </c>
      <c r="B615" s="110">
        <v>5</v>
      </c>
      <c r="C615" s="111"/>
      <c r="D615" s="112" t="s">
        <v>500</v>
      </c>
      <c r="E615" s="112"/>
      <c r="F615" s="113" t="s">
        <v>236</v>
      </c>
      <c r="G615" s="112"/>
      <c r="H615" s="114"/>
      <c r="I615" s="115"/>
      <c r="J615" s="75">
        <f>SUBTOTAL(9,J616:J618)</f>
        <v>0</v>
      </c>
      <c r="K615" s="114"/>
      <c r="L615" s="76">
        <f>SUBTOTAL(9,L616:L618)</f>
        <v>0</v>
      </c>
      <c r="M615" s="114"/>
      <c r="N615" s="76">
        <f>SUBTOTAL(9,N616:N618)</f>
        <v>0</v>
      </c>
      <c r="O615" s="116"/>
      <c r="P615" s="75">
        <f>SUBTOTAL(9,P616:P618)</f>
        <v>0</v>
      </c>
      <c r="Q615" s="75">
        <f>SUBTOTAL(9,Q616:Q618)</f>
        <v>0</v>
      </c>
      <c r="R615" s="7"/>
      <c r="S615" s="9"/>
      <c r="T615" s="9"/>
    </row>
    <row r="616" spans="1:20" ht="22.5" outlineLevel="5" x14ac:dyDescent="0.2">
      <c r="A616" s="12"/>
      <c r="B616" s="117"/>
      <c r="C616" s="118">
        <v>448</v>
      </c>
      <c r="D616" s="119" t="s">
        <v>621</v>
      </c>
      <c r="E616" s="120" t="s">
        <v>1379</v>
      </c>
      <c r="F616" s="121" t="s">
        <v>1380</v>
      </c>
      <c r="G616" s="119" t="s">
        <v>594</v>
      </c>
      <c r="H616" s="122">
        <v>1</v>
      </c>
      <c r="I616" s="150"/>
      <c r="J616" s="123">
        <f>H616*I616</f>
        <v>0</v>
      </c>
      <c r="K616" s="122"/>
      <c r="L616" s="122">
        <f>H616*K616</f>
        <v>0</v>
      </c>
      <c r="M616" s="122"/>
      <c r="N616" s="122">
        <f>H616*M616</f>
        <v>0</v>
      </c>
      <c r="O616" s="123">
        <v>21</v>
      </c>
      <c r="P616" s="123">
        <f>J616*(O616/100)</f>
        <v>0</v>
      </c>
      <c r="Q616" s="123">
        <f>J616+P616</f>
        <v>0</v>
      </c>
      <c r="R616" s="9"/>
      <c r="S616" s="9"/>
      <c r="T616" s="9"/>
    </row>
    <row r="617" spans="1:20" ht="22.5" outlineLevel="5" x14ac:dyDescent="0.2">
      <c r="A617" s="12"/>
      <c r="B617" s="117"/>
      <c r="C617" s="118">
        <v>449</v>
      </c>
      <c r="D617" s="119" t="s">
        <v>621</v>
      </c>
      <c r="E617" s="120" t="s">
        <v>1381</v>
      </c>
      <c r="F617" s="121" t="s">
        <v>1382</v>
      </c>
      <c r="G617" s="119" t="s">
        <v>594</v>
      </c>
      <c r="H617" s="122">
        <v>1</v>
      </c>
      <c r="I617" s="150"/>
      <c r="J617" s="123">
        <f>H617*I617</f>
        <v>0</v>
      </c>
      <c r="K617" s="122"/>
      <c r="L617" s="122">
        <f>H617*K617</f>
        <v>0</v>
      </c>
      <c r="M617" s="122"/>
      <c r="N617" s="122">
        <f>H617*M617</f>
        <v>0</v>
      </c>
      <c r="O617" s="123">
        <v>21</v>
      </c>
      <c r="P617" s="123">
        <f>J617*(O617/100)</f>
        <v>0</v>
      </c>
      <c r="Q617" s="123">
        <f>J617+P617</f>
        <v>0</v>
      </c>
      <c r="R617" s="9"/>
      <c r="S617" s="9"/>
      <c r="T617" s="9"/>
    </row>
    <row r="618" spans="1:20" outlineLevel="5" x14ac:dyDescent="0.15">
      <c r="B618" s="7"/>
      <c r="C618" s="7"/>
      <c r="D618" s="7"/>
      <c r="E618" s="7"/>
      <c r="F618" s="7"/>
      <c r="G618" s="7"/>
      <c r="H618" s="7"/>
      <c r="I618" s="9"/>
      <c r="J618" s="9"/>
      <c r="K618" s="7"/>
      <c r="L618" s="7"/>
      <c r="M618" s="7"/>
      <c r="N618" s="7"/>
      <c r="O618" s="7"/>
      <c r="P618" s="9"/>
      <c r="Q618" s="9"/>
    </row>
    <row r="619" spans="1:20" ht="9" outlineLevel="4" x14ac:dyDescent="0.15">
      <c r="A619" s="73" t="s">
        <v>237</v>
      </c>
      <c r="B619" s="110">
        <v>5</v>
      </c>
      <c r="C619" s="111"/>
      <c r="D619" s="112" t="s">
        <v>500</v>
      </c>
      <c r="E619" s="112"/>
      <c r="F619" s="113" t="s">
        <v>238</v>
      </c>
      <c r="G619" s="112"/>
      <c r="H619" s="114"/>
      <c r="I619" s="115"/>
      <c r="J619" s="75">
        <f>SUBTOTAL(9,J620:J625)</f>
        <v>0</v>
      </c>
      <c r="K619" s="114"/>
      <c r="L619" s="76">
        <f>SUBTOTAL(9,L620:L625)</f>
        <v>0</v>
      </c>
      <c r="M619" s="114"/>
      <c r="N619" s="76">
        <f>SUBTOTAL(9,N620:N625)</f>
        <v>0</v>
      </c>
      <c r="O619" s="116"/>
      <c r="P619" s="75">
        <f>SUBTOTAL(9,P620:P625)</f>
        <v>0</v>
      </c>
      <c r="Q619" s="75">
        <f>SUBTOTAL(9,Q620:Q625)</f>
        <v>0</v>
      </c>
      <c r="R619" s="7"/>
      <c r="S619" s="9"/>
      <c r="T619" s="9"/>
    </row>
    <row r="620" spans="1:20" ht="22.5" outlineLevel="5" x14ac:dyDescent="0.2">
      <c r="A620" s="12"/>
      <c r="B620" s="117"/>
      <c r="C620" s="118">
        <v>450</v>
      </c>
      <c r="D620" s="119" t="s">
        <v>621</v>
      </c>
      <c r="E620" s="120" t="s">
        <v>1383</v>
      </c>
      <c r="F620" s="121" t="s">
        <v>1384</v>
      </c>
      <c r="G620" s="119" t="s">
        <v>594</v>
      </c>
      <c r="H620" s="122">
        <v>6</v>
      </c>
      <c r="I620" s="150"/>
      <c r="J620" s="123">
        <f>H620*I620</f>
        <v>0</v>
      </c>
      <c r="K620" s="122"/>
      <c r="L620" s="122">
        <f>H620*K620</f>
        <v>0</v>
      </c>
      <c r="M620" s="122"/>
      <c r="N620" s="122">
        <f>H620*M620</f>
        <v>0</v>
      </c>
      <c r="O620" s="123">
        <v>21</v>
      </c>
      <c r="P620" s="123">
        <f>J620*(O620/100)</f>
        <v>0</v>
      </c>
      <c r="Q620" s="123">
        <f>J620+P620</f>
        <v>0</v>
      </c>
      <c r="R620" s="9"/>
      <c r="S620" s="9"/>
      <c r="T620" s="9"/>
    </row>
    <row r="621" spans="1:20" ht="22.5" outlineLevel="5" x14ac:dyDescent="0.2">
      <c r="A621" s="12"/>
      <c r="B621" s="117"/>
      <c r="C621" s="118">
        <v>451</v>
      </c>
      <c r="D621" s="119" t="s">
        <v>621</v>
      </c>
      <c r="E621" s="120" t="s">
        <v>1385</v>
      </c>
      <c r="F621" s="121" t="s">
        <v>1386</v>
      </c>
      <c r="G621" s="119" t="s">
        <v>594</v>
      </c>
      <c r="H621" s="122">
        <v>2</v>
      </c>
      <c r="I621" s="150"/>
      <c r="J621" s="123">
        <f>H621*I621</f>
        <v>0</v>
      </c>
      <c r="K621" s="122"/>
      <c r="L621" s="122">
        <f>H621*K621</f>
        <v>0</v>
      </c>
      <c r="M621" s="122"/>
      <c r="N621" s="122">
        <f>H621*M621</f>
        <v>0</v>
      </c>
      <c r="O621" s="123">
        <v>21</v>
      </c>
      <c r="P621" s="123">
        <f>J621*(O621/100)</f>
        <v>0</v>
      </c>
      <c r="Q621" s="123">
        <f>J621+P621</f>
        <v>0</v>
      </c>
      <c r="R621" s="9"/>
      <c r="S621" s="9"/>
      <c r="T621" s="9"/>
    </row>
    <row r="622" spans="1:20" ht="22.5" outlineLevel="5" x14ac:dyDescent="0.2">
      <c r="A622" s="12"/>
      <c r="B622" s="117"/>
      <c r="C622" s="118">
        <v>452</v>
      </c>
      <c r="D622" s="119" t="s">
        <v>621</v>
      </c>
      <c r="E622" s="120" t="s">
        <v>1387</v>
      </c>
      <c r="F622" s="121" t="s">
        <v>1388</v>
      </c>
      <c r="G622" s="119" t="s">
        <v>594</v>
      </c>
      <c r="H622" s="122">
        <v>15</v>
      </c>
      <c r="I622" s="150"/>
      <c r="J622" s="123">
        <f>H622*I622</f>
        <v>0</v>
      </c>
      <c r="K622" s="122"/>
      <c r="L622" s="122">
        <f>H622*K622</f>
        <v>0</v>
      </c>
      <c r="M622" s="122"/>
      <c r="N622" s="122">
        <f>H622*M622</f>
        <v>0</v>
      </c>
      <c r="O622" s="123">
        <v>21</v>
      </c>
      <c r="P622" s="123">
        <f>J622*(O622/100)</f>
        <v>0</v>
      </c>
      <c r="Q622" s="123">
        <f>J622+P622</f>
        <v>0</v>
      </c>
      <c r="R622" s="9"/>
      <c r="S622" s="9"/>
      <c r="T622" s="9"/>
    </row>
    <row r="623" spans="1:20" ht="22.5" outlineLevel="5" x14ac:dyDescent="0.2">
      <c r="A623" s="12"/>
      <c r="B623" s="117"/>
      <c r="C623" s="118">
        <v>453</v>
      </c>
      <c r="D623" s="119" t="s">
        <v>621</v>
      </c>
      <c r="E623" s="120" t="s">
        <v>1389</v>
      </c>
      <c r="F623" s="121" t="s">
        <v>1390</v>
      </c>
      <c r="G623" s="119" t="s">
        <v>594</v>
      </c>
      <c r="H623" s="122">
        <v>20</v>
      </c>
      <c r="I623" s="150"/>
      <c r="J623" s="123">
        <f>H623*I623</f>
        <v>0</v>
      </c>
      <c r="K623" s="122"/>
      <c r="L623" s="122">
        <f>H623*K623</f>
        <v>0</v>
      </c>
      <c r="M623" s="122"/>
      <c r="N623" s="122">
        <f>H623*M623</f>
        <v>0</v>
      </c>
      <c r="O623" s="123">
        <v>21</v>
      </c>
      <c r="P623" s="123">
        <f>J623*(O623/100)</f>
        <v>0</v>
      </c>
      <c r="Q623" s="123">
        <f>J623+P623</f>
        <v>0</v>
      </c>
      <c r="R623" s="9"/>
      <c r="S623" s="9"/>
      <c r="T623" s="9"/>
    </row>
    <row r="624" spans="1:20" ht="33.75" outlineLevel="5" x14ac:dyDescent="0.2">
      <c r="A624" s="12"/>
      <c r="B624" s="117"/>
      <c r="C624" s="118">
        <v>454</v>
      </c>
      <c r="D624" s="119" t="s">
        <v>621</v>
      </c>
      <c r="E624" s="120" t="s">
        <v>1391</v>
      </c>
      <c r="F624" s="121" t="s">
        <v>1392</v>
      </c>
      <c r="G624" s="119" t="s">
        <v>594</v>
      </c>
      <c r="H624" s="122">
        <v>4</v>
      </c>
      <c r="I624" s="150"/>
      <c r="J624" s="123">
        <f>H624*I624</f>
        <v>0</v>
      </c>
      <c r="K624" s="122"/>
      <c r="L624" s="122">
        <f>H624*K624</f>
        <v>0</v>
      </c>
      <c r="M624" s="122"/>
      <c r="N624" s="122">
        <f>H624*M624</f>
        <v>0</v>
      </c>
      <c r="O624" s="123">
        <v>21</v>
      </c>
      <c r="P624" s="123">
        <f>J624*(O624/100)</f>
        <v>0</v>
      </c>
      <c r="Q624" s="123">
        <f>J624+P624</f>
        <v>0</v>
      </c>
      <c r="R624" s="9"/>
      <c r="S624" s="9"/>
      <c r="T624" s="9"/>
    </row>
    <row r="625" spans="1:20" outlineLevel="5" x14ac:dyDescent="0.15">
      <c r="B625" s="7"/>
      <c r="C625" s="7"/>
      <c r="D625" s="7"/>
      <c r="E625" s="7"/>
      <c r="F625" s="7"/>
      <c r="G625" s="7"/>
      <c r="H625" s="7"/>
      <c r="I625" s="9"/>
      <c r="J625" s="9"/>
      <c r="K625" s="7"/>
      <c r="L625" s="7"/>
      <c r="M625" s="7"/>
      <c r="N625" s="7"/>
      <c r="O625" s="7"/>
      <c r="P625" s="9"/>
      <c r="Q625" s="9"/>
    </row>
    <row r="626" spans="1:20" ht="9" outlineLevel="4" x14ac:dyDescent="0.15">
      <c r="A626" s="73" t="s">
        <v>239</v>
      </c>
      <c r="B626" s="110">
        <v>5</v>
      </c>
      <c r="C626" s="111"/>
      <c r="D626" s="112" t="s">
        <v>500</v>
      </c>
      <c r="E626" s="112"/>
      <c r="F626" s="113" t="s">
        <v>240</v>
      </c>
      <c r="G626" s="112"/>
      <c r="H626" s="114"/>
      <c r="I626" s="115"/>
      <c r="J626" s="75">
        <f>SUBTOTAL(9,J627:J642)</f>
        <v>0</v>
      </c>
      <c r="K626" s="114"/>
      <c r="L626" s="76">
        <f>SUBTOTAL(9,L627:L642)</f>
        <v>0</v>
      </c>
      <c r="M626" s="114"/>
      <c r="N626" s="76">
        <f>SUBTOTAL(9,N627:N642)</f>
        <v>0</v>
      </c>
      <c r="O626" s="116"/>
      <c r="P626" s="75">
        <f>SUBTOTAL(9,P627:P642)</f>
        <v>0</v>
      </c>
      <c r="Q626" s="75">
        <f>SUBTOTAL(9,Q627:Q642)</f>
        <v>0</v>
      </c>
      <c r="R626" s="7"/>
      <c r="S626" s="9"/>
      <c r="T626" s="9"/>
    </row>
    <row r="627" spans="1:20" ht="11.25" outlineLevel="5" x14ac:dyDescent="0.2">
      <c r="A627" s="12"/>
      <c r="B627" s="117"/>
      <c r="C627" s="118">
        <v>455</v>
      </c>
      <c r="D627" s="119" t="s">
        <v>621</v>
      </c>
      <c r="E627" s="120" t="s">
        <v>1393</v>
      </c>
      <c r="F627" s="121" t="s">
        <v>1394</v>
      </c>
      <c r="G627" s="119" t="s">
        <v>594</v>
      </c>
      <c r="H627" s="122">
        <v>1</v>
      </c>
      <c r="I627" s="150"/>
      <c r="J627" s="123">
        <f t="shared" ref="J627:J641" si="135">H627*I627</f>
        <v>0</v>
      </c>
      <c r="K627" s="122"/>
      <c r="L627" s="122">
        <f t="shared" ref="L627:L641" si="136">H627*K627</f>
        <v>0</v>
      </c>
      <c r="M627" s="122"/>
      <c r="N627" s="122">
        <f t="shared" ref="N627:N641" si="137">H627*M627</f>
        <v>0</v>
      </c>
      <c r="O627" s="123">
        <v>21</v>
      </c>
      <c r="P627" s="123">
        <f t="shared" ref="P627:P641" si="138">J627*(O627/100)</f>
        <v>0</v>
      </c>
      <c r="Q627" s="123">
        <f t="shared" ref="Q627:Q641" si="139">J627+P627</f>
        <v>0</v>
      </c>
      <c r="R627" s="9"/>
      <c r="S627" s="9"/>
      <c r="T627" s="9"/>
    </row>
    <row r="628" spans="1:20" ht="11.25" outlineLevel="5" x14ac:dyDescent="0.2">
      <c r="A628" s="12"/>
      <c r="B628" s="117"/>
      <c r="C628" s="118">
        <v>456</v>
      </c>
      <c r="D628" s="119" t="s">
        <v>621</v>
      </c>
      <c r="E628" s="120" t="s">
        <v>1395</v>
      </c>
      <c r="F628" s="121" t="s">
        <v>1396</v>
      </c>
      <c r="G628" s="119" t="s">
        <v>594</v>
      </c>
      <c r="H628" s="122">
        <v>215</v>
      </c>
      <c r="I628" s="150"/>
      <c r="J628" s="123">
        <f t="shared" si="135"/>
        <v>0</v>
      </c>
      <c r="K628" s="122"/>
      <c r="L628" s="122">
        <f t="shared" si="136"/>
        <v>0</v>
      </c>
      <c r="M628" s="122"/>
      <c r="N628" s="122">
        <f t="shared" si="137"/>
        <v>0</v>
      </c>
      <c r="O628" s="123">
        <v>21</v>
      </c>
      <c r="P628" s="123">
        <f t="shared" si="138"/>
        <v>0</v>
      </c>
      <c r="Q628" s="123">
        <f t="shared" si="139"/>
        <v>0</v>
      </c>
      <c r="R628" s="9"/>
      <c r="S628" s="9"/>
      <c r="T628" s="9"/>
    </row>
    <row r="629" spans="1:20" ht="11.25" outlineLevel="5" x14ac:dyDescent="0.2">
      <c r="A629" s="12"/>
      <c r="B629" s="117"/>
      <c r="C629" s="118">
        <v>457</v>
      </c>
      <c r="D629" s="119" t="s">
        <v>621</v>
      </c>
      <c r="E629" s="120" t="s">
        <v>1397</v>
      </c>
      <c r="F629" s="121" t="s">
        <v>1398</v>
      </c>
      <c r="G629" s="119" t="s">
        <v>594</v>
      </c>
      <c r="H629" s="122">
        <v>15</v>
      </c>
      <c r="I629" s="150"/>
      <c r="J629" s="123">
        <f t="shared" si="135"/>
        <v>0</v>
      </c>
      <c r="K629" s="122"/>
      <c r="L629" s="122">
        <f t="shared" si="136"/>
        <v>0</v>
      </c>
      <c r="M629" s="122"/>
      <c r="N629" s="122">
        <f t="shared" si="137"/>
        <v>0</v>
      </c>
      <c r="O629" s="123">
        <v>21</v>
      </c>
      <c r="P629" s="123">
        <f t="shared" si="138"/>
        <v>0</v>
      </c>
      <c r="Q629" s="123">
        <f t="shared" si="139"/>
        <v>0</v>
      </c>
      <c r="R629" s="9"/>
      <c r="S629" s="9"/>
      <c r="T629" s="9"/>
    </row>
    <row r="630" spans="1:20" ht="11.25" outlineLevel="5" x14ac:dyDescent="0.2">
      <c r="A630" s="12"/>
      <c r="B630" s="117"/>
      <c r="C630" s="118">
        <v>458</v>
      </c>
      <c r="D630" s="119" t="s">
        <v>621</v>
      </c>
      <c r="E630" s="120" t="s">
        <v>1399</v>
      </c>
      <c r="F630" s="121" t="s">
        <v>1400</v>
      </c>
      <c r="G630" s="119" t="s">
        <v>594</v>
      </c>
      <c r="H630" s="122">
        <v>25</v>
      </c>
      <c r="I630" s="150"/>
      <c r="J630" s="123">
        <f t="shared" si="135"/>
        <v>0</v>
      </c>
      <c r="K630" s="122"/>
      <c r="L630" s="122">
        <f t="shared" si="136"/>
        <v>0</v>
      </c>
      <c r="M630" s="122"/>
      <c r="N630" s="122">
        <f t="shared" si="137"/>
        <v>0</v>
      </c>
      <c r="O630" s="123">
        <v>21</v>
      </c>
      <c r="P630" s="123">
        <f t="shared" si="138"/>
        <v>0</v>
      </c>
      <c r="Q630" s="123">
        <f t="shared" si="139"/>
        <v>0</v>
      </c>
      <c r="R630" s="9"/>
      <c r="S630" s="9"/>
      <c r="T630" s="9"/>
    </row>
    <row r="631" spans="1:20" ht="11.25" outlineLevel="5" x14ac:dyDescent="0.2">
      <c r="A631" s="12"/>
      <c r="B631" s="117"/>
      <c r="C631" s="118">
        <v>459</v>
      </c>
      <c r="D631" s="119" t="s">
        <v>621</v>
      </c>
      <c r="E631" s="120" t="s">
        <v>1401</v>
      </c>
      <c r="F631" s="121" t="s">
        <v>1402</v>
      </c>
      <c r="G631" s="119" t="s">
        <v>547</v>
      </c>
      <c r="H631" s="122">
        <v>165</v>
      </c>
      <c r="I631" s="150"/>
      <c r="J631" s="123">
        <f t="shared" si="135"/>
        <v>0</v>
      </c>
      <c r="K631" s="122"/>
      <c r="L631" s="122">
        <f t="shared" si="136"/>
        <v>0</v>
      </c>
      <c r="M631" s="122"/>
      <c r="N631" s="122">
        <f t="shared" si="137"/>
        <v>0</v>
      </c>
      <c r="O631" s="123">
        <v>21</v>
      </c>
      <c r="P631" s="123">
        <f t="shared" si="138"/>
        <v>0</v>
      </c>
      <c r="Q631" s="123">
        <f t="shared" si="139"/>
        <v>0</v>
      </c>
      <c r="R631" s="9"/>
      <c r="S631" s="9"/>
      <c r="T631" s="9"/>
    </row>
    <row r="632" spans="1:20" ht="22.5" outlineLevel="5" x14ac:dyDescent="0.2">
      <c r="A632" s="12"/>
      <c r="B632" s="117"/>
      <c r="C632" s="118">
        <v>460</v>
      </c>
      <c r="D632" s="119" t="s">
        <v>621</v>
      </c>
      <c r="E632" s="120" t="s">
        <v>1403</v>
      </c>
      <c r="F632" s="121" t="s">
        <v>1404</v>
      </c>
      <c r="G632" s="119" t="s">
        <v>594</v>
      </c>
      <c r="H632" s="122">
        <v>15</v>
      </c>
      <c r="I632" s="150"/>
      <c r="J632" s="123">
        <f t="shared" si="135"/>
        <v>0</v>
      </c>
      <c r="K632" s="122"/>
      <c r="L632" s="122">
        <f t="shared" si="136"/>
        <v>0</v>
      </c>
      <c r="M632" s="122"/>
      <c r="N632" s="122">
        <f t="shared" si="137"/>
        <v>0</v>
      </c>
      <c r="O632" s="123">
        <v>21</v>
      </c>
      <c r="P632" s="123">
        <f t="shared" si="138"/>
        <v>0</v>
      </c>
      <c r="Q632" s="123">
        <f t="shared" si="139"/>
        <v>0</v>
      </c>
      <c r="R632" s="9"/>
      <c r="S632" s="9"/>
      <c r="T632" s="9"/>
    </row>
    <row r="633" spans="1:20" ht="22.5" outlineLevel="5" x14ac:dyDescent="0.2">
      <c r="A633" s="12"/>
      <c r="B633" s="117"/>
      <c r="C633" s="118">
        <v>461</v>
      </c>
      <c r="D633" s="119" t="s">
        <v>621</v>
      </c>
      <c r="E633" s="120" t="s">
        <v>1405</v>
      </c>
      <c r="F633" s="121" t="s">
        <v>1406</v>
      </c>
      <c r="G633" s="119" t="s">
        <v>594</v>
      </c>
      <c r="H633" s="122">
        <v>2</v>
      </c>
      <c r="I633" s="150"/>
      <c r="J633" s="123">
        <f t="shared" si="135"/>
        <v>0</v>
      </c>
      <c r="K633" s="122"/>
      <c r="L633" s="122">
        <f t="shared" si="136"/>
        <v>0</v>
      </c>
      <c r="M633" s="122"/>
      <c r="N633" s="122">
        <f t="shared" si="137"/>
        <v>0</v>
      </c>
      <c r="O633" s="123">
        <v>21</v>
      </c>
      <c r="P633" s="123">
        <f t="shared" si="138"/>
        <v>0</v>
      </c>
      <c r="Q633" s="123">
        <f t="shared" si="139"/>
        <v>0</v>
      </c>
      <c r="R633" s="9"/>
      <c r="S633" s="9"/>
      <c r="T633" s="9"/>
    </row>
    <row r="634" spans="1:20" ht="22.5" outlineLevel="5" x14ac:dyDescent="0.2">
      <c r="A634" s="12"/>
      <c r="B634" s="117"/>
      <c r="C634" s="118">
        <v>462</v>
      </c>
      <c r="D634" s="119" t="s">
        <v>621</v>
      </c>
      <c r="E634" s="120" t="s">
        <v>1407</v>
      </c>
      <c r="F634" s="121" t="s">
        <v>1408</v>
      </c>
      <c r="G634" s="119" t="s">
        <v>594</v>
      </c>
      <c r="H634" s="122">
        <v>5</v>
      </c>
      <c r="I634" s="150"/>
      <c r="J634" s="123">
        <f t="shared" si="135"/>
        <v>0</v>
      </c>
      <c r="K634" s="122"/>
      <c r="L634" s="122">
        <f t="shared" si="136"/>
        <v>0</v>
      </c>
      <c r="M634" s="122"/>
      <c r="N634" s="122">
        <f t="shared" si="137"/>
        <v>0</v>
      </c>
      <c r="O634" s="123">
        <v>21</v>
      </c>
      <c r="P634" s="123">
        <f t="shared" si="138"/>
        <v>0</v>
      </c>
      <c r="Q634" s="123">
        <f t="shared" si="139"/>
        <v>0</v>
      </c>
      <c r="R634" s="9"/>
      <c r="S634" s="9"/>
      <c r="T634" s="9"/>
    </row>
    <row r="635" spans="1:20" ht="22.5" outlineLevel="5" x14ac:dyDescent="0.2">
      <c r="A635" s="12"/>
      <c r="B635" s="117"/>
      <c r="C635" s="118">
        <v>463</v>
      </c>
      <c r="D635" s="119" t="s">
        <v>621</v>
      </c>
      <c r="E635" s="120" t="s">
        <v>1409</v>
      </c>
      <c r="F635" s="121" t="s">
        <v>1410</v>
      </c>
      <c r="G635" s="119" t="s">
        <v>594</v>
      </c>
      <c r="H635" s="122">
        <v>96</v>
      </c>
      <c r="I635" s="150"/>
      <c r="J635" s="123">
        <f t="shared" si="135"/>
        <v>0</v>
      </c>
      <c r="K635" s="122"/>
      <c r="L635" s="122">
        <f t="shared" si="136"/>
        <v>0</v>
      </c>
      <c r="M635" s="122"/>
      <c r="N635" s="122">
        <f t="shared" si="137"/>
        <v>0</v>
      </c>
      <c r="O635" s="123">
        <v>21</v>
      </c>
      <c r="P635" s="123">
        <f t="shared" si="138"/>
        <v>0</v>
      </c>
      <c r="Q635" s="123">
        <f t="shared" si="139"/>
        <v>0</v>
      </c>
      <c r="R635" s="9"/>
      <c r="S635" s="9"/>
      <c r="T635" s="9"/>
    </row>
    <row r="636" spans="1:20" ht="22.5" outlineLevel="5" x14ac:dyDescent="0.2">
      <c r="A636" s="12"/>
      <c r="B636" s="117"/>
      <c r="C636" s="118">
        <v>464</v>
      </c>
      <c r="D636" s="119" t="s">
        <v>621</v>
      </c>
      <c r="E636" s="120" t="s">
        <v>1411</v>
      </c>
      <c r="F636" s="121" t="s">
        <v>1412</v>
      </c>
      <c r="G636" s="119" t="s">
        <v>594</v>
      </c>
      <c r="H636" s="122">
        <v>18</v>
      </c>
      <c r="I636" s="150"/>
      <c r="J636" s="123">
        <f t="shared" si="135"/>
        <v>0</v>
      </c>
      <c r="K636" s="122"/>
      <c r="L636" s="122">
        <f t="shared" si="136"/>
        <v>0</v>
      </c>
      <c r="M636" s="122"/>
      <c r="N636" s="122">
        <f t="shared" si="137"/>
        <v>0</v>
      </c>
      <c r="O636" s="123">
        <v>21</v>
      </c>
      <c r="P636" s="123">
        <f t="shared" si="138"/>
        <v>0</v>
      </c>
      <c r="Q636" s="123">
        <f t="shared" si="139"/>
        <v>0</v>
      </c>
      <c r="R636" s="9"/>
      <c r="S636" s="9"/>
      <c r="T636" s="9"/>
    </row>
    <row r="637" spans="1:20" ht="11.25" outlineLevel="5" x14ac:dyDescent="0.2">
      <c r="A637" s="12"/>
      <c r="B637" s="117"/>
      <c r="C637" s="118">
        <v>465</v>
      </c>
      <c r="D637" s="119" t="s">
        <v>621</v>
      </c>
      <c r="E637" s="120" t="s">
        <v>1413</v>
      </c>
      <c r="F637" s="121" t="s">
        <v>1414</v>
      </c>
      <c r="G637" s="119" t="s">
        <v>594</v>
      </c>
      <c r="H637" s="122">
        <v>5</v>
      </c>
      <c r="I637" s="150"/>
      <c r="J637" s="123">
        <f t="shared" si="135"/>
        <v>0</v>
      </c>
      <c r="K637" s="122"/>
      <c r="L637" s="122">
        <f t="shared" si="136"/>
        <v>0</v>
      </c>
      <c r="M637" s="122"/>
      <c r="N637" s="122">
        <f t="shared" si="137"/>
        <v>0</v>
      </c>
      <c r="O637" s="123">
        <v>21</v>
      </c>
      <c r="P637" s="123">
        <f t="shared" si="138"/>
        <v>0</v>
      </c>
      <c r="Q637" s="123">
        <f t="shared" si="139"/>
        <v>0</v>
      </c>
      <c r="R637" s="9"/>
      <c r="S637" s="9"/>
      <c r="T637" s="9"/>
    </row>
    <row r="638" spans="1:20" ht="11.25" outlineLevel="5" x14ac:dyDescent="0.2">
      <c r="A638" s="12"/>
      <c r="B638" s="117"/>
      <c r="C638" s="118">
        <v>466</v>
      </c>
      <c r="D638" s="119" t="s">
        <v>621</v>
      </c>
      <c r="E638" s="120" t="s">
        <v>1415</v>
      </c>
      <c r="F638" s="121" t="s">
        <v>1416</v>
      </c>
      <c r="G638" s="119" t="s">
        <v>594</v>
      </c>
      <c r="H638" s="122">
        <v>10</v>
      </c>
      <c r="I638" s="150"/>
      <c r="J638" s="123">
        <f t="shared" si="135"/>
        <v>0</v>
      </c>
      <c r="K638" s="122"/>
      <c r="L638" s="122">
        <f t="shared" si="136"/>
        <v>0</v>
      </c>
      <c r="M638" s="122"/>
      <c r="N638" s="122">
        <f t="shared" si="137"/>
        <v>0</v>
      </c>
      <c r="O638" s="123">
        <v>21</v>
      </c>
      <c r="P638" s="123">
        <f t="shared" si="138"/>
        <v>0</v>
      </c>
      <c r="Q638" s="123">
        <f t="shared" si="139"/>
        <v>0</v>
      </c>
      <c r="R638" s="9"/>
      <c r="S638" s="9"/>
      <c r="T638" s="9"/>
    </row>
    <row r="639" spans="1:20" ht="22.5" outlineLevel="5" x14ac:dyDescent="0.2">
      <c r="A639" s="12"/>
      <c r="B639" s="117"/>
      <c r="C639" s="118">
        <v>467</v>
      </c>
      <c r="D639" s="119" t="s">
        <v>621</v>
      </c>
      <c r="E639" s="120" t="s">
        <v>1417</v>
      </c>
      <c r="F639" s="121" t="s">
        <v>1418</v>
      </c>
      <c r="G639" s="119" t="s">
        <v>594</v>
      </c>
      <c r="H639" s="122">
        <v>5</v>
      </c>
      <c r="I639" s="150"/>
      <c r="J639" s="123">
        <f t="shared" si="135"/>
        <v>0</v>
      </c>
      <c r="K639" s="122"/>
      <c r="L639" s="122">
        <f t="shared" si="136"/>
        <v>0</v>
      </c>
      <c r="M639" s="122"/>
      <c r="N639" s="122">
        <f t="shared" si="137"/>
        <v>0</v>
      </c>
      <c r="O639" s="123">
        <v>21</v>
      </c>
      <c r="P639" s="123">
        <f t="shared" si="138"/>
        <v>0</v>
      </c>
      <c r="Q639" s="123">
        <f t="shared" si="139"/>
        <v>0</v>
      </c>
      <c r="R639" s="9"/>
      <c r="S639" s="9"/>
      <c r="T639" s="9"/>
    </row>
    <row r="640" spans="1:20" ht="33.75" outlineLevel="5" x14ac:dyDescent="0.2">
      <c r="A640" s="12"/>
      <c r="B640" s="117"/>
      <c r="C640" s="118">
        <v>468</v>
      </c>
      <c r="D640" s="119" t="s">
        <v>621</v>
      </c>
      <c r="E640" s="120" t="s">
        <v>1419</v>
      </c>
      <c r="F640" s="121" t="s">
        <v>1420</v>
      </c>
      <c r="G640" s="119" t="s">
        <v>594</v>
      </c>
      <c r="H640" s="122">
        <v>1</v>
      </c>
      <c r="I640" s="150"/>
      <c r="J640" s="123">
        <f t="shared" si="135"/>
        <v>0</v>
      </c>
      <c r="K640" s="122"/>
      <c r="L640" s="122">
        <f t="shared" si="136"/>
        <v>0</v>
      </c>
      <c r="M640" s="122"/>
      <c r="N640" s="122">
        <f t="shared" si="137"/>
        <v>0</v>
      </c>
      <c r="O640" s="123">
        <v>21</v>
      </c>
      <c r="P640" s="123">
        <f t="shared" si="138"/>
        <v>0</v>
      </c>
      <c r="Q640" s="123">
        <f t="shared" si="139"/>
        <v>0</v>
      </c>
      <c r="R640" s="9"/>
      <c r="S640" s="9"/>
      <c r="T640" s="9"/>
    </row>
    <row r="641" spans="1:20" ht="33.75" outlineLevel="5" x14ac:dyDescent="0.2">
      <c r="A641" s="12"/>
      <c r="B641" s="117"/>
      <c r="C641" s="118">
        <v>469</v>
      </c>
      <c r="D641" s="119" t="s">
        <v>621</v>
      </c>
      <c r="E641" s="120" t="s">
        <v>1421</v>
      </c>
      <c r="F641" s="121" t="s">
        <v>1422</v>
      </c>
      <c r="G641" s="119" t="s">
        <v>594</v>
      </c>
      <c r="H641" s="122">
        <v>1</v>
      </c>
      <c r="I641" s="150"/>
      <c r="J641" s="123">
        <f t="shared" si="135"/>
        <v>0</v>
      </c>
      <c r="K641" s="122"/>
      <c r="L641" s="122">
        <f t="shared" si="136"/>
        <v>0</v>
      </c>
      <c r="M641" s="122"/>
      <c r="N641" s="122">
        <f t="shared" si="137"/>
        <v>0</v>
      </c>
      <c r="O641" s="123">
        <v>21</v>
      </c>
      <c r="P641" s="123">
        <f t="shared" si="138"/>
        <v>0</v>
      </c>
      <c r="Q641" s="123">
        <f t="shared" si="139"/>
        <v>0</v>
      </c>
      <c r="R641" s="9"/>
      <c r="S641" s="9"/>
      <c r="T641" s="9"/>
    </row>
    <row r="642" spans="1:20" outlineLevel="5" x14ac:dyDescent="0.15">
      <c r="B642" s="7"/>
      <c r="C642" s="7"/>
      <c r="D642" s="7"/>
      <c r="E642" s="7"/>
      <c r="F642" s="7"/>
      <c r="G642" s="7"/>
      <c r="H642" s="7"/>
      <c r="I642" s="9"/>
      <c r="J642" s="9"/>
      <c r="K642" s="7"/>
      <c r="L642" s="7"/>
      <c r="M642" s="7"/>
      <c r="N642" s="7"/>
      <c r="O642" s="7"/>
      <c r="P642" s="9"/>
      <c r="Q642" s="9"/>
    </row>
    <row r="643" spans="1:20" ht="10.5" outlineLevel="3" x14ac:dyDescent="0.15">
      <c r="A643" s="69" t="s">
        <v>241</v>
      </c>
      <c r="B643" s="103">
        <v>4</v>
      </c>
      <c r="C643" s="104"/>
      <c r="D643" s="105" t="s">
        <v>499</v>
      </c>
      <c r="E643" s="105"/>
      <c r="F643" s="106" t="s">
        <v>242</v>
      </c>
      <c r="G643" s="105"/>
      <c r="H643" s="107"/>
      <c r="I643" s="108"/>
      <c r="J643" s="71">
        <f>SUBTOTAL(9,J644:J709)</f>
        <v>0</v>
      </c>
      <c r="K643" s="107"/>
      <c r="L643" s="72">
        <f>SUBTOTAL(9,L644:L709)</f>
        <v>0</v>
      </c>
      <c r="M643" s="107"/>
      <c r="N643" s="72">
        <f>SUBTOTAL(9,N644:N709)</f>
        <v>0</v>
      </c>
      <c r="O643" s="109"/>
      <c r="P643" s="71">
        <f>SUBTOTAL(9,P644:P709)</f>
        <v>0</v>
      </c>
      <c r="Q643" s="71">
        <f>SUBTOTAL(9,Q644:Q709)</f>
        <v>0</v>
      </c>
      <c r="R643" s="7"/>
      <c r="S643" s="9"/>
      <c r="T643" s="9"/>
    </row>
    <row r="644" spans="1:20" ht="9" outlineLevel="4" x14ac:dyDescent="0.15">
      <c r="A644" s="73" t="s">
        <v>243</v>
      </c>
      <c r="B644" s="110">
        <v>5</v>
      </c>
      <c r="C644" s="111"/>
      <c r="D644" s="112" t="s">
        <v>500</v>
      </c>
      <c r="E644" s="112"/>
      <c r="F644" s="113" t="s">
        <v>244</v>
      </c>
      <c r="G644" s="112"/>
      <c r="H644" s="114"/>
      <c r="I644" s="115"/>
      <c r="J644" s="75">
        <f>SUBTOTAL(9,J645:J655)</f>
        <v>0</v>
      </c>
      <c r="K644" s="114"/>
      <c r="L644" s="76">
        <f>SUBTOTAL(9,L645:L655)</f>
        <v>0</v>
      </c>
      <c r="M644" s="114"/>
      <c r="N644" s="76">
        <f>SUBTOTAL(9,N645:N655)</f>
        <v>0</v>
      </c>
      <c r="O644" s="116"/>
      <c r="P644" s="75">
        <f>SUBTOTAL(9,P645:P655)</f>
        <v>0</v>
      </c>
      <c r="Q644" s="75">
        <f>SUBTOTAL(9,Q645:Q655)</f>
        <v>0</v>
      </c>
      <c r="R644" s="7"/>
      <c r="S644" s="9"/>
      <c r="T644" s="9"/>
    </row>
    <row r="645" spans="1:20" ht="22.5" outlineLevel="5" x14ac:dyDescent="0.2">
      <c r="A645" s="12"/>
      <c r="B645" s="117"/>
      <c r="C645" s="118">
        <v>470</v>
      </c>
      <c r="D645" s="119" t="s">
        <v>1423</v>
      </c>
      <c r="E645" s="120" t="s">
        <v>1424</v>
      </c>
      <c r="F645" s="121" t="s">
        <v>1425</v>
      </c>
      <c r="G645" s="119" t="s">
        <v>591</v>
      </c>
      <c r="H645" s="122">
        <v>39.6</v>
      </c>
      <c r="I645" s="150"/>
      <c r="J645" s="123">
        <f t="shared" ref="J645:J654" si="140">H645*I645</f>
        <v>0</v>
      </c>
      <c r="K645" s="122"/>
      <c r="L645" s="122">
        <f t="shared" ref="L645:L654" si="141">H645*K645</f>
        <v>0</v>
      </c>
      <c r="M645" s="122"/>
      <c r="N645" s="122">
        <f t="shared" ref="N645:N654" si="142">H645*M645</f>
        <v>0</v>
      </c>
      <c r="O645" s="123">
        <v>21</v>
      </c>
      <c r="P645" s="123">
        <f t="shared" ref="P645:P654" si="143">J645*(O645/100)</f>
        <v>0</v>
      </c>
      <c r="Q645" s="123">
        <f t="shared" ref="Q645:Q654" si="144">J645+P645</f>
        <v>0</v>
      </c>
      <c r="R645" s="9"/>
      <c r="S645" s="9"/>
      <c r="T645" s="9"/>
    </row>
    <row r="646" spans="1:20" ht="22.5" outlineLevel="5" x14ac:dyDescent="0.2">
      <c r="A646" s="12"/>
      <c r="B646" s="117"/>
      <c r="C646" s="118">
        <v>471</v>
      </c>
      <c r="D646" s="119" t="s">
        <v>1423</v>
      </c>
      <c r="E646" s="120" t="s">
        <v>1426</v>
      </c>
      <c r="F646" s="121" t="s">
        <v>1427</v>
      </c>
      <c r="G646" s="119" t="s">
        <v>591</v>
      </c>
      <c r="H646" s="122">
        <v>16.8</v>
      </c>
      <c r="I646" s="150"/>
      <c r="J646" s="123">
        <f t="shared" si="140"/>
        <v>0</v>
      </c>
      <c r="K646" s="122"/>
      <c r="L646" s="122">
        <f t="shared" si="141"/>
        <v>0</v>
      </c>
      <c r="M646" s="122"/>
      <c r="N646" s="122">
        <f t="shared" si="142"/>
        <v>0</v>
      </c>
      <c r="O646" s="123">
        <v>21</v>
      </c>
      <c r="P646" s="123">
        <f t="shared" si="143"/>
        <v>0</v>
      </c>
      <c r="Q646" s="123">
        <f t="shared" si="144"/>
        <v>0</v>
      </c>
      <c r="R646" s="9"/>
      <c r="S646" s="9"/>
      <c r="T646" s="9"/>
    </row>
    <row r="647" spans="1:20" ht="11.25" outlineLevel="5" x14ac:dyDescent="0.2">
      <c r="A647" s="12"/>
      <c r="B647" s="117"/>
      <c r="C647" s="118">
        <v>472</v>
      </c>
      <c r="D647" s="119" t="s">
        <v>1423</v>
      </c>
      <c r="E647" s="120" t="s">
        <v>1428</v>
      </c>
      <c r="F647" s="121" t="s">
        <v>1429</v>
      </c>
      <c r="G647" s="119" t="s">
        <v>591</v>
      </c>
      <c r="H647" s="122">
        <v>1.8</v>
      </c>
      <c r="I647" s="150"/>
      <c r="J647" s="123">
        <f t="shared" si="140"/>
        <v>0</v>
      </c>
      <c r="K647" s="122"/>
      <c r="L647" s="122">
        <f t="shared" si="141"/>
        <v>0</v>
      </c>
      <c r="M647" s="122"/>
      <c r="N647" s="122">
        <f t="shared" si="142"/>
        <v>0</v>
      </c>
      <c r="O647" s="123">
        <v>21</v>
      </c>
      <c r="P647" s="123">
        <f t="shared" si="143"/>
        <v>0</v>
      </c>
      <c r="Q647" s="123">
        <f t="shared" si="144"/>
        <v>0</v>
      </c>
      <c r="R647" s="9"/>
      <c r="S647" s="9"/>
      <c r="T647" s="9"/>
    </row>
    <row r="648" spans="1:20" ht="11.25" outlineLevel="5" x14ac:dyDescent="0.2">
      <c r="A648" s="12"/>
      <c r="B648" s="117"/>
      <c r="C648" s="118">
        <v>473</v>
      </c>
      <c r="D648" s="119" t="s">
        <v>1423</v>
      </c>
      <c r="E648" s="120" t="s">
        <v>1430</v>
      </c>
      <c r="F648" s="121" t="s">
        <v>1431</v>
      </c>
      <c r="G648" s="119" t="s">
        <v>591</v>
      </c>
      <c r="H648" s="122">
        <v>4.2</v>
      </c>
      <c r="I648" s="150"/>
      <c r="J648" s="123">
        <f t="shared" si="140"/>
        <v>0</v>
      </c>
      <c r="K648" s="122"/>
      <c r="L648" s="122">
        <f t="shared" si="141"/>
        <v>0</v>
      </c>
      <c r="M648" s="122"/>
      <c r="N648" s="122">
        <f t="shared" si="142"/>
        <v>0</v>
      </c>
      <c r="O648" s="123">
        <v>21</v>
      </c>
      <c r="P648" s="123">
        <f t="shared" si="143"/>
        <v>0</v>
      </c>
      <c r="Q648" s="123">
        <f t="shared" si="144"/>
        <v>0</v>
      </c>
      <c r="R648" s="9"/>
      <c r="S648" s="9"/>
      <c r="T648" s="9"/>
    </row>
    <row r="649" spans="1:20" ht="11.25" outlineLevel="5" x14ac:dyDescent="0.2">
      <c r="A649" s="12"/>
      <c r="B649" s="117"/>
      <c r="C649" s="118">
        <v>474</v>
      </c>
      <c r="D649" s="119" t="s">
        <v>1423</v>
      </c>
      <c r="E649" s="120" t="s">
        <v>1432</v>
      </c>
      <c r="F649" s="121" t="s">
        <v>1433</v>
      </c>
      <c r="G649" s="119" t="s">
        <v>591</v>
      </c>
      <c r="H649" s="122">
        <v>3.6</v>
      </c>
      <c r="I649" s="150"/>
      <c r="J649" s="123">
        <f t="shared" si="140"/>
        <v>0</v>
      </c>
      <c r="K649" s="122"/>
      <c r="L649" s="122">
        <f t="shared" si="141"/>
        <v>0</v>
      </c>
      <c r="M649" s="122"/>
      <c r="N649" s="122">
        <f t="shared" si="142"/>
        <v>0</v>
      </c>
      <c r="O649" s="123">
        <v>21</v>
      </c>
      <c r="P649" s="123">
        <f t="shared" si="143"/>
        <v>0</v>
      </c>
      <c r="Q649" s="123">
        <f t="shared" si="144"/>
        <v>0</v>
      </c>
      <c r="R649" s="9"/>
      <c r="S649" s="9"/>
      <c r="T649" s="9"/>
    </row>
    <row r="650" spans="1:20" ht="11.25" outlineLevel="5" x14ac:dyDescent="0.2">
      <c r="A650" s="12"/>
      <c r="B650" s="117"/>
      <c r="C650" s="118">
        <v>475</v>
      </c>
      <c r="D650" s="119" t="s">
        <v>1423</v>
      </c>
      <c r="E650" s="120" t="s">
        <v>1434</v>
      </c>
      <c r="F650" s="121" t="s">
        <v>1435</v>
      </c>
      <c r="G650" s="119" t="s">
        <v>591</v>
      </c>
      <c r="H650" s="122">
        <v>5.8</v>
      </c>
      <c r="I650" s="150"/>
      <c r="J650" s="123">
        <f t="shared" si="140"/>
        <v>0</v>
      </c>
      <c r="K650" s="122"/>
      <c r="L650" s="122">
        <f t="shared" si="141"/>
        <v>0</v>
      </c>
      <c r="M650" s="122"/>
      <c r="N650" s="122">
        <f t="shared" si="142"/>
        <v>0</v>
      </c>
      <c r="O650" s="123">
        <v>21</v>
      </c>
      <c r="P650" s="123">
        <f t="shared" si="143"/>
        <v>0</v>
      </c>
      <c r="Q650" s="123">
        <f t="shared" si="144"/>
        <v>0</v>
      </c>
      <c r="R650" s="9"/>
      <c r="S650" s="9"/>
      <c r="T650" s="9"/>
    </row>
    <row r="651" spans="1:20" ht="22.5" outlineLevel="5" x14ac:dyDescent="0.2">
      <c r="A651" s="12"/>
      <c r="B651" s="117"/>
      <c r="C651" s="118">
        <v>476</v>
      </c>
      <c r="D651" s="119" t="s">
        <v>1423</v>
      </c>
      <c r="E651" s="120" t="s">
        <v>1436</v>
      </c>
      <c r="F651" s="121" t="s">
        <v>1437</v>
      </c>
      <c r="G651" s="119" t="s">
        <v>591</v>
      </c>
      <c r="H651" s="122">
        <v>16.600000000000001</v>
      </c>
      <c r="I651" s="150"/>
      <c r="J651" s="123">
        <f t="shared" si="140"/>
        <v>0</v>
      </c>
      <c r="K651" s="122"/>
      <c r="L651" s="122">
        <f t="shared" si="141"/>
        <v>0</v>
      </c>
      <c r="M651" s="122"/>
      <c r="N651" s="122">
        <f t="shared" si="142"/>
        <v>0</v>
      </c>
      <c r="O651" s="123">
        <v>21</v>
      </c>
      <c r="P651" s="123">
        <f t="shared" si="143"/>
        <v>0</v>
      </c>
      <c r="Q651" s="123">
        <f t="shared" si="144"/>
        <v>0</v>
      </c>
      <c r="R651" s="9"/>
      <c r="S651" s="9"/>
      <c r="T651" s="9"/>
    </row>
    <row r="652" spans="1:20" ht="11.25" outlineLevel="5" x14ac:dyDescent="0.2">
      <c r="A652" s="12"/>
      <c r="B652" s="117"/>
      <c r="C652" s="118">
        <v>477</v>
      </c>
      <c r="D652" s="119" t="s">
        <v>1423</v>
      </c>
      <c r="E652" s="120" t="s">
        <v>1438</v>
      </c>
      <c r="F652" s="121" t="s">
        <v>1439</v>
      </c>
      <c r="G652" s="119" t="s">
        <v>591</v>
      </c>
      <c r="H652" s="122">
        <v>4.8</v>
      </c>
      <c r="I652" s="150"/>
      <c r="J652" s="123">
        <f t="shared" si="140"/>
        <v>0</v>
      </c>
      <c r="K652" s="122"/>
      <c r="L652" s="122">
        <f t="shared" si="141"/>
        <v>0</v>
      </c>
      <c r="M652" s="122"/>
      <c r="N652" s="122">
        <f t="shared" si="142"/>
        <v>0</v>
      </c>
      <c r="O652" s="123">
        <v>21</v>
      </c>
      <c r="P652" s="123">
        <f t="shared" si="143"/>
        <v>0</v>
      </c>
      <c r="Q652" s="123">
        <f t="shared" si="144"/>
        <v>0</v>
      </c>
      <c r="R652" s="9"/>
      <c r="S652" s="9"/>
      <c r="T652" s="9"/>
    </row>
    <row r="653" spans="1:20" ht="22.5" outlineLevel="5" x14ac:dyDescent="0.2">
      <c r="A653" s="12"/>
      <c r="B653" s="117"/>
      <c r="C653" s="118">
        <v>478</v>
      </c>
      <c r="D653" s="119" t="s">
        <v>1423</v>
      </c>
      <c r="E653" s="120" t="s">
        <v>1440</v>
      </c>
      <c r="F653" s="121" t="s">
        <v>1441</v>
      </c>
      <c r="G653" s="119" t="s">
        <v>591</v>
      </c>
      <c r="H653" s="122">
        <v>12.4</v>
      </c>
      <c r="I653" s="150"/>
      <c r="J653" s="123">
        <f t="shared" si="140"/>
        <v>0</v>
      </c>
      <c r="K653" s="122"/>
      <c r="L653" s="122">
        <f t="shared" si="141"/>
        <v>0</v>
      </c>
      <c r="M653" s="122"/>
      <c r="N653" s="122">
        <f t="shared" si="142"/>
        <v>0</v>
      </c>
      <c r="O653" s="123">
        <v>21</v>
      </c>
      <c r="P653" s="123">
        <f t="shared" si="143"/>
        <v>0</v>
      </c>
      <c r="Q653" s="123">
        <f t="shared" si="144"/>
        <v>0</v>
      </c>
      <c r="R653" s="9"/>
      <c r="S653" s="9"/>
      <c r="T653" s="9"/>
    </row>
    <row r="654" spans="1:20" ht="11.25" outlineLevel="5" x14ac:dyDescent="0.2">
      <c r="A654" s="12"/>
      <c r="B654" s="117"/>
      <c r="C654" s="118">
        <v>479</v>
      </c>
      <c r="D654" s="119" t="s">
        <v>1423</v>
      </c>
      <c r="E654" s="120" t="s">
        <v>1442</v>
      </c>
      <c r="F654" s="121" t="s">
        <v>1443</v>
      </c>
      <c r="G654" s="119" t="s">
        <v>591</v>
      </c>
      <c r="H654" s="122">
        <v>6.8</v>
      </c>
      <c r="I654" s="150"/>
      <c r="J654" s="123">
        <f t="shared" si="140"/>
        <v>0</v>
      </c>
      <c r="K654" s="122"/>
      <c r="L654" s="122">
        <f t="shared" si="141"/>
        <v>0</v>
      </c>
      <c r="M654" s="122"/>
      <c r="N654" s="122">
        <f t="shared" si="142"/>
        <v>0</v>
      </c>
      <c r="O654" s="123">
        <v>21</v>
      </c>
      <c r="P654" s="123">
        <f t="shared" si="143"/>
        <v>0</v>
      </c>
      <c r="Q654" s="123">
        <f t="shared" si="144"/>
        <v>0</v>
      </c>
      <c r="R654" s="9"/>
      <c r="S654" s="9"/>
      <c r="T654" s="9"/>
    </row>
    <row r="655" spans="1:20" outlineLevel="5" x14ac:dyDescent="0.15">
      <c r="B655" s="7"/>
      <c r="C655" s="7"/>
      <c r="D655" s="7"/>
      <c r="E655" s="7"/>
      <c r="F655" s="7"/>
      <c r="G655" s="7"/>
      <c r="H655" s="7"/>
      <c r="I655" s="9"/>
      <c r="J655" s="9"/>
      <c r="K655" s="7"/>
      <c r="L655" s="7"/>
      <c r="M655" s="7"/>
      <c r="N655" s="7"/>
      <c r="O655" s="7"/>
      <c r="P655" s="9"/>
      <c r="Q655" s="9"/>
    </row>
    <row r="656" spans="1:20" ht="9" outlineLevel="4" x14ac:dyDescent="0.15">
      <c r="A656" s="73" t="s">
        <v>245</v>
      </c>
      <c r="B656" s="110">
        <v>5</v>
      </c>
      <c r="C656" s="111"/>
      <c r="D656" s="112" t="s">
        <v>500</v>
      </c>
      <c r="E656" s="112"/>
      <c r="F656" s="113" t="s">
        <v>246</v>
      </c>
      <c r="G656" s="112"/>
      <c r="H656" s="114"/>
      <c r="I656" s="115"/>
      <c r="J656" s="75">
        <f>SUBTOTAL(9,J657:J661)</f>
        <v>0</v>
      </c>
      <c r="K656" s="114"/>
      <c r="L656" s="76">
        <f>SUBTOTAL(9,L657:L661)</f>
        <v>0</v>
      </c>
      <c r="M656" s="114"/>
      <c r="N656" s="76">
        <f>SUBTOTAL(9,N657:N661)</f>
        <v>0</v>
      </c>
      <c r="O656" s="116"/>
      <c r="P656" s="75">
        <f>SUBTOTAL(9,P657:P661)</f>
        <v>0</v>
      </c>
      <c r="Q656" s="75">
        <f>SUBTOTAL(9,Q657:Q661)</f>
        <v>0</v>
      </c>
      <c r="R656" s="7"/>
      <c r="S656" s="9"/>
      <c r="T656" s="9"/>
    </row>
    <row r="657" spans="1:20" ht="22.5" outlineLevel="5" x14ac:dyDescent="0.2">
      <c r="A657" s="12"/>
      <c r="B657" s="117"/>
      <c r="C657" s="118">
        <v>480</v>
      </c>
      <c r="D657" s="119" t="s">
        <v>1423</v>
      </c>
      <c r="E657" s="120" t="s">
        <v>1444</v>
      </c>
      <c r="F657" s="121" t="s">
        <v>1445</v>
      </c>
      <c r="G657" s="119" t="s">
        <v>591</v>
      </c>
      <c r="H657" s="122">
        <v>27.4</v>
      </c>
      <c r="I657" s="150"/>
      <c r="J657" s="123">
        <f>H657*I657</f>
        <v>0</v>
      </c>
      <c r="K657" s="122"/>
      <c r="L657" s="122">
        <f>H657*K657</f>
        <v>0</v>
      </c>
      <c r="M657" s="122"/>
      <c r="N657" s="122">
        <f>H657*M657</f>
        <v>0</v>
      </c>
      <c r="O657" s="123">
        <v>21</v>
      </c>
      <c r="P657" s="123">
        <f>J657*(O657/100)</f>
        <v>0</v>
      </c>
      <c r="Q657" s="123">
        <f>J657+P657</f>
        <v>0</v>
      </c>
      <c r="R657" s="9"/>
      <c r="S657" s="9"/>
      <c r="T657" s="9"/>
    </row>
    <row r="658" spans="1:20" ht="22.5" outlineLevel="5" x14ac:dyDescent="0.2">
      <c r="A658" s="12"/>
      <c r="B658" s="117"/>
      <c r="C658" s="118">
        <v>481</v>
      </c>
      <c r="D658" s="119" t="s">
        <v>1423</v>
      </c>
      <c r="E658" s="120" t="s">
        <v>1446</v>
      </c>
      <c r="F658" s="121" t="s">
        <v>1447</v>
      </c>
      <c r="G658" s="119" t="s">
        <v>591</v>
      </c>
      <c r="H658" s="122">
        <v>29.8</v>
      </c>
      <c r="I658" s="150"/>
      <c r="J658" s="123">
        <f>H658*I658</f>
        <v>0</v>
      </c>
      <c r="K658" s="122"/>
      <c r="L658" s="122">
        <f>H658*K658</f>
        <v>0</v>
      </c>
      <c r="M658" s="122"/>
      <c r="N658" s="122">
        <f>H658*M658</f>
        <v>0</v>
      </c>
      <c r="O658" s="123">
        <v>21</v>
      </c>
      <c r="P658" s="123">
        <f>J658*(O658/100)</f>
        <v>0</v>
      </c>
      <c r="Q658" s="123">
        <f>J658+P658</f>
        <v>0</v>
      </c>
      <c r="R658" s="9"/>
      <c r="S658" s="9"/>
      <c r="T658" s="9"/>
    </row>
    <row r="659" spans="1:20" ht="11.25" outlineLevel="5" x14ac:dyDescent="0.2">
      <c r="A659" s="12"/>
      <c r="B659" s="117"/>
      <c r="C659" s="118">
        <v>482</v>
      </c>
      <c r="D659" s="119" t="s">
        <v>1423</v>
      </c>
      <c r="E659" s="120" t="s">
        <v>1448</v>
      </c>
      <c r="F659" s="121" t="s">
        <v>1449</v>
      </c>
      <c r="G659" s="119" t="s">
        <v>591</v>
      </c>
      <c r="H659" s="122">
        <v>3.8</v>
      </c>
      <c r="I659" s="150"/>
      <c r="J659" s="123">
        <f>H659*I659</f>
        <v>0</v>
      </c>
      <c r="K659" s="122"/>
      <c r="L659" s="122">
        <f>H659*K659</f>
        <v>0</v>
      </c>
      <c r="M659" s="122"/>
      <c r="N659" s="122">
        <f>H659*M659</f>
        <v>0</v>
      </c>
      <c r="O659" s="123">
        <v>21</v>
      </c>
      <c r="P659" s="123">
        <f>J659*(O659/100)</f>
        <v>0</v>
      </c>
      <c r="Q659" s="123">
        <f>J659+P659</f>
        <v>0</v>
      </c>
      <c r="R659" s="9"/>
      <c r="S659" s="9"/>
      <c r="T659" s="9"/>
    </row>
    <row r="660" spans="1:20" ht="11.25" outlineLevel="5" x14ac:dyDescent="0.2">
      <c r="A660" s="12"/>
      <c r="B660" s="117"/>
      <c r="C660" s="118">
        <v>483</v>
      </c>
      <c r="D660" s="119" t="s">
        <v>1423</v>
      </c>
      <c r="E660" s="120" t="s">
        <v>1450</v>
      </c>
      <c r="F660" s="121" t="s">
        <v>1451</v>
      </c>
      <c r="G660" s="119" t="s">
        <v>591</v>
      </c>
      <c r="H660" s="122">
        <v>1.6</v>
      </c>
      <c r="I660" s="150"/>
      <c r="J660" s="123">
        <f>H660*I660</f>
        <v>0</v>
      </c>
      <c r="K660" s="122"/>
      <c r="L660" s="122">
        <f>H660*K660</f>
        <v>0</v>
      </c>
      <c r="M660" s="122"/>
      <c r="N660" s="122">
        <f>H660*M660</f>
        <v>0</v>
      </c>
      <c r="O660" s="123">
        <v>21</v>
      </c>
      <c r="P660" s="123">
        <f>J660*(O660/100)</f>
        <v>0</v>
      </c>
      <c r="Q660" s="123">
        <f>J660+P660</f>
        <v>0</v>
      </c>
      <c r="R660" s="9"/>
      <c r="S660" s="9"/>
      <c r="T660" s="9"/>
    </row>
    <row r="661" spans="1:20" outlineLevel="5" x14ac:dyDescent="0.15">
      <c r="B661" s="7"/>
      <c r="C661" s="7"/>
      <c r="D661" s="7"/>
      <c r="E661" s="7"/>
      <c r="F661" s="7"/>
      <c r="G661" s="7"/>
      <c r="H661" s="7"/>
      <c r="I661" s="9"/>
      <c r="J661" s="9"/>
      <c r="K661" s="7"/>
      <c r="L661" s="7"/>
      <c r="M661" s="7"/>
      <c r="N661" s="7"/>
      <c r="O661" s="7"/>
      <c r="P661" s="9"/>
      <c r="Q661" s="9"/>
    </row>
    <row r="662" spans="1:20" ht="9" outlineLevel="4" x14ac:dyDescent="0.15">
      <c r="A662" s="73" t="s">
        <v>247</v>
      </c>
      <c r="B662" s="110">
        <v>5</v>
      </c>
      <c r="C662" s="111"/>
      <c r="D662" s="112" t="s">
        <v>500</v>
      </c>
      <c r="E662" s="112"/>
      <c r="F662" s="113" t="s">
        <v>248</v>
      </c>
      <c r="G662" s="112"/>
      <c r="H662" s="114"/>
      <c r="I662" s="115"/>
      <c r="J662" s="75">
        <f>SUBTOTAL(9,J663:J665)</f>
        <v>0</v>
      </c>
      <c r="K662" s="114"/>
      <c r="L662" s="76">
        <f>SUBTOTAL(9,L663:L665)</f>
        <v>0</v>
      </c>
      <c r="M662" s="114"/>
      <c r="N662" s="76">
        <f>SUBTOTAL(9,N663:N665)</f>
        <v>0</v>
      </c>
      <c r="O662" s="116"/>
      <c r="P662" s="75">
        <f>SUBTOTAL(9,P663:P665)</f>
        <v>0</v>
      </c>
      <c r="Q662" s="75">
        <f>SUBTOTAL(9,Q663:Q665)</f>
        <v>0</v>
      </c>
      <c r="R662" s="7"/>
      <c r="S662" s="9"/>
      <c r="T662" s="9"/>
    </row>
    <row r="663" spans="1:20" ht="11.25" outlineLevel="5" x14ac:dyDescent="0.2">
      <c r="A663" s="12"/>
      <c r="B663" s="117"/>
      <c r="C663" s="118">
        <v>484</v>
      </c>
      <c r="D663" s="119" t="s">
        <v>1423</v>
      </c>
      <c r="E663" s="120" t="s">
        <v>1452</v>
      </c>
      <c r="F663" s="121" t="s">
        <v>1453</v>
      </c>
      <c r="G663" s="119" t="s">
        <v>591</v>
      </c>
      <c r="H663" s="122">
        <v>11.9</v>
      </c>
      <c r="I663" s="150"/>
      <c r="J663" s="123">
        <f>H663*I663</f>
        <v>0</v>
      </c>
      <c r="K663" s="122"/>
      <c r="L663" s="122">
        <f>H663*K663</f>
        <v>0</v>
      </c>
      <c r="M663" s="122"/>
      <c r="N663" s="122">
        <f>H663*M663</f>
        <v>0</v>
      </c>
      <c r="O663" s="123">
        <v>21</v>
      </c>
      <c r="P663" s="123">
        <f>J663*(O663/100)</f>
        <v>0</v>
      </c>
      <c r="Q663" s="123">
        <f>J663+P663</f>
        <v>0</v>
      </c>
      <c r="R663" s="9"/>
      <c r="S663" s="9"/>
      <c r="T663" s="9"/>
    </row>
    <row r="664" spans="1:20" ht="11.25" outlineLevel="5" x14ac:dyDescent="0.2">
      <c r="A664" s="12"/>
      <c r="B664" s="117"/>
      <c r="C664" s="118">
        <v>485</v>
      </c>
      <c r="D664" s="119" t="s">
        <v>1423</v>
      </c>
      <c r="E664" s="120" t="s">
        <v>1454</v>
      </c>
      <c r="F664" s="121" t="s">
        <v>1455</v>
      </c>
      <c r="G664" s="119" t="s">
        <v>591</v>
      </c>
      <c r="H664" s="122">
        <v>56.1</v>
      </c>
      <c r="I664" s="150"/>
      <c r="J664" s="123">
        <f>H664*I664</f>
        <v>0</v>
      </c>
      <c r="K664" s="122"/>
      <c r="L664" s="122">
        <f>H664*K664</f>
        <v>0</v>
      </c>
      <c r="M664" s="122"/>
      <c r="N664" s="122">
        <f>H664*M664</f>
        <v>0</v>
      </c>
      <c r="O664" s="123">
        <v>21</v>
      </c>
      <c r="P664" s="123">
        <f>J664*(O664/100)</f>
        <v>0</v>
      </c>
      <c r="Q664" s="123">
        <f>J664+P664</f>
        <v>0</v>
      </c>
      <c r="R664" s="9"/>
      <c r="S664" s="9"/>
      <c r="T664" s="9"/>
    </row>
    <row r="665" spans="1:20" outlineLevel="5" x14ac:dyDescent="0.15">
      <c r="B665" s="7"/>
      <c r="C665" s="7"/>
      <c r="D665" s="7"/>
      <c r="E665" s="7"/>
      <c r="F665" s="7"/>
      <c r="G665" s="7"/>
      <c r="H665" s="7"/>
      <c r="I665" s="9"/>
      <c r="J665" s="9"/>
      <c r="K665" s="7"/>
      <c r="L665" s="7"/>
      <c r="M665" s="7"/>
      <c r="N665" s="7"/>
      <c r="O665" s="7"/>
      <c r="P665" s="9"/>
      <c r="Q665" s="9"/>
    </row>
    <row r="666" spans="1:20" ht="18" outlineLevel="4" x14ac:dyDescent="0.15">
      <c r="A666" s="73" t="s">
        <v>249</v>
      </c>
      <c r="B666" s="110">
        <v>5</v>
      </c>
      <c r="C666" s="111"/>
      <c r="D666" s="112" t="s">
        <v>500</v>
      </c>
      <c r="E666" s="112"/>
      <c r="F666" s="113" t="s">
        <v>250</v>
      </c>
      <c r="G666" s="112"/>
      <c r="H666" s="114"/>
      <c r="I666" s="115"/>
      <c r="J666" s="75">
        <f>SUBTOTAL(9,J667:J669)</f>
        <v>0</v>
      </c>
      <c r="K666" s="114"/>
      <c r="L666" s="76">
        <f>SUBTOTAL(9,L667:L669)</f>
        <v>0</v>
      </c>
      <c r="M666" s="114"/>
      <c r="N666" s="76">
        <f>SUBTOTAL(9,N667:N669)</f>
        <v>0</v>
      </c>
      <c r="O666" s="116"/>
      <c r="P666" s="75">
        <f>SUBTOTAL(9,P667:P669)</f>
        <v>0</v>
      </c>
      <c r="Q666" s="75">
        <f>SUBTOTAL(9,Q667:Q669)</f>
        <v>0</v>
      </c>
      <c r="R666" s="7"/>
      <c r="S666" s="9"/>
      <c r="T666" s="9"/>
    </row>
    <row r="667" spans="1:20" ht="22.5" outlineLevel="5" x14ac:dyDescent="0.2">
      <c r="A667" s="12"/>
      <c r="B667" s="117"/>
      <c r="C667" s="118">
        <v>486</v>
      </c>
      <c r="D667" s="119" t="s">
        <v>1423</v>
      </c>
      <c r="E667" s="120" t="s">
        <v>1456</v>
      </c>
      <c r="F667" s="121" t="s">
        <v>1457</v>
      </c>
      <c r="G667" s="119" t="s">
        <v>591</v>
      </c>
      <c r="H667" s="122">
        <v>19.399999999999999</v>
      </c>
      <c r="I667" s="150"/>
      <c r="J667" s="123">
        <f>H667*I667</f>
        <v>0</v>
      </c>
      <c r="K667" s="122"/>
      <c r="L667" s="122">
        <f>H667*K667</f>
        <v>0</v>
      </c>
      <c r="M667" s="122"/>
      <c r="N667" s="122">
        <f>H667*M667</f>
        <v>0</v>
      </c>
      <c r="O667" s="123">
        <v>21</v>
      </c>
      <c r="P667" s="123">
        <f>J667*(O667/100)</f>
        <v>0</v>
      </c>
      <c r="Q667" s="123">
        <f>J667+P667</f>
        <v>0</v>
      </c>
      <c r="R667" s="9"/>
      <c r="S667" s="9"/>
      <c r="T667" s="9"/>
    </row>
    <row r="668" spans="1:20" ht="11.25" outlineLevel="5" x14ac:dyDescent="0.2">
      <c r="A668" s="12"/>
      <c r="B668" s="117"/>
      <c r="C668" s="118">
        <v>487</v>
      </c>
      <c r="D668" s="119" t="s">
        <v>1423</v>
      </c>
      <c r="E668" s="120" t="s">
        <v>1458</v>
      </c>
      <c r="F668" s="121" t="s">
        <v>1459</v>
      </c>
      <c r="G668" s="119" t="s">
        <v>591</v>
      </c>
      <c r="H668" s="122">
        <v>8.8000000000000007</v>
      </c>
      <c r="I668" s="150"/>
      <c r="J668" s="123">
        <f>H668*I668</f>
        <v>0</v>
      </c>
      <c r="K668" s="122"/>
      <c r="L668" s="122">
        <f>H668*K668</f>
        <v>0</v>
      </c>
      <c r="M668" s="122"/>
      <c r="N668" s="122">
        <f>H668*M668</f>
        <v>0</v>
      </c>
      <c r="O668" s="123">
        <v>21</v>
      </c>
      <c r="P668" s="123">
        <f>J668*(O668/100)</f>
        <v>0</v>
      </c>
      <c r="Q668" s="123">
        <f>J668+P668</f>
        <v>0</v>
      </c>
      <c r="R668" s="9"/>
      <c r="S668" s="9"/>
      <c r="T668" s="9"/>
    </row>
    <row r="669" spans="1:20" outlineLevel="5" x14ac:dyDescent="0.15">
      <c r="B669" s="7"/>
      <c r="C669" s="7"/>
      <c r="D669" s="7"/>
      <c r="E669" s="7"/>
      <c r="F669" s="7"/>
      <c r="G669" s="7"/>
      <c r="H669" s="7"/>
      <c r="I669" s="9"/>
      <c r="J669" s="9"/>
      <c r="K669" s="7"/>
      <c r="L669" s="7"/>
      <c r="M669" s="7"/>
      <c r="N669" s="7"/>
      <c r="O669" s="7"/>
      <c r="P669" s="9"/>
      <c r="Q669" s="9"/>
    </row>
    <row r="670" spans="1:20" ht="9" outlineLevel="4" x14ac:dyDescent="0.15">
      <c r="A670" s="73" t="s">
        <v>251</v>
      </c>
      <c r="B670" s="110">
        <v>5</v>
      </c>
      <c r="C670" s="111"/>
      <c r="D670" s="112" t="s">
        <v>500</v>
      </c>
      <c r="E670" s="112"/>
      <c r="F670" s="113" t="s">
        <v>252</v>
      </c>
      <c r="G670" s="112"/>
      <c r="H670" s="114"/>
      <c r="I670" s="115"/>
      <c r="J670" s="75">
        <f>SUBTOTAL(9,J671:J677)</f>
        <v>0</v>
      </c>
      <c r="K670" s="114"/>
      <c r="L670" s="76">
        <f>SUBTOTAL(9,L671:L677)</f>
        <v>0</v>
      </c>
      <c r="M670" s="114"/>
      <c r="N670" s="76">
        <f>SUBTOTAL(9,N671:N677)</f>
        <v>0</v>
      </c>
      <c r="O670" s="116"/>
      <c r="P670" s="75">
        <f>SUBTOTAL(9,P671:P677)</f>
        <v>0</v>
      </c>
      <c r="Q670" s="75">
        <f>SUBTOTAL(9,Q671:Q677)</f>
        <v>0</v>
      </c>
      <c r="R670" s="7"/>
      <c r="S670" s="9"/>
      <c r="T670" s="9"/>
    </row>
    <row r="671" spans="1:20" ht="22.5" outlineLevel="5" x14ac:dyDescent="0.2">
      <c r="A671" s="12"/>
      <c r="B671" s="117"/>
      <c r="C671" s="118">
        <v>488</v>
      </c>
      <c r="D671" s="119" t="s">
        <v>1423</v>
      </c>
      <c r="E671" s="120" t="s">
        <v>1460</v>
      </c>
      <c r="F671" s="121" t="s">
        <v>1461</v>
      </c>
      <c r="G671" s="119" t="s">
        <v>591</v>
      </c>
      <c r="H671" s="122">
        <v>16.8</v>
      </c>
      <c r="I671" s="150"/>
      <c r="J671" s="123">
        <f t="shared" ref="J671:J676" si="145">H671*I671</f>
        <v>0</v>
      </c>
      <c r="K671" s="122"/>
      <c r="L671" s="122">
        <f t="shared" ref="L671:L676" si="146">H671*K671</f>
        <v>0</v>
      </c>
      <c r="M671" s="122"/>
      <c r="N671" s="122">
        <f t="shared" ref="N671:N676" si="147">H671*M671</f>
        <v>0</v>
      </c>
      <c r="O671" s="123">
        <v>21</v>
      </c>
      <c r="P671" s="123">
        <f t="shared" ref="P671:P676" si="148">J671*(O671/100)</f>
        <v>0</v>
      </c>
      <c r="Q671" s="123">
        <f t="shared" ref="Q671:Q676" si="149">J671+P671</f>
        <v>0</v>
      </c>
      <c r="R671" s="9"/>
      <c r="S671" s="9"/>
      <c r="T671" s="9"/>
    </row>
    <row r="672" spans="1:20" ht="22.5" outlineLevel="5" x14ac:dyDescent="0.2">
      <c r="A672" s="12"/>
      <c r="B672" s="117"/>
      <c r="C672" s="118">
        <v>489</v>
      </c>
      <c r="D672" s="119" t="s">
        <v>1423</v>
      </c>
      <c r="E672" s="120" t="s">
        <v>1462</v>
      </c>
      <c r="F672" s="121" t="s">
        <v>1463</v>
      </c>
      <c r="G672" s="119" t="s">
        <v>591</v>
      </c>
      <c r="H672" s="122">
        <v>24.3</v>
      </c>
      <c r="I672" s="150"/>
      <c r="J672" s="123">
        <f t="shared" si="145"/>
        <v>0</v>
      </c>
      <c r="K672" s="122"/>
      <c r="L672" s="122">
        <f t="shared" si="146"/>
        <v>0</v>
      </c>
      <c r="M672" s="122"/>
      <c r="N672" s="122">
        <f t="shared" si="147"/>
        <v>0</v>
      </c>
      <c r="O672" s="123">
        <v>21</v>
      </c>
      <c r="P672" s="123">
        <f t="shared" si="148"/>
        <v>0</v>
      </c>
      <c r="Q672" s="123">
        <f t="shared" si="149"/>
        <v>0</v>
      </c>
      <c r="R672" s="9"/>
      <c r="S672" s="9"/>
      <c r="T672" s="9"/>
    </row>
    <row r="673" spans="1:20" ht="22.5" outlineLevel="5" x14ac:dyDescent="0.2">
      <c r="A673" s="12"/>
      <c r="B673" s="117"/>
      <c r="C673" s="118">
        <v>490</v>
      </c>
      <c r="D673" s="119" t="s">
        <v>1423</v>
      </c>
      <c r="E673" s="120" t="s">
        <v>1464</v>
      </c>
      <c r="F673" s="121" t="s">
        <v>1465</v>
      </c>
      <c r="G673" s="119" t="s">
        <v>591</v>
      </c>
      <c r="H673" s="122">
        <v>6.8</v>
      </c>
      <c r="I673" s="150"/>
      <c r="J673" s="123">
        <f t="shared" si="145"/>
        <v>0</v>
      </c>
      <c r="K673" s="122"/>
      <c r="L673" s="122">
        <f t="shared" si="146"/>
        <v>0</v>
      </c>
      <c r="M673" s="122"/>
      <c r="N673" s="122">
        <f t="shared" si="147"/>
        <v>0</v>
      </c>
      <c r="O673" s="123">
        <v>21</v>
      </c>
      <c r="P673" s="123">
        <f t="shared" si="148"/>
        <v>0</v>
      </c>
      <c r="Q673" s="123">
        <f t="shared" si="149"/>
        <v>0</v>
      </c>
      <c r="R673" s="9"/>
      <c r="S673" s="9"/>
      <c r="T673" s="9"/>
    </row>
    <row r="674" spans="1:20" ht="22.5" outlineLevel="5" x14ac:dyDescent="0.2">
      <c r="A674" s="12"/>
      <c r="B674" s="117"/>
      <c r="C674" s="118">
        <v>491</v>
      </c>
      <c r="D674" s="119" t="s">
        <v>1423</v>
      </c>
      <c r="E674" s="120" t="s">
        <v>1466</v>
      </c>
      <c r="F674" s="121" t="s">
        <v>1467</v>
      </c>
      <c r="G674" s="119" t="s">
        <v>591</v>
      </c>
      <c r="H674" s="122">
        <v>4.4000000000000004</v>
      </c>
      <c r="I674" s="150"/>
      <c r="J674" s="123">
        <f t="shared" si="145"/>
        <v>0</v>
      </c>
      <c r="K674" s="122"/>
      <c r="L674" s="122">
        <f t="shared" si="146"/>
        <v>0</v>
      </c>
      <c r="M674" s="122"/>
      <c r="N674" s="122">
        <f t="shared" si="147"/>
        <v>0</v>
      </c>
      <c r="O674" s="123">
        <v>21</v>
      </c>
      <c r="P674" s="123">
        <f t="shared" si="148"/>
        <v>0</v>
      </c>
      <c r="Q674" s="123">
        <f t="shared" si="149"/>
        <v>0</v>
      </c>
      <c r="R674" s="9"/>
      <c r="S674" s="9"/>
      <c r="T674" s="9"/>
    </row>
    <row r="675" spans="1:20" ht="22.5" outlineLevel="5" x14ac:dyDescent="0.2">
      <c r="A675" s="12"/>
      <c r="B675" s="117"/>
      <c r="C675" s="118">
        <v>492</v>
      </c>
      <c r="D675" s="119" t="s">
        <v>1423</v>
      </c>
      <c r="E675" s="120" t="s">
        <v>1468</v>
      </c>
      <c r="F675" s="121" t="s">
        <v>1469</v>
      </c>
      <c r="G675" s="119" t="s">
        <v>591</v>
      </c>
      <c r="H675" s="122">
        <v>18.600000000000001</v>
      </c>
      <c r="I675" s="150"/>
      <c r="J675" s="123">
        <f t="shared" si="145"/>
        <v>0</v>
      </c>
      <c r="K675" s="122"/>
      <c r="L675" s="122">
        <f t="shared" si="146"/>
        <v>0</v>
      </c>
      <c r="M675" s="122"/>
      <c r="N675" s="122">
        <f t="shared" si="147"/>
        <v>0</v>
      </c>
      <c r="O675" s="123">
        <v>21</v>
      </c>
      <c r="P675" s="123">
        <f t="shared" si="148"/>
        <v>0</v>
      </c>
      <c r="Q675" s="123">
        <f t="shared" si="149"/>
        <v>0</v>
      </c>
      <c r="R675" s="9"/>
      <c r="S675" s="9"/>
      <c r="T675" s="9"/>
    </row>
    <row r="676" spans="1:20" ht="22.5" outlineLevel="5" x14ac:dyDescent="0.2">
      <c r="A676" s="12"/>
      <c r="B676" s="117"/>
      <c r="C676" s="118">
        <v>493</v>
      </c>
      <c r="D676" s="119" t="s">
        <v>1423</v>
      </c>
      <c r="E676" s="120" t="s">
        <v>1470</v>
      </c>
      <c r="F676" s="121" t="s">
        <v>1471</v>
      </c>
      <c r="G676" s="119" t="s">
        <v>591</v>
      </c>
      <c r="H676" s="122">
        <v>8.1999999999999993</v>
      </c>
      <c r="I676" s="150"/>
      <c r="J676" s="123">
        <f t="shared" si="145"/>
        <v>0</v>
      </c>
      <c r="K676" s="122"/>
      <c r="L676" s="122">
        <f t="shared" si="146"/>
        <v>0</v>
      </c>
      <c r="M676" s="122"/>
      <c r="N676" s="122">
        <f t="shared" si="147"/>
        <v>0</v>
      </c>
      <c r="O676" s="123">
        <v>21</v>
      </c>
      <c r="P676" s="123">
        <f t="shared" si="148"/>
        <v>0</v>
      </c>
      <c r="Q676" s="123">
        <f t="shared" si="149"/>
        <v>0</v>
      </c>
      <c r="R676" s="9"/>
      <c r="S676" s="9"/>
      <c r="T676" s="9"/>
    </row>
    <row r="677" spans="1:20" outlineLevel="5" x14ac:dyDescent="0.15">
      <c r="B677" s="7"/>
      <c r="C677" s="7"/>
      <c r="D677" s="7"/>
      <c r="E677" s="7"/>
      <c r="F677" s="7"/>
      <c r="G677" s="7"/>
      <c r="H677" s="7"/>
      <c r="I677" s="9"/>
      <c r="J677" s="9"/>
      <c r="K677" s="7"/>
      <c r="L677" s="7"/>
      <c r="M677" s="7"/>
      <c r="N677" s="7"/>
      <c r="O677" s="7"/>
      <c r="P677" s="9"/>
      <c r="Q677" s="9"/>
    </row>
    <row r="678" spans="1:20" ht="9" outlineLevel="4" x14ac:dyDescent="0.15">
      <c r="A678" s="73" t="s">
        <v>253</v>
      </c>
      <c r="B678" s="110">
        <v>5</v>
      </c>
      <c r="C678" s="111"/>
      <c r="D678" s="112" t="s">
        <v>500</v>
      </c>
      <c r="E678" s="112"/>
      <c r="F678" s="113" t="s">
        <v>254</v>
      </c>
      <c r="G678" s="112"/>
      <c r="H678" s="114"/>
      <c r="I678" s="115"/>
      <c r="J678" s="75">
        <f>SUBTOTAL(9,J679:J684)</f>
        <v>0</v>
      </c>
      <c r="K678" s="114"/>
      <c r="L678" s="76">
        <f>SUBTOTAL(9,L679:L684)</f>
        <v>0</v>
      </c>
      <c r="M678" s="114"/>
      <c r="N678" s="76">
        <f>SUBTOTAL(9,N679:N684)</f>
        <v>0</v>
      </c>
      <c r="O678" s="116"/>
      <c r="P678" s="75">
        <f>SUBTOTAL(9,P679:P684)</f>
        <v>0</v>
      </c>
      <c r="Q678" s="75">
        <f>SUBTOTAL(9,Q679:Q684)</f>
        <v>0</v>
      </c>
      <c r="R678" s="7"/>
      <c r="S678" s="9"/>
      <c r="T678" s="9"/>
    </row>
    <row r="679" spans="1:20" ht="22.5" outlineLevel="5" x14ac:dyDescent="0.2">
      <c r="A679" s="12"/>
      <c r="B679" s="117"/>
      <c r="C679" s="118">
        <v>494</v>
      </c>
      <c r="D679" s="119" t="s">
        <v>1423</v>
      </c>
      <c r="E679" s="120" t="s">
        <v>1472</v>
      </c>
      <c r="F679" s="121" t="s">
        <v>1473</v>
      </c>
      <c r="G679" s="119" t="s">
        <v>591</v>
      </c>
      <c r="H679" s="122">
        <v>8.4</v>
      </c>
      <c r="I679" s="150"/>
      <c r="J679" s="123">
        <f>H679*I679</f>
        <v>0</v>
      </c>
      <c r="K679" s="122"/>
      <c r="L679" s="122">
        <f>H679*K679</f>
        <v>0</v>
      </c>
      <c r="M679" s="122"/>
      <c r="N679" s="122">
        <f>H679*M679</f>
        <v>0</v>
      </c>
      <c r="O679" s="123">
        <v>21</v>
      </c>
      <c r="P679" s="123">
        <f>J679*(O679/100)</f>
        <v>0</v>
      </c>
      <c r="Q679" s="123">
        <f>J679+P679</f>
        <v>0</v>
      </c>
      <c r="R679" s="9"/>
      <c r="S679" s="9"/>
      <c r="T679" s="9"/>
    </row>
    <row r="680" spans="1:20" ht="22.5" outlineLevel="5" x14ac:dyDescent="0.2">
      <c r="A680" s="12"/>
      <c r="B680" s="117"/>
      <c r="C680" s="118">
        <v>495</v>
      </c>
      <c r="D680" s="119" t="s">
        <v>1423</v>
      </c>
      <c r="E680" s="120" t="s">
        <v>1474</v>
      </c>
      <c r="F680" s="121" t="s">
        <v>1475</v>
      </c>
      <c r="G680" s="119" t="s">
        <v>591</v>
      </c>
      <c r="H680" s="122">
        <v>36.799999999999997</v>
      </c>
      <c r="I680" s="150"/>
      <c r="J680" s="123">
        <f>H680*I680</f>
        <v>0</v>
      </c>
      <c r="K680" s="122"/>
      <c r="L680" s="122">
        <f>H680*K680</f>
        <v>0</v>
      </c>
      <c r="M680" s="122"/>
      <c r="N680" s="122">
        <f>H680*M680</f>
        <v>0</v>
      </c>
      <c r="O680" s="123">
        <v>21</v>
      </c>
      <c r="P680" s="123">
        <f>J680*(O680/100)</f>
        <v>0</v>
      </c>
      <c r="Q680" s="123">
        <f>J680+P680</f>
        <v>0</v>
      </c>
      <c r="R680" s="9"/>
      <c r="S680" s="9"/>
      <c r="T680" s="9"/>
    </row>
    <row r="681" spans="1:20" ht="11.25" outlineLevel="5" x14ac:dyDescent="0.2">
      <c r="A681" s="12"/>
      <c r="B681" s="117"/>
      <c r="C681" s="118">
        <v>496</v>
      </c>
      <c r="D681" s="119" t="s">
        <v>1423</v>
      </c>
      <c r="E681" s="120" t="s">
        <v>1476</v>
      </c>
      <c r="F681" s="121" t="s">
        <v>1477</v>
      </c>
      <c r="G681" s="119" t="s">
        <v>591</v>
      </c>
      <c r="H681" s="122">
        <v>4.5</v>
      </c>
      <c r="I681" s="150"/>
      <c r="J681" s="123">
        <f>H681*I681</f>
        <v>0</v>
      </c>
      <c r="K681" s="122"/>
      <c r="L681" s="122">
        <f>H681*K681</f>
        <v>0</v>
      </c>
      <c r="M681" s="122"/>
      <c r="N681" s="122">
        <f>H681*M681</f>
        <v>0</v>
      </c>
      <c r="O681" s="123">
        <v>21</v>
      </c>
      <c r="P681" s="123">
        <f>J681*(O681/100)</f>
        <v>0</v>
      </c>
      <c r="Q681" s="123">
        <f>J681+P681</f>
        <v>0</v>
      </c>
      <c r="R681" s="9"/>
      <c r="S681" s="9"/>
      <c r="T681" s="9"/>
    </row>
    <row r="682" spans="1:20" ht="11.25" outlineLevel="5" x14ac:dyDescent="0.2">
      <c r="A682" s="12"/>
      <c r="B682" s="117"/>
      <c r="C682" s="118">
        <v>497</v>
      </c>
      <c r="D682" s="119" t="s">
        <v>1423</v>
      </c>
      <c r="E682" s="120" t="s">
        <v>1478</v>
      </c>
      <c r="F682" s="121" t="s">
        <v>1479</v>
      </c>
      <c r="G682" s="119" t="s">
        <v>591</v>
      </c>
      <c r="H682" s="122">
        <v>12.6</v>
      </c>
      <c r="I682" s="150"/>
      <c r="J682" s="123">
        <f>H682*I682</f>
        <v>0</v>
      </c>
      <c r="K682" s="122"/>
      <c r="L682" s="122">
        <f>H682*K682</f>
        <v>0</v>
      </c>
      <c r="M682" s="122"/>
      <c r="N682" s="122">
        <f>H682*M682</f>
        <v>0</v>
      </c>
      <c r="O682" s="123">
        <v>21</v>
      </c>
      <c r="P682" s="123">
        <f>J682*(O682/100)</f>
        <v>0</v>
      </c>
      <c r="Q682" s="123">
        <f>J682+P682</f>
        <v>0</v>
      </c>
      <c r="R682" s="9"/>
      <c r="S682" s="9"/>
      <c r="T682" s="9"/>
    </row>
    <row r="683" spans="1:20" ht="22.5" outlineLevel="5" x14ac:dyDescent="0.2">
      <c r="A683" s="12"/>
      <c r="B683" s="117"/>
      <c r="C683" s="118">
        <v>498</v>
      </c>
      <c r="D683" s="119" t="s">
        <v>1423</v>
      </c>
      <c r="E683" s="120" t="s">
        <v>1480</v>
      </c>
      <c r="F683" s="121" t="s">
        <v>1481</v>
      </c>
      <c r="G683" s="119" t="s">
        <v>591</v>
      </c>
      <c r="H683" s="122">
        <v>8.8000000000000007</v>
      </c>
      <c r="I683" s="150"/>
      <c r="J683" s="123">
        <f>H683*I683</f>
        <v>0</v>
      </c>
      <c r="K683" s="122"/>
      <c r="L683" s="122">
        <f>H683*K683</f>
        <v>0</v>
      </c>
      <c r="M683" s="122"/>
      <c r="N683" s="122">
        <f>H683*M683</f>
        <v>0</v>
      </c>
      <c r="O683" s="123">
        <v>21</v>
      </c>
      <c r="P683" s="123">
        <f>J683*(O683/100)</f>
        <v>0</v>
      </c>
      <c r="Q683" s="123">
        <f>J683+P683</f>
        <v>0</v>
      </c>
      <c r="R683" s="9"/>
      <c r="S683" s="9"/>
      <c r="T683" s="9"/>
    </row>
    <row r="684" spans="1:20" outlineLevel="5" x14ac:dyDescent="0.15">
      <c r="B684" s="7"/>
      <c r="C684" s="7"/>
      <c r="D684" s="7"/>
      <c r="E684" s="7"/>
      <c r="F684" s="7"/>
      <c r="G684" s="7"/>
      <c r="H684" s="7"/>
      <c r="I684" s="9"/>
      <c r="J684" s="9"/>
      <c r="K684" s="7"/>
      <c r="L684" s="7"/>
      <c r="M684" s="7"/>
      <c r="N684" s="7"/>
      <c r="O684" s="7"/>
      <c r="P684" s="9"/>
      <c r="Q684" s="9"/>
    </row>
    <row r="685" spans="1:20" ht="9" outlineLevel="4" x14ac:dyDescent="0.15">
      <c r="A685" s="73" t="s">
        <v>255</v>
      </c>
      <c r="B685" s="110">
        <v>5</v>
      </c>
      <c r="C685" s="111"/>
      <c r="D685" s="112" t="s">
        <v>500</v>
      </c>
      <c r="E685" s="112"/>
      <c r="F685" s="113" t="s">
        <v>256</v>
      </c>
      <c r="G685" s="112"/>
      <c r="H685" s="114"/>
      <c r="I685" s="115"/>
      <c r="J685" s="75">
        <f>SUBTOTAL(9,J686:J687)</f>
        <v>0</v>
      </c>
      <c r="K685" s="114"/>
      <c r="L685" s="76">
        <f>SUBTOTAL(9,L686:L687)</f>
        <v>0</v>
      </c>
      <c r="M685" s="114"/>
      <c r="N685" s="76">
        <f>SUBTOTAL(9,N686:N687)</f>
        <v>0</v>
      </c>
      <c r="O685" s="116"/>
      <c r="P685" s="75">
        <f>SUBTOTAL(9,P686:P687)</f>
        <v>0</v>
      </c>
      <c r="Q685" s="75">
        <f>SUBTOTAL(9,Q686:Q687)</f>
        <v>0</v>
      </c>
      <c r="R685" s="7"/>
      <c r="S685" s="9"/>
      <c r="T685" s="9"/>
    </row>
    <row r="686" spans="1:20" ht="22.5" outlineLevel="5" x14ac:dyDescent="0.2">
      <c r="A686" s="12"/>
      <c r="B686" s="117"/>
      <c r="C686" s="118">
        <v>499</v>
      </c>
      <c r="D686" s="119" t="s">
        <v>1423</v>
      </c>
      <c r="E686" s="120" t="s">
        <v>1482</v>
      </c>
      <c r="F686" s="121" t="s">
        <v>1483</v>
      </c>
      <c r="G686" s="119" t="s">
        <v>591</v>
      </c>
      <c r="H686" s="122">
        <v>1.5</v>
      </c>
      <c r="I686" s="150"/>
      <c r="J686" s="123">
        <f>H686*I686</f>
        <v>0</v>
      </c>
      <c r="K686" s="122"/>
      <c r="L686" s="122">
        <f>H686*K686</f>
        <v>0</v>
      </c>
      <c r="M686" s="122"/>
      <c r="N686" s="122">
        <f>H686*M686</f>
        <v>0</v>
      </c>
      <c r="O686" s="123">
        <v>21</v>
      </c>
      <c r="P686" s="123">
        <f>J686*(O686/100)</f>
        <v>0</v>
      </c>
      <c r="Q686" s="123">
        <f>J686+P686</f>
        <v>0</v>
      </c>
      <c r="R686" s="9"/>
      <c r="S686" s="9"/>
      <c r="T686" s="9"/>
    </row>
    <row r="687" spans="1:20" outlineLevel="5" x14ac:dyDescent="0.15">
      <c r="B687" s="7"/>
      <c r="C687" s="7"/>
      <c r="D687" s="7"/>
      <c r="E687" s="7"/>
      <c r="F687" s="7"/>
      <c r="G687" s="7"/>
      <c r="H687" s="7"/>
      <c r="I687" s="9"/>
      <c r="J687" s="9"/>
      <c r="K687" s="7"/>
      <c r="L687" s="7"/>
      <c r="M687" s="7"/>
      <c r="N687" s="7"/>
      <c r="O687" s="7"/>
      <c r="P687" s="9"/>
      <c r="Q687" s="9"/>
    </row>
    <row r="688" spans="1:20" ht="9" outlineLevel="4" x14ac:dyDescent="0.15">
      <c r="A688" s="73" t="s">
        <v>257</v>
      </c>
      <c r="B688" s="110">
        <v>5</v>
      </c>
      <c r="C688" s="111"/>
      <c r="D688" s="112" t="s">
        <v>500</v>
      </c>
      <c r="E688" s="112"/>
      <c r="F688" s="113" t="s">
        <v>258</v>
      </c>
      <c r="G688" s="112"/>
      <c r="H688" s="114"/>
      <c r="I688" s="115"/>
      <c r="J688" s="75">
        <f>SUBTOTAL(9,J689:J691)</f>
        <v>0</v>
      </c>
      <c r="K688" s="114"/>
      <c r="L688" s="76">
        <f>SUBTOTAL(9,L689:L691)</f>
        <v>0</v>
      </c>
      <c r="M688" s="114"/>
      <c r="N688" s="76">
        <f>SUBTOTAL(9,N689:N691)</f>
        <v>0</v>
      </c>
      <c r="O688" s="116"/>
      <c r="P688" s="75">
        <f>SUBTOTAL(9,P689:P691)</f>
        <v>0</v>
      </c>
      <c r="Q688" s="75">
        <f>SUBTOTAL(9,Q689:Q691)</f>
        <v>0</v>
      </c>
      <c r="R688" s="7"/>
      <c r="S688" s="9"/>
      <c r="T688" s="9"/>
    </row>
    <row r="689" spans="1:20" ht="11.25" outlineLevel="5" x14ac:dyDescent="0.2">
      <c r="A689" s="12"/>
      <c r="B689" s="117"/>
      <c r="C689" s="118">
        <v>500</v>
      </c>
      <c r="D689" s="119" t="s">
        <v>1423</v>
      </c>
      <c r="E689" s="120" t="s">
        <v>1484</v>
      </c>
      <c r="F689" s="121" t="s">
        <v>1485</v>
      </c>
      <c r="G689" s="119" t="s">
        <v>591</v>
      </c>
      <c r="H689" s="122">
        <v>2.5</v>
      </c>
      <c r="I689" s="150"/>
      <c r="J689" s="123">
        <f>H689*I689</f>
        <v>0</v>
      </c>
      <c r="K689" s="122"/>
      <c r="L689" s="122">
        <f>H689*K689</f>
        <v>0</v>
      </c>
      <c r="M689" s="122"/>
      <c r="N689" s="122">
        <f>H689*M689</f>
        <v>0</v>
      </c>
      <c r="O689" s="123">
        <v>21</v>
      </c>
      <c r="P689" s="123">
        <f>J689*(O689/100)</f>
        <v>0</v>
      </c>
      <c r="Q689" s="123">
        <f>J689+P689</f>
        <v>0</v>
      </c>
      <c r="R689" s="9"/>
      <c r="S689" s="9"/>
      <c r="T689" s="9"/>
    </row>
    <row r="690" spans="1:20" ht="11.25" outlineLevel="5" x14ac:dyDescent="0.2">
      <c r="A690" s="12"/>
      <c r="B690" s="117"/>
      <c r="C690" s="118">
        <v>501</v>
      </c>
      <c r="D690" s="119" t="s">
        <v>1423</v>
      </c>
      <c r="E690" s="120" t="s">
        <v>1486</v>
      </c>
      <c r="F690" s="121" t="s">
        <v>1487</v>
      </c>
      <c r="G690" s="119" t="s">
        <v>591</v>
      </c>
      <c r="H690" s="122">
        <v>3.5</v>
      </c>
      <c r="I690" s="150"/>
      <c r="J690" s="123">
        <f>H690*I690</f>
        <v>0</v>
      </c>
      <c r="K690" s="122"/>
      <c r="L690" s="122">
        <f>H690*K690</f>
        <v>0</v>
      </c>
      <c r="M690" s="122"/>
      <c r="N690" s="122">
        <f>H690*M690</f>
        <v>0</v>
      </c>
      <c r="O690" s="123">
        <v>21</v>
      </c>
      <c r="P690" s="123">
        <f>J690*(O690/100)</f>
        <v>0</v>
      </c>
      <c r="Q690" s="123">
        <f>J690+P690</f>
        <v>0</v>
      </c>
      <c r="R690" s="9"/>
      <c r="S690" s="9"/>
      <c r="T690" s="9"/>
    </row>
    <row r="691" spans="1:20" outlineLevel="5" x14ac:dyDescent="0.15">
      <c r="B691" s="7"/>
      <c r="C691" s="7"/>
      <c r="D691" s="7"/>
      <c r="E691" s="7"/>
      <c r="F691" s="7"/>
      <c r="G691" s="7"/>
      <c r="H691" s="7"/>
      <c r="I691" s="9"/>
      <c r="J691" s="9"/>
      <c r="K691" s="7"/>
      <c r="L691" s="7"/>
      <c r="M691" s="7"/>
      <c r="N691" s="7"/>
      <c r="O691" s="7"/>
      <c r="P691" s="9"/>
      <c r="Q691" s="9"/>
    </row>
    <row r="692" spans="1:20" ht="9" outlineLevel="4" x14ac:dyDescent="0.15">
      <c r="A692" s="73" t="s">
        <v>259</v>
      </c>
      <c r="B692" s="110">
        <v>5</v>
      </c>
      <c r="C692" s="111"/>
      <c r="D692" s="112" t="s">
        <v>500</v>
      </c>
      <c r="E692" s="112"/>
      <c r="F692" s="113" t="s">
        <v>260</v>
      </c>
      <c r="G692" s="112"/>
      <c r="H692" s="114"/>
      <c r="I692" s="115"/>
      <c r="J692" s="75">
        <f>SUBTOTAL(9,J693:J696)</f>
        <v>0</v>
      </c>
      <c r="K692" s="114"/>
      <c r="L692" s="76">
        <f>SUBTOTAL(9,L693:L696)</f>
        <v>0</v>
      </c>
      <c r="M692" s="114"/>
      <c r="N692" s="76">
        <f>SUBTOTAL(9,N693:N696)</f>
        <v>0</v>
      </c>
      <c r="O692" s="116"/>
      <c r="P692" s="75">
        <f>SUBTOTAL(9,P693:P696)</f>
        <v>0</v>
      </c>
      <c r="Q692" s="75">
        <f>SUBTOTAL(9,Q693:Q696)</f>
        <v>0</v>
      </c>
      <c r="R692" s="7"/>
      <c r="S692" s="9"/>
      <c r="T692" s="9"/>
    </row>
    <row r="693" spans="1:20" ht="11.25" outlineLevel="5" x14ac:dyDescent="0.2">
      <c r="A693" s="12"/>
      <c r="B693" s="117"/>
      <c r="C693" s="118">
        <v>502</v>
      </c>
      <c r="D693" s="119" t="s">
        <v>1423</v>
      </c>
      <c r="E693" s="120" t="s">
        <v>1488</v>
      </c>
      <c r="F693" s="121" t="s">
        <v>1489</v>
      </c>
      <c r="G693" s="119" t="s">
        <v>591</v>
      </c>
      <c r="H693" s="122">
        <v>8.6</v>
      </c>
      <c r="I693" s="150"/>
      <c r="J693" s="123">
        <f>H693*I693</f>
        <v>0</v>
      </c>
      <c r="K693" s="122"/>
      <c r="L693" s="122">
        <f>H693*K693</f>
        <v>0</v>
      </c>
      <c r="M693" s="122"/>
      <c r="N693" s="122">
        <f>H693*M693</f>
        <v>0</v>
      </c>
      <c r="O693" s="123">
        <v>21</v>
      </c>
      <c r="P693" s="123">
        <f>J693*(O693/100)</f>
        <v>0</v>
      </c>
      <c r="Q693" s="123">
        <f>J693+P693</f>
        <v>0</v>
      </c>
      <c r="R693" s="9"/>
      <c r="S693" s="9"/>
      <c r="T693" s="9"/>
    </row>
    <row r="694" spans="1:20" ht="11.25" outlineLevel="5" x14ac:dyDescent="0.2">
      <c r="A694" s="12"/>
      <c r="B694" s="117"/>
      <c r="C694" s="118">
        <v>503</v>
      </c>
      <c r="D694" s="119" t="s">
        <v>1423</v>
      </c>
      <c r="E694" s="120" t="s">
        <v>1490</v>
      </c>
      <c r="F694" s="121" t="s">
        <v>1491</v>
      </c>
      <c r="G694" s="119" t="s">
        <v>591</v>
      </c>
      <c r="H694" s="122">
        <v>9.1999999999999993</v>
      </c>
      <c r="I694" s="150"/>
      <c r="J694" s="123">
        <f>H694*I694</f>
        <v>0</v>
      </c>
      <c r="K694" s="122"/>
      <c r="L694" s="122">
        <f>H694*K694</f>
        <v>0</v>
      </c>
      <c r="M694" s="122"/>
      <c r="N694" s="122">
        <f>H694*M694</f>
        <v>0</v>
      </c>
      <c r="O694" s="123">
        <v>21</v>
      </c>
      <c r="P694" s="123">
        <f>J694*(O694/100)</f>
        <v>0</v>
      </c>
      <c r="Q694" s="123">
        <f>J694+P694</f>
        <v>0</v>
      </c>
      <c r="R694" s="9"/>
      <c r="S694" s="9"/>
      <c r="T694" s="9"/>
    </row>
    <row r="695" spans="1:20" ht="11.25" outlineLevel="5" x14ac:dyDescent="0.2">
      <c r="A695" s="12"/>
      <c r="B695" s="117"/>
      <c r="C695" s="118">
        <v>504</v>
      </c>
      <c r="D695" s="119" t="s">
        <v>1423</v>
      </c>
      <c r="E695" s="120" t="s">
        <v>1492</v>
      </c>
      <c r="F695" s="121" t="s">
        <v>1493</v>
      </c>
      <c r="G695" s="119" t="s">
        <v>591</v>
      </c>
      <c r="H695" s="122">
        <v>36.4</v>
      </c>
      <c r="I695" s="150"/>
      <c r="J695" s="123">
        <f>H695*I695</f>
        <v>0</v>
      </c>
      <c r="K695" s="122"/>
      <c r="L695" s="122">
        <f>H695*K695</f>
        <v>0</v>
      </c>
      <c r="M695" s="122"/>
      <c r="N695" s="122">
        <f>H695*M695</f>
        <v>0</v>
      </c>
      <c r="O695" s="123">
        <v>21</v>
      </c>
      <c r="P695" s="123">
        <f>J695*(O695/100)</f>
        <v>0</v>
      </c>
      <c r="Q695" s="123">
        <f>J695+P695</f>
        <v>0</v>
      </c>
      <c r="R695" s="9"/>
      <c r="S695" s="9"/>
      <c r="T695" s="9"/>
    </row>
    <row r="696" spans="1:20" outlineLevel="5" x14ac:dyDescent="0.15">
      <c r="B696" s="7"/>
      <c r="C696" s="7"/>
      <c r="D696" s="7"/>
      <c r="E696" s="7"/>
      <c r="F696" s="7"/>
      <c r="G696" s="7"/>
      <c r="H696" s="7"/>
      <c r="I696" s="9"/>
      <c r="J696" s="9"/>
      <c r="K696" s="7"/>
      <c r="L696" s="7"/>
      <c r="M696" s="7"/>
      <c r="N696" s="7"/>
      <c r="O696" s="7"/>
      <c r="P696" s="9"/>
      <c r="Q696" s="9"/>
    </row>
    <row r="697" spans="1:20" ht="9" outlineLevel="4" x14ac:dyDescent="0.15">
      <c r="A697" s="73" t="s">
        <v>261</v>
      </c>
      <c r="B697" s="110">
        <v>5</v>
      </c>
      <c r="C697" s="111"/>
      <c r="D697" s="112" t="s">
        <v>500</v>
      </c>
      <c r="E697" s="112"/>
      <c r="F697" s="113" t="s">
        <v>262</v>
      </c>
      <c r="G697" s="112"/>
      <c r="H697" s="114"/>
      <c r="I697" s="115"/>
      <c r="J697" s="75">
        <f>SUBTOTAL(9,J698:J704)</f>
        <v>0</v>
      </c>
      <c r="K697" s="114"/>
      <c r="L697" s="76">
        <f>SUBTOTAL(9,L698:L704)</f>
        <v>0</v>
      </c>
      <c r="M697" s="114"/>
      <c r="N697" s="76">
        <f>SUBTOTAL(9,N698:N704)</f>
        <v>0</v>
      </c>
      <c r="O697" s="116"/>
      <c r="P697" s="75">
        <f>SUBTOTAL(9,P698:P704)</f>
        <v>0</v>
      </c>
      <c r="Q697" s="75">
        <f>SUBTOTAL(9,Q698:Q704)</f>
        <v>0</v>
      </c>
      <c r="R697" s="7"/>
      <c r="S697" s="9"/>
      <c r="T697" s="9"/>
    </row>
    <row r="698" spans="1:20" ht="22.5" outlineLevel="5" x14ac:dyDescent="0.2">
      <c r="A698" s="12"/>
      <c r="B698" s="117"/>
      <c r="C698" s="118">
        <v>505</v>
      </c>
      <c r="D698" s="119" t="s">
        <v>1423</v>
      </c>
      <c r="E698" s="120" t="s">
        <v>1494</v>
      </c>
      <c r="F698" s="121" t="s">
        <v>1495</v>
      </c>
      <c r="G698" s="119" t="s">
        <v>591</v>
      </c>
      <c r="H698" s="122">
        <v>13.8</v>
      </c>
      <c r="I698" s="150"/>
      <c r="J698" s="123">
        <f t="shared" ref="J698:J703" si="150">H698*I698</f>
        <v>0</v>
      </c>
      <c r="K698" s="122"/>
      <c r="L698" s="122">
        <f t="shared" ref="L698:L703" si="151">H698*K698</f>
        <v>0</v>
      </c>
      <c r="M698" s="122"/>
      <c r="N698" s="122">
        <f t="shared" ref="N698:N703" si="152">H698*M698</f>
        <v>0</v>
      </c>
      <c r="O698" s="123">
        <v>21</v>
      </c>
      <c r="P698" s="123">
        <f t="shared" ref="P698:P703" si="153">J698*(O698/100)</f>
        <v>0</v>
      </c>
      <c r="Q698" s="123">
        <f t="shared" ref="Q698:Q703" si="154">J698+P698</f>
        <v>0</v>
      </c>
      <c r="R698" s="9"/>
      <c r="S698" s="9"/>
      <c r="T698" s="9"/>
    </row>
    <row r="699" spans="1:20" ht="22.5" outlineLevel="5" x14ac:dyDescent="0.2">
      <c r="A699" s="12"/>
      <c r="B699" s="117"/>
      <c r="C699" s="118">
        <v>506</v>
      </c>
      <c r="D699" s="119" t="s">
        <v>1423</v>
      </c>
      <c r="E699" s="120" t="s">
        <v>1496</v>
      </c>
      <c r="F699" s="121" t="s">
        <v>1497</v>
      </c>
      <c r="G699" s="119" t="s">
        <v>591</v>
      </c>
      <c r="H699" s="122">
        <v>43.7</v>
      </c>
      <c r="I699" s="150"/>
      <c r="J699" s="123">
        <f t="shared" si="150"/>
        <v>0</v>
      </c>
      <c r="K699" s="122"/>
      <c r="L699" s="122">
        <f t="shared" si="151"/>
        <v>0</v>
      </c>
      <c r="M699" s="122"/>
      <c r="N699" s="122">
        <f t="shared" si="152"/>
        <v>0</v>
      </c>
      <c r="O699" s="123">
        <v>21</v>
      </c>
      <c r="P699" s="123">
        <f t="shared" si="153"/>
        <v>0</v>
      </c>
      <c r="Q699" s="123">
        <f t="shared" si="154"/>
        <v>0</v>
      </c>
      <c r="R699" s="9"/>
      <c r="S699" s="9"/>
      <c r="T699" s="9"/>
    </row>
    <row r="700" spans="1:20" ht="22.5" outlineLevel="5" x14ac:dyDescent="0.2">
      <c r="A700" s="12"/>
      <c r="B700" s="117"/>
      <c r="C700" s="118">
        <v>507</v>
      </c>
      <c r="D700" s="119" t="s">
        <v>1423</v>
      </c>
      <c r="E700" s="120" t="s">
        <v>1498</v>
      </c>
      <c r="F700" s="121" t="s">
        <v>1499</v>
      </c>
      <c r="G700" s="119" t="s">
        <v>591</v>
      </c>
      <c r="H700" s="122">
        <v>56.8</v>
      </c>
      <c r="I700" s="150"/>
      <c r="J700" s="123">
        <f t="shared" si="150"/>
        <v>0</v>
      </c>
      <c r="K700" s="122"/>
      <c r="L700" s="122">
        <f t="shared" si="151"/>
        <v>0</v>
      </c>
      <c r="M700" s="122"/>
      <c r="N700" s="122">
        <f t="shared" si="152"/>
        <v>0</v>
      </c>
      <c r="O700" s="123">
        <v>21</v>
      </c>
      <c r="P700" s="123">
        <f t="shared" si="153"/>
        <v>0</v>
      </c>
      <c r="Q700" s="123">
        <f t="shared" si="154"/>
        <v>0</v>
      </c>
      <c r="R700" s="9"/>
      <c r="S700" s="9"/>
      <c r="T700" s="9"/>
    </row>
    <row r="701" spans="1:20" ht="22.5" outlineLevel="5" x14ac:dyDescent="0.2">
      <c r="A701" s="12"/>
      <c r="B701" s="117"/>
      <c r="C701" s="118">
        <v>508</v>
      </c>
      <c r="D701" s="119" t="s">
        <v>1423</v>
      </c>
      <c r="E701" s="120" t="s">
        <v>1500</v>
      </c>
      <c r="F701" s="121" t="s">
        <v>1501</v>
      </c>
      <c r="G701" s="119" t="s">
        <v>591</v>
      </c>
      <c r="H701" s="122">
        <v>8.3000000000000007</v>
      </c>
      <c r="I701" s="150"/>
      <c r="J701" s="123">
        <f t="shared" si="150"/>
        <v>0</v>
      </c>
      <c r="K701" s="122"/>
      <c r="L701" s="122">
        <f t="shared" si="151"/>
        <v>0</v>
      </c>
      <c r="M701" s="122"/>
      <c r="N701" s="122">
        <f t="shared" si="152"/>
        <v>0</v>
      </c>
      <c r="O701" s="123">
        <v>21</v>
      </c>
      <c r="P701" s="123">
        <f t="shared" si="153"/>
        <v>0</v>
      </c>
      <c r="Q701" s="123">
        <f t="shared" si="154"/>
        <v>0</v>
      </c>
      <c r="R701" s="9"/>
      <c r="S701" s="9"/>
      <c r="T701" s="9"/>
    </row>
    <row r="702" spans="1:20" ht="22.5" outlineLevel="5" x14ac:dyDescent="0.2">
      <c r="A702" s="12"/>
      <c r="B702" s="117"/>
      <c r="C702" s="118">
        <v>509</v>
      </c>
      <c r="D702" s="119" t="s">
        <v>1423</v>
      </c>
      <c r="E702" s="120" t="s">
        <v>1502</v>
      </c>
      <c r="F702" s="121" t="s">
        <v>1503</v>
      </c>
      <c r="G702" s="119" t="s">
        <v>591</v>
      </c>
      <c r="H702" s="122">
        <v>44.6</v>
      </c>
      <c r="I702" s="150"/>
      <c r="J702" s="123">
        <f t="shared" si="150"/>
        <v>0</v>
      </c>
      <c r="K702" s="122"/>
      <c r="L702" s="122">
        <f t="shared" si="151"/>
        <v>0</v>
      </c>
      <c r="M702" s="122"/>
      <c r="N702" s="122">
        <f t="shared" si="152"/>
        <v>0</v>
      </c>
      <c r="O702" s="123">
        <v>21</v>
      </c>
      <c r="P702" s="123">
        <f t="shared" si="153"/>
        <v>0</v>
      </c>
      <c r="Q702" s="123">
        <f t="shared" si="154"/>
        <v>0</v>
      </c>
      <c r="R702" s="9"/>
      <c r="S702" s="9"/>
      <c r="T702" s="9"/>
    </row>
    <row r="703" spans="1:20" ht="22.5" outlineLevel="5" x14ac:dyDescent="0.2">
      <c r="A703" s="12"/>
      <c r="B703" s="117"/>
      <c r="C703" s="118">
        <v>510</v>
      </c>
      <c r="D703" s="119" t="s">
        <v>1423</v>
      </c>
      <c r="E703" s="120" t="s">
        <v>1504</v>
      </c>
      <c r="F703" s="121" t="s">
        <v>1505</v>
      </c>
      <c r="G703" s="119" t="s">
        <v>591</v>
      </c>
      <c r="H703" s="122">
        <v>108.4</v>
      </c>
      <c r="I703" s="150"/>
      <c r="J703" s="123">
        <f t="shared" si="150"/>
        <v>0</v>
      </c>
      <c r="K703" s="122"/>
      <c r="L703" s="122">
        <f t="shared" si="151"/>
        <v>0</v>
      </c>
      <c r="M703" s="122"/>
      <c r="N703" s="122">
        <f t="shared" si="152"/>
        <v>0</v>
      </c>
      <c r="O703" s="123">
        <v>21</v>
      </c>
      <c r="P703" s="123">
        <f t="shared" si="153"/>
        <v>0</v>
      </c>
      <c r="Q703" s="123">
        <f t="shared" si="154"/>
        <v>0</v>
      </c>
      <c r="R703" s="9"/>
      <c r="S703" s="9"/>
      <c r="T703" s="9"/>
    </row>
    <row r="704" spans="1:20" outlineLevel="5" x14ac:dyDescent="0.15">
      <c r="B704" s="7"/>
      <c r="C704" s="7"/>
      <c r="D704" s="7"/>
      <c r="E704" s="7"/>
      <c r="F704" s="7"/>
      <c r="G704" s="7"/>
      <c r="H704" s="7"/>
      <c r="I704" s="9"/>
      <c r="J704" s="9"/>
      <c r="K704" s="7"/>
      <c r="L704" s="7"/>
      <c r="M704" s="7"/>
      <c r="N704" s="7"/>
      <c r="O704" s="7"/>
      <c r="P704" s="9"/>
      <c r="Q704" s="9"/>
    </row>
    <row r="705" spans="1:20" ht="9" outlineLevel="4" x14ac:dyDescent="0.15">
      <c r="A705" s="73" t="s">
        <v>263</v>
      </c>
      <c r="B705" s="110">
        <v>5</v>
      </c>
      <c r="C705" s="111"/>
      <c r="D705" s="112" t="s">
        <v>500</v>
      </c>
      <c r="E705" s="112"/>
      <c r="F705" s="113" t="s">
        <v>264</v>
      </c>
      <c r="G705" s="112"/>
      <c r="H705" s="114"/>
      <c r="I705" s="115"/>
      <c r="J705" s="75">
        <f>SUBTOTAL(9,J706:J709)</f>
        <v>0</v>
      </c>
      <c r="K705" s="114"/>
      <c r="L705" s="76">
        <f>SUBTOTAL(9,L706:L709)</f>
        <v>0</v>
      </c>
      <c r="M705" s="114"/>
      <c r="N705" s="76">
        <f>SUBTOTAL(9,N706:N709)</f>
        <v>0</v>
      </c>
      <c r="O705" s="116"/>
      <c r="P705" s="75">
        <f>SUBTOTAL(9,P706:P709)</f>
        <v>0</v>
      </c>
      <c r="Q705" s="75">
        <f>SUBTOTAL(9,Q706:Q709)</f>
        <v>0</v>
      </c>
      <c r="R705" s="7"/>
      <c r="S705" s="9"/>
      <c r="T705" s="9"/>
    </row>
    <row r="706" spans="1:20" ht="22.5" outlineLevel="5" x14ac:dyDescent="0.2">
      <c r="A706" s="12"/>
      <c r="B706" s="117"/>
      <c r="C706" s="118">
        <v>511</v>
      </c>
      <c r="D706" s="119" t="s">
        <v>1423</v>
      </c>
      <c r="E706" s="120" t="s">
        <v>1506</v>
      </c>
      <c r="F706" s="121" t="s">
        <v>1507</v>
      </c>
      <c r="G706" s="119" t="s">
        <v>591</v>
      </c>
      <c r="H706" s="122">
        <v>56.2</v>
      </c>
      <c r="I706" s="150"/>
      <c r="J706" s="123">
        <f>H706*I706</f>
        <v>0</v>
      </c>
      <c r="K706" s="122"/>
      <c r="L706" s="122">
        <f>H706*K706</f>
        <v>0</v>
      </c>
      <c r="M706" s="122"/>
      <c r="N706" s="122">
        <f>H706*M706</f>
        <v>0</v>
      </c>
      <c r="O706" s="123">
        <v>21</v>
      </c>
      <c r="P706" s="123">
        <f>J706*(O706/100)</f>
        <v>0</v>
      </c>
      <c r="Q706" s="123">
        <f>J706+P706</f>
        <v>0</v>
      </c>
      <c r="R706" s="9"/>
      <c r="S706" s="9"/>
      <c r="T706" s="9"/>
    </row>
    <row r="707" spans="1:20" ht="22.5" outlineLevel="5" x14ac:dyDescent="0.2">
      <c r="A707" s="12"/>
      <c r="B707" s="117"/>
      <c r="C707" s="118">
        <v>512</v>
      </c>
      <c r="D707" s="119" t="s">
        <v>1423</v>
      </c>
      <c r="E707" s="120" t="s">
        <v>1508</v>
      </c>
      <c r="F707" s="121" t="s">
        <v>1509</v>
      </c>
      <c r="G707" s="119" t="s">
        <v>591</v>
      </c>
      <c r="H707" s="122">
        <v>24.8</v>
      </c>
      <c r="I707" s="150"/>
      <c r="J707" s="123">
        <f>H707*I707</f>
        <v>0</v>
      </c>
      <c r="K707" s="122"/>
      <c r="L707" s="122">
        <f>H707*K707</f>
        <v>0</v>
      </c>
      <c r="M707" s="122"/>
      <c r="N707" s="122">
        <f>H707*M707</f>
        <v>0</v>
      </c>
      <c r="O707" s="123">
        <v>21</v>
      </c>
      <c r="P707" s="123">
        <f>J707*(O707/100)</f>
        <v>0</v>
      </c>
      <c r="Q707" s="123">
        <f>J707+P707</f>
        <v>0</v>
      </c>
      <c r="R707" s="9"/>
      <c r="S707" s="9"/>
      <c r="T707" s="9"/>
    </row>
    <row r="708" spans="1:20" ht="11.25" outlineLevel="5" x14ac:dyDescent="0.2">
      <c r="A708" s="12"/>
      <c r="B708" s="117"/>
      <c r="C708" s="118">
        <v>513</v>
      </c>
      <c r="D708" s="119" t="s">
        <v>1423</v>
      </c>
      <c r="E708" s="120" t="s">
        <v>1510</v>
      </c>
      <c r="F708" s="121" t="s">
        <v>1511</v>
      </c>
      <c r="G708" s="119" t="s">
        <v>591</v>
      </c>
      <c r="H708" s="122">
        <v>28.3</v>
      </c>
      <c r="I708" s="150"/>
      <c r="J708" s="123">
        <f>H708*I708</f>
        <v>0</v>
      </c>
      <c r="K708" s="122"/>
      <c r="L708" s="122">
        <f>H708*K708</f>
        <v>0</v>
      </c>
      <c r="M708" s="122"/>
      <c r="N708" s="122">
        <f>H708*M708</f>
        <v>0</v>
      </c>
      <c r="O708" s="123">
        <v>21</v>
      </c>
      <c r="P708" s="123">
        <f>J708*(O708/100)</f>
        <v>0</v>
      </c>
      <c r="Q708" s="123">
        <f>J708+P708</f>
        <v>0</v>
      </c>
      <c r="R708" s="9"/>
      <c r="S708" s="9"/>
      <c r="T708" s="9"/>
    </row>
    <row r="709" spans="1:20" outlineLevel="5" x14ac:dyDescent="0.15">
      <c r="B709" s="7"/>
      <c r="C709" s="7"/>
      <c r="D709" s="7"/>
      <c r="E709" s="7"/>
      <c r="F709" s="7"/>
      <c r="G709" s="7"/>
      <c r="H709" s="7"/>
      <c r="I709" s="9"/>
      <c r="J709" s="9"/>
      <c r="K709" s="7"/>
      <c r="L709" s="7"/>
      <c r="M709" s="7"/>
      <c r="N709" s="7"/>
      <c r="O709" s="7"/>
      <c r="P709" s="9"/>
      <c r="Q709" s="9"/>
    </row>
    <row r="710" spans="1:20" ht="10.5" outlineLevel="3" x14ac:dyDescent="0.15">
      <c r="A710" s="69" t="s">
        <v>265</v>
      </c>
      <c r="B710" s="103">
        <v>4</v>
      </c>
      <c r="C710" s="104"/>
      <c r="D710" s="105" t="s">
        <v>499</v>
      </c>
      <c r="E710" s="105"/>
      <c r="F710" s="106" t="s">
        <v>266</v>
      </c>
      <c r="G710" s="105"/>
      <c r="H710" s="107"/>
      <c r="I710" s="108"/>
      <c r="J710" s="71">
        <f>SUBTOTAL(9,J711:J718)</f>
        <v>0</v>
      </c>
      <c r="K710" s="107"/>
      <c r="L710" s="72">
        <f>SUBTOTAL(9,L711:L718)</f>
        <v>0</v>
      </c>
      <c r="M710" s="107"/>
      <c r="N710" s="72">
        <f>SUBTOTAL(9,N711:N718)</f>
        <v>0</v>
      </c>
      <c r="O710" s="109"/>
      <c r="P710" s="71">
        <f>SUBTOTAL(9,P711:P718)</f>
        <v>0</v>
      </c>
      <c r="Q710" s="71">
        <f>SUBTOTAL(9,Q711:Q718)</f>
        <v>0</v>
      </c>
      <c r="R710" s="7"/>
      <c r="S710" s="9"/>
      <c r="T710" s="9"/>
    </row>
    <row r="711" spans="1:20" ht="9" outlineLevel="4" x14ac:dyDescent="0.15">
      <c r="A711" s="73" t="s">
        <v>267</v>
      </c>
      <c r="B711" s="110">
        <v>5</v>
      </c>
      <c r="C711" s="111"/>
      <c r="D711" s="112" t="s">
        <v>500</v>
      </c>
      <c r="E711" s="112"/>
      <c r="F711" s="113" t="s">
        <v>268</v>
      </c>
      <c r="G711" s="112"/>
      <c r="H711" s="114"/>
      <c r="I711" s="115"/>
      <c r="J711" s="75">
        <f>SUBTOTAL(9,J712:J718)</f>
        <v>0</v>
      </c>
      <c r="K711" s="114"/>
      <c r="L711" s="76">
        <f>SUBTOTAL(9,L712:L718)</f>
        <v>0</v>
      </c>
      <c r="M711" s="114"/>
      <c r="N711" s="76">
        <f>SUBTOTAL(9,N712:N718)</f>
        <v>0</v>
      </c>
      <c r="O711" s="116"/>
      <c r="P711" s="75">
        <f>SUBTOTAL(9,P712:P718)</f>
        <v>0</v>
      </c>
      <c r="Q711" s="75">
        <f>SUBTOTAL(9,Q712:Q718)</f>
        <v>0</v>
      </c>
      <c r="R711" s="7"/>
      <c r="S711" s="9"/>
      <c r="T711" s="9"/>
    </row>
    <row r="712" spans="1:20" ht="11.25" outlineLevel="5" x14ac:dyDescent="0.2">
      <c r="A712" s="12"/>
      <c r="B712" s="117"/>
      <c r="C712" s="118">
        <v>514</v>
      </c>
      <c r="D712" s="119" t="s">
        <v>1423</v>
      </c>
      <c r="E712" s="120" t="s">
        <v>1512</v>
      </c>
      <c r="F712" s="121" t="s">
        <v>1513</v>
      </c>
      <c r="G712" s="119" t="s">
        <v>591</v>
      </c>
      <c r="H712" s="122">
        <v>8</v>
      </c>
      <c r="I712" s="150"/>
      <c r="J712" s="123">
        <f t="shared" ref="J712:J717" si="155">H712*I712</f>
        <v>0</v>
      </c>
      <c r="K712" s="122"/>
      <c r="L712" s="122">
        <f t="shared" ref="L712:L717" si="156">H712*K712</f>
        <v>0</v>
      </c>
      <c r="M712" s="122"/>
      <c r="N712" s="122">
        <f t="shared" ref="N712:N717" si="157">H712*M712</f>
        <v>0</v>
      </c>
      <c r="O712" s="123">
        <v>21</v>
      </c>
      <c r="P712" s="123">
        <f t="shared" ref="P712:P717" si="158">J712*(O712/100)</f>
        <v>0</v>
      </c>
      <c r="Q712" s="123">
        <f t="shared" ref="Q712:Q717" si="159">J712+P712</f>
        <v>0</v>
      </c>
      <c r="R712" s="9"/>
      <c r="S712" s="9"/>
      <c r="T712" s="9"/>
    </row>
    <row r="713" spans="1:20" ht="22.5" outlineLevel="5" x14ac:dyDescent="0.2">
      <c r="A713" s="12"/>
      <c r="B713" s="117"/>
      <c r="C713" s="118">
        <v>515</v>
      </c>
      <c r="D713" s="119" t="s">
        <v>1423</v>
      </c>
      <c r="E713" s="120" t="s">
        <v>1514</v>
      </c>
      <c r="F713" s="121" t="s">
        <v>1515</v>
      </c>
      <c r="G713" s="119" t="s">
        <v>591</v>
      </c>
      <c r="H713" s="122">
        <v>8</v>
      </c>
      <c r="I713" s="150"/>
      <c r="J713" s="123">
        <f t="shared" si="155"/>
        <v>0</v>
      </c>
      <c r="K713" s="122"/>
      <c r="L713" s="122">
        <f t="shared" si="156"/>
        <v>0</v>
      </c>
      <c r="M713" s="122"/>
      <c r="N713" s="122">
        <f t="shared" si="157"/>
        <v>0</v>
      </c>
      <c r="O713" s="123">
        <v>21</v>
      </c>
      <c r="P713" s="123">
        <f t="shared" si="158"/>
        <v>0</v>
      </c>
      <c r="Q713" s="123">
        <f t="shared" si="159"/>
        <v>0</v>
      </c>
      <c r="R713" s="9"/>
      <c r="S713" s="9"/>
      <c r="T713" s="9"/>
    </row>
    <row r="714" spans="1:20" ht="22.5" outlineLevel="5" x14ac:dyDescent="0.2">
      <c r="A714" s="12"/>
      <c r="B714" s="117"/>
      <c r="C714" s="118">
        <v>516</v>
      </c>
      <c r="D714" s="119" t="s">
        <v>1423</v>
      </c>
      <c r="E714" s="120" t="s">
        <v>1516</v>
      </c>
      <c r="F714" s="121" t="s">
        <v>1517</v>
      </c>
      <c r="G714" s="119" t="s">
        <v>591</v>
      </c>
      <c r="H714" s="122">
        <v>10</v>
      </c>
      <c r="I714" s="150"/>
      <c r="J714" s="123">
        <f t="shared" si="155"/>
        <v>0</v>
      </c>
      <c r="K714" s="122"/>
      <c r="L714" s="122">
        <f t="shared" si="156"/>
        <v>0</v>
      </c>
      <c r="M714" s="122"/>
      <c r="N714" s="122">
        <f t="shared" si="157"/>
        <v>0</v>
      </c>
      <c r="O714" s="123">
        <v>21</v>
      </c>
      <c r="P714" s="123">
        <f t="shared" si="158"/>
        <v>0</v>
      </c>
      <c r="Q714" s="123">
        <f t="shared" si="159"/>
        <v>0</v>
      </c>
      <c r="R714" s="9"/>
      <c r="S714" s="9"/>
      <c r="T714" s="9"/>
    </row>
    <row r="715" spans="1:20" ht="22.5" outlineLevel="5" x14ac:dyDescent="0.2">
      <c r="A715" s="12"/>
      <c r="B715" s="117"/>
      <c r="C715" s="118">
        <v>517</v>
      </c>
      <c r="D715" s="119" t="s">
        <v>1423</v>
      </c>
      <c r="E715" s="120" t="s">
        <v>1518</v>
      </c>
      <c r="F715" s="121" t="s">
        <v>1519</v>
      </c>
      <c r="G715" s="119" t="s">
        <v>591</v>
      </c>
      <c r="H715" s="122">
        <v>8</v>
      </c>
      <c r="I715" s="150"/>
      <c r="J715" s="123">
        <f t="shared" si="155"/>
        <v>0</v>
      </c>
      <c r="K715" s="122"/>
      <c r="L715" s="122">
        <f t="shared" si="156"/>
        <v>0</v>
      </c>
      <c r="M715" s="122"/>
      <c r="N715" s="122">
        <f t="shared" si="157"/>
        <v>0</v>
      </c>
      <c r="O715" s="123">
        <v>21</v>
      </c>
      <c r="P715" s="123">
        <f t="shared" si="158"/>
        <v>0</v>
      </c>
      <c r="Q715" s="123">
        <f t="shared" si="159"/>
        <v>0</v>
      </c>
      <c r="R715" s="9"/>
      <c r="S715" s="9"/>
      <c r="T715" s="9"/>
    </row>
    <row r="716" spans="1:20" ht="11.25" outlineLevel="5" x14ac:dyDescent="0.2">
      <c r="A716" s="12"/>
      <c r="B716" s="117"/>
      <c r="C716" s="118">
        <v>518</v>
      </c>
      <c r="D716" s="119" t="s">
        <v>1423</v>
      </c>
      <c r="E716" s="120" t="s">
        <v>1520</v>
      </c>
      <c r="F716" s="121" t="s">
        <v>1521</v>
      </c>
      <c r="G716" s="119" t="s">
        <v>591</v>
      </c>
      <c r="H716" s="122">
        <v>10</v>
      </c>
      <c r="I716" s="150"/>
      <c r="J716" s="123">
        <f t="shared" si="155"/>
        <v>0</v>
      </c>
      <c r="K716" s="122"/>
      <c r="L716" s="122">
        <f t="shared" si="156"/>
        <v>0</v>
      </c>
      <c r="M716" s="122"/>
      <c r="N716" s="122">
        <f t="shared" si="157"/>
        <v>0</v>
      </c>
      <c r="O716" s="123">
        <v>21</v>
      </c>
      <c r="P716" s="123">
        <f t="shared" si="158"/>
        <v>0</v>
      </c>
      <c r="Q716" s="123">
        <f t="shared" si="159"/>
        <v>0</v>
      </c>
      <c r="R716" s="9"/>
      <c r="S716" s="9"/>
      <c r="T716" s="9"/>
    </row>
    <row r="717" spans="1:20" ht="22.5" outlineLevel="5" x14ac:dyDescent="0.2">
      <c r="A717" s="12"/>
      <c r="B717" s="117"/>
      <c r="C717" s="118">
        <v>519</v>
      </c>
      <c r="D717" s="119" t="s">
        <v>1423</v>
      </c>
      <c r="E717" s="120" t="s">
        <v>1522</v>
      </c>
      <c r="F717" s="121" t="s">
        <v>1523</v>
      </c>
      <c r="G717" s="119" t="s">
        <v>591</v>
      </c>
      <c r="H717" s="122">
        <v>8</v>
      </c>
      <c r="I717" s="150"/>
      <c r="J717" s="123">
        <f t="shared" si="155"/>
        <v>0</v>
      </c>
      <c r="K717" s="122"/>
      <c r="L717" s="122">
        <f t="shared" si="156"/>
        <v>0</v>
      </c>
      <c r="M717" s="122"/>
      <c r="N717" s="122">
        <f t="shared" si="157"/>
        <v>0</v>
      </c>
      <c r="O717" s="123">
        <v>21</v>
      </c>
      <c r="P717" s="123">
        <f t="shared" si="158"/>
        <v>0</v>
      </c>
      <c r="Q717" s="123">
        <f t="shared" si="159"/>
        <v>0</v>
      </c>
      <c r="R717" s="9"/>
      <c r="S717" s="9"/>
      <c r="T717" s="9"/>
    </row>
    <row r="718" spans="1:20" outlineLevel="5" x14ac:dyDescent="0.15">
      <c r="B718" s="7"/>
      <c r="C718" s="7"/>
      <c r="D718" s="7"/>
      <c r="E718" s="7"/>
      <c r="F718" s="7"/>
      <c r="G718" s="7"/>
      <c r="H718" s="7"/>
      <c r="I718" s="9"/>
      <c r="J718" s="9"/>
      <c r="K718" s="7"/>
      <c r="L718" s="7"/>
      <c r="M718" s="7"/>
      <c r="N718" s="7"/>
      <c r="O718" s="7"/>
      <c r="P718" s="9"/>
      <c r="Q718" s="9"/>
    </row>
    <row r="719" spans="1:20" ht="10.5" outlineLevel="3" x14ac:dyDescent="0.15">
      <c r="A719" s="69" t="s">
        <v>269</v>
      </c>
      <c r="B719" s="103">
        <v>4</v>
      </c>
      <c r="C719" s="104"/>
      <c r="D719" s="105" t="s">
        <v>499</v>
      </c>
      <c r="E719" s="105"/>
      <c r="F719" s="106" t="s">
        <v>270</v>
      </c>
      <c r="G719" s="105"/>
      <c r="H719" s="107"/>
      <c r="I719" s="108"/>
      <c r="J719" s="71">
        <f>SUBTOTAL(9,J720:J723)</f>
        <v>0</v>
      </c>
      <c r="K719" s="107"/>
      <c r="L719" s="72">
        <f>SUBTOTAL(9,L720:L723)</f>
        <v>0</v>
      </c>
      <c r="M719" s="107"/>
      <c r="N719" s="72">
        <f>SUBTOTAL(9,N720:N723)</f>
        <v>0</v>
      </c>
      <c r="O719" s="109"/>
      <c r="P719" s="71">
        <f>SUBTOTAL(9,P720:P723)</f>
        <v>0</v>
      </c>
      <c r="Q719" s="71">
        <f>SUBTOTAL(9,Q720:Q723)</f>
        <v>0</v>
      </c>
      <c r="R719" s="7"/>
      <c r="S719" s="9"/>
      <c r="T719" s="9"/>
    </row>
    <row r="720" spans="1:20" ht="9" outlineLevel="4" x14ac:dyDescent="0.15">
      <c r="A720" s="73" t="s">
        <v>271</v>
      </c>
      <c r="B720" s="110">
        <v>5</v>
      </c>
      <c r="C720" s="111"/>
      <c r="D720" s="112" t="s">
        <v>500</v>
      </c>
      <c r="E720" s="112"/>
      <c r="F720" s="113" t="s">
        <v>272</v>
      </c>
      <c r="G720" s="112"/>
      <c r="H720" s="114"/>
      <c r="I720" s="115"/>
      <c r="J720" s="75">
        <f>SUBTOTAL(9,J721:J723)</f>
        <v>0</v>
      </c>
      <c r="K720" s="114"/>
      <c r="L720" s="76">
        <f>SUBTOTAL(9,L721:L723)</f>
        <v>0</v>
      </c>
      <c r="M720" s="114"/>
      <c r="N720" s="76">
        <f>SUBTOTAL(9,N721:N723)</f>
        <v>0</v>
      </c>
      <c r="O720" s="116"/>
      <c r="P720" s="75">
        <f>SUBTOTAL(9,P721:P723)</f>
        <v>0</v>
      </c>
      <c r="Q720" s="75">
        <f>SUBTOTAL(9,Q721:Q723)</f>
        <v>0</v>
      </c>
      <c r="R720" s="7"/>
      <c r="S720" s="9"/>
      <c r="T720" s="9"/>
    </row>
    <row r="721" spans="1:20" ht="11.25" outlineLevel="5" x14ac:dyDescent="0.2">
      <c r="A721" s="12"/>
      <c r="B721" s="117"/>
      <c r="C721" s="118">
        <v>520</v>
      </c>
      <c r="D721" s="119" t="s">
        <v>1423</v>
      </c>
      <c r="E721" s="120" t="s">
        <v>1524</v>
      </c>
      <c r="F721" s="121" t="s">
        <v>1525</v>
      </c>
      <c r="G721" s="119" t="s">
        <v>591</v>
      </c>
      <c r="H721" s="122">
        <v>8</v>
      </c>
      <c r="I721" s="150"/>
      <c r="J721" s="123">
        <f>H721*I721</f>
        <v>0</v>
      </c>
      <c r="K721" s="122"/>
      <c r="L721" s="122">
        <f>H721*K721</f>
        <v>0</v>
      </c>
      <c r="M721" s="122"/>
      <c r="N721" s="122">
        <f>H721*M721</f>
        <v>0</v>
      </c>
      <c r="O721" s="123">
        <v>21</v>
      </c>
      <c r="P721" s="123">
        <f>J721*(O721/100)</f>
        <v>0</v>
      </c>
      <c r="Q721" s="123">
        <f>J721+P721</f>
        <v>0</v>
      </c>
      <c r="R721" s="9"/>
      <c r="S721" s="9"/>
      <c r="T721" s="9"/>
    </row>
    <row r="722" spans="1:20" ht="22.5" outlineLevel="5" x14ac:dyDescent="0.2">
      <c r="A722" s="12"/>
      <c r="B722" s="117"/>
      <c r="C722" s="118">
        <v>521</v>
      </c>
      <c r="D722" s="119" t="s">
        <v>1423</v>
      </c>
      <c r="E722" s="120" t="s">
        <v>1526</v>
      </c>
      <c r="F722" s="121" t="s">
        <v>1527</v>
      </c>
      <c r="G722" s="119" t="s">
        <v>591</v>
      </c>
      <c r="H722" s="122">
        <v>11</v>
      </c>
      <c r="I722" s="150"/>
      <c r="J722" s="123">
        <f>H722*I722</f>
        <v>0</v>
      </c>
      <c r="K722" s="122"/>
      <c r="L722" s="122">
        <f>H722*K722</f>
        <v>0</v>
      </c>
      <c r="M722" s="122"/>
      <c r="N722" s="122">
        <f>H722*M722</f>
        <v>0</v>
      </c>
      <c r="O722" s="123">
        <v>21</v>
      </c>
      <c r="P722" s="123">
        <f>J722*(O722/100)</f>
        <v>0</v>
      </c>
      <c r="Q722" s="123">
        <f>J722+P722</f>
        <v>0</v>
      </c>
      <c r="R722" s="9"/>
      <c r="S722" s="9"/>
      <c r="T722" s="9"/>
    </row>
    <row r="723" spans="1:20" outlineLevel="5" x14ac:dyDescent="0.15">
      <c r="B723" s="7"/>
      <c r="C723" s="7"/>
      <c r="D723" s="7"/>
      <c r="E723" s="7"/>
      <c r="F723" s="7"/>
      <c r="G723" s="7"/>
      <c r="H723" s="7"/>
      <c r="I723" s="9"/>
      <c r="J723" s="9"/>
      <c r="K723" s="7"/>
      <c r="L723" s="7"/>
      <c r="M723" s="7"/>
      <c r="N723" s="7"/>
      <c r="O723" s="7"/>
      <c r="P723" s="9"/>
      <c r="Q723" s="9"/>
    </row>
    <row r="724" spans="1:20" ht="10.5" outlineLevel="3" x14ac:dyDescent="0.15">
      <c r="A724" s="69" t="s">
        <v>273</v>
      </c>
      <c r="B724" s="103">
        <v>4</v>
      </c>
      <c r="C724" s="104"/>
      <c r="D724" s="105" t="s">
        <v>499</v>
      </c>
      <c r="E724" s="105"/>
      <c r="F724" s="106" t="s">
        <v>274</v>
      </c>
      <c r="G724" s="105"/>
      <c r="H724" s="107"/>
      <c r="I724" s="108"/>
      <c r="J724" s="71">
        <f>SUBTOTAL(9,J725:J731)</f>
        <v>0</v>
      </c>
      <c r="K724" s="107"/>
      <c r="L724" s="72">
        <f>SUBTOTAL(9,L725:L731)</f>
        <v>0</v>
      </c>
      <c r="M724" s="107"/>
      <c r="N724" s="72">
        <f>SUBTOTAL(9,N725:N731)</f>
        <v>0</v>
      </c>
      <c r="O724" s="109"/>
      <c r="P724" s="71">
        <f>SUBTOTAL(9,P725:P731)</f>
        <v>0</v>
      </c>
      <c r="Q724" s="71">
        <f>SUBTOTAL(9,Q725:Q731)</f>
        <v>0</v>
      </c>
      <c r="R724" s="7"/>
      <c r="S724" s="9"/>
      <c r="T724" s="9"/>
    </row>
    <row r="725" spans="1:20" ht="9" outlineLevel="4" x14ac:dyDescent="0.15">
      <c r="A725" s="73" t="s">
        <v>275</v>
      </c>
      <c r="B725" s="110">
        <v>5</v>
      </c>
      <c r="C725" s="111"/>
      <c r="D725" s="112" t="s">
        <v>500</v>
      </c>
      <c r="E725" s="112"/>
      <c r="F725" s="113" t="s">
        <v>276</v>
      </c>
      <c r="G725" s="112"/>
      <c r="H725" s="114"/>
      <c r="I725" s="115"/>
      <c r="J725" s="75">
        <f>SUBTOTAL(9,J726:J731)</f>
        <v>0</v>
      </c>
      <c r="K725" s="114"/>
      <c r="L725" s="76">
        <f>SUBTOTAL(9,L726:L731)</f>
        <v>0</v>
      </c>
      <c r="M725" s="114"/>
      <c r="N725" s="76">
        <f>SUBTOTAL(9,N726:N731)</f>
        <v>0</v>
      </c>
      <c r="O725" s="116"/>
      <c r="P725" s="75">
        <f>SUBTOTAL(9,P726:P731)</f>
        <v>0</v>
      </c>
      <c r="Q725" s="75">
        <f>SUBTOTAL(9,Q726:Q731)</f>
        <v>0</v>
      </c>
      <c r="R725" s="7"/>
      <c r="S725" s="9"/>
      <c r="T725" s="9"/>
    </row>
    <row r="726" spans="1:20" ht="11.25" outlineLevel="5" x14ac:dyDescent="0.2">
      <c r="A726" s="12"/>
      <c r="B726" s="117"/>
      <c r="C726" s="118">
        <v>522</v>
      </c>
      <c r="D726" s="119" t="s">
        <v>1423</v>
      </c>
      <c r="E726" s="120" t="s">
        <v>1528</v>
      </c>
      <c r="F726" s="121" t="s">
        <v>1529</v>
      </c>
      <c r="G726" s="119" t="s">
        <v>591</v>
      </c>
      <c r="H726" s="122">
        <v>64</v>
      </c>
      <c r="I726" s="150"/>
      <c r="J726" s="123">
        <f>H726*I726</f>
        <v>0</v>
      </c>
      <c r="K726" s="122"/>
      <c r="L726" s="122">
        <f>H726*K726</f>
        <v>0</v>
      </c>
      <c r="M726" s="122"/>
      <c r="N726" s="122">
        <f>H726*M726</f>
        <v>0</v>
      </c>
      <c r="O726" s="123">
        <v>21</v>
      </c>
      <c r="P726" s="123">
        <f>J726*(O726/100)</f>
        <v>0</v>
      </c>
      <c r="Q726" s="123">
        <f>J726+P726</f>
        <v>0</v>
      </c>
      <c r="R726" s="9"/>
      <c r="S726" s="9"/>
      <c r="T726" s="9"/>
    </row>
    <row r="727" spans="1:20" ht="11.25" outlineLevel="5" x14ac:dyDescent="0.2">
      <c r="A727" s="12"/>
      <c r="B727" s="117"/>
      <c r="C727" s="118">
        <v>523</v>
      </c>
      <c r="D727" s="119" t="s">
        <v>1423</v>
      </c>
      <c r="E727" s="120" t="s">
        <v>1530</v>
      </c>
      <c r="F727" s="121" t="s">
        <v>1531</v>
      </c>
      <c r="G727" s="119" t="s">
        <v>591</v>
      </c>
      <c r="H727" s="122">
        <v>42</v>
      </c>
      <c r="I727" s="150"/>
      <c r="J727" s="123">
        <f>H727*I727</f>
        <v>0</v>
      </c>
      <c r="K727" s="122"/>
      <c r="L727" s="122">
        <f>H727*K727</f>
        <v>0</v>
      </c>
      <c r="M727" s="122"/>
      <c r="N727" s="122">
        <f>H727*M727</f>
        <v>0</v>
      </c>
      <c r="O727" s="123">
        <v>21</v>
      </c>
      <c r="P727" s="123">
        <f>J727*(O727/100)</f>
        <v>0</v>
      </c>
      <c r="Q727" s="123">
        <f>J727+P727</f>
        <v>0</v>
      </c>
      <c r="R727" s="9"/>
      <c r="S727" s="9"/>
      <c r="T727" s="9"/>
    </row>
    <row r="728" spans="1:20" ht="11.25" outlineLevel="5" x14ac:dyDescent="0.2">
      <c r="A728" s="12"/>
      <c r="B728" s="117"/>
      <c r="C728" s="118">
        <v>524</v>
      </c>
      <c r="D728" s="119" t="s">
        <v>1423</v>
      </c>
      <c r="E728" s="120" t="s">
        <v>1532</v>
      </c>
      <c r="F728" s="121" t="s">
        <v>1533</v>
      </c>
      <c r="G728" s="119" t="s">
        <v>591</v>
      </c>
      <c r="H728" s="122">
        <v>28</v>
      </c>
      <c r="I728" s="150"/>
      <c r="J728" s="123">
        <f>H728*I728</f>
        <v>0</v>
      </c>
      <c r="K728" s="122"/>
      <c r="L728" s="122">
        <f>H728*K728</f>
        <v>0</v>
      </c>
      <c r="M728" s="122"/>
      <c r="N728" s="122">
        <f>H728*M728</f>
        <v>0</v>
      </c>
      <c r="O728" s="123">
        <v>21</v>
      </c>
      <c r="P728" s="123">
        <f>J728*(O728/100)</f>
        <v>0</v>
      </c>
      <c r="Q728" s="123">
        <f>J728+P728</f>
        <v>0</v>
      </c>
      <c r="R728" s="9"/>
      <c r="S728" s="9"/>
      <c r="T728" s="9"/>
    </row>
    <row r="729" spans="1:20" ht="11.25" outlineLevel="5" x14ac:dyDescent="0.2">
      <c r="A729" s="12"/>
      <c r="B729" s="117"/>
      <c r="C729" s="118">
        <v>525</v>
      </c>
      <c r="D729" s="119" t="s">
        <v>1423</v>
      </c>
      <c r="E729" s="120" t="s">
        <v>1534</v>
      </c>
      <c r="F729" s="121" t="s">
        <v>1535</v>
      </c>
      <c r="G729" s="119" t="s">
        <v>591</v>
      </c>
      <c r="H729" s="122">
        <v>14</v>
      </c>
      <c r="I729" s="150"/>
      <c r="J729" s="123">
        <f>H729*I729</f>
        <v>0</v>
      </c>
      <c r="K729" s="122"/>
      <c r="L729" s="122">
        <f>H729*K729</f>
        <v>0</v>
      </c>
      <c r="M729" s="122"/>
      <c r="N729" s="122">
        <f>H729*M729</f>
        <v>0</v>
      </c>
      <c r="O729" s="123">
        <v>21</v>
      </c>
      <c r="P729" s="123">
        <f>J729*(O729/100)</f>
        <v>0</v>
      </c>
      <c r="Q729" s="123">
        <f>J729+P729</f>
        <v>0</v>
      </c>
      <c r="R729" s="9"/>
      <c r="S729" s="9"/>
      <c r="T729" s="9"/>
    </row>
    <row r="730" spans="1:20" ht="11.25" outlineLevel="5" x14ac:dyDescent="0.2">
      <c r="A730" s="12"/>
      <c r="B730" s="117"/>
      <c r="C730" s="118">
        <v>526</v>
      </c>
      <c r="D730" s="119" t="s">
        <v>1423</v>
      </c>
      <c r="E730" s="120" t="s">
        <v>1536</v>
      </c>
      <c r="F730" s="121" t="s">
        <v>1537</v>
      </c>
      <c r="G730" s="119" t="s">
        <v>591</v>
      </c>
      <c r="H730" s="122">
        <v>16</v>
      </c>
      <c r="I730" s="150"/>
      <c r="J730" s="123">
        <f>H730*I730</f>
        <v>0</v>
      </c>
      <c r="K730" s="122"/>
      <c r="L730" s="122">
        <f>H730*K730</f>
        <v>0</v>
      </c>
      <c r="M730" s="122"/>
      <c r="N730" s="122">
        <f>H730*M730</f>
        <v>0</v>
      </c>
      <c r="O730" s="123">
        <v>21</v>
      </c>
      <c r="P730" s="123">
        <f>J730*(O730/100)</f>
        <v>0</v>
      </c>
      <c r="Q730" s="123">
        <f>J730+P730</f>
        <v>0</v>
      </c>
      <c r="R730" s="9"/>
      <c r="S730" s="9"/>
      <c r="T730" s="9"/>
    </row>
    <row r="731" spans="1:20" outlineLevel="5" x14ac:dyDescent="0.15">
      <c r="B731" s="7"/>
      <c r="C731" s="7"/>
      <c r="D731" s="7"/>
      <c r="E731" s="7"/>
      <c r="F731" s="7"/>
      <c r="G731" s="7"/>
      <c r="H731" s="7"/>
      <c r="I731" s="9"/>
      <c r="J731" s="9"/>
      <c r="K731" s="7"/>
      <c r="L731" s="7"/>
      <c r="M731" s="7"/>
      <c r="N731" s="7"/>
      <c r="O731" s="7"/>
      <c r="P731" s="9"/>
      <c r="Q731" s="9"/>
    </row>
    <row r="732" spans="1:20" ht="10.5" outlineLevel="3" x14ac:dyDescent="0.15">
      <c r="A732" s="69" t="s">
        <v>277</v>
      </c>
      <c r="B732" s="103">
        <v>4</v>
      </c>
      <c r="C732" s="104"/>
      <c r="D732" s="105" t="s">
        <v>499</v>
      </c>
      <c r="E732" s="105"/>
      <c r="F732" s="106" t="s">
        <v>278</v>
      </c>
      <c r="G732" s="105"/>
      <c r="H732" s="107"/>
      <c r="I732" s="108"/>
      <c r="J732" s="71">
        <f>SUBTOTAL(9,J733:J738)</f>
        <v>0</v>
      </c>
      <c r="K732" s="107"/>
      <c r="L732" s="72">
        <f>SUBTOTAL(9,L733:L738)</f>
        <v>0</v>
      </c>
      <c r="M732" s="107"/>
      <c r="N732" s="72">
        <f>SUBTOTAL(9,N733:N738)</f>
        <v>0</v>
      </c>
      <c r="O732" s="109"/>
      <c r="P732" s="71">
        <f>SUBTOTAL(9,P733:P738)</f>
        <v>0</v>
      </c>
      <c r="Q732" s="71">
        <f>SUBTOTAL(9,Q733:Q738)</f>
        <v>0</v>
      </c>
      <c r="R732" s="7"/>
      <c r="S732" s="9"/>
      <c r="T732" s="9"/>
    </row>
    <row r="733" spans="1:20" ht="9" outlineLevel="4" x14ac:dyDescent="0.15">
      <c r="A733" s="73" t="s">
        <v>279</v>
      </c>
      <c r="B733" s="110">
        <v>5</v>
      </c>
      <c r="C733" s="111"/>
      <c r="D733" s="112" t="s">
        <v>500</v>
      </c>
      <c r="E733" s="112"/>
      <c r="F733" s="113" t="s">
        <v>280</v>
      </c>
      <c r="G733" s="112"/>
      <c r="H733" s="114"/>
      <c r="I733" s="115"/>
      <c r="J733" s="75">
        <f>SUBTOTAL(9,J734:J738)</f>
        <v>0</v>
      </c>
      <c r="K733" s="114"/>
      <c r="L733" s="76">
        <f>SUBTOTAL(9,L734:L738)</f>
        <v>0</v>
      </c>
      <c r="M733" s="114"/>
      <c r="N733" s="76">
        <f>SUBTOTAL(9,N734:N738)</f>
        <v>0</v>
      </c>
      <c r="O733" s="116"/>
      <c r="P733" s="75">
        <f>SUBTOTAL(9,P734:P738)</f>
        <v>0</v>
      </c>
      <c r="Q733" s="75">
        <f>SUBTOTAL(9,Q734:Q738)</f>
        <v>0</v>
      </c>
      <c r="R733" s="7"/>
      <c r="S733" s="9"/>
      <c r="T733" s="9"/>
    </row>
    <row r="734" spans="1:20" ht="22.5" outlineLevel="5" x14ac:dyDescent="0.2">
      <c r="A734" s="12"/>
      <c r="B734" s="117"/>
      <c r="C734" s="118">
        <v>527</v>
      </c>
      <c r="D734" s="119" t="s">
        <v>1423</v>
      </c>
      <c r="E734" s="120" t="s">
        <v>1538</v>
      </c>
      <c r="F734" s="121" t="s">
        <v>1539</v>
      </c>
      <c r="G734" s="119" t="s">
        <v>594</v>
      </c>
      <c r="H734" s="122">
        <v>1</v>
      </c>
      <c r="I734" s="150"/>
      <c r="J734" s="123">
        <f>H734*I734</f>
        <v>0</v>
      </c>
      <c r="K734" s="122"/>
      <c r="L734" s="122">
        <f>H734*K734</f>
        <v>0</v>
      </c>
      <c r="M734" s="122"/>
      <c r="N734" s="122">
        <f>H734*M734</f>
        <v>0</v>
      </c>
      <c r="O734" s="123">
        <v>21</v>
      </c>
      <c r="P734" s="123">
        <f>J734*(O734/100)</f>
        <v>0</v>
      </c>
      <c r="Q734" s="123">
        <f>J734+P734</f>
        <v>0</v>
      </c>
      <c r="R734" s="9"/>
      <c r="S734" s="9"/>
      <c r="T734" s="9"/>
    </row>
    <row r="735" spans="1:20" ht="11.25" outlineLevel="5" x14ac:dyDescent="0.2">
      <c r="A735" s="12"/>
      <c r="B735" s="117"/>
      <c r="C735" s="118">
        <v>528</v>
      </c>
      <c r="D735" s="119" t="s">
        <v>1423</v>
      </c>
      <c r="E735" s="120" t="s">
        <v>1540</v>
      </c>
      <c r="F735" s="121" t="s">
        <v>1541</v>
      </c>
      <c r="G735" s="119" t="s">
        <v>594</v>
      </c>
      <c r="H735" s="122">
        <v>1</v>
      </c>
      <c r="I735" s="150"/>
      <c r="J735" s="123">
        <f>H735*I735</f>
        <v>0</v>
      </c>
      <c r="K735" s="122"/>
      <c r="L735" s="122">
        <f>H735*K735</f>
        <v>0</v>
      </c>
      <c r="M735" s="122"/>
      <c r="N735" s="122">
        <f>H735*M735</f>
        <v>0</v>
      </c>
      <c r="O735" s="123">
        <v>21</v>
      </c>
      <c r="P735" s="123">
        <f>J735*(O735/100)</f>
        <v>0</v>
      </c>
      <c r="Q735" s="123">
        <f>J735+P735</f>
        <v>0</v>
      </c>
      <c r="R735" s="9"/>
      <c r="S735" s="9"/>
      <c r="T735" s="9"/>
    </row>
    <row r="736" spans="1:20" ht="11.25" outlineLevel="5" x14ac:dyDescent="0.2">
      <c r="A736" s="12"/>
      <c r="B736" s="117"/>
      <c r="C736" s="118">
        <v>529</v>
      </c>
      <c r="D736" s="119" t="s">
        <v>1423</v>
      </c>
      <c r="E736" s="120" t="s">
        <v>1542</v>
      </c>
      <c r="F736" s="121" t="s">
        <v>1543</v>
      </c>
      <c r="G736" s="119" t="s">
        <v>591</v>
      </c>
      <c r="H736" s="122">
        <v>12.1</v>
      </c>
      <c r="I736" s="150"/>
      <c r="J736" s="123">
        <f>H736*I736</f>
        <v>0</v>
      </c>
      <c r="K736" s="122"/>
      <c r="L736" s="122">
        <f>H736*K736</f>
        <v>0</v>
      </c>
      <c r="M736" s="122"/>
      <c r="N736" s="122">
        <f>H736*M736</f>
        <v>0</v>
      </c>
      <c r="O736" s="123">
        <v>21</v>
      </c>
      <c r="P736" s="123">
        <f>J736*(O736/100)</f>
        <v>0</v>
      </c>
      <c r="Q736" s="123">
        <f>J736+P736</f>
        <v>0</v>
      </c>
      <c r="R736" s="9"/>
      <c r="S736" s="9"/>
      <c r="T736" s="9"/>
    </row>
    <row r="737" spans="1:20" ht="11.25" outlineLevel="5" x14ac:dyDescent="0.2">
      <c r="A737" s="12"/>
      <c r="B737" s="117"/>
      <c r="C737" s="118">
        <v>530</v>
      </c>
      <c r="D737" s="119" t="s">
        <v>1423</v>
      </c>
      <c r="E737" s="120" t="s">
        <v>1544</v>
      </c>
      <c r="F737" s="121" t="s">
        <v>1545</v>
      </c>
      <c r="G737" s="119" t="s">
        <v>591</v>
      </c>
      <c r="H737" s="122">
        <v>9.6013999999999999</v>
      </c>
      <c r="I737" s="150"/>
      <c r="J737" s="123">
        <f>H737*I737</f>
        <v>0</v>
      </c>
      <c r="K737" s="122"/>
      <c r="L737" s="122">
        <f>H737*K737</f>
        <v>0</v>
      </c>
      <c r="M737" s="122"/>
      <c r="N737" s="122">
        <f>H737*M737</f>
        <v>0</v>
      </c>
      <c r="O737" s="123">
        <v>21</v>
      </c>
      <c r="P737" s="123">
        <f>J737*(O737/100)</f>
        <v>0</v>
      </c>
      <c r="Q737" s="123">
        <f>J737+P737</f>
        <v>0</v>
      </c>
      <c r="R737" s="9"/>
      <c r="S737" s="9"/>
      <c r="T737" s="9"/>
    </row>
    <row r="738" spans="1:20" outlineLevel="5" x14ac:dyDescent="0.15">
      <c r="B738" s="7"/>
      <c r="C738" s="7"/>
      <c r="D738" s="7"/>
      <c r="E738" s="7"/>
      <c r="F738" s="7"/>
      <c r="G738" s="7"/>
      <c r="H738" s="7"/>
      <c r="I738" s="9"/>
      <c r="J738" s="9"/>
      <c r="K738" s="7"/>
      <c r="L738" s="7"/>
      <c r="M738" s="7"/>
      <c r="N738" s="7"/>
      <c r="O738" s="7"/>
      <c r="P738" s="9"/>
      <c r="Q738" s="9"/>
    </row>
    <row r="739" spans="1:20" ht="10.5" outlineLevel="3" x14ac:dyDescent="0.15">
      <c r="A739" s="69" t="s">
        <v>281</v>
      </c>
      <c r="B739" s="103">
        <v>4</v>
      </c>
      <c r="C739" s="104"/>
      <c r="D739" s="105" t="s">
        <v>499</v>
      </c>
      <c r="E739" s="105"/>
      <c r="F739" s="106" t="s">
        <v>282</v>
      </c>
      <c r="G739" s="105"/>
      <c r="H739" s="107"/>
      <c r="I739" s="108"/>
      <c r="J739" s="71">
        <f>SUBTOTAL(9,J740:J751)</f>
        <v>0</v>
      </c>
      <c r="K739" s="107"/>
      <c r="L739" s="72">
        <f>SUBTOTAL(9,L740:L751)</f>
        <v>0</v>
      </c>
      <c r="M739" s="107"/>
      <c r="N739" s="72">
        <f>SUBTOTAL(9,N740:N751)</f>
        <v>0</v>
      </c>
      <c r="O739" s="109"/>
      <c r="P739" s="71">
        <f>SUBTOTAL(9,P740:P751)</f>
        <v>0</v>
      </c>
      <c r="Q739" s="71">
        <f>SUBTOTAL(9,Q740:Q751)</f>
        <v>0</v>
      </c>
      <c r="R739" s="7"/>
      <c r="S739" s="9"/>
      <c r="T739" s="9"/>
    </row>
    <row r="740" spans="1:20" ht="9" outlineLevel="4" x14ac:dyDescent="0.15">
      <c r="A740" s="73" t="s">
        <v>283</v>
      </c>
      <c r="B740" s="110">
        <v>5</v>
      </c>
      <c r="C740" s="111"/>
      <c r="D740" s="112" t="s">
        <v>500</v>
      </c>
      <c r="E740" s="112"/>
      <c r="F740" s="113" t="s">
        <v>284</v>
      </c>
      <c r="G740" s="112"/>
      <c r="H740" s="114"/>
      <c r="I740" s="115"/>
      <c r="J740" s="75">
        <f>SUBTOTAL(9,J741:J743)</f>
        <v>0</v>
      </c>
      <c r="K740" s="114"/>
      <c r="L740" s="76">
        <f>SUBTOTAL(9,L741:L743)</f>
        <v>0</v>
      </c>
      <c r="M740" s="114"/>
      <c r="N740" s="76">
        <f>SUBTOTAL(9,N741:N743)</f>
        <v>0</v>
      </c>
      <c r="O740" s="116"/>
      <c r="P740" s="75">
        <f>SUBTOTAL(9,P741:P743)</f>
        <v>0</v>
      </c>
      <c r="Q740" s="75">
        <f>SUBTOTAL(9,Q741:Q743)</f>
        <v>0</v>
      </c>
      <c r="R740" s="7"/>
      <c r="S740" s="9"/>
      <c r="T740" s="9"/>
    </row>
    <row r="741" spans="1:20" ht="22.5" outlineLevel="5" x14ac:dyDescent="0.2">
      <c r="A741" s="12"/>
      <c r="B741" s="117"/>
      <c r="C741" s="118">
        <v>531</v>
      </c>
      <c r="D741" s="119" t="s">
        <v>1423</v>
      </c>
      <c r="E741" s="120" t="s">
        <v>1546</v>
      </c>
      <c r="F741" s="121" t="s">
        <v>1547</v>
      </c>
      <c r="G741" s="119" t="s">
        <v>507</v>
      </c>
      <c r="H741" s="122">
        <v>1.25</v>
      </c>
      <c r="I741" s="150"/>
      <c r="J741" s="123">
        <f>H741*I741</f>
        <v>0</v>
      </c>
      <c r="K741" s="122"/>
      <c r="L741" s="122">
        <f>H741*K741</f>
        <v>0</v>
      </c>
      <c r="M741" s="122"/>
      <c r="N741" s="122">
        <f>H741*M741</f>
        <v>0</v>
      </c>
      <c r="O741" s="123">
        <v>21</v>
      </c>
      <c r="P741" s="123">
        <f>J741*(O741/100)</f>
        <v>0</v>
      </c>
      <c r="Q741" s="123">
        <f>J741+P741</f>
        <v>0</v>
      </c>
      <c r="R741" s="9"/>
      <c r="S741" s="9"/>
      <c r="T741" s="9"/>
    </row>
    <row r="742" spans="1:20" ht="22.5" outlineLevel="5" x14ac:dyDescent="0.2">
      <c r="A742" s="12"/>
      <c r="B742" s="117"/>
      <c r="C742" s="118">
        <v>532</v>
      </c>
      <c r="D742" s="119" t="s">
        <v>1423</v>
      </c>
      <c r="E742" s="120" t="s">
        <v>1548</v>
      </c>
      <c r="F742" s="121" t="s">
        <v>1549</v>
      </c>
      <c r="G742" s="119" t="s">
        <v>591</v>
      </c>
      <c r="H742" s="122">
        <v>8.6</v>
      </c>
      <c r="I742" s="150"/>
      <c r="J742" s="123">
        <f>H742*I742</f>
        <v>0</v>
      </c>
      <c r="K742" s="122"/>
      <c r="L742" s="122">
        <f>H742*K742</f>
        <v>0</v>
      </c>
      <c r="M742" s="122"/>
      <c r="N742" s="122">
        <f>H742*M742</f>
        <v>0</v>
      </c>
      <c r="O742" s="123">
        <v>21</v>
      </c>
      <c r="P742" s="123">
        <f>J742*(O742/100)</f>
        <v>0</v>
      </c>
      <c r="Q742" s="123">
        <f>J742+P742</f>
        <v>0</v>
      </c>
      <c r="R742" s="9"/>
      <c r="S742" s="9"/>
      <c r="T742" s="9"/>
    </row>
    <row r="743" spans="1:20" outlineLevel="5" x14ac:dyDescent="0.15">
      <c r="B743" s="7"/>
      <c r="C743" s="7"/>
      <c r="D743" s="7"/>
      <c r="E743" s="7"/>
      <c r="F743" s="7"/>
      <c r="G743" s="7"/>
      <c r="H743" s="7"/>
      <c r="I743" s="9"/>
      <c r="J743" s="9"/>
      <c r="K743" s="7"/>
      <c r="L743" s="7"/>
      <c r="M743" s="7"/>
      <c r="N743" s="7"/>
      <c r="O743" s="7"/>
      <c r="P743" s="9"/>
      <c r="Q743" s="9"/>
    </row>
    <row r="744" spans="1:20" ht="9" outlineLevel="4" x14ac:dyDescent="0.15">
      <c r="A744" s="73" t="s">
        <v>285</v>
      </c>
      <c r="B744" s="110">
        <v>5</v>
      </c>
      <c r="C744" s="111"/>
      <c r="D744" s="112" t="s">
        <v>500</v>
      </c>
      <c r="E744" s="112"/>
      <c r="F744" s="113" t="s">
        <v>286</v>
      </c>
      <c r="G744" s="112"/>
      <c r="H744" s="114"/>
      <c r="I744" s="115"/>
      <c r="J744" s="75">
        <f>SUBTOTAL(9,J745:J746)</f>
        <v>0</v>
      </c>
      <c r="K744" s="114"/>
      <c r="L744" s="76">
        <f>SUBTOTAL(9,L745:L746)</f>
        <v>0</v>
      </c>
      <c r="M744" s="114"/>
      <c r="N744" s="76">
        <f>SUBTOTAL(9,N745:N746)</f>
        <v>0</v>
      </c>
      <c r="O744" s="116"/>
      <c r="P744" s="75">
        <f>SUBTOTAL(9,P745:P746)</f>
        <v>0</v>
      </c>
      <c r="Q744" s="75">
        <f>SUBTOTAL(9,Q745:Q746)</f>
        <v>0</v>
      </c>
      <c r="R744" s="7"/>
      <c r="S744" s="9"/>
      <c r="T744" s="9"/>
    </row>
    <row r="745" spans="1:20" ht="11.25" outlineLevel="5" x14ac:dyDescent="0.2">
      <c r="A745" s="12"/>
      <c r="B745" s="117"/>
      <c r="C745" s="118">
        <v>533</v>
      </c>
      <c r="D745" s="119" t="s">
        <v>1423</v>
      </c>
      <c r="E745" s="120" t="s">
        <v>1550</v>
      </c>
      <c r="F745" s="121" t="s">
        <v>1551</v>
      </c>
      <c r="G745" s="119" t="s">
        <v>591</v>
      </c>
      <c r="H745" s="122">
        <v>6.8</v>
      </c>
      <c r="I745" s="150"/>
      <c r="J745" s="123">
        <f>H745*I745</f>
        <v>0</v>
      </c>
      <c r="K745" s="122"/>
      <c r="L745" s="122">
        <f>H745*K745</f>
        <v>0</v>
      </c>
      <c r="M745" s="122"/>
      <c r="N745" s="122">
        <f>H745*M745</f>
        <v>0</v>
      </c>
      <c r="O745" s="123">
        <v>21</v>
      </c>
      <c r="P745" s="123">
        <f>J745*(O745/100)</f>
        <v>0</v>
      </c>
      <c r="Q745" s="123">
        <f>J745+P745</f>
        <v>0</v>
      </c>
      <c r="R745" s="9"/>
      <c r="S745" s="9"/>
      <c r="T745" s="9"/>
    </row>
    <row r="746" spans="1:20" outlineLevel="5" x14ac:dyDescent="0.15">
      <c r="B746" s="7"/>
      <c r="C746" s="7"/>
      <c r="D746" s="7"/>
      <c r="E746" s="7"/>
      <c r="F746" s="7"/>
      <c r="G746" s="7"/>
      <c r="H746" s="7"/>
      <c r="I746" s="9"/>
      <c r="J746" s="9"/>
      <c r="K746" s="7"/>
      <c r="L746" s="7"/>
      <c r="M746" s="7"/>
      <c r="N746" s="7"/>
      <c r="O746" s="7"/>
      <c r="P746" s="9"/>
      <c r="Q746" s="9"/>
    </row>
    <row r="747" spans="1:20" ht="9" outlineLevel="4" x14ac:dyDescent="0.15">
      <c r="A747" s="73" t="s">
        <v>287</v>
      </c>
      <c r="B747" s="110">
        <v>5</v>
      </c>
      <c r="C747" s="111"/>
      <c r="D747" s="112" t="s">
        <v>500</v>
      </c>
      <c r="E747" s="112"/>
      <c r="F747" s="113" t="s">
        <v>288</v>
      </c>
      <c r="G747" s="112"/>
      <c r="H747" s="114"/>
      <c r="I747" s="115"/>
      <c r="J747" s="75">
        <f>SUBTOTAL(9,J748:J751)</f>
        <v>0</v>
      </c>
      <c r="K747" s="114"/>
      <c r="L747" s="76">
        <f>SUBTOTAL(9,L748:L751)</f>
        <v>0</v>
      </c>
      <c r="M747" s="114"/>
      <c r="N747" s="76">
        <f>SUBTOTAL(9,N748:N751)</f>
        <v>0</v>
      </c>
      <c r="O747" s="116"/>
      <c r="P747" s="75">
        <f>SUBTOTAL(9,P748:P751)</f>
        <v>0</v>
      </c>
      <c r="Q747" s="75">
        <f>SUBTOTAL(9,Q748:Q751)</f>
        <v>0</v>
      </c>
      <c r="R747" s="7"/>
      <c r="S747" s="9"/>
      <c r="T747" s="9"/>
    </row>
    <row r="748" spans="1:20" ht="22.5" outlineLevel="5" x14ac:dyDescent="0.2">
      <c r="A748" s="12"/>
      <c r="B748" s="117"/>
      <c r="C748" s="118">
        <v>534</v>
      </c>
      <c r="D748" s="119" t="s">
        <v>1423</v>
      </c>
      <c r="E748" s="120" t="s">
        <v>1552</v>
      </c>
      <c r="F748" s="121" t="s">
        <v>1553</v>
      </c>
      <c r="G748" s="119" t="s">
        <v>591</v>
      </c>
      <c r="H748" s="122">
        <v>8.4</v>
      </c>
      <c r="I748" s="150"/>
      <c r="J748" s="123">
        <f>H748*I748</f>
        <v>0</v>
      </c>
      <c r="K748" s="122"/>
      <c r="L748" s="122">
        <f>H748*K748</f>
        <v>0</v>
      </c>
      <c r="M748" s="122"/>
      <c r="N748" s="122">
        <f>H748*M748</f>
        <v>0</v>
      </c>
      <c r="O748" s="123">
        <v>21</v>
      </c>
      <c r="P748" s="123">
        <f>J748*(O748/100)</f>
        <v>0</v>
      </c>
      <c r="Q748" s="123">
        <f>J748+P748</f>
        <v>0</v>
      </c>
      <c r="R748" s="9"/>
      <c r="S748" s="9"/>
      <c r="T748" s="9"/>
    </row>
    <row r="749" spans="1:20" ht="22.5" outlineLevel="5" x14ac:dyDescent="0.2">
      <c r="A749" s="12"/>
      <c r="B749" s="117"/>
      <c r="C749" s="118">
        <v>535</v>
      </c>
      <c r="D749" s="119" t="s">
        <v>1423</v>
      </c>
      <c r="E749" s="120" t="s">
        <v>1554</v>
      </c>
      <c r="F749" s="121" t="s">
        <v>1555</v>
      </c>
      <c r="G749" s="119" t="s">
        <v>591</v>
      </c>
      <c r="H749" s="122">
        <v>14.3</v>
      </c>
      <c r="I749" s="150"/>
      <c r="J749" s="123">
        <f>H749*I749</f>
        <v>0</v>
      </c>
      <c r="K749" s="122"/>
      <c r="L749" s="122">
        <f>H749*K749</f>
        <v>0</v>
      </c>
      <c r="M749" s="122"/>
      <c r="N749" s="122">
        <f>H749*M749</f>
        <v>0</v>
      </c>
      <c r="O749" s="123">
        <v>21</v>
      </c>
      <c r="P749" s="123">
        <f>J749*(O749/100)</f>
        <v>0</v>
      </c>
      <c r="Q749" s="123">
        <f>J749+P749</f>
        <v>0</v>
      </c>
      <c r="R749" s="9"/>
      <c r="S749" s="9"/>
      <c r="T749" s="9"/>
    </row>
    <row r="750" spans="1:20" ht="11.25" outlineLevel="5" x14ac:dyDescent="0.2">
      <c r="A750" s="12"/>
      <c r="B750" s="117"/>
      <c r="C750" s="118">
        <v>536</v>
      </c>
      <c r="D750" s="119" t="s">
        <v>1423</v>
      </c>
      <c r="E750" s="120" t="s">
        <v>1556</v>
      </c>
      <c r="F750" s="121" t="s">
        <v>1557</v>
      </c>
      <c r="G750" s="119" t="s">
        <v>591</v>
      </c>
      <c r="H750" s="122">
        <v>8.8000000000000007</v>
      </c>
      <c r="I750" s="150"/>
      <c r="J750" s="123">
        <f>H750*I750</f>
        <v>0</v>
      </c>
      <c r="K750" s="122"/>
      <c r="L750" s="122">
        <f>H750*K750</f>
        <v>0</v>
      </c>
      <c r="M750" s="122"/>
      <c r="N750" s="122">
        <f>H750*M750</f>
        <v>0</v>
      </c>
      <c r="O750" s="123">
        <v>21</v>
      </c>
      <c r="P750" s="123">
        <f>J750*(O750/100)</f>
        <v>0</v>
      </c>
      <c r="Q750" s="123">
        <f>J750+P750</f>
        <v>0</v>
      </c>
      <c r="R750" s="9"/>
      <c r="S750" s="9"/>
      <c r="T750" s="9"/>
    </row>
    <row r="751" spans="1:20" outlineLevel="5" x14ac:dyDescent="0.15">
      <c r="B751" s="7"/>
      <c r="C751" s="7"/>
      <c r="D751" s="7"/>
      <c r="E751" s="7"/>
      <c r="F751" s="7"/>
      <c r="G751" s="7"/>
      <c r="H751" s="7"/>
      <c r="I751" s="9"/>
      <c r="J751" s="9"/>
      <c r="K751" s="7"/>
      <c r="L751" s="7"/>
      <c r="M751" s="7"/>
      <c r="N751" s="7"/>
      <c r="O751" s="7"/>
      <c r="P751" s="9"/>
      <c r="Q751" s="9"/>
    </row>
    <row r="752" spans="1:20" ht="10.5" outlineLevel="3" x14ac:dyDescent="0.15">
      <c r="A752" s="69" t="s">
        <v>289</v>
      </c>
      <c r="B752" s="103">
        <v>4</v>
      </c>
      <c r="C752" s="104"/>
      <c r="D752" s="105" t="s">
        <v>499</v>
      </c>
      <c r="E752" s="105"/>
      <c r="F752" s="106" t="s">
        <v>290</v>
      </c>
      <c r="G752" s="105"/>
      <c r="H752" s="107"/>
      <c r="I752" s="108"/>
      <c r="J752" s="71">
        <f>SUBTOTAL(9,J753:J755)</f>
        <v>0</v>
      </c>
      <c r="K752" s="107"/>
      <c r="L752" s="72">
        <f>SUBTOTAL(9,L753:L755)</f>
        <v>0</v>
      </c>
      <c r="M752" s="107"/>
      <c r="N752" s="72">
        <f>SUBTOTAL(9,N753:N755)</f>
        <v>0</v>
      </c>
      <c r="O752" s="109"/>
      <c r="P752" s="71">
        <f>SUBTOTAL(9,P753:P755)</f>
        <v>0</v>
      </c>
      <c r="Q752" s="71">
        <f>SUBTOTAL(9,Q753:Q755)</f>
        <v>0</v>
      </c>
      <c r="R752" s="7"/>
      <c r="S752" s="9"/>
      <c r="T752" s="9"/>
    </row>
    <row r="753" spans="1:20" ht="9" outlineLevel="4" x14ac:dyDescent="0.15">
      <c r="A753" s="73" t="s">
        <v>291</v>
      </c>
      <c r="B753" s="110">
        <v>5</v>
      </c>
      <c r="C753" s="111"/>
      <c r="D753" s="112" t="s">
        <v>500</v>
      </c>
      <c r="E753" s="112"/>
      <c r="F753" s="113" t="s">
        <v>292</v>
      </c>
      <c r="G753" s="112"/>
      <c r="H753" s="114"/>
      <c r="I753" s="115"/>
      <c r="J753" s="75">
        <f>SUBTOTAL(9,J754:J755)</f>
        <v>0</v>
      </c>
      <c r="K753" s="114"/>
      <c r="L753" s="76">
        <f>SUBTOTAL(9,L754:L755)</f>
        <v>0</v>
      </c>
      <c r="M753" s="114"/>
      <c r="N753" s="76">
        <f>SUBTOTAL(9,N754:N755)</f>
        <v>0</v>
      </c>
      <c r="O753" s="116"/>
      <c r="P753" s="75">
        <f>SUBTOTAL(9,P754:P755)</f>
        <v>0</v>
      </c>
      <c r="Q753" s="75">
        <f>SUBTOTAL(9,Q754:Q755)</f>
        <v>0</v>
      </c>
      <c r="R753" s="7"/>
      <c r="S753" s="9"/>
      <c r="T753" s="9"/>
    </row>
    <row r="754" spans="1:20" ht="11.25" outlineLevel="5" x14ac:dyDescent="0.2">
      <c r="A754" s="12"/>
      <c r="B754" s="117"/>
      <c r="C754" s="118">
        <v>537</v>
      </c>
      <c r="D754" s="119" t="s">
        <v>1423</v>
      </c>
      <c r="E754" s="120" t="s">
        <v>1558</v>
      </c>
      <c r="F754" s="121" t="s">
        <v>1559</v>
      </c>
      <c r="G754" s="119" t="s">
        <v>591</v>
      </c>
      <c r="H754" s="122">
        <v>13.8</v>
      </c>
      <c r="I754" s="150"/>
      <c r="J754" s="123">
        <f>H754*I754</f>
        <v>0</v>
      </c>
      <c r="K754" s="122"/>
      <c r="L754" s="122">
        <f>H754*K754</f>
        <v>0</v>
      </c>
      <c r="M754" s="122"/>
      <c r="N754" s="122">
        <f>H754*M754</f>
        <v>0</v>
      </c>
      <c r="O754" s="123">
        <v>21</v>
      </c>
      <c r="P754" s="123">
        <f>J754*(O754/100)</f>
        <v>0</v>
      </c>
      <c r="Q754" s="123">
        <f>J754+P754</f>
        <v>0</v>
      </c>
      <c r="R754" s="9"/>
      <c r="S754" s="9"/>
      <c r="T754" s="9"/>
    </row>
    <row r="755" spans="1:20" outlineLevel="5" x14ac:dyDescent="0.15">
      <c r="B755" s="7"/>
      <c r="C755" s="7"/>
      <c r="D755" s="7"/>
      <c r="E755" s="7"/>
      <c r="F755" s="7"/>
      <c r="G755" s="7"/>
      <c r="H755" s="7"/>
      <c r="I755" s="9"/>
      <c r="J755" s="9"/>
      <c r="K755" s="7"/>
      <c r="L755" s="7"/>
      <c r="M755" s="7"/>
      <c r="N755" s="7"/>
      <c r="O755" s="7"/>
      <c r="P755" s="9"/>
      <c r="Q755" s="9"/>
    </row>
    <row r="756" spans="1:20" ht="12" outlineLevel="1" x14ac:dyDescent="0.2">
      <c r="A756" s="61" t="s">
        <v>293</v>
      </c>
      <c r="B756" s="89">
        <v>2</v>
      </c>
      <c r="C756" s="90"/>
      <c r="D756" s="91" t="s">
        <v>497</v>
      </c>
      <c r="E756" s="91"/>
      <c r="F756" s="92" t="s">
        <v>294</v>
      </c>
      <c r="G756" s="91"/>
      <c r="H756" s="93"/>
      <c r="I756" s="94"/>
      <c r="J756" s="63">
        <f>SUBTOTAL(9,J757:J856)</f>
        <v>0</v>
      </c>
      <c r="K756" s="93"/>
      <c r="L756" s="64">
        <f>SUBTOTAL(9,L757:L856)</f>
        <v>20.538746975000006</v>
      </c>
      <c r="M756" s="93"/>
      <c r="N756" s="64">
        <f>SUBTOTAL(9,N757:N856)</f>
        <v>18.0982585</v>
      </c>
      <c r="O756" s="95"/>
      <c r="P756" s="63">
        <f>SUBTOTAL(9,P757:P856)</f>
        <v>0</v>
      </c>
      <c r="Q756" s="63">
        <f>SUBTOTAL(9,Q757:Q856)</f>
        <v>0</v>
      </c>
      <c r="R756" s="7"/>
      <c r="S756" s="9"/>
      <c r="T756" s="9"/>
    </row>
    <row r="757" spans="1:20" ht="11.25" outlineLevel="2" x14ac:dyDescent="0.2">
      <c r="A757" s="65" t="s">
        <v>295</v>
      </c>
      <c r="B757" s="96">
        <v>3</v>
      </c>
      <c r="C757" s="97"/>
      <c r="D757" s="98" t="s">
        <v>498</v>
      </c>
      <c r="E757" s="98"/>
      <c r="F757" s="99" t="s">
        <v>296</v>
      </c>
      <c r="G757" s="98"/>
      <c r="H757" s="100"/>
      <c r="I757" s="101"/>
      <c r="J757" s="67">
        <f>SUBTOTAL(9,J758:J834)</f>
        <v>0</v>
      </c>
      <c r="K757" s="100"/>
      <c r="L757" s="68">
        <f>SUBTOTAL(9,L758:L834)</f>
        <v>20.372746975000005</v>
      </c>
      <c r="M757" s="100"/>
      <c r="N757" s="68">
        <f>SUBTOTAL(9,N758:N834)</f>
        <v>18.0982585</v>
      </c>
      <c r="O757" s="102"/>
      <c r="P757" s="67">
        <f>SUBTOTAL(9,P758:P834)</f>
        <v>0</v>
      </c>
      <c r="Q757" s="67">
        <f>SUBTOTAL(9,Q758:Q834)</f>
        <v>0</v>
      </c>
      <c r="R757" s="7"/>
      <c r="S757" s="9"/>
      <c r="T757" s="9"/>
    </row>
    <row r="758" spans="1:20" ht="10.5" outlineLevel="3" x14ac:dyDescent="0.15">
      <c r="A758" s="69" t="s">
        <v>297</v>
      </c>
      <c r="B758" s="103">
        <v>4</v>
      </c>
      <c r="C758" s="104"/>
      <c r="D758" s="105" t="s">
        <v>499</v>
      </c>
      <c r="E758" s="105"/>
      <c r="F758" s="106" t="s">
        <v>53</v>
      </c>
      <c r="G758" s="105"/>
      <c r="H758" s="107"/>
      <c r="I758" s="108"/>
      <c r="J758" s="71">
        <f>SUBTOTAL(9,J759:J761)</f>
        <v>0</v>
      </c>
      <c r="K758" s="107"/>
      <c r="L758" s="72">
        <f>SUBTOTAL(9,L759:L761)</f>
        <v>9.6878999999999991</v>
      </c>
      <c r="M758" s="107"/>
      <c r="N758" s="72">
        <f>SUBTOTAL(9,N759:N761)</f>
        <v>0</v>
      </c>
      <c r="O758" s="109"/>
      <c r="P758" s="71">
        <f>SUBTOTAL(9,P759:P761)</f>
        <v>0</v>
      </c>
      <c r="Q758" s="71">
        <f>SUBTOTAL(9,Q759:Q761)</f>
        <v>0</v>
      </c>
      <c r="R758" s="7"/>
      <c r="S758" s="9"/>
      <c r="T758" s="9"/>
    </row>
    <row r="759" spans="1:20" ht="9" outlineLevel="4" x14ac:dyDescent="0.15">
      <c r="A759" s="73" t="s">
        <v>298</v>
      </c>
      <c r="B759" s="110">
        <v>5</v>
      </c>
      <c r="C759" s="111"/>
      <c r="D759" s="112" t="s">
        <v>500</v>
      </c>
      <c r="E759" s="112"/>
      <c r="F759" s="113" t="s">
        <v>55</v>
      </c>
      <c r="G759" s="112"/>
      <c r="H759" s="114"/>
      <c r="I759" s="115"/>
      <c r="J759" s="75">
        <f>SUBTOTAL(9,J760:J761)</f>
        <v>0</v>
      </c>
      <c r="K759" s="114"/>
      <c r="L759" s="76">
        <f>SUBTOTAL(9,L760:L761)</f>
        <v>9.6878999999999991</v>
      </c>
      <c r="M759" s="114"/>
      <c r="N759" s="76">
        <f>SUBTOTAL(9,N760:N761)</f>
        <v>0</v>
      </c>
      <c r="O759" s="116"/>
      <c r="P759" s="75">
        <f>SUBTOTAL(9,P760:P761)</f>
        <v>0</v>
      </c>
      <c r="Q759" s="75">
        <f>SUBTOTAL(9,Q760:Q761)</f>
        <v>0</v>
      </c>
      <c r="R759" s="7"/>
      <c r="S759" s="9"/>
      <c r="T759" s="9"/>
    </row>
    <row r="760" spans="1:20" ht="11.25" outlineLevel="5" x14ac:dyDescent="0.2">
      <c r="A760" s="12"/>
      <c r="B760" s="117"/>
      <c r="C760" s="118">
        <v>538</v>
      </c>
      <c r="D760" s="119" t="s">
        <v>501</v>
      </c>
      <c r="E760" s="120" t="s">
        <v>595</v>
      </c>
      <c r="F760" s="121" t="s">
        <v>596</v>
      </c>
      <c r="G760" s="119" t="s">
        <v>507</v>
      </c>
      <c r="H760" s="122">
        <v>5.1599999999999993</v>
      </c>
      <c r="I760" s="150"/>
      <c r="J760" s="123">
        <f>H760*I760</f>
        <v>0</v>
      </c>
      <c r="K760" s="122">
        <v>1.8774999999999999</v>
      </c>
      <c r="L760" s="122">
        <f>H760*K760</f>
        <v>9.6878999999999991</v>
      </c>
      <c r="M760" s="122"/>
      <c r="N760" s="122">
        <f>H760*M760</f>
        <v>0</v>
      </c>
      <c r="O760" s="123">
        <v>21</v>
      </c>
      <c r="P760" s="123">
        <f>J760*(O760/100)</f>
        <v>0</v>
      </c>
      <c r="Q760" s="123">
        <f>J760+P760</f>
        <v>0</v>
      </c>
      <c r="R760" s="9"/>
      <c r="S760" s="9"/>
      <c r="T760" s="9"/>
    </row>
    <row r="761" spans="1:20" outlineLevel="5" x14ac:dyDescent="0.15">
      <c r="B761" s="7"/>
      <c r="C761" s="7"/>
      <c r="D761" s="7"/>
      <c r="E761" s="7"/>
      <c r="F761" s="7"/>
      <c r="G761" s="7"/>
      <c r="H761" s="7"/>
      <c r="I761" s="9"/>
      <c r="J761" s="9"/>
      <c r="K761" s="7"/>
      <c r="L761" s="7"/>
      <c r="M761" s="7"/>
      <c r="N761" s="7"/>
      <c r="O761" s="7"/>
      <c r="P761" s="9"/>
      <c r="Q761" s="9"/>
    </row>
    <row r="762" spans="1:20" ht="10.5" outlineLevel="3" x14ac:dyDescent="0.15">
      <c r="A762" s="69" t="s">
        <v>299</v>
      </c>
      <c r="B762" s="103">
        <v>4</v>
      </c>
      <c r="C762" s="104"/>
      <c r="D762" s="105" t="s">
        <v>499</v>
      </c>
      <c r="E762" s="105"/>
      <c r="F762" s="106" t="s">
        <v>65</v>
      </c>
      <c r="G762" s="105"/>
      <c r="H762" s="107"/>
      <c r="I762" s="108"/>
      <c r="J762" s="71">
        <f>SUBTOTAL(9,J763:J772)</f>
        <v>0</v>
      </c>
      <c r="K762" s="107"/>
      <c r="L762" s="72">
        <f>SUBTOTAL(9,L763:L772)</f>
        <v>7.0317784000000003</v>
      </c>
      <c r="M762" s="107"/>
      <c r="N762" s="72">
        <f>SUBTOTAL(9,N763:N772)</f>
        <v>0.21825999999999998</v>
      </c>
      <c r="O762" s="109"/>
      <c r="P762" s="71">
        <f>SUBTOTAL(9,P763:P772)</f>
        <v>0</v>
      </c>
      <c r="Q762" s="71">
        <f>SUBTOTAL(9,Q763:Q772)</f>
        <v>0</v>
      </c>
      <c r="R762" s="7"/>
      <c r="S762" s="9"/>
      <c r="T762" s="9"/>
    </row>
    <row r="763" spans="1:20" ht="9" outlineLevel="4" x14ac:dyDescent="0.15">
      <c r="A763" s="73" t="s">
        <v>300</v>
      </c>
      <c r="B763" s="110">
        <v>5</v>
      </c>
      <c r="C763" s="111"/>
      <c r="D763" s="112" t="s">
        <v>500</v>
      </c>
      <c r="E763" s="112"/>
      <c r="F763" s="113" t="s">
        <v>67</v>
      </c>
      <c r="G763" s="112"/>
      <c r="H763" s="114"/>
      <c r="I763" s="115"/>
      <c r="J763" s="75">
        <f>SUBTOTAL(9,J764:J772)</f>
        <v>0</v>
      </c>
      <c r="K763" s="114"/>
      <c r="L763" s="76">
        <f>SUBTOTAL(9,L764:L772)</f>
        <v>7.0317784000000003</v>
      </c>
      <c r="M763" s="114"/>
      <c r="N763" s="76">
        <f>SUBTOTAL(9,N764:N772)</f>
        <v>0.21825999999999998</v>
      </c>
      <c r="O763" s="116"/>
      <c r="P763" s="75">
        <f>SUBTOTAL(9,P764:P772)</f>
        <v>0</v>
      </c>
      <c r="Q763" s="75">
        <f>SUBTOTAL(9,Q764:Q772)</f>
        <v>0</v>
      </c>
      <c r="R763" s="7"/>
      <c r="S763" s="9"/>
      <c r="T763" s="9"/>
    </row>
    <row r="764" spans="1:20" ht="11.25" outlineLevel="5" x14ac:dyDescent="0.2">
      <c r="A764" s="12"/>
      <c r="B764" s="117"/>
      <c r="C764" s="118">
        <v>539</v>
      </c>
      <c r="D764" s="119" t="s">
        <v>501</v>
      </c>
      <c r="E764" s="120" t="s">
        <v>630</v>
      </c>
      <c r="F764" s="121" t="s">
        <v>631</v>
      </c>
      <c r="G764" s="119" t="s">
        <v>504</v>
      </c>
      <c r="H764" s="122">
        <v>110.19000000000001</v>
      </c>
      <c r="I764" s="150"/>
      <c r="J764" s="123">
        <f t="shared" ref="J764:J771" si="160">H764*I764</f>
        <v>0</v>
      </c>
      <c r="K764" s="122">
        <v>7.3499999999999998E-3</v>
      </c>
      <c r="L764" s="122">
        <f t="shared" ref="L764:L771" si="161">H764*K764</f>
        <v>0.80989650000000002</v>
      </c>
      <c r="M764" s="122"/>
      <c r="N764" s="122">
        <f t="shared" ref="N764:N771" si="162">H764*M764</f>
        <v>0</v>
      </c>
      <c r="O764" s="123">
        <v>21</v>
      </c>
      <c r="P764" s="123">
        <f t="shared" ref="P764:P771" si="163">J764*(O764/100)</f>
        <v>0</v>
      </c>
      <c r="Q764" s="123">
        <f t="shared" ref="Q764:Q771" si="164">J764+P764</f>
        <v>0</v>
      </c>
      <c r="R764" s="9"/>
      <c r="S764" s="9"/>
      <c r="T764" s="9"/>
    </row>
    <row r="765" spans="1:20" ht="11.25" outlineLevel="5" x14ac:dyDescent="0.2">
      <c r="A765" s="12"/>
      <c r="B765" s="117"/>
      <c r="C765" s="118">
        <v>540</v>
      </c>
      <c r="D765" s="119" t="s">
        <v>501</v>
      </c>
      <c r="E765" s="120" t="s">
        <v>634</v>
      </c>
      <c r="F765" s="121" t="s">
        <v>635</v>
      </c>
      <c r="G765" s="119" t="s">
        <v>504</v>
      </c>
      <c r="H765" s="122">
        <v>125.61450000000001</v>
      </c>
      <c r="I765" s="150"/>
      <c r="J765" s="123">
        <f t="shared" si="160"/>
        <v>0</v>
      </c>
      <c r="K765" s="122">
        <v>1.54E-2</v>
      </c>
      <c r="L765" s="122">
        <f t="shared" si="161"/>
        <v>1.9344633000000002</v>
      </c>
      <c r="M765" s="122"/>
      <c r="N765" s="122">
        <f t="shared" si="162"/>
        <v>0</v>
      </c>
      <c r="O765" s="123">
        <v>21</v>
      </c>
      <c r="P765" s="123">
        <f t="shared" si="163"/>
        <v>0</v>
      </c>
      <c r="Q765" s="123">
        <f t="shared" si="164"/>
        <v>0</v>
      </c>
      <c r="R765" s="9"/>
      <c r="S765" s="9"/>
      <c r="T765" s="9"/>
    </row>
    <row r="766" spans="1:20" ht="11.25" outlineLevel="5" x14ac:dyDescent="0.2">
      <c r="A766" s="12"/>
      <c r="B766" s="117"/>
      <c r="C766" s="118">
        <v>541</v>
      </c>
      <c r="D766" s="119" t="s">
        <v>501</v>
      </c>
      <c r="E766" s="120" t="s">
        <v>636</v>
      </c>
      <c r="F766" s="121" t="s">
        <v>637</v>
      </c>
      <c r="G766" s="119" t="s">
        <v>504</v>
      </c>
      <c r="H766" s="122">
        <v>18.399999999999999</v>
      </c>
      <c r="I766" s="150"/>
      <c r="J766" s="123">
        <f t="shared" si="160"/>
        <v>0</v>
      </c>
      <c r="K766" s="122">
        <v>1.8380000000000001E-2</v>
      </c>
      <c r="L766" s="122">
        <f t="shared" si="161"/>
        <v>0.33819199999999999</v>
      </c>
      <c r="M766" s="122"/>
      <c r="N766" s="122">
        <f t="shared" si="162"/>
        <v>0</v>
      </c>
      <c r="O766" s="123">
        <v>21</v>
      </c>
      <c r="P766" s="123">
        <f t="shared" si="163"/>
        <v>0</v>
      </c>
      <c r="Q766" s="123">
        <f t="shared" si="164"/>
        <v>0</v>
      </c>
      <c r="R766" s="9"/>
      <c r="S766" s="9"/>
      <c r="T766" s="9"/>
    </row>
    <row r="767" spans="1:20" ht="11.25" outlineLevel="5" x14ac:dyDescent="0.2">
      <c r="A767" s="12"/>
      <c r="B767" s="117"/>
      <c r="C767" s="118">
        <v>542</v>
      </c>
      <c r="D767" s="119" t="s">
        <v>501</v>
      </c>
      <c r="E767" s="120" t="s">
        <v>638</v>
      </c>
      <c r="F767" s="121" t="s">
        <v>639</v>
      </c>
      <c r="G767" s="119" t="s">
        <v>504</v>
      </c>
      <c r="H767" s="122">
        <v>446.89499999999992</v>
      </c>
      <c r="I767" s="150"/>
      <c r="J767" s="123">
        <f t="shared" si="160"/>
        <v>0</v>
      </c>
      <c r="K767" s="122">
        <v>7.9000000000000008E-3</v>
      </c>
      <c r="L767" s="122">
        <f t="shared" si="161"/>
        <v>3.5304704999999998</v>
      </c>
      <c r="M767" s="122"/>
      <c r="N767" s="122">
        <f t="shared" si="162"/>
        <v>0</v>
      </c>
      <c r="O767" s="123">
        <v>21</v>
      </c>
      <c r="P767" s="123">
        <f t="shared" si="163"/>
        <v>0</v>
      </c>
      <c r="Q767" s="123">
        <f t="shared" si="164"/>
        <v>0</v>
      </c>
      <c r="R767" s="9"/>
      <c r="S767" s="9"/>
      <c r="T767" s="9"/>
    </row>
    <row r="768" spans="1:20" ht="11.25" outlineLevel="5" x14ac:dyDescent="0.2">
      <c r="A768" s="12"/>
      <c r="B768" s="117"/>
      <c r="C768" s="118">
        <v>543</v>
      </c>
      <c r="D768" s="119" t="s">
        <v>501</v>
      </c>
      <c r="E768" s="120" t="s">
        <v>1560</v>
      </c>
      <c r="F768" s="121" t="s">
        <v>1561</v>
      </c>
      <c r="G768" s="119" t="s">
        <v>504</v>
      </c>
      <c r="H768" s="122">
        <v>16.5</v>
      </c>
      <c r="I768" s="150"/>
      <c r="J768" s="123">
        <f t="shared" si="160"/>
        <v>0</v>
      </c>
      <c r="K768" s="122">
        <v>1.7000000000000001E-2</v>
      </c>
      <c r="L768" s="122">
        <f t="shared" si="161"/>
        <v>0.28050000000000003</v>
      </c>
      <c r="M768" s="122"/>
      <c r="N768" s="122">
        <f t="shared" si="162"/>
        <v>0</v>
      </c>
      <c r="O768" s="123">
        <v>21</v>
      </c>
      <c r="P768" s="123">
        <f t="shared" si="163"/>
        <v>0</v>
      </c>
      <c r="Q768" s="123">
        <f t="shared" si="164"/>
        <v>0</v>
      </c>
      <c r="R768" s="9"/>
      <c r="S768" s="9"/>
      <c r="T768" s="9"/>
    </row>
    <row r="769" spans="1:20" ht="11.25" outlineLevel="5" x14ac:dyDescent="0.2">
      <c r="A769" s="12"/>
      <c r="B769" s="117"/>
      <c r="C769" s="118">
        <v>544</v>
      </c>
      <c r="D769" s="119" t="s">
        <v>501</v>
      </c>
      <c r="E769" s="120" t="s">
        <v>646</v>
      </c>
      <c r="F769" s="121" t="s">
        <v>647</v>
      </c>
      <c r="G769" s="119" t="s">
        <v>547</v>
      </c>
      <c r="H769" s="122">
        <v>76.164999999999992</v>
      </c>
      <c r="I769" s="150"/>
      <c r="J769" s="123">
        <f t="shared" si="160"/>
        <v>0</v>
      </c>
      <c r="K769" s="122">
        <v>1.5E-3</v>
      </c>
      <c r="L769" s="122">
        <f t="shared" si="161"/>
        <v>0.11424749999999999</v>
      </c>
      <c r="M769" s="122"/>
      <c r="N769" s="122">
        <f t="shared" si="162"/>
        <v>0</v>
      </c>
      <c r="O769" s="123">
        <v>21</v>
      </c>
      <c r="P769" s="123">
        <f t="shared" si="163"/>
        <v>0</v>
      </c>
      <c r="Q769" s="123">
        <f t="shared" si="164"/>
        <v>0</v>
      </c>
      <c r="R769" s="9"/>
      <c r="S769" s="9"/>
      <c r="T769" s="9"/>
    </row>
    <row r="770" spans="1:20" ht="11.25" outlineLevel="5" x14ac:dyDescent="0.2">
      <c r="A770" s="12"/>
      <c r="B770" s="117"/>
      <c r="C770" s="118">
        <v>545</v>
      </c>
      <c r="D770" s="119" t="s">
        <v>501</v>
      </c>
      <c r="E770" s="120" t="s">
        <v>648</v>
      </c>
      <c r="F770" s="121" t="s">
        <v>649</v>
      </c>
      <c r="G770" s="119" t="s">
        <v>504</v>
      </c>
      <c r="H770" s="122">
        <v>109.13</v>
      </c>
      <c r="I770" s="150"/>
      <c r="J770" s="123">
        <f t="shared" si="160"/>
        <v>0</v>
      </c>
      <c r="K770" s="122">
        <v>2.2000000000000001E-4</v>
      </c>
      <c r="L770" s="122">
        <f t="shared" si="161"/>
        <v>2.4008600000000001E-2</v>
      </c>
      <c r="M770" s="122">
        <v>2E-3</v>
      </c>
      <c r="N770" s="122">
        <f t="shared" si="162"/>
        <v>0.21825999999999998</v>
      </c>
      <c r="O770" s="123">
        <v>21</v>
      </c>
      <c r="P770" s="123">
        <f t="shared" si="163"/>
        <v>0</v>
      </c>
      <c r="Q770" s="123">
        <f t="shared" si="164"/>
        <v>0</v>
      </c>
      <c r="R770" s="9"/>
      <c r="S770" s="9"/>
      <c r="T770" s="9"/>
    </row>
    <row r="771" spans="1:20" ht="11.25" outlineLevel="5" x14ac:dyDescent="0.2">
      <c r="A771" s="12"/>
      <c r="B771" s="117"/>
      <c r="C771" s="118">
        <v>546</v>
      </c>
      <c r="D771" s="119" t="s">
        <v>501</v>
      </c>
      <c r="E771" s="120" t="s">
        <v>656</v>
      </c>
      <c r="F771" s="121" t="s">
        <v>657</v>
      </c>
      <c r="G771" s="119" t="s">
        <v>504</v>
      </c>
      <c r="H771" s="122">
        <v>23.04</v>
      </c>
      <c r="I771" s="150"/>
      <c r="J771" s="123">
        <f t="shared" si="160"/>
        <v>0</v>
      </c>
      <c r="K771" s="122"/>
      <c r="L771" s="122">
        <f t="shared" si="161"/>
        <v>0</v>
      </c>
      <c r="M771" s="122"/>
      <c r="N771" s="122">
        <f t="shared" si="162"/>
        <v>0</v>
      </c>
      <c r="O771" s="123">
        <v>21</v>
      </c>
      <c r="P771" s="123">
        <f t="shared" si="163"/>
        <v>0</v>
      </c>
      <c r="Q771" s="123">
        <f t="shared" si="164"/>
        <v>0</v>
      </c>
      <c r="R771" s="9"/>
      <c r="S771" s="9"/>
      <c r="T771" s="9"/>
    </row>
    <row r="772" spans="1:20" outlineLevel="5" x14ac:dyDescent="0.15">
      <c r="B772" s="7"/>
      <c r="C772" s="7"/>
      <c r="D772" s="7"/>
      <c r="E772" s="7"/>
      <c r="F772" s="7"/>
      <c r="G772" s="7"/>
      <c r="H772" s="7"/>
      <c r="I772" s="9"/>
      <c r="J772" s="9"/>
      <c r="K772" s="7"/>
      <c r="L772" s="7"/>
      <c r="M772" s="7"/>
      <c r="N772" s="7"/>
      <c r="O772" s="7"/>
      <c r="P772" s="9"/>
      <c r="Q772" s="9"/>
    </row>
    <row r="773" spans="1:20" ht="10.5" outlineLevel="3" x14ac:dyDescent="0.15">
      <c r="A773" s="69" t="s">
        <v>301</v>
      </c>
      <c r="B773" s="103">
        <v>4</v>
      </c>
      <c r="C773" s="104"/>
      <c r="D773" s="105" t="s">
        <v>499</v>
      </c>
      <c r="E773" s="105"/>
      <c r="F773" s="106" t="s">
        <v>71</v>
      </c>
      <c r="G773" s="105"/>
      <c r="H773" s="107"/>
      <c r="I773" s="108"/>
      <c r="J773" s="71">
        <f>SUBTOTAL(9,J774:J797)</f>
        <v>0</v>
      </c>
      <c r="K773" s="107"/>
      <c r="L773" s="72">
        <f>SUBTOTAL(9,L774:L797)</f>
        <v>2.237165E-2</v>
      </c>
      <c r="M773" s="107"/>
      <c r="N773" s="72">
        <f>SUBTOTAL(9,N774:N797)</f>
        <v>17.879998500000003</v>
      </c>
      <c r="O773" s="109"/>
      <c r="P773" s="71">
        <f>SUBTOTAL(9,P774:P797)</f>
        <v>0</v>
      </c>
      <c r="Q773" s="71">
        <f>SUBTOTAL(9,Q774:Q797)</f>
        <v>0</v>
      </c>
      <c r="R773" s="7"/>
      <c r="S773" s="9"/>
      <c r="T773" s="9"/>
    </row>
    <row r="774" spans="1:20" ht="9" outlineLevel="4" x14ac:dyDescent="0.15">
      <c r="A774" s="73" t="s">
        <v>302</v>
      </c>
      <c r="B774" s="110">
        <v>5</v>
      </c>
      <c r="C774" s="111"/>
      <c r="D774" s="112" t="s">
        <v>500</v>
      </c>
      <c r="E774" s="112"/>
      <c r="F774" s="113" t="s">
        <v>303</v>
      </c>
      <c r="G774" s="112"/>
      <c r="H774" s="114"/>
      <c r="I774" s="115"/>
      <c r="J774" s="75">
        <f>SUBTOTAL(9,J775:J776)</f>
        <v>0</v>
      </c>
      <c r="K774" s="114"/>
      <c r="L774" s="76">
        <f>SUBTOTAL(9,L775:L776)</f>
        <v>0</v>
      </c>
      <c r="M774" s="114"/>
      <c r="N774" s="76">
        <f>SUBTOTAL(9,N775:N776)</f>
        <v>0</v>
      </c>
      <c r="O774" s="116"/>
      <c r="P774" s="75">
        <f>SUBTOTAL(9,P775:P776)</f>
        <v>0</v>
      </c>
      <c r="Q774" s="75">
        <f>SUBTOTAL(9,Q775:Q776)</f>
        <v>0</v>
      </c>
      <c r="R774" s="7"/>
      <c r="S774" s="9"/>
      <c r="T774" s="9"/>
    </row>
    <row r="775" spans="1:20" ht="11.25" outlineLevel="5" x14ac:dyDescent="0.2">
      <c r="A775" s="12"/>
      <c r="B775" s="117"/>
      <c r="C775" s="118">
        <v>547</v>
      </c>
      <c r="D775" s="119" t="s">
        <v>501</v>
      </c>
      <c r="E775" s="120" t="s">
        <v>1562</v>
      </c>
      <c r="F775" s="121" t="s">
        <v>1563</v>
      </c>
      <c r="G775" s="119" t="s">
        <v>591</v>
      </c>
      <c r="H775" s="122">
        <v>24</v>
      </c>
      <c r="I775" s="150"/>
      <c r="J775" s="123">
        <f>H775*I775</f>
        <v>0</v>
      </c>
      <c r="K775" s="122"/>
      <c r="L775" s="122">
        <f>H775*K775</f>
        <v>0</v>
      </c>
      <c r="M775" s="122"/>
      <c r="N775" s="122">
        <f>H775*M775</f>
        <v>0</v>
      </c>
      <c r="O775" s="123">
        <v>21</v>
      </c>
      <c r="P775" s="123">
        <f>J775*(O775/100)</f>
        <v>0</v>
      </c>
      <c r="Q775" s="123">
        <f>J775+P775</f>
        <v>0</v>
      </c>
      <c r="R775" s="9"/>
      <c r="S775" s="9"/>
      <c r="T775" s="9"/>
    </row>
    <row r="776" spans="1:20" outlineLevel="5" x14ac:dyDescent="0.15">
      <c r="B776" s="7"/>
      <c r="C776" s="7"/>
      <c r="D776" s="7"/>
      <c r="E776" s="7"/>
      <c r="F776" s="7"/>
      <c r="G776" s="7"/>
      <c r="H776" s="7"/>
      <c r="I776" s="9"/>
      <c r="J776" s="9"/>
      <c r="K776" s="7"/>
      <c r="L776" s="7"/>
      <c r="M776" s="7"/>
      <c r="N776" s="7"/>
      <c r="O776" s="7"/>
      <c r="P776" s="9"/>
      <c r="Q776" s="9"/>
    </row>
    <row r="777" spans="1:20" ht="9" outlineLevel="4" x14ac:dyDescent="0.15">
      <c r="A777" s="73" t="s">
        <v>304</v>
      </c>
      <c r="B777" s="110">
        <v>5</v>
      </c>
      <c r="C777" s="111"/>
      <c r="D777" s="112" t="s">
        <v>500</v>
      </c>
      <c r="E777" s="112"/>
      <c r="F777" s="113" t="s">
        <v>75</v>
      </c>
      <c r="G777" s="112"/>
      <c r="H777" s="114"/>
      <c r="I777" s="115"/>
      <c r="J777" s="75">
        <f>SUBTOTAL(9,J778:J780)</f>
        <v>0</v>
      </c>
      <c r="K777" s="114"/>
      <c r="L777" s="76">
        <f>SUBTOTAL(9,L778:L780)</f>
        <v>1.4186899999999999E-2</v>
      </c>
      <c r="M777" s="114"/>
      <c r="N777" s="76">
        <f>SUBTOTAL(9,N778:N780)</f>
        <v>0</v>
      </c>
      <c r="O777" s="116"/>
      <c r="P777" s="75">
        <f>SUBTOTAL(9,P778:P780)</f>
        <v>0</v>
      </c>
      <c r="Q777" s="75">
        <f>SUBTOTAL(9,Q778:Q780)</f>
        <v>0</v>
      </c>
      <c r="R777" s="7"/>
      <c r="S777" s="9"/>
      <c r="T777" s="9"/>
    </row>
    <row r="778" spans="1:20" ht="11.25" outlineLevel="5" x14ac:dyDescent="0.2">
      <c r="A778" s="12"/>
      <c r="B778" s="117"/>
      <c r="C778" s="118">
        <v>548</v>
      </c>
      <c r="D778" s="119" t="s">
        <v>501</v>
      </c>
      <c r="E778" s="120" t="s">
        <v>690</v>
      </c>
      <c r="F778" s="121" t="s">
        <v>691</v>
      </c>
      <c r="G778" s="119" t="s">
        <v>692</v>
      </c>
      <c r="H778" s="122">
        <v>10</v>
      </c>
      <c r="I778" s="150"/>
      <c r="J778" s="123">
        <f>H778*I778</f>
        <v>0</v>
      </c>
      <c r="K778" s="122"/>
      <c r="L778" s="122">
        <f>H778*K778</f>
        <v>0</v>
      </c>
      <c r="M778" s="122"/>
      <c r="N778" s="122">
        <f>H778*M778</f>
        <v>0</v>
      </c>
      <c r="O778" s="123">
        <v>21</v>
      </c>
      <c r="P778" s="123">
        <f>J778*(O778/100)</f>
        <v>0</v>
      </c>
      <c r="Q778" s="123">
        <f>J778+P778</f>
        <v>0</v>
      </c>
      <c r="R778" s="9"/>
      <c r="S778" s="9"/>
      <c r="T778" s="9"/>
    </row>
    <row r="779" spans="1:20" ht="22.5" outlineLevel="5" x14ac:dyDescent="0.2">
      <c r="A779" s="12"/>
      <c r="B779" s="117"/>
      <c r="C779" s="118">
        <v>549</v>
      </c>
      <c r="D779" s="119" t="s">
        <v>501</v>
      </c>
      <c r="E779" s="120" t="s">
        <v>693</v>
      </c>
      <c r="F779" s="121" t="s">
        <v>694</v>
      </c>
      <c r="G779" s="119" t="s">
        <v>504</v>
      </c>
      <c r="H779" s="122">
        <v>109.13</v>
      </c>
      <c r="I779" s="150"/>
      <c r="J779" s="123">
        <f>H779*I779</f>
        <v>0</v>
      </c>
      <c r="K779" s="122">
        <v>1.2999999999999999E-4</v>
      </c>
      <c r="L779" s="122">
        <f>H779*K779</f>
        <v>1.4186899999999999E-2</v>
      </c>
      <c r="M779" s="122"/>
      <c r="N779" s="122">
        <f>H779*M779</f>
        <v>0</v>
      </c>
      <c r="O779" s="123">
        <v>21</v>
      </c>
      <c r="P779" s="123">
        <f>J779*(O779/100)</f>
        <v>0</v>
      </c>
      <c r="Q779" s="123">
        <f>J779+P779</f>
        <v>0</v>
      </c>
      <c r="R779" s="9"/>
      <c r="S779" s="9"/>
      <c r="T779" s="9"/>
    </row>
    <row r="780" spans="1:20" outlineLevel="5" x14ac:dyDescent="0.15">
      <c r="B780" s="7"/>
      <c r="C780" s="7"/>
      <c r="D780" s="7"/>
      <c r="E780" s="7"/>
      <c r="F780" s="7"/>
      <c r="G780" s="7"/>
      <c r="H780" s="7"/>
      <c r="I780" s="9"/>
      <c r="J780" s="9"/>
      <c r="K780" s="7"/>
      <c r="L780" s="7"/>
      <c r="M780" s="7"/>
      <c r="N780" s="7"/>
      <c r="O780" s="7"/>
      <c r="P780" s="9"/>
      <c r="Q780" s="9"/>
    </row>
    <row r="781" spans="1:20" ht="9" outlineLevel="4" x14ac:dyDescent="0.15">
      <c r="A781" s="73" t="s">
        <v>305</v>
      </c>
      <c r="B781" s="110">
        <v>5</v>
      </c>
      <c r="C781" s="111"/>
      <c r="D781" s="112" t="s">
        <v>500</v>
      </c>
      <c r="E781" s="112"/>
      <c r="F781" s="113" t="s">
        <v>77</v>
      </c>
      <c r="G781" s="112"/>
      <c r="H781" s="114"/>
      <c r="I781" s="115"/>
      <c r="J781" s="75">
        <f>SUBTOTAL(9,J782:J783)</f>
        <v>0</v>
      </c>
      <c r="K781" s="114"/>
      <c r="L781" s="76">
        <f>SUBTOTAL(9,L782:L783)</f>
        <v>8.1847499999999993E-3</v>
      </c>
      <c r="M781" s="114"/>
      <c r="N781" s="76">
        <f>SUBTOTAL(9,N782:N783)</f>
        <v>0</v>
      </c>
      <c r="O781" s="116"/>
      <c r="P781" s="75">
        <f>SUBTOTAL(9,P782:P783)</f>
        <v>0</v>
      </c>
      <c r="Q781" s="75">
        <f>SUBTOTAL(9,Q782:Q783)</f>
        <v>0</v>
      </c>
      <c r="R781" s="7"/>
      <c r="S781" s="9"/>
      <c r="T781" s="9"/>
    </row>
    <row r="782" spans="1:20" ht="11.25" outlineLevel="5" x14ac:dyDescent="0.2">
      <c r="A782" s="12"/>
      <c r="B782" s="117"/>
      <c r="C782" s="118">
        <v>550</v>
      </c>
      <c r="D782" s="119" t="s">
        <v>501</v>
      </c>
      <c r="E782" s="120" t="s">
        <v>695</v>
      </c>
      <c r="F782" s="121" t="s">
        <v>696</v>
      </c>
      <c r="G782" s="119" t="s">
        <v>504</v>
      </c>
      <c r="H782" s="122">
        <v>272.82499999999999</v>
      </c>
      <c r="I782" s="150"/>
      <c r="J782" s="123">
        <f>H782*I782</f>
        <v>0</v>
      </c>
      <c r="K782" s="122">
        <v>3.0000000000000001E-5</v>
      </c>
      <c r="L782" s="122">
        <f>H782*K782</f>
        <v>8.1847499999999993E-3</v>
      </c>
      <c r="M782" s="122"/>
      <c r="N782" s="122">
        <f>H782*M782</f>
        <v>0</v>
      </c>
      <c r="O782" s="123">
        <v>21</v>
      </c>
      <c r="P782" s="123">
        <f>J782*(O782/100)</f>
        <v>0</v>
      </c>
      <c r="Q782" s="123">
        <f>J782+P782</f>
        <v>0</v>
      </c>
      <c r="R782" s="9"/>
      <c r="S782" s="9"/>
      <c r="T782" s="9"/>
    </row>
    <row r="783" spans="1:20" outlineLevel="5" x14ac:dyDescent="0.15">
      <c r="B783" s="7"/>
      <c r="C783" s="7"/>
      <c r="D783" s="7"/>
      <c r="E783" s="7"/>
      <c r="F783" s="7"/>
      <c r="G783" s="7"/>
      <c r="H783" s="7"/>
      <c r="I783" s="9"/>
      <c r="J783" s="9"/>
      <c r="K783" s="7"/>
      <c r="L783" s="7"/>
      <c r="M783" s="7"/>
      <c r="N783" s="7"/>
      <c r="O783" s="7"/>
      <c r="P783" s="9"/>
      <c r="Q783" s="9"/>
    </row>
    <row r="784" spans="1:20" ht="9" outlineLevel="4" x14ac:dyDescent="0.15">
      <c r="A784" s="73" t="s">
        <v>306</v>
      </c>
      <c r="B784" s="110">
        <v>5</v>
      </c>
      <c r="C784" s="111"/>
      <c r="D784" s="112" t="s">
        <v>500</v>
      </c>
      <c r="E784" s="112"/>
      <c r="F784" s="113" t="s">
        <v>79</v>
      </c>
      <c r="G784" s="112"/>
      <c r="H784" s="114"/>
      <c r="I784" s="115"/>
      <c r="J784" s="75">
        <f>SUBTOTAL(9,J785:J797)</f>
        <v>0</v>
      </c>
      <c r="K784" s="114"/>
      <c r="L784" s="76">
        <f>SUBTOTAL(9,L785:L797)</f>
        <v>0</v>
      </c>
      <c r="M784" s="114"/>
      <c r="N784" s="76">
        <f>SUBTOTAL(9,N785:N797)</f>
        <v>17.879998500000003</v>
      </c>
      <c r="O784" s="116"/>
      <c r="P784" s="75">
        <f>SUBTOTAL(9,P785:P797)</f>
        <v>0</v>
      </c>
      <c r="Q784" s="75">
        <f>SUBTOTAL(9,Q785:Q797)</f>
        <v>0</v>
      </c>
      <c r="R784" s="7"/>
      <c r="S784" s="9"/>
      <c r="T784" s="9"/>
    </row>
    <row r="785" spans="1:20" ht="11.25" outlineLevel="5" x14ac:dyDescent="0.2">
      <c r="A785" s="12"/>
      <c r="B785" s="117"/>
      <c r="C785" s="118">
        <v>551</v>
      </c>
      <c r="D785" s="119" t="s">
        <v>501</v>
      </c>
      <c r="E785" s="120" t="s">
        <v>1564</v>
      </c>
      <c r="F785" s="121" t="s">
        <v>1565</v>
      </c>
      <c r="G785" s="119" t="s">
        <v>504</v>
      </c>
      <c r="H785" s="122">
        <v>16</v>
      </c>
      <c r="I785" s="150"/>
      <c r="J785" s="123">
        <f t="shared" ref="J785:J796" si="165">H785*I785</f>
        <v>0</v>
      </c>
      <c r="K785" s="122"/>
      <c r="L785" s="122">
        <f t="shared" ref="L785:L796" si="166">H785*K785</f>
        <v>0</v>
      </c>
      <c r="M785" s="122">
        <v>8.2000000000000003E-2</v>
      </c>
      <c r="N785" s="122">
        <f t="shared" ref="N785:N796" si="167">H785*M785</f>
        <v>1.3120000000000001</v>
      </c>
      <c r="O785" s="123">
        <v>21</v>
      </c>
      <c r="P785" s="123">
        <f t="shared" ref="P785:P796" si="168">J785*(O785/100)</f>
        <v>0</v>
      </c>
      <c r="Q785" s="123">
        <f t="shared" ref="Q785:Q796" si="169">J785+P785</f>
        <v>0</v>
      </c>
      <c r="R785" s="9"/>
      <c r="S785" s="9"/>
      <c r="T785" s="9"/>
    </row>
    <row r="786" spans="1:20" ht="11.25" outlineLevel="5" x14ac:dyDescent="0.2">
      <c r="A786" s="12"/>
      <c r="B786" s="117"/>
      <c r="C786" s="118">
        <v>552</v>
      </c>
      <c r="D786" s="119" t="s">
        <v>501</v>
      </c>
      <c r="E786" s="120" t="s">
        <v>1566</v>
      </c>
      <c r="F786" s="121" t="s">
        <v>1567</v>
      </c>
      <c r="G786" s="119" t="s">
        <v>547</v>
      </c>
      <c r="H786" s="122">
        <v>38.064999999999998</v>
      </c>
      <c r="I786" s="150"/>
      <c r="J786" s="123">
        <f t="shared" si="165"/>
        <v>0</v>
      </c>
      <c r="K786" s="122"/>
      <c r="L786" s="122">
        <f t="shared" si="166"/>
        <v>0</v>
      </c>
      <c r="M786" s="122">
        <v>6.7000000000000002E-3</v>
      </c>
      <c r="N786" s="122">
        <f t="shared" si="167"/>
        <v>0.25503549999999997</v>
      </c>
      <c r="O786" s="123">
        <v>21</v>
      </c>
      <c r="P786" s="123">
        <f t="shared" si="168"/>
        <v>0</v>
      </c>
      <c r="Q786" s="123">
        <f t="shared" si="169"/>
        <v>0</v>
      </c>
      <c r="R786" s="9"/>
      <c r="S786" s="9"/>
      <c r="T786" s="9"/>
    </row>
    <row r="787" spans="1:20" ht="11.25" outlineLevel="5" x14ac:dyDescent="0.2">
      <c r="A787" s="12"/>
      <c r="B787" s="117"/>
      <c r="C787" s="118">
        <v>553</v>
      </c>
      <c r="D787" s="119" t="s">
        <v>501</v>
      </c>
      <c r="E787" s="120" t="s">
        <v>1568</v>
      </c>
      <c r="F787" s="121" t="s">
        <v>1569</v>
      </c>
      <c r="G787" s="119" t="s">
        <v>504</v>
      </c>
      <c r="H787" s="122">
        <v>16.5</v>
      </c>
      <c r="I787" s="150"/>
      <c r="J787" s="123">
        <f t="shared" si="165"/>
        <v>0</v>
      </c>
      <c r="K787" s="122"/>
      <c r="L787" s="122">
        <f t="shared" si="166"/>
        <v>0</v>
      </c>
      <c r="M787" s="122">
        <v>0.01</v>
      </c>
      <c r="N787" s="122">
        <f t="shared" si="167"/>
        <v>0.16500000000000001</v>
      </c>
      <c r="O787" s="123">
        <v>21</v>
      </c>
      <c r="P787" s="123">
        <f t="shared" si="168"/>
        <v>0</v>
      </c>
      <c r="Q787" s="123">
        <f t="shared" si="169"/>
        <v>0</v>
      </c>
      <c r="R787" s="9"/>
      <c r="S787" s="9"/>
      <c r="T787" s="9"/>
    </row>
    <row r="788" spans="1:20" ht="11.25" outlineLevel="5" x14ac:dyDescent="0.2">
      <c r="A788" s="12"/>
      <c r="B788" s="117"/>
      <c r="C788" s="118">
        <v>554</v>
      </c>
      <c r="D788" s="119" t="s">
        <v>501</v>
      </c>
      <c r="E788" s="120" t="s">
        <v>1570</v>
      </c>
      <c r="F788" s="121" t="s">
        <v>1571</v>
      </c>
      <c r="G788" s="119" t="s">
        <v>504</v>
      </c>
      <c r="H788" s="122">
        <v>125.61450000000001</v>
      </c>
      <c r="I788" s="150"/>
      <c r="J788" s="123">
        <f t="shared" si="165"/>
        <v>0</v>
      </c>
      <c r="K788" s="122"/>
      <c r="L788" s="122">
        <f t="shared" si="166"/>
        <v>0</v>
      </c>
      <c r="M788" s="122">
        <v>4.5999999999999999E-2</v>
      </c>
      <c r="N788" s="122">
        <f t="shared" si="167"/>
        <v>5.7782670000000005</v>
      </c>
      <c r="O788" s="123">
        <v>21</v>
      </c>
      <c r="P788" s="123">
        <f t="shared" si="168"/>
        <v>0</v>
      </c>
      <c r="Q788" s="123">
        <f t="shared" si="169"/>
        <v>0</v>
      </c>
      <c r="R788" s="9"/>
      <c r="S788" s="9"/>
      <c r="T788" s="9"/>
    </row>
    <row r="789" spans="1:20" ht="11.25" outlineLevel="5" x14ac:dyDescent="0.2">
      <c r="A789" s="12"/>
      <c r="B789" s="117"/>
      <c r="C789" s="118">
        <v>555</v>
      </c>
      <c r="D789" s="119" t="s">
        <v>501</v>
      </c>
      <c r="E789" s="120" t="s">
        <v>1572</v>
      </c>
      <c r="F789" s="121" t="s">
        <v>1573</v>
      </c>
      <c r="G789" s="119" t="s">
        <v>504</v>
      </c>
      <c r="H789" s="122">
        <v>130.565</v>
      </c>
      <c r="I789" s="150"/>
      <c r="J789" s="123">
        <f t="shared" si="165"/>
        <v>0</v>
      </c>
      <c r="K789" s="122"/>
      <c r="L789" s="122">
        <f t="shared" si="166"/>
        <v>0</v>
      </c>
      <c r="M789" s="122">
        <v>1.4E-2</v>
      </c>
      <c r="N789" s="122">
        <f t="shared" si="167"/>
        <v>1.8279099999999999</v>
      </c>
      <c r="O789" s="123">
        <v>21</v>
      </c>
      <c r="P789" s="123">
        <f t="shared" si="168"/>
        <v>0</v>
      </c>
      <c r="Q789" s="123">
        <f t="shared" si="169"/>
        <v>0</v>
      </c>
      <c r="R789" s="9"/>
      <c r="S789" s="9"/>
      <c r="T789" s="9"/>
    </row>
    <row r="790" spans="1:20" ht="11.25" outlineLevel="5" x14ac:dyDescent="0.2">
      <c r="A790" s="12"/>
      <c r="B790" s="117"/>
      <c r="C790" s="118">
        <v>556</v>
      </c>
      <c r="D790" s="119" t="s">
        <v>501</v>
      </c>
      <c r="E790" s="120" t="s">
        <v>1574</v>
      </c>
      <c r="F790" s="121" t="s">
        <v>1575</v>
      </c>
      <c r="G790" s="119" t="s">
        <v>504</v>
      </c>
      <c r="H790" s="122">
        <v>125.61450000000001</v>
      </c>
      <c r="I790" s="150"/>
      <c r="J790" s="123">
        <f t="shared" si="165"/>
        <v>0</v>
      </c>
      <c r="K790" s="122"/>
      <c r="L790" s="122">
        <f t="shared" si="166"/>
        <v>0</v>
      </c>
      <c r="M790" s="122">
        <v>6.8000000000000005E-2</v>
      </c>
      <c r="N790" s="122">
        <f t="shared" si="167"/>
        <v>8.5417860000000019</v>
      </c>
      <c r="O790" s="123">
        <v>21</v>
      </c>
      <c r="P790" s="123">
        <f t="shared" si="168"/>
        <v>0</v>
      </c>
      <c r="Q790" s="123">
        <f t="shared" si="169"/>
        <v>0</v>
      </c>
      <c r="R790" s="9"/>
      <c r="S790" s="9"/>
      <c r="T790" s="9"/>
    </row>
    <row r="791" spans="1:20" ht="11.25" outlineLevel="5" x14ac:dyDescent="0.2">
      <c r="A791" s="12"/>
      <c r="B791" s="117"/>
      <c r="C791" s="118">
        <v>557</v>
      </c>
      <c r="D791" s="119" t="s">
        <v>501</v>
      </c>
      <c r="E791" s="120" t="s">
        <v>1576</v>
      </c>
      <c r="F791" s="121" t="s">
        <v>1577</v>
      </c>
      <c r="G791" s="119" t="s">
        <v>504</v>
      </c>
      <c r="H791" s="122">
        <v>158.61450000000002</v>
      </c>
      <c r="I791" s="150"/>
      <c r="J791" s="123">
        <f t="shared" si="165"/>
        <v>0</v>
      </c>
      <c r="K791" s="122"/>
      <c r="L791" s="122">
        <f t="shared" si="166"/>
        <v>0</v>
      </c>
      <c r="M791" s="122"/>
      <c r="N791" s="122">
        <f t="shared" si="167"/>
        <v>0</v>
      </c>
      <c r="O791" s="123">
        <v>21</v>
      </c>
      <c r="P791" s="123">
        <f t="shared" si="168"/>
        <v>0</v>
      </c>
      <c r="Q791" s="123">
        <f t="shared" si="169"/>
        <v>0</v>
      </c>
      <c r="R791" s="9"/>
      <c r="S791" s="9"/>
      <c r="T791" s="9"/>
    </row>
    <row r="792" spans="1:20" ht="11.25" outlineLevel="5" x14ac:dyDescent="0.2">
      <c r="A792" s="12"/>
      <c r="B792" s="117"/>
      <c r="C792" s="118">
        <v>558</v>
      </c>
      <c r="D792" s="119" t="s">
        <v>501</v>
      </c>
      <c r="E792" s="120" t="s">
        <v>727</v>
      </c>
      <c r="F792" s="121" t="s">
        <v>728</v>
      </c>
      <c r="G792" s="119" t="s">
        <v>534</v>
      </c>
      <c r="H792" s="122">
        <v>18.0982585</v>
      </c>
      <c r="I792" s="150"/>
      <c r="J792" s="123">
        <f t="shared" si="165"/>
        <v>0</v>
      </c>
      <c r="K792" s="122"/>
      <c r="L792" s="122">
        <f t="shared" si="166"/>
        <v>0</v>
      </c>
      <c r="M792" s="122"/>
      <c r="N792" s="122">
        <f t="shared" si="167"/>
        <v>0</v>
      </c>
      <c r="O792" s="123">
        <v>21</v>
      </c>
      <c r="P792" s="123">
        <f t="shared" si="168"/>
        <v>0</v>
      </c>
      <c r="Q792" s="123">
        <f t="shared" si="169"/>
        <v>0</v>
      </c>
      <c r="R792" s="9"/>
      <c r="S792" s="9"/>
      <c r="T792" s="9"/>
    </row>
    <row r="793" spans="1:20" ht="11.25" outlineLevel="5" x14ac:dyDescent="0.2">
      <c r="A793" s="12"/>
      <c r="B793" s="117"/>
      <c r="C793" s="118">
        <v>559</v>
      </c>
      <c r="D793" s="119" t="s">
        <v>501</v>
      </c>
      <c r="E793" s="120" t="s">
        <v>1578</v>
      </c>
      <c r="F793" s="121" t="s">
        <v>1579</v>
      </c>
      <c r="G793" s="119" t="s">
        <v>534</v>
      </c>
      <c r="H793" s="122">
        <v>18.0982585</v>
      </c>
      <c r="I793" s="150"/>
      <c r="J793" s="123">
        <f t="shared" si="165"/>
        <v>0</v>
      </c>
      <c r="K793" s="122"/>
      <c r="L793" s="122">
        <f t="shared" si="166"/>
        <v>0</v>
      </c>
      <c r="M793" s="122"/>
      <c r="N793" s="122">
        <f t="shared" si="167"/>
        <v>0</v>
      </c>
      <c r="O793" s="123">
        <v>21</v>
      </c>
      <c r="P793" s="123">
        <f t="shared" si="168"/>
        <v>0</v>
      </c>
      <c r="Q793" s="123">
        <f t="shared" si="169"/>
        <v>0</v>
      </c>
      <c r="R793" s="9"/>
      <c r="S793" s="9"/>
      <c r="T793" s="9"/>
    </row>
    <row r="794" spans="1:20" ht="11.25" outlineLevel="5" x14ac:dyDescent="0.2">
      <c r="A794" s="12"/>
      <c r="B794" s="117"/>
      <c r="C794" s="118">
        <v>560</v>
      </c>
      <c r="D794" s="119" t="s">
        <v>501</v>
      </c>
      <c r="E794" s="120" t="s">
        <v>1580</v>
      </c>
      <c r="F794" s="121" t="s">
        <v>1581</v>
      </c>
      <c r="G794" s="119" t="s">
        <v>534</v>
      </c>
      <c r="H794" s="122">
        <v>541.53</v>
      </c>
      <c r="I794" s="150"/>
      <c r="J794" s="123">
        <f t="shared" si="165"/>
        <v>0</v>
      </c>
      <c r="K794" s="122"/>
      <c r="L794" s="122">
        <f t="shared" si="166"/>
        <v>0</v>
      </c>
      <c r="M794" s="122"/>
      <c r="N794" s="122">
        <f t="shared" si="167"/>
        <v>0</v>
      </c>
      <c r="O794" s="123">
        <v>21</v>
      </c>
      <c r="P794" s="123">
        <f t="shared" si="168"/>
        <v>0</v>
      </c>
      <c r="Q794" s="123">
        <f t="shared" si="169"/>
        <v>0</v>
      </c>
      <c r="R794" s="9"/>
      <c r="S794" s="9"/>
      <c r="T794" s="9"/>
    </row>
    <row r="795" spans="1:20" ht="11.25" outlineLevel="5" x14ac:dyDescent="0.2">
      <c r="A795" s="12"/>
      <c r="B795" s="117"/>
      <c r="C795" s="118">
        <v>561</v>
      </c>
      <c r="D795" s="119" t="s">
        <v>501</v>
      </c>
      <c r="E795" s="120" t="s">
        <v>1582</v>
      </c>
      <c r="F795" s="121" t="s">
        <v>1583</v>
      </c>
      <c r="G795" s="119" t="s">
        <v>534</v>
      </c>
      <c r="H795" s="122">
        <v>18.0982585</v>
      </c>
      <c r="I795" s="150"/>
      <c r="J795" s="123">
        <f t="shared" si="165"/>
        <v>0</v>
      </c>
      <c r="K795" s="122"/>
      <c r="L795" s="122">
        <f t="shared" si="166"/>
        <v>0</v>
      </c>
      <c r="M795" s="122"/>
      <c r="N795" s="122">
        <f t="shared" si="167"/>
        <v>0</v>
      </c>
      <c r="O795" s="123">
        <v>21</v>
      </c>
      <c r="P795" s="123">
        <f t="shared" si="168"/>
        <v>0</v>
      </c>
      <c r="Q795" s="123">
        <f t="shared" si="169"/>
        <v>0</v>
      </c>
      <c r="R795" s="9"/>
      <c r="S795" s="9"/>
      <c r="T795" s="9"/>
    </row>
    <row r="796" spans="1:20" ht="11.25" outlineLevel="5" x14ac:dyDescent="0.2">
      <c r="A796" s="12"/>
      <c r="B796" s="117"/>
      <c r="C796" s="118">
        <v>562</v>
      </c>
      <c r="D796" s="119" t="s">
        <v>501</v>
      </c>
      <c r="E796" s="120" t="s">
        <v>737</v>
      </c>
      <c r="F796" s="121" t="s">
        <v>738</v>
      </c>
      <c r="G796" s="119" t="s">
        <v>534</v>
      </c>
      <c r="H796" s="122">
        <v>18.0982585</v>
      </c>
      <c r="I796" s="150"/>
      <c r="J796" s="123">
        <f t="shared" si="165"/>
        <v>0</v>
      </c>
      <c r="K796" s="122"/>
      <c r="L796" s="122">
        <f t="shared" si="166"/>
        <v>0</v>
      </c>
      <c r="M796" s="122"/>
      <c r="N796" s="122">
        <f t="shared" si="167"/>
        <v>0</v>
      </c>
      <c r="O796" s="123">
        <v>21</v>
      </c>
      <c r="P796" s="123">
        <f t="shared" si="168"/>
        <v>0</v>
      </c>
      <c r="Q796" s="123">
        <f t="shared" si="169"/>
        <v>0</v>
      </c>
      <c r="R796" s="9"/>
      <c r="S796" s="9"/>
      <c r="T796" s="9"/>
    </row>
    <row r="797" spans="1:20" outlineLevel="5" x14ac:dyDescent="0.15">
      <c r="B797" s="7"/>
      <c r="C797" s="7"/>
      <c r="D797" s="7"/>
      <c r="E797" s="7"/>
      <c r="F797" s="7"/>
      <c r="G797" s="7"/>
      <c r="H797" s="7"/>
      <c r="I797" s="9"/>
      <c r="J797" s="9"/>
      <c r="K797" s="7"/>
      <c r="L797" s="7"/>
      <c r="M797" s="7"/>
      <c r="N797" s="7"/>
      <c r="O797" s="7"/>
      <c r="P797" s="9"/>
      <c r="Q797" s="9"/>
    </row>
    <row r="798" spans="1:20" ht="10.5" outlineLevel="3" x14ac:dyDescent="0.15">
      <c r="A798" s="69" t="s">
        <v>307</v>
      </c>
      <c r="B798" s="103">
        <v>4</v>
      </c>
      <c r="C798" s="104"/>
      <c r="D798" s="105" t="s">
        <v>499</v>
      </c>
      <c r="E798" s="105"/>
      <c r="F798" s="106" t="s">
        <v>85</v>
      </c>
      <c r="G798" s="105"/>
      <c r="H798" s="107"/>
      <c r="I798" s="108"/>
      <c r="J798" s="71">
        <f>SUBTOTAL(9,J799:J801)</f>
        <v>0</v>
      </c>
      <c r="K798" s="107"/>
      <c r="L798" s="72">
        <f>SUBTOTAL(9,L799:L801)</f>
        <v>0</v>
      </c>
      <c r="M798" s="107"/>
      <c r="N798" s="72">
        <f>SUBTOTAL(9,N799:N801)</f>
        <v>0</v>
      </c>
      <c r="O798" s="109"/>
      <c r="P798" s="71">
        <f>SUBTOTAL(9,P799:P801)</f>
        <v>0</v>
      </c>
      <c r="Q798" s="71">
        <f>SUBTOTAL(9,Q799:Q801)</f>
        <v>0</v>
      </c>
      <c r="R798" s="7"/>
      <c r="S798" s="9"/>
      <c r="T798" s="9"/>
    </row>
    <row r="799" spans="1:20" ht="9" outlineLevel="4" x14ac:dyDescent="0.15">
      <c r="A799" s="73" t="s">
        <v>308</v>
      </c>
      <c r="B799" s="110">
        <v>5</v>
      </c>
      <c r="C799" s="111"/>
      <c r="D799" s="112" t="s">
        <v>500</v>
      </c>
      <c r="E799" s="112"/>
      <c r="F799" s="113" t="s">
        <v>87</v>
      </c>
      <c r="G799" s="112"/>
      <c r="H799" s="114"/>
      <c r="I799" s="115"/>
      <c r="J799" s="75">
        <f>SUBTOTAL(9,J800:J801)</f>
        <v>0</v>
      </c>
      <c r="K799" s="114"/>
      <c r="L799" s="76">
        <f>SUBTOTAL(9,L800:L801)</f>
        <v>0</v>
      </c>
      <c r="M799" s="114"/>
      <c r="N799" s="76">
        <f>SUBTOTAL(9,N800:N801)</f>
        <v>0</v>
      </c>
      <c r="O799" s="116"/>
      <c r="P799" s="75">
        <f>SUBTOTAL(9,P800:P801)</f>
        <v>0</v>
      </c>
      <c r="Q799" s="75">
        <f>SUBTOTAL(9,Q800:Q801)</f>
        <v>0</v>
      </c>
      <c r="R799" s="7"/>
      <c r="S799" s="9"/>
      <c r="T799" s="9"/>
    </row>
    <row r="800" spans="1:20" ht="11.25" outlineLevel="5" x14ac:dyDescent="0.2">
      <c r="A800" s="12"/>
      <c r="B800" s="117"/>
      <c r="C800" s="118">
        <v>563</v>
      </c>
      <c r="D800" s="119" t="s">
        <v>501</v>
      </c>
      <c r="E800" s="120" t="s">
        <v>1584</v>
      </c>
      <c r="F800" s="121" t="s">
        <v>1585</v>
      </c>
      <c r="G800" s="119" t="s">
        <v>534</v>
      </c>
      <c r="H800" s="122">
        <v>16.74205005</v>
      </c>
      <c r="I800" s="150"/>
      <c r="J800" s="123">
        <f>H800*I800</f>
        <v>0</v>
      </c>
      <c r="K800" s="122"/>
      <c r="L800" s="122">
        <f>H800*K800</f>
        <v>0</v>
      </c>
      <c r="M800" s="122"/>
      <c r="N800" s="122">
        <f>H800*M800</f>
        <v>0</v>
      </c>
      <c r="O800" s="123">
        <v>21</v>
      </c>
      <c r="P800" s="123">
        <f>J800*(O800/100)</f>
        <v>0</v>
      </c>
      <c r="Q800" s="123">
        <f>J800+P800</f>
        <v>0</v>
      </c>
      <c r="R800" s="9"/>
      <c r="S800" s="9"/>
      <c r="T800" s="9"/>
    </row>
    <row r="801" spans="1:20" outlineLevel="5" x14ac:dyDescent="0.15">
      <c r="B801" s="7"/>
      <c r="C801" s="7"/>
      <c r="D801" s="7"/>
      <c r="E801" s="7"/>
      <c r="F801" s="7"/>
      <c r="G801" s="7"/>
      <c r="H801" s="7"/>
      <c r="I801" s="9"/>
      <c r="J801" s="9"/>
      <c r="K801" s="7"/>
      <c r="L801" s="7"/>
      <c r="M801" s="7"/>
      <c r="N801" s="7"/>
      <c r="O801" s="7"/>
      <c r="P801" s="9"/>
      <c r="Q801" s="9"/>
    </row>
    <row r="802" spans="1:20" ht="10.5" outlineLevel="3" x14ac:dyDescent="0.15">
      <c r="A802" s="69" t="s">
        <v>309</v>
      </c>
      <c r="B802" s="103">
        <v>4</v>
      </c>
      <c r="C802" s="104"/>
      <c r="D802" s="105" t="s">
        <v>499</v>
      </c>
      <c r="E802" s="105"/>
      <c r="F802" s="106" t="s">
        <v>109</v>
      </c>
      <c r="G802" s="105"/>
      <c r="H802" s="107"/>
      <c r="I802" s="108"/>
      <c r="J802" s="71">
        <f>SUBTOTAL(9,J803:J806)</f>
        <v>0</v>
      </c>
      <c r="K802" s="107"/>
      <c r="L802" s="72">
        <f>SUBTOTAL(9,L803:L806)</f>
        <v>0.19032499999999999</v>
      </c>
      <c r="M802" s="107"/>
      <c r="N802" s="72">
        <f>SUBTOTAL(9,N803:N806)</f>
        <v>0</v>
      </c>
      <c r="O802" s="109"/>
      <c r="P802" s="71">
        <f>SUBTOTAL(9,P803:P806)</f>
        <v>0</v>
      </c>
      <c r="Q802" s="71">
        <f>SUBTOTAL(9,Q803:Q806)</f>
        <v>0</v>
      </c>
      <c r="R802" s="7"/>
      <c r="S802" s="9"/>
      <c r="T802" s="9"/>
    </row>
    <row r="803" spans="1:20" ht="9" outlineLevel="4" x14ac:dyDescent="0.15">
      <c r="A803" s="73" t="s">
        <v>310</v>
      </c>
      <c r="B803" s="110">
        <v>5</v>
      </c>
      <c r="C803" s="111"/>
      <c r="D803" s="112" t="s">
        <v>500</v>
      </c>
      <c r="E803" s="112"/>
      <c r="F803" s="113" t="s">
        <v>111</v>
      </c>
      <c r="G803" s="112"/>
      <c r="H803" s="114"/>
      <c r="I803" s="115"/>
      <c r="J803" s="75">
        <f>SUBTOTAL(9,J804:J806)</f>
        <v>0</v>
      </c>
      <c r="K803" s="114"/>
      <c r="L803" s="76">
        <f>SUBTOTAL(9,L804:L806)</f>
        <v>0.19032499999999999</v>
      </c>
      <c r="M803" s="114"/>
      <c r="N803" s="76">
        <f>SUBTOTAL(9,N804:N806)</f>
        <v>0</v>
      </c>
      <c r="O803" s="116"/>
      <c r="P803" s="75">
        <f>SUBTOTAL(9,P804:P806)</f>
        <v>0</v>
      </c>
      <c r="Q803" s="75">
        <f>SUBTOTAL(9,Q804:Q806)</f>
        <v>0</v>
      </c>
      <c r="R803" s="7"/>
      <c r="S803" s="9"/>
      <c r="T803" s="9"/>
    </row>
    <row r="804" spans="1:20" ht="11.25" outlineLevel="5" x14ac:dyDescent="0.2">
      <c r="A804" s="12"/>
      <c r="B804" s="117"/>
      <c r="C804" s="118">
        <v>564</v>
      </c>
      <c r="D804" s="119" t="s">
        <v>501</v>
      </c>
      <c r="E804" s="120" t="s">
        <v>869</v>
      </c>
      <c r="F804" s="121" t="s">
        <v>870</v>
      </c>
      <c r="G804" s="119" t="s">
        <v>547</v>
      </c>
      <c r="H804" s="122">
        <v>38.064999999999998</v>
      </c>
      <c r="I804" s="150"/>
      <c r="J804" s="123">
        <f>H804*I804</f>
        <v>0</v>
      </c>
      <c r="K804" s="122">
        <v>5.0000000000000001E-3</v>
      </c>
      <c r="L804" s="122">
        <f>H804*K804</f>
        <v>0.19032499999999999</v>
      </c>
      <c r="M804" s="122"/>
      <c r="N804" s="122">
        <f>H804*M804</f>
        <v>0</v>
      </c>
      <c r="O804" s="123">
        <v>21</v>
      </c>
      <c r="P804" s="123">
        <f>J804*(O804/100)</f>
        <v>0</v>
      </c>
      <c r="Q804" s="123">
        <f>J804+P804</f>
        <v>0</v>
      </c>
      <c r="R804" s="9"/>
      <c r="S804" s="9"/>
      <c r="T804" s="9"/>
    </row>
    <row r="805" spans="1:20" ht="11.25" outlineLevel="5" x14ac:dyDescent="0.2">
      <c r="A805" s="12"/>
      <c r="B805" s="117"/>
      <c r="C805" s="118">
        <v>565</v>
      </c>
      <c r="D805" s="119" t="s">
        <v>501</v>
      </c>
      <c r="E805" s="120" t="s">
        <v>1586</v>
      </c>
      <c r="F805" s="121" t="s">
        <v>1587</v>
      </c>
      <c r="G805" s="119" t="s">
        <v>534</v>
      </c>
      <c r="H805" s="122">
        <v>0.19032499999999999</v>
      </c>
      <c r="I805" s="150"/>
      <c r="J805" s="123">
        <f>H805*I805</f>
        <v>0</v>
      </c>
      <c r="K805" s="122"/>
      <c r="L805" s="122">
        <f>H805*K805</f>
        <v>0</v>
      </c>
      <c r="M805" s="122"/>
      <c r="N805" s="122">
        <f>H805*M805</f>
        <v>0</v>
      </c>
      <c r="O805" s="123">
        <v>21</v>
      </c>
      <c r="P805" s="123">
        <f>J805*(O805/100)</f>
        <v>0</v>
      </c>
      <c r="Q805" s="123">
        <f>J805+P805</f>
        <v>0</v>
      </c>
      <c r="R805" s="9"/>
      <c r="S805" s="9"/>
      <c r="T805" s="9"/>
    </row>
    <row r="806" spans="1:20" outlineLevel="5" x14ac:dyDescent="0.15">
      <c r="B806" s="7"/>
      <c r="C806" s="7"/>
      <c r="D806" s="7"/>
      <c r="E806" s="7"/>
      <c r="F806" s="7"/>
      <c r="G806" s="7"/>
      <c r="H806" s="7"/>
      <c r="I806" s="9"/>
      <c r="J806" s="9"/>
      <c r="K806" s="7"/>
      <c r="L806" s="7"/>
      <c r="M806" s="7"/>
      <c r="N806" s="7"/>
      <c r="O806" s="7"/>
      <c r="P806" s="9"/>
      <c r="Q806" s="9"/>
    </row>
    <row r="807" spans="1:20" ht="10.5" outlineLevel="3" x14ac:dyDescent="0.15">
      <c r="A807" s="69" t="s">
        <v>311</v>
      </c>
      <c r="B807" s="103">
        <v>4</v>
      </c>
      <c r="C807" s="104"/>
      <c r="D807" s="105" t="s">
        <v>499</v>
      </c>
      <c r="E807" s="105"/>
      <c r="F807" s="106" t="s">
        <v>113</v>
      </c>
      <c r="G807" s="105"/>
      <c r="H807" s="107"/>
      <c r="I807" s="108"/>
      <c r="J807" s="71">
        <f>SUBTOTAL(9,J808:J822)</f>
        <v>0</v>
      </c>
      <c r="K807" s="107"/>
      <c r="L807" s="72">
        <f>SUBTOTAL(9,L808:L822)</f>
        <v>3.4062607250000001</v>
      </c>
      <c r="M807" s="107"/>
      <c r="N807" s="72">
        <f>SUBTOTAL(9,N808:N822)</f>
        <v>0</v>
      </c>
      <c r="O807" s="109"/>
      <c r="P807" s="71">
        <f>SUBTOTAL(9,P808:P822)</f>
        <v>0</v>
      </c>
      <c r="Q807" s="71">
        <f>SUBTOTAL(9,Q808:Q822)</f>
        <v>0</v>
      </c>
      <c r="R807" s="7"/>
      <c r="S807" s="9"/>
      <c r="T807" s="9"/>
    </row>
    <row r="808" spans="1:20" ht="9" outlineLevel="4" x14ac:dyDescent="0.15">
      <c r="A808" s="73" t="s">
        <v>312</v>
      </c>
      <c r="B808" s="110">
        <v>5</v>
      </c>
      <c r="C808" s="111"/>
      <c r="D808" s="112" t="s">
        <v>500</v>
      </c>
      <c r="E808" s="112"/>
      <c r="F808" s="113" t="s">
        <v>115</v>
      </c>
      <c r="G808" s="112"/>
      <c r="H808" s="114"/>
      <c r="I808" s="115"/>
      <c r="J808" s="75">
        <f>SUBTOTAL(9,J809:J822)</f>
        <v>0</v>
      </c>
      <c r="K808" s="114"/>
      <c r="L808" s="76">
        <f>SUBTOTAL(9,L809:L822)</f>
        <v>3.4062607250000001</v>
      </c>
      <c r="M808" s="114"/>
      <c r="N808" s="76">
        <f>SUBTOTAL(9,N809:N822)</f>
        <v>0</v>
      </c>
      <c r="O808" s="116"/>
      <c r="P808" s="75">
        <f>SUBTOTAL(9,P809:P822)</f>
        <v>0</v>
      </c>
      <c r="Q808" s="75">
        <f>SUBTOTAL(9,Q809:Q822)</f>
        <v>0</v>
      </c>
      <c r="R808" s="7"/>
      <c r="S808" s="9"/>
      <c r="T808" s="9"/>
    </row>
    <row r="809" spans="1:20" ht="11.25" outlineLevel="5" x14ac:dyDescent="0.2">
      <c r="A809" s="12"/>
      <c r="B809" s="117"/>
      <c r="C809" s="118">
        <v>566</v>
      </c>
      <c r="D809" s="119" t="s">
        <v>621</v>
      </c>
      <c r="E809" s="120" t="s">
        <v>875</v>
      </c>
      <c r="F809" s="121" t="s">
        <v>876</v>
      </c>
      <c r="G809" s="119" t="s">
        <v>504</v>
      </c>
      <c r="H809" s="122">
        <v>138.1765</v>
      </c>
      <c r="I809" s="150"/>
      <c r="J809" s="123">
        <f t="shared" ref="J809:J821" si="170">H809*I809</f>
        <v>0</v>
      </c>
      <c r="K809" s="122">
        <v>1.18E-2</v>
      </c>
      <c r="L809" s="122">
        <f t="shared" ref="L809:L821" si="171">H809*K809</f>
        <v>1.6304827</v>
      </c>
      <c r="M809" s="122"/>
      <c r="N809" s="122">
        <f t="shared" ref="N809:N821" si="172">H809*M809</f>
        <v>0</v>
      </c>
      <c r="O809" s="123">
        <v>21</v>
      </c>
      <c r="P809" s="123">
        <f t="shared" ref="P809:P821" si="173">J809*(O809/100)</f>
        <v>0</v>
      </c>
      <c r="Q809" s="123">
        <f t="shared" ref="Q809:Q821" si="174">J809+P809</f>
        <v>0</v>
      </c>
      <c r="R809" s="9"/>
      <c r="S809" s="9"/>
      <c r="T809" s="9"/>
    </row>
    <row r="810" spans="1:20" ht="11.25" outlineLevel="5" x14ac:dyDescent="0.2">
      <c r="A810" s="12"/>
      <c r="B810" s="117"/>
      <c r="C810" s="118">
        <v>567</v>
      </c>
      <c r="D810" s="119" t="s">
        <v>501</v>
      </c>
      <c r="E810" s="120" t="s">
        <v>1588</v>
      </c>
      <c r="F810" s="121" t="s">
        <v>1589</v>
      </c>
      <c r="G810" s="119" t="s">
        <v>504</v>
      </c>
      <c r="H810" s="122">
        <v>125.61499999999999</v>
      </c>
      <c r="I810" s="150"/>
      <c r="J810" s="123">
        <f t="shared" si="170"/>
        <v>0</v>
      </c>
      <c r="K810" s="122">
        <v>2.9999999999999997E-4</v>
      </c>
      <c r="L810" s="122">
        <f t="shared" si="171"/>
        <v>3.7684499999999996E-2</v>
      </c>
      <c r="M810" s="122"/>
      <c r="N810" s="122">
        <f t="shared" si="172"/>
        <v>0</v>
      </c>
      <c r="O810" s="123">
        <v>21</v>
      </c>
      <c r="P810" s="123">
        <f t="shared" si="173"/>
        <v>0</v>
      </c>
      <c r="Q810" s="123">
        <f t="shared" si="174"/>
        <v>0</v>
      </c>
      <c r="R810" s="9"/>
      <c r="S810" s="9"/>
      <c r="T810" s="9"/>
    </row>
    <row r="811" spans="1:20" ht="11.25" outlineLevel="5" x14ac:dyDescent="0.2">
      <c r="A811" s="12"/>
      <c r="B811" s="117"/>
      <c r="C811" s="118">
        <v>568</v>
      </c>
      <c r="D811" s="119" t="s">
        <v>501</v>
      </c>
      <c r="E811" s="120" t="s">
        <v>877</v>
      </c>
      <c r="F811" s="121" t="s">
        <v>878</v>
      </c>
      <c r="G811" s="119" t="s">
        <v>504</v>
      </c>
      <c r="H811" s="122">
        <v>125.61450000000001</v>
      </c>
      <c r="I811" s="150"/>
      <c r="J811" s="123">
        <f t="shared" si="170"/>
        <v>0</v>
      </c>
      <c r="K811" s="122">
        <v>1.5E-3</v>
      </c>
      <c r="L811" s="122">
        <f t="shared" si="171"/>
        <v>0.18842175000000003</v>
      </c>
      <c r="M811" s="122"/>
      <c r="N811" s="122">
        <f t="shared" si="172"/>
        <v>0</v>
      </c>
      <c r="O811" s="123">
        <v>21</v>
      </c>
      <c r="P811" s="123">
        <f t="shared" si="173"/>
        <v>0</v>
      </c>
      <c r="Q811" s="123">
        <f t="shared" si="174"/>
        <v>0</v>
      </c>
      <c r="R811" s="9"/>
      <c r="S811" s="9"/>
      <c r="T811" s="9"/>
    </row>
    <row r="812" spans="1:20" ht="11.25" outlineLevel="5" x14ac:dyDescent="0.2">
      <c r="A812" s="12"/>
      <c r="B812" s="117"/>
      <c r="C812" s="118">
        <v>569</v>
      </c>
      <c r="D812" s="119" t="s">
        <v>501</v>
      </c>
      <c r="E812" s="120" t="s">
        <v>1590</v>
      </c>
      <c r="F812" s="121" t="s">
        <v>1591</v>
      </c>
      <c r="G812" s="119" t="s">
        <v>570</v>
      </c>
      <c r="H812" s="122">
        <v>33</v>
      </c>
      <c r="I812" s="150"/>
      <c r="J812" s="123">
        <f t="shared" si="170"/>
        <v>0</v>
      </c>
      <c r="K812" s="122">
        <v>2.1000000000000001E-4</v>
      </c>
      <c r="L812" s="122">
        <f t="shared" si="171"/>
        <v>6.9300000000000004E-3</v>
      </c>
      <c r="M812" s="122"/>
      <c r="N812" s="122">
        <f t="shared" si="172"/>
        <v>0</v>
      </c>
      <c r="O812" s="123">
        <v>21</v>
      </c>
      <c r="P812" s="123">
        <f t="shared" si="173"/>
        <v>0</v>
      </c>
      <c r="Q812" s="123">
        <f t="shared" si="174"/>
        <v>0</v>
      </c>
      <c r="R812" s="9"/>
      <c r="S812" s="9"/>
      <c r="T812" s="9"/>
    </row>
    <row r="813" spans="1:20" ht="11.25" outlineLevel="5" x14ac:dyDescent="0.2">
      <c r="A813" s="12"/>
      <c r="B813" s="117"/>
      <c r="C813" s="118">
        <v>570</v>
      </c>
      <c r="D813" s="119" t="s">
        <v>501</v>
      </c>
      <c r="E813" s="120" t="s">
        <v>1592</v>
      </c>
      <c r="F813" s="121" t="s">
        <v>1593</v>
      </c>
      <c r="G813" s="119" t="s">
        <v>570</v>
      </c>
      <c r="H813" s="122">
        <v>27</v>
      </c>
      <c r="I813" s="150"/>
      <c r="J813" s="123">
        <f t="shared" si="170"/>
        <v>0</v>
      </c>
      <c r="K813" s="122">
        <v>2.0000000000000001E-4</v>
      </c>
      <c r="L813" s="122">
        <f t="shared" si="171"/>
        <v>5.4000000000000003E-3</v>
      </c>
      <c r="M813" s="122"/>
      <c r="N813" s="122">
        <f t="shared" si="172"/>
        <v>0</v>
      </c>
      <c r="O813" s="123">
        <v>21</v>
      </c>
      <c r="P813" s="123">
        <f t="shared" si="173"/>
        <v>0</v>
      </c>
      <c r="Q813" s="123">
        <f t="shared" si="174"/>
        <v>0</v>
      </c>
      <c r="R813" s="9"/>
      <c r="S813" s="9"/>
      <c r="T813" s="9"/>
    </row>
    <row r="814" spans="1:20" ht="11.25" outlineLevel="5" x14ac:dyDescent="0.2">
      <c r="A814" s="12"/>
      <c r="B814" s="117"/>
      <c r="C814" s="118">
        <v>571</v>
      </c>
      <c r="D814" s="119" t="s">
        <v>501</v>
      </c>
      <c r="E814" s="120" t="s">
        <v>879</v>
      </c>
      <c r="F814" s="121" t="s">
        <v>880</v>
      </c>
      <c r="G814" s="119" t="s">
        <v>547</v>
      </c>
      <c r="H814" s="122">
        <v>38.064999999999998</v>
      </c>
      <c r="I814" s="150"/>
      <c r="J814" s="123">
        <f t="shared" si="170"/>
        <v>0</v>
      </c>
      <c r="K814" s="122">
        <v>3.2000000000000003E-4</v>
      </c>
      <c r="L814" s="122">
        <f t="shared" si="171"/>
        <v>1.21808E-2</v>
      </c>
      <c r="M814" s="122"/>
      <c r="N814" s="122">
        <f t="shared" si="172"/>
        <v>0</v>
      </c>
      <c r="O814" s="123">
        <v>21</v>
      </c>
      <c r="P814" s="123">
        <f t="shared" si="173"/>
        <v>0</v>
      </c>
      <c r="Q814" s="123">
        <f t="shared" si="174"/>
        <v>0</v>
      </c>
      <c r="R814" s="9"/>
      <c r="S814" s="9"/>
      <c r="T814" s="9"/>
    </row>
    <row r="815" spans="1:20" ht="11.25" outlineLevel="5" x14ac:dyDescent="0.2">
      <c r="A815" s="12"/>
      <c r="B815" s="117"/>
      <c r="C815" s="118">
        <v>572</v>
      </c>
      <c r="D815" s="119" t="s">
        <v>501</v>
      </c>
      <c r="E815" s="120" t="s">
        <v>1594</v>
      </c>
      <c r="F815" s="121" t="s">
        <v>1595</v>
      </c>
      <c r="G815" s="119" t="s">
        <v>504</v>
      </c>
      <c r="H815" s="122">
        <v>125.61499999999999</v>
      </c>
      <c r="I815" s="150"/>
      <c r="J815" s="123">
        <f t="shared" si="170"/>
        <v>0</v>
      </c>
      <c r="K815" s="122">
        <v>4.4999999999999997E-3</v>
      </c>
      <c r="L815" s="122">
        <f t="shared" si="171"/>
        <v>0.56526749999999992</v>
      </c>
      <c r="M815" s="122"/>
      <c r="N815" s="122">
        <f t="shared" si="172"/>
        <v>0</v>
      </c>
      <c r="O815" s="123">
        <v>21</v>
      </c>
      <c r="P815" s="123">
        <f t="shared" si="173"/>
        <v>0</v>
      </c>
      <c r="Q815" s="123">
        <f t="shared" si="174"/>
        <v>0</v>
      </c>
      <c r="R815" s="9"/>
      <c r="S815" s="9"/>
      <c r="T815" s="9"/>
    </row>
    <row r="816" spans="1:20" ht="11.25" outlineLevel="5" x14ac:dyDescent="0.2">
      <c r="A816" s="12"/>
      <c r="B816" s="117"/>
      <c r="C816" s="118">
        <v>573</v>
      </c>
      <c r="D816" s="119" t="s">
        <v>501</v>
      </c>
      <c r="E816" s="120" t="s">
        <v>1596</v>
      </c>
      <c r="F816" s="121" t="s">
        <v>1597</v>
      </c>
      <c r="G816" s="119" t="s">
        <v>504</v>
      </c>
      <c r="H816" s="122">
        <v>125.61499999999999</v>
      </c>
      <c r="I816" s="150"/>
      <c r="J816" s="123">
        <f t="shared" si="170"/>
        <v>0</v>
      </c>
      <c r="K816" s="122">
        <v>1.4499999999999999E-3</v>
      </c>
      <c r="L816" s="122">
        <f t="shared" si="171"/>
        <v>0.18214174999999999</v>
      </c>
      <c r="M816" s="122"/>
      <c r="N816" s="122">
        <f t="shared" si="172"/>
        <v>0</v>
      </c>
      <c r="O816" s="123">
        <v>21</v>
      </c>
      <c r="P816" s="123">
        <f t="shared" si="173"/>
        <v>0</v>
      </c>
      <c r="Q816" s="123">
        <f t="shared" si="174"/>
        <v>0</v>
      </c>
      <c r="R816" s="9"/>
      <c r="S816" s="9"/>
      <c r="T816" s="9"/>
    </row>
    <row r="817" spans="1:20" ht="11.25" outlineLevel="5" x14ac:dyDescent="0.2">
      <c r="A817" s="12"/>
      <c r="B817" s="117"/>
      <c r="C817" s="118">
        <v>574</v>
      </c>
      <c r="D817" s="119" t="s">
        <v>501</v>
      </c>
      <c r="E817" s="120" t="s">
        <v>881</v>
      </c>
      <c r="F817" s="121" t="s">
        <v>882</v>
      </c>
      <c r="G817" s="119" t="s">
        <v>504</v>
      </c>
      <c r="H817" s="122">
        <v>125.61450000000001</v>
      </c>
      <c r="I817" s="150"/>
      <c r="J817" s="123">
        <f t="shared" si="170"/>
        <v>0</v>
      </c>
      <c r="K817" s="122">
        <v>6.0499999999999998E-3</v>
      </c>
      <c r="L817" s="122">
        <f t="shared" si="171"/>
        <v>0.75996772499999998</v>
      </c>
      <c r="M817" s="122"/>
      <c r="N817" s="122">
        <f t="shared" si="172"/>
        <v>0</v>
      </c>
      <c r="O817" s="123">
        <v>21</v>
      </c>
      <c r="P817" s="123">
        <f t="shared" si="173"/>
        <v>0</v>
      </c>
      <c r="Q817" s="123">
        <f t="shared" si="174"/>
        <v>0</v>
      </c>
      <c r="R817" s="9"/>
      <c r="S817" s="9"/>
      <c r="T817" s="9"/>
    </row>
    <row r="818" spans="1:20" ht="11.25" outlineLevel="5" x14ac:dyDescent="0.2">
      <c r="A818" s="12"/>
      <c r="B818" s="117"/>
      <c r="C818" s="118">
        <v>575</v>
      </c>
      <c r="D818" s="119" t="s">
        <v>501</v>
      </c>
      <c r="E818" s="120" t="s">
        <v>1598</v>
      </c>
      <c r="F818" s="121" t="s">
        <v>1599</v>
      </c>
      <c r="G818" s="119" t="s">
        <v>504</v>
      </c>
      <c r="H818" s="122">
        <v>125.61499999999999</v>
      </c>
      <c r="I818" s="150"/>
      <c r="J818" s="123">
        <f t="shared" si="170"/>
        <v>0</v>
      </c>
      <c r="K818" s="122"/>
      <c r="L818" s="122">
        <f t="shared" si="171"/>
        <v>0</v>
      </c>
      <c r="M818" s="122"/>
      <c r="N818" s="122">
        <f t="shared" si="172"/>
        <v>0</v>
      </c>
      <c r="O818" s="123">
        <v>21</v>
      </c>
      <c r="P818" s="123">
        <f t="shared" si="173"/>
        <v>0</v>
      </c>
      <c r="Q818" s="123">
        <f t="shared" si="174"/>
        <v>0</v>
      </c>
      <c r="R818" s="9"/>
      <c r="S818" s="9"/>
      <c r="T818" s="9"/>
    </row>
    <row r="819" spans="1:20" ht="11.25" outlineLevel="5" x14ac:dyDescent="0.2">
      <c r="A819" s="12"/>
      <c r="B819" s="117"/>
      <c r="C819" s="118">
        <v>576</v>
      </c>
      <c r="D819" s="119" t="s">
        <v>501</v>
      </c>
      <c r="E819" s="120" t="s">
        <v>883</v>
      </c>
      <c r="F819" s="121" t="s">
        <v>884</v>
      </c>
      <c r="G819" s="119" t="s">
        <v>547</v>
      </c>
      <c r="H819" s="122">
        <v>51.3</v>
      </c>
      <c r="I819" s="150"/>
      <c r="J819" s="123">
        <f t="shared" si="170"/>
        <v>0</v>
      </c>
      <c r="K819" s="122">
        <v>3.1E-4</v>
      </c>
      <c r="L819" s="122">
        <f t="shared" si="171"/>
        <v>1.5903E-2</v>
      </c>
      <c r="M819" s="122"/>
      <c r="N819" s="122">
        <f t="shared" si="172"/>
        <v>0</v>
      </c>
      <c r="O819" s="123">
        <v>21</v>
      </c>
      <c r="P819" s="123">
        <f t="shared" si="173"/>
        <v>0</v>
      </c>
      <c r="Q819" s="123">
        <f t="shared" si="174"/>
        <v>0</v>
      </c>
      <c r="R819" s="9"/>
      <c r="S819" s="9"/>
      <c r="T819" s="9"/>
    </row>
    <row r="820" spans="1:20" ht="11.25" outlineLevel="5" x14ac:dyDescent="0.2">
      <c r="A820" s="12"/>
      <c r="B820" s="117"/>
      <c r="C820" s="118">
        <v>577</v>
      </c>
      <c r="D820" s="119" t="s">
        <v>501</v>
      </c>
      <c r="E820" s="120" t="s">
        <v>887</v>
      </c>
      <c r="F820" s="121" t="s">
        <v>888</v>
      </c>
      <c r="G820" s="119" t="s">
        <v>547</v>
      </c>
      <c r="H820" s="122">
        <v>62.7</v>
      </c>
      <c r="I820" s="150"/>
      <c r="J820" s="123">
        <f t="shared" si="170"/>
        <v>0</v>
      </c>
      <c r="K820" s="122">
        <v>3.0000000000000001E-5</v>
      </c>
      <c r="L820" s="122">
        <f t="shared" si="171"/>
        <v>1.8810000000000001E-3</v>
      </c>
      <c r="M820" s="122"/>
      <c r="N820" s="122">
        <f t="shared" si="172"/>
        <v>0</v>
      </c>
      <c r="O820" s="123">
        <v>21</v>
      </c>
      <c r="P820" s="123">
        <f t="shared" si="173"/>
        <v>0</v>
      </c>
      <c r="Q820" s="123">
        <f t="shared" si="174"/>
        <v>0</v>
      </c>
      <c r="R820" s="9"/>
      <c r="S820" s="9"/>
      <c r="T820" s="9"/>
    </row>
    <row r="821" spans="1:20" ht="11.25" outlineLevel="5" x14ac:dyDescent="0.2">
      <c r="A821" s="12"/>
      <c r="B821" s="117"/>
      <c r="C821" s="118">
        <v>578</v>
      </c>
      <c r="D821" s="119" t="s">
        <v>501</v>
      </c>
      <c r="E821" s="120" t="s">
        <v>893</v>
      </c>
      <c r="F821" s="121" t="s">
        <v>894</v>
      </c>
      <c r="G821" s="119" t="s">
        <v>534</v>
      </c>
      <c r="H821" s="122">
        <v>3.4062607250000001</v>
      </c>
      <c r="I821" s="150"/>
      <c r="J821" s="123">
        <f t="shared" si="170"/>
        <v>0</v>
      </c>
      <c r="K821" s="122"/>
      <c r="L821" s="122">
        <f t="shared" si="171"/>
        <v>0</v>
      </c>
      <c r="M821" s="122"/>
      <c r="N821" s="122">
        <f t="shared" si="172"/>
        <v>0</v>
      </c>
      <c r="O821" s="123">
        <v>21</v>
      </c>
      <c r="P821" s="123">
        <f t="shared" si="173"/>
        <v>0</v>
      </c>
      <c r="Q821" s="123">
        <f t="shared" si="174"/>
        <v>0</v>
      </c>
      <c r="R821" s="9"/>
      <c r="S821" s="9"/>
      <c r="T821" s="9"/>
    </row>
    <row r="822" spans="1:20" outlineLevel="5" x14ac:dyDescent="0.15">
      <c r="B822" s="7"/>
      <c r="C822" s="7"/>
      <c r="D822" s="7"/>
      <c r="E822" s="7"/>
      <c r="F822" s="7"/>
      <c r="G822" s="7"/>
      <c r="H822" s="7"/>
      <c r="I822" s="9"/>
      <c r="J822" s="9"/>
      <c r="K822" s="7"/>
      <c r="L822" s="7"/>
      <c r="M822" s="7"/>
      <c r="N822" s="7"/>
      <c r="O822" s="7"/>
      <c r="P822" s="9"/>
      <c r="Q822" s="9"/>
    </row>
    <row r="823" spans="1:20" ht="10.5" outlineLevel="3" x14ac:dyDescent="0.15">
      <c r="A823" s="69" t="s">
        <v>313</v>
      </c>
      <c r="B823" s="103">
        <v>4</v>
      </c>
      <c r="C823" s="104"/>
      <c r="D823" s="105" t="s">
        <v>499</v>
      </c>
      <c r="E823" s="105"/>
      <c r="F823" s="106" t="s">
        <v>121</v>
      </c>
      <c r="G823" s="105"/>
      <c r="H823" s="107"/>
      <c r="I823" s="108"/>
      <c r="J823" s="71">
        <f>SUBTOTAL(9,J824:J828)</f>
        <v>0</v>
      </c>
      <c r="K823" s="107"/>
      <c r="L823" s="72">
        <f>SUBTOTAL(9,L824:L828)</f>
        <v>3.4111199999999994E-2</v>
      </c>
      <c r="M823" s="107"/>
      <c r="N823" s="72">
        <f>SUBTOTAL(9,N824:N828)</f>
        <v>0</v>
      </c>
      <c r="O823" s="109"/>
      <c r="P823" s="71">
        <f>SUBTOTAL(9,P824:P828)</f>
        <v>0</v>
      </c>
      <c r="Q823" s="71">
        <f>SUBTOTAL(9,Q824:Q828)</f>
        <v>0</v>
      </c>
      <c r="R823" s="7"/>
      <c r="S823" s="9"/>
      <c r="T823" s="9"/>
    </row>
    <row r="824" spans="1:20" ht="9" outlineLevel="4" x14ac:dyDescent="0.15">
      <c r="A824" s="73" t="s">
        <v>314</v>
      </c>
      <c r="B824" s="110">
        <v>5</v>
      </c>
      <c r="C824" s="111"/>
      <c r="D824" s="112" t="s">
        <v>500</v>
      </c>
      <c r="E824" s="112"/>
      <c r="F824" s="113" t="s">
        <v>315</v>
      </c>
      <c r="G824" s="112"/>
      <c r="H824" s="114"/>
      <c r="I824" s="115"/>
      <c r="J824" s="75">
        <f>SUBTOTAL(9,J825:J828)</f>
        <v>0</v>
      </c>
      <c r="K824" s="114"/>
      <c r="L824" s="76">
        <f>SUBTOTAL(9,L825:L828)</f>
        <v>3.4111199999999994E-2</v>
      </c>
      <c r="M824" s="114"/>
      <c r="N824" s="76">
        <f>SUBTOTAL(9,N825:N828)</f>
        <v>0</v>
      </c>
      <c r="O824" s="116"/>
      <c r="P824" s="75">
        <f>SUBTOTAL(9,P825:P828)</f>
        <v>0</v>
      </c>
      <c r="Q824" s="75">
        <f>SUBTOTAL(9,Q825:Q828)</f>
        <v>0</v>
      </c>
      <c r="R824" s="7"/>
      <c r="S824" s="9"/>
      <c r="T824" s="9"/>
    </row>
    <row r="825" spans="1:20" ht="11.25" outlineLevel="5" x14ac:dyDescent="0.2">
      <c r="A825" s="12"/>
      <c r="B825" s="117"/>
      <c r="C825" s="118">
        <v>579</v>
      </c>
      <c r="D825" s="119" t="s">
        <v>501</v>
      </c>
      <c r="E825" s="120" t="s">
        <v>1600</v>
      </c>
      <c r="F825" s="121" t="s">
        <v>1601</v>
      </c>
      <c r="G825" s="119" t="s">
        <v>504</v>
      </c>
      <c r="H825" s="122">
        <v>109.13</v>
      </c>
      <c r="I825" s="150"/>
      <c r="J825" s="123">
        <f>H825*I825</f>
        <v>0</v>
      </c>
      <c r="K825" s="122"/>
      <c r="L825" s="122">
        <f>H825*K825</f>
        <v>0</v>
      </c>
      <c r="M825" s="122"/>
      <c r="N825" s="122">
        <f>H825*M825</f>
        <v>0</v>
      </c>
      <c r="O825" s="123">
        <v>21</v>
      </c>
      <c r="P825" s="123">
        <f>J825*(O825/100)</f>
        <v>0</v>
      </c>
      <c r="Q825" s="123">
        <f>J825+P825</f>
        <v>0</v>
      </c>
      <c r="R825" s="9"/>
      <c r="S825" s="9"/>
      <c r="T825" s="9"/>
    </row>
    <row r="826" spans="1:20" ht="11.25" outlineLevel="5" x14ac:dyDescent="0.2">
      <c r="A826" s="12"/>
      <c r="B826" s="117"/>
      <c r="C826" s="118">
        <v>580</v>
      </c>
      <c r="D826" s="119" t="s">
        <v>501</v>
      </c>
      <c r="E826" s="120" t="s">
        <v>1602</v>
      </c>
      <c r="F826" s="121" t="s">
        <v>1603</v>
      </c>
      <c r="G826" s="119" t="s">
        <v>504</v>
      </c>
      <c r="H826" s="122">
        <v>71.064999999999998</v>
      </c>
      <c r="I826" s="150"/>
      <c r="J826" s="123">
        <f>H826*I826</f>
        <v>0</v>
      </c>
      <c r="K826" s="122">
        <v>2.0000000000000001E-4</v>
      </c>
      <c r="L826" s="122">
        <f>H826*K826</f>
        <v>1.4213E-2</v>
      </c>
      <c r="M826" s="122"/>
      <c r="N826" s="122">
        <f>H826*M826</f>
        <v>0</v>
      </c>
      <c r="O826" s="123">
        <v>21</v>
      </c>
      <c r="P826" s="123">
        <f>J826*(O826/100)</f>
        <v>0</v>
      </c>
      <c r="Q826" s="123">
        <f>J826+P826</f>
        <v>0</v>
      </c>
      <c r="R826" s="9"/>
      <c r="S826" s="9"/>
      <c r="T826" s="9"/>
    </row>
    <row r="827" spans="1:20" ht="11.25" outlineLevel="5" x14ac:dyDescent="0.2">
      <c r="A827" s="12"/>
      <c r="B827" s="117"/>
      <c r="C827" s="118">
        <v>581</v>
      </c>
      <c r="D827" s="119" t="s">
        <v>501</v>
      </c>
      <c r="E827" s="120" t="s">
        <v>901</v>
      </c>
      <c r="F827" s="121" t="s">
        <v>902</v>
      </c>
      <c r="G827" s="119" t="s">
        <v>504</v>
      </c>
      <c r="H827" s="122">
        <v>71.064999999999998</v>
      </c>
      <c r="I827" s="150"/>
      <c r="J827" s="123">
        <f>H827*I827</f>
        <v>0</v>
      </c>
      <c r="K827" s="122">
        <v>2.7999999999999998E-4</v>
      </c>
      <c r="L827" s="122">
        <f>H827*K827</f>
        <v>1.9898199999999998E-2</v>
      </c>
      <c r="M827" s="122"/>
      <c r="N827" s="122">
        <f>H827*M827</f>
        <v>0</v>
      </c>
      <c r="O827" s="123">
        <v>21</v>
      </c>
      <c r="P827" s="123">
        <f>J827*(O827/100)</f>
        <v>0</v>
      </c>
      <c r="Q827" s="123">
        <f>J827+P827</f>
        <v>0</v>
      </c>
      <c r="R827" s="9"/>
      <c r="S827" s="9"/>
      <c r="T827" s="9"/>
    </row>
    <row r="828" spans="1:20" outlineLevel="5" x14ac:dyDescent="0.15">
      <c r="B828" s="7"/>
      <c r="C828" s="7"/>
      <c r="D828" s="7"/>
      <c r="E828" s="7"/>
      <c r="F828" s="7"/>
      <c r="G828" s="7"/>
      <c r="H828" s="7"/>
      <c r="I828" s="9"/>
      <c r="J828" s="9"/>
      <c r="K828" s="7"/>
      <c r="L828" s="7"/>
      <c r="M828" s="7"/>
      <c r="N828" s="7"/>
      <c r="O828" s="7"/>
      <c r="P828" s="9"/>
      <c r="Q828" s="9"/>
    </row>
    <row r="829" spans="1:20" ht="10.5" outlineLevel="3" x14ac:dyDescent="0.15">
      <c r="A829" s="69" t="s">
        <v>316</v>
      </c>
      <c r="B829" s="103">
        <v>4</v>
      </c>
      <c r="C829" s="104"/>
      <c r="D829" s="105" t="s">
        <v>499</v>
      </c>
      <c r="E829" s="105"/>
      <c r="F829" s="106" t="s">
        <v>125</v>
      </c>
      <c r="G829" s="105"/>
      <c r="H829" s="107"/>
      <c r="I829" s="108"/>
      <c r="J829" s="71">
        <f>SUBTOTAL(9,J830:J834)</f>
        <v>0</v>
      </c>
      <c r="K829" s="107"/>
      <c r="L829" s="72">
        <f>SUBTOTAL(9,L830:L834)</f>
        <v>0</v>
      </c>
      <c r="M829" s="107"/>
      <c r="N829" s="72">
        <f>SUBTOTAL(9,N830:N834)</f>
        <v>0</v>
      </c>
      <c r="O829" s="109"/>
      <c r="P829" s="71">
        <f>SUBTOTAL(9,P830:P834)</f>
        <v>0</v>
      </c>
      <c r="Q829" s="71">
        <f>SUBTOTAL(9,Q830:Q834)</f>
        <v>0</v>
      </c>
      <c r="R829" s="7"/>
      <c r="S829" s="9"/>
      <c r="T829" s="9"/>
    </row>
    <row r="830" spans="1:20" ht="9" outlineLevel="4" x14ac:dyDescent="0.15">
      <c r="A830" s="73" t="s">
        <v>317</v>
      </c>
      <c r="B830" s="110">
        <v>5</v>
      </c>
      <c r="C830" s="111"/>
      <c r="D830" s="112" t="s">
        <v>500</v>
      </c>
      <c r="E830" s="112"/>
      <c r="F830" s="113" t="s">
        <v>127</v>
      </c>
      <c r="G830" s="112"/>
      <c r="H830" s="114"/>
      <c r="I830" s="115"/>
      <c r="J830" s="75">
        <f>SUBTOTAL(9,J831:J834)</f>
        <v>0</v>
      </c>
      <c r="K830" s="114"/>
      <c r="L830" s="76">
        <f>SUBTOTAL(9,L831:L834)</f>
        <v>0</v>
      </c>
      <c r="M830" s="114"/>
      <c r="N830" s="76">
        <f>SUBTOTAL(9,N831:N834)</f>
        <v>0</v>
      </c>
      <c r="O830" s="116"/>
      <c r="P830" s="75">
        <f>SUBTOTAL(9,P831:P834)</f>
        <v>0</v>
      </c>
      <c r="Q830" s="75">
        <f>SUBTOTAL(9,Q831:Q834)</f>
        <v>0</v>
      </c>
      <c r="R830" s="7"/>
      <c r="S830" s="9"/>
      <c r="T830" s="9"/>
    </row>
    <row r="831" spans="1:20" ht="11.25" outlineLevel="5" x14ac:dyDescent="0.2">
      <c r="A831" s="12"/>
      <c r="B831" s="117"/>
      <c r="C831" s="118">
        <v>582</v>
      </c>
      <c r="D831" s="119" t="s">
        <v>903</v>
      </c>
      <c r="E831" s="120" t="s">
        <v>1604</v>
      </c>
      <c r="F831" s="121" t="s">
        <v>905</v>
      </c>
      <c r="G831" s="119" t="s">
        <v>594</v>
      </c>
      <c r="H831" s="122">
        <v>1</v>
      </c>
      <c r="I831" s="150"/>
      <c r="J831" s="123">
        <f>H831*I831</f>
        <v>0</v>
      </c>
      <c r="K831" s="122"/>
      <c r="L831" s="122">
        <f>H831*K831</f>
        <v>0</v>
      </c>
      <c r="M831" s="122"/>
      <c r="N831" s="122">
        <f>H831*M831</f>
        <v>0</v>
      </c>
      <c r="O831" s="123">
        <v>21</v>
      </c>
      <c r="P831" s="123">
        <f>J831*(O831/100)</f>
        <v>0</v>
      </c>
      <c r="Q831" s="123">
        <f>J831+P831</f>
        <v>0</v>
      </c>
      <c r="R831" s="9"/>
      <c r="S831" s="9"/>
      <c r="T831" s="9"/>
    </row>
    <row r="832" spans="1:20" ht="11.25" outlineLevel="5" x14ac:dyDescent="0.2">
      <c r="A832" s="12"/>
      <c r="B832" s="117"/>
      <c r="C832" s="118">
        <v>583</v>
      </c>
      <c r="D832" s="119" t="s">
        <v>903</v>
      </c>
      <c r="E832" s="120" t="s">
        <v>1605</v>
      </c>
      <c r="F832" s="121" t="s">
        <v>907</v>
      </c>
      <c r="G832" s="119" t="s">
        <v>594</v>
      </c>
      <c r="H832" s="122">
        <v>1</v>
      </c>
      <c r="I832" s="150"/>
      <c r="J832" s="123">
        <f>H832*I832</f>
        <v>0</v>
      </c>
      <c r="K832" s="122"/>
      <c r="L832" s="122">
        <f>H832*K832</f>
        <v>0</v>
      </c>
      <c r="M832" s="122"/>
      <c r="N832" s="122">
        <f>H832*M832</f>
        <v>0</v>
      </c>
      <c r="O832" s="123">
        <v>21</v>
      </c>
      <c r="P832" s="123">
        <f>J832*(O832/100)</f>
        <v>0</v>
      </c>
      <c r="Q832" s="123">
        <f>J832+P832</f>
        <v>0</v>
      </c>
      <c r="R832" s="9"/>
      <c r="S832" s="9"/>
      <c r="T832" s="9"/>
    </row>
    <row r="833" spans="1:20" ht="11.25" outlineLevel="5" x14ac:dyDescent="0.2">
      <c r="A833" s="12"/>
      <c r="B833" s="117"/>
      <c r="C833" s="118">
        <v>584</v>
      </c>
      <c r="D833" s="119" t="s">
        <v>903</v>
      </c>
      <c r="E833" s="120" t="s">
        <v>1606</v>
      </c>
      <c r="F833" s="121" t="s">
        <v>909</v>
      </c>
      <c r="G833" s="119" t="s">
        <v>594</v>
      </c>
      <c r="H833" s="122">
        <v>1</v>
      </c>
      <c r="I833" s="150"/>
      <c r="J833" s="123">
        <f>H833*I833</f>
        <v>0</v>
      </c>
      <c r="K833" s="122"/>
      <c r="L833" s="122">
        <f>H833*K833</f>
        <v>0</v>
      </c>
      <c r="M833" s="122"/>
      <c r="N833" s="122">
        <f>H833*M833</f>
        <v>0</v>
      </c>
      <c r="O833" s="123">
        <v>21</v>
      </c>
      <c r="P833" s="123">
        <f>J833*(O833/100)</f>
        <v>0</v>
      </c>
      <c r="Q833" s="123">
        <f>J833+P833</f>
        <v>0</v>
      </c>
      <c r="R833" s="9"/>
      <c r="S833" s="9"/>
      <c r="T833" s="9"/>
    </row>
    <row r="834" spans="1:20" outlineLevel="5" x14ac:dyDescent="0.15">
      <c r="B834" s="7"/>
      <c r="C834" s="7"/>
      <c r="D834" s="7"/>
      <c r="E834" s="7"/>
      <c r="F834" s="7"/>
      <c r="G834" s="7"/>
      <c r="H834" s="7"/>
      <c r="I834" s="9"/>
      <c r="J834" s="9"/>
      <c r="K834" s="7"/>
      <c r="L834" s="7"/>
      <c r="M834" s="7"/>
      <c r="N834" s="7"/>
      <c r="O834" s="7"/>
      <c r="P834" s="9"/>
      <c r="Q834" s="9"/>
    </row>
    <row r="835" spans="1:20" ht="11.25" outlineLevel="2" x14ac:dyDescent="0.2">
      <c r="A835" s="65" t="s">
        <v>318</v>
      </c>
      <c r="B835" s="96">
        <v>3</v>
      </c>
      <c r="C835" s="97"/>
      <c r="D835" s="98" t="s">
        <v>498</v>
      </c>
      <c r="E835" s="98"/>
      <c r="F835" s="99" t="s">
        <v>319</v>
      </c>
      <c r="G835" s="98"/>
      <c r="H835" s="100"/>
      <c r="I835" s="101"/>
      <c r="J835" s="67">
        <f>SUBTOTAL(9,J836:J841)</f>
        <v>0</v>
      </c>
      <c r="K835" s="100"/>
      <c r="L835" s="68">
        <f>SUBTOTAL(9,L836:L841)</f>
        <v>0.16600000000000001</v>
      </c>
      <c r="M835" s="100"/>
      <c r="N835" s="68">
        <f>SUBTOTAL(9,N836:N841)</f>
        <v>0</v>
      </c>
      <c r="O835" s="102"/>
      <c r="P835" s="67">
        <f>SUBTOTAL(9,P836:P841)</f>
        <v>0</v>
      </c>
      <c r="Q835" s="67">
        <f>SUBTOTAL(9,Q836:Q841)</f>
        <v>0</v>
      </c>
      <c r="R835" s="7"/>
      <c r="S835" s="9"/>
      <c r="T835" s="9"/>
    </row>
    <row r="836" spans="1:20" ht="10.5" outlineLevel="3" x14ac:dyDescent="0.15">
      <c r="A836" s="69" t="s">
        <v>320</v>
      </c>
      <c r="B836" s="103">
        <v>4</v>
      </c>
      <c r="C836" s="104"/>
      <c r="D836" s="105" t="s">
        <v>499</v>
      </c>
      <c r="E836" s="105"/>
      <c r="F836" s="106" t="s">
        <v>153</v>
      </c>
      <c r="G836" s="105"/>
      <c r="H836" s="107"/>
      <c r="I836" s="108"/>
      <c r="J836" s="71">
        <f>SUBTOTAL(9,J837:J841)</f>
        <v>0</v>
      </c>
      <c r="K836" s="107"/>
      <c r="L836" s="72">
        <f>SUBTOTAL(9,L837:L841)</f>
        <v>0.16600000000000001</v>
      </c>
      <c r="M836" s="107"/>
      <c r="N836" s="72">
        <f>SUBTOTAL(9,N837:N841)</f>
        <v>0</v>
      </c>
      <c r="O836" s="109"/>
      <c r="P836" s="71">
        <f>SUBTOTAL(9,P837:P841)</f>
        <v>0</v>
      </c>
      <c r="Q836" s="71">
        <f>SUBTOTAL(9,Q837:Q841)</f>
        <v>0</v>
      </c>
      <c r="R836" s="7"/>
      <c r="S836" s="9"/>
      <c r="T836" s="9"/>
    </row>
    <row r="837" spans="1:20" ht="9" outlineLevel="4" x14ac:dyDescent="0.15">
      <c r="A837" s="73" t="s">
        <v>321</v>
      </c>
      <c r="B837" s="110">
        <v>5</v>
      </c>
      <c r="C837" s="111"/>
      <c r="D837" s="112" t="s">
        <v>500</v>
      </c>
      <c r="E837" s="112"/>
      <c r="F837" s="113" t="s">
        <v>155</v>
      </c>
      <c r="G837" s="112"/>
      <c r="H837" s="114"/>
      <c r="I837" s="115"/>
      <c r="J837" s="75">
        <f>SUBTOTAL(9,J838:J841)</f>
        <v>0</v>
      </c>
      <c r="K837" s="114"/>
      <c r="L837" s="76">
        <f>SUBTOTAL(9,L838:L841)</f>
        <v>0.16600000000000001</v>
      </c>
      <c r="M837" s="114"/>
      <c r="N837" s="76">
        <f>SUBTOTAL(9,N838:N841)</f>
        <v>0</v>
      </c>
      <c r="O837" s="116"/>
      <c r="P837" s="75">
        <f>SUBTOTAL(9,P838:P841)</f>
        <v>0</v>
      </c>
      <c r="Q837" s="75">
        <f>SUBTOTAL(9,Q838:Q841)</f>
        <v>0</v>
      </c>
      <c r="R837" s="7"/>
      <c r="S837" s="9"/>
      <c r="T837" s="9"/>
    </row>
    <row r="838" spans="1:20" ht="11.25" outlineLevel="5" x14ac:dyDescent="0.2">
      <c r="A838" s="12"/>
      <c r="B838" s="117"/>
      <c r="C838" s="118">
        <v>585</v>
      </c>
      <c r="D838" s="119" t="s">
        <v>501</v>
      </c>
      <c r="E838" s="120" t="s">
        <v>1607</v>
      </c>
      <c r="F838" s="121" t="s">
        <v>1608</v>
      </c>
      <c r="G838" s="119" t="s">
        <v>534</v>
      </c>
      <c r="H838" s="122">
        <v>0.16600000000000001</v>
      </c>
      <c r="I838" s="150"/>
      <c r="J838" s="123">
        <f>H838*I838</f>
        <v>0</v>
      </c>
      <c r="K838" s="122"/>
      <c r="L838" s="122">
        <f>H838*K838</f>
        <v>0</v>
      </c>
      <c r="M838" s="122"/>
      <c r="N838" s="122">
        <f>H838*M838</f>
        <v>0</v>
      </c>
      <c r="O838" s="123">
        <v>21</v>
      </c>
      <c r="P838" s="123">
        <f>J838*(O838/100)</f>
        <v>0</v>
      </c>
      <c r="Q838" s="123">
        <f>J838+P838</f>
        <v>0</v>
      </c>
      <c r="R838" s="9"/>
      <c r="S838" s="9"/>
      <c r="T838" s="9"/>
    </row>
    <row r="839" spans="1:20" ht="11.25" outlineLevel="5" x14ac:dyDescent="0.2">
      <c r="A839" s="12"/>
      <c r="B839" s="117"/>
      <c r="C839" s="118">
        <v>586</v>
      </c>
      <c r="D839" s="119" t="s">
        <v>501</v>
      </c>
      <c r="E839" s="120" t="s">
        <v>1609</v>
      </c>
      <c r="F839" s="121" t="s">
        <v>1610</v>
      </c>
      <c r="G839" s="119" t="s">
        <v>591</v>
      </c>
      <c r="H839" s="122">
        <v>80</v>
      </c>
      <c r="I839" s="150"/>
      <c r="J839" s="123">
        <f>H839*I839</f>
        <v>0</v>
      </c>
      <c r="K839" s="122">
        <v>2E-3</v>
      </c>
      <c r="L839" s="122">
        <f>H839*K839</f>
        <v>0.16</v>
      </c>
      <c r="M839" s="122"/>
      <c r="N839" s="122">
        <f>H839*M839</f>
        <v>0</v>
      </c>
      <c r="O839" s="123">
        <v>21</v>
      </c>
      <c r="P839" s="123">
        <f>J839*(O839/100)</f>
        <v>0</v>
      </c>
      <c r="Q839" s="123">
        <f>J839+P839</f>
        <v>0</v>
      </c>
      <c r="R839" s="9"/>
      <c r="S839" s="9"/>
      <c r="T839" s="9"/>
    </row>
    <row r="840" spans="1:20" ht="11.25" outlineLevel="5" x14ac:dyDescent="0.2">
      <c r="A840" s="12"/>
      <c r="B840" s="117"/>
      <c r="C840" s="118">
        <v>587</v>
      </c>
      <c r="D840" s="119" t="s">
        <v>501</v>
      </c>
      <c r="E840" s="120" t="s">
        <v>1611</v>
      </c>
      <c r="F840" s="121" t="s">
        <v>1612</v>
      </c>
      <c r="G840" s="119" t="s">
        <v>547</v>
      </c>
      <c r="H840" s="122">
        <v>4</v>
      </c>
      <c r="I840" s="150"/>
      <c r="J840" s="123">
        <f>H840*I840</f>
        <v>0</v>
      </c>
      <c r="K840" s="122">
        <v>1.5E-3</v>
      </c>
      <c r="L840" s="122">
        <f>H840*K840</f>
        <v>6.0000000000000001E-3</v>
      </c>
      <c r="M840" s="122"/>
      <c r="N840" s="122">
        <f>H840*M840</f>
        <v>0</v>
      </c>
      <c r="O840" s="123">
        <v>21</v>
      </c>
      <c r="P840" s="123">
        <f>J840*(O840/100)</f>
        <v>0</v>
      </c>
      <c r="Q840" s="123">
        <f>J840+P840</f>
        <v>0</v>
      </c>
      <c r="R840" s="9"/>
      <c r="S840" s="9"/>
      <c r="T840" s="9"/>
    </row>
    <row r="841" spans="1:20" outlineLevel="5" x14ac:dyDescent="0.15">
      <c r="B841" s="7"/>
      <c r="C841" s="7"/>
      <c r="D841" s="7"/>
      <c r="E841" s="7"/>
      <c r="F841" s="7"/>
      <c r="G841" s="7"/>
      <c r="H841" s="7"/>
      <c r="I841" s="9"/>
      <c r="J841" s="9"/>
      <c r="K841" s="7"/>
      <c r="L841" s="7"/>
      <c r="M841" s="7"/>
      <c r="N841" s="7"/>
      <c r="O841" s="7"/>
      <c r="P841" s="9"/>
      <c r="Q841" s="9"/>
    </row>
    <row r="842" spans="1:20" ht="11.25" outlineLevel="2" x14ac:dyDescent="0.2">
      <c r="A842" s="65" t="s">
        <v>322</v>
      </c>
      <c r="B842" s="96">
        <v>3</v>
      </c>
      <c r="C842" s="97"/>
      <c r="D842" s="98" t="s">
        <v>498</v>
      </c>
      <c r="E842" s="98"/>
      <c r="F842" s="99" t="s">
        <v>323</v>
      </c>
      <c r="G842" s="98"/>
      <c r="H842" s="100"/>
      <c r="I842" s="101"/>
      <c r="J842" s="67">
        <f>SUBTOTAL(9,J843:J856)</f>
        <v>0</v>
      </c>
      <c r="K842" s="100"/>
      <c r="L842" s="68">
        <f>SUBTOTAL(9,L843:L856)</f>
        <v>0</v>
      </c>
      <c r="M842" s="100"/>
      <c r="N842" s="68">
        <f>SUBTOTAL(9,N843:N856)</f>
        <v>0</v>
      </c>
      <c r="O842" s="102"/>
      <c r="P842" s="67">
        <f>SUBTOTAL(9,P843:P856)</f>
        <v>0</v>
      </c>
      <c r="Q842" s="67">
        <f>SUBTOTAL(9,Q843:Q856)</f>
        <v>0</v>
      </c>
      <c r="R842" s="7"/>
      <c r="S842" s="9"/>
      <c r="T842" s="9"/>
    </row>
    <row r="843" spans="1:20" ht="10.5" outlineLevel="3" x14ac:dyDescent="0.15">
      <c r="A843" s="69" t="s">
        <v>324</v>
      </c>
      <c r="B843" s="103">
        <v>4</v>
      </c>
      <c r="C843" s="104"/>
      <c r="D843" s="105" t="s">
        <v>499</v>
      </c>
      <c r="E843" s="105"/>
      <c r="F843" s="106" t="s">
        <v>325</v>
      </c>
      <c r="G843" s="105"/>
      <c r="H843" s="107"/>
      <c r="I843" s="108"/>
      <c r="J843" s="71">
        <f>SUBTOTAL(9,J844:J856)</f>
        <v>0</v>
      </c>
      <c r="K843" s="107"/>
      <c r="L843" s="72">
        <f>SUBTOTAL(9,L844:L856)</f>
        <v>0</v>
      </c>
      <c r="M843" s="107"/>
      <c r="N843" s="72">
        <f>SUBTOTAL(9,N844:N856)</f>
        <v>0</v>
      </c>
      <c r="O843" s="109"/>
      <c r="P843" s="71">
        <f>SUBTOTAL(9,P844:P856)</f>
        <v>0</v>
      </c>
      <c r="Q843" s="71">
        <f>SUBTOTAL(9,Q844:Q856)</f>
        <v>0</v>
      </c>
      <c r="R843" s="7"/>
      <c r="S843" s="9"/>
      <c r="T843" s="9"/>
    </row>
    <row r="844" spans="1:20" ht="9" outlineLevel="4" x14ac:dyDescent="0.15">
      <c r="A844" s="73" t="s">
        <v>326</v>
      </c>
      <c r="B844" s="110">
        <v>5</v>
      </c>
      <c r="C844" s="111"/>
      <c r="D844" s="112" t="s">
        <v>500</v>
      </c>
      <c r="E844" s="112"/>
      <c r="F844" s="113" t="s">
        <v>327</v>
      </c>
      <c r="G844" s="112"/>
      <c r="H844" s="114"/>
      <c r="I844" s="115"/>
      <c r="J844" s="75">
        <f>SUBTOTAL(9,J845:J856)</f>
        <v>0</v>
      </c>
      <c r="K844" s="114"/>
      <c r="L844" s="76">
        <f>SUBTOTAL(9,L845:L856)</f>
        <v>0</v>
      </c>
      <c r="M844" s="114"/>
      <c r="N844" s="76">
        <f>SUBTOTAL(9,N845:N856)</f>
        <v>0</v>
      </c>
      <c r="O844" s="116"/>
      <c r="P844" s="75">
        <f>SUBTOTAL(9,P845:P856)</f>
        <v>0</v>
      </c>
      <c r="Q844" s="75">
        <f>SUBTOTAL(9,Q845:Q856)</f>
        <v>0</v>
      </c>
      <c r="R844" s="7"/>
      <c r="S844" s="9"/>
      <c r="T844" s="9"/>
    </row>
    <row r="845" spans="1:20" ht="22.5" outlineLevel="5" x14ac:dyDescent="0.2">
      <c r="A845" s="12"/>
      <c r="B845" s="117"/>
      <c r="C845" s="118">
        <v>588</v>
      </c>
      <c r="D845" s="119" t="s">
        <v>1423</v>
      </c>
      <c r="E845" s="120" t="s">
        <v>1613</v>
      </c>
      <c r="F845" s="121" t="s">
        <v>1614</v>
      </c>
      <c r="G845" s="119" t="s">
        <v>591</v>
      </c>
      <c r="H845" s="122">
        <v>51</v>
      </c>
      <c r="I845" s="150"/>
      <c r="J845" s="123">
        <f t="shared" ref="J845:J855" si="175">H845*I845</f>
        <v>0</v>
      </c>
      <c r="K845" s="122"/>
      <c r="L845" s="122">
        <f t="shared" ref="L845:L855" si="176">H845*K845</f>
        <v>0</v>
      </c>
      <c r="M845" s="122"/>
      <c r="N845" s="122">
        <f t="shared" ref="N845:N855" si="177">H845*M845</f>
        <v>0</v>
      </c>
      <c r="O845" s="123">
        <v>21</v>
      </c>
      <c r="P845" s="123">
        <f t="shared" ref="P845:P855" si="178">J845*(O845/100)</f>
        <v>0</v>
      </c>
      <c r="Q845" s="123">
        <f t="shared" ref="Q845:Q855" si="179">J845+P845</f>
        <v>0</v>
      </c>
      <c r="R845" s="9"/>
      <c r="S845" s="9"/>
      <c r="T845" s="9"/>
    </row>
    <row r="846" spans="1:20" ht="11.25" outlineLevel="5" x14ac:dyDescent="0.2">
      <c r="A846" s="12"/>
      <c r="B846" s="117"/>
      <c r="C846" s="118">
        <v>589</v>
      </c>
      <c r="D846" s="119" t="s">
        <v>1423</v>
      </c>
      <c r="E846" s="120" t="s">
        <v>1615</v>
      </c>
      <c r="F846" s="121" t="s">
        <v>1616</v>
      </c>
      <c r="G846" s="119" t="s">
        <v>591</v>
      </c>
      <c r="H846" s="122">
        <v>17</v>
      </c>
      <c r="I846" s="150"/>
      <c r="J846" s="123">
        <f t="shared" si="175"/>
        <v>0</v>
      </c>
      <c r="K846" s="122"/>
      <c r="L846" s="122">
        <f t="shared" si="176"/>
        <v>0</v>
      </c>
      <c r="M846" s="122"/>
      <c r="N846" s="122">
        <f t="shared" si="177"/>
        <v>0</v>
      </c>
      <c r="O846" s="123">
        <v>21</v>
      </c>
      <c r="P846" s="123">
        <f t="shared" si="178"/>
        <v>0</v>
      </c>
      <c r="Q846" s="123">
        <f t="shared" si="179"/>
        <v>0</v>
      </c>
      <c r="R846" s="9"/>
      <c r="S846" s="9"/>
      <c r="T846" s="9"/>
    </row>
    <row r="847" spans="1:20" ht="11.25" outlineLevel="5" x14ac:dyDescent="0.2">
      <c r="A847" s="12"/>
      <c r="B847" s="117"/>
      <c r="C847" s="118">
        <v>590</v>
      </c>
      <c r="D847" s="119" t="s">
        <v>1423</v>
      </c>
      <c r="E847" s="120" t="s">
        <v>1617</v>
      </c>
      <c r="F847" s="121" t="s">
        <v>1618</v>
      </c>
      <c r="G847" s="119" t="s">
        <v>591</v>
      </c>
      <c r="H847" s="122">
        <v>34</v>
      </c>
      <c r="I847" s="150"/>
      <c r="J847" s="123">
        <f t="shared" si="175"/>
        <v>0</v>
      </c>
      <c r="K847" s="122"/>
      <c r="L847" s="122">
        <f t="shared" si="176"/>
        <v>0</v>
      </c>
      <c r="M847" s="122"/>
      <c r="N847" s="122">
        <f t="shared" si="177"/>
        <v>0</v>
      </c>
      <c r="O847" s="123">
        <v>21</v>
      </c>
      <c r="P847" s="123">
        <f t="shared" si="178"/>
        <v>0</v>
      </c>
      <c r="Q847" s="123">
        <f t="shared" si="179"/>
        <v>0</v>
      </c>
      <c r="R847" s="9"/>
      <c r="S847" s="9"/>
      <c r="T847" s="9"/>
    </row>
    <row r="848" spans="1:20" ht="11.25" outlineLevel="5" x14ac:dyDescent="0.2">
      <c r="A848" s="12"/>
      <c r="B848" s="117"/>
      <c r="C848" s="118">
        <v>591</v>
      </c>
      <c r="D848" s="119" t="s">
        <v>1423</v>
      </c>
      <c r="E848" s="120" t="s">
        <v>1619</v>
      </c>
      <c r="F848" s="121" t="s">
        <v>1620</v>
      </c>
      <c r="G848" s="119" t="s">
        <v>591</v>
      </c>
      <c r="H848" s="122">
        <v>17</v>
      </c>
      <c r="I848" s="150"/>
      <c r="J848" s="123">
        <f t="shared" si="175"/>
        <v>0</v>
      </c>
      <c r="K848" s="122"/>
      <c r="L848" s="122">
        <f t="shared" si="176"/>
        <v>0</v>
      </c>
      <c r="M848" s="122"/>
      <c r="N848" s="122">
        <f t="shared" si="177"/>
        <v>0</v>
      </c>
      <c r="O848" s="123">
        <v>21</v>
      </c>
      <c r="P848" s="123">
        <f t="shared" si="178"/>
        <v>0</v>
      </c>
      <c r="Q848" s="123">
        <f t="shared" si="179"/>
        <v>0</v>
      </c>
      <c r="R848" s="9"/>
      <c r="S848" s="9"/>
      <c r="T848" s="9"/>
    </row>
    <row r="849" spans="1:20" ht="11.25" outlineLevel="5" x14ac:dyDescent="0.2">
      <c r="A849" s="12"/>
      <c r="B849" s="117"/>
      <c r="C849" s="118">
        <v>592</v>
      </c>
      <c r="D849" s="119" t="s">
        <v>1423</v>
      </c>
      <c r="E849" s="120" t="s">
        <v>1621</v>
      </c>
      <c r="F849" s="121" t="s">
        <v>1622</v>
      </c>
      <c r="G849" s="119" t="s">
        <v>591</v>
      </c>
      <c r="H849" s="122">
        <v>17</v>
      </c>
      <c r="I849" s="150"/>
      <c r="J849" s="123">
        <f t="shared" si="175"/>
        <v>0</v>
      </c>
      <c r="K849" s="122"/>
      <c r="L849" s="122">
        <f t="shared" si="176"/>
        <v>0</v>
      </c>
      <c r="M849" s="122"/>
      <c r="N849" s="122">
        <f t="shared" si="177"/>
        <v>0</v>
      </c>
      <c r="O849" s="123">
        <v>21</v>
      </c>
      <c r="P849" s="123">
        <f t="shared" si="178"/>
        <v>0</v>
      </c>
      <c r="Q849" s="123">
        <f t="shared" si="179"/>
        <v>0</v>
      </c>
      <c r="R849" s="9"/>
      <c r="S849" s="9"/>
      <c r="T849" s="9"/>
    </row>
    <row r="850" spans="1:20" ht="11.25" outlineLevel="5" x14ac:dyDescent="0.2">
      <c r="A850" s="12"/>
      <c r="B850" s="117"/>
      <c r="C850" s="118">
        <v>593</v>
      </c>
      <c r="D850" s="119" t="s">
        <v>1423</v>
      </c>
      <c r="E850" s="120" t="s">
        <v>1623</v>
      </c>
      <c r="F850" s="121" t="s">
        <v>1624</v>
      </c>
      <c r="G850" s="119" t="s">
        <v>591</v>
      </c>
      <c r="H850" s="122">
        <v>34</v>
      </c>
      <c r="I850" s="150"/>
      <c r="J850" s="123">
        <f t="shared" si="175"/>
        <v>0</v>
      </c>
      <c r="K850" s="122"/>
      <c r="L850" s="122">
        <f t="shared" si="176"/>
        <v>0</v>
      </c>
      <c r="M850" s="122"/>
      <c r="N850" s="122">
        <f t="shared" si="177"/>
        <v>0</v>
      </c>
      <c r="O850" s="123">
        <v>21</v>
      </c>
      <c r="P850" s="123">
        <f t="shared" si="178"/>
        <v>0</v>
      </c>
      <c r="Q850" s="123">
        <f t="shared" si="179"/>
        <v>0</v>
      </c>
      <c r="R850" s="9"/>
      <c r="S850" s="9"/>
      <c r="T850" s="9"/>
    </row>
    <row r="851" spans="1:20" ht="11.25" outlineLevel="5" x14ac:dyDescent="0.2">
      <c r="A851" s="12"/>
      <c r="B851" s="117"/>
      <c r="C851" s="118">
        <v>594</v>
      </c>
      <c r="D851" s="119" t="s">
        <v>1423</v>
      </c>
      <c r="E851" s="120" t="s">
        <v>1625</v>
      </c>
      <c r="F851" s="121" t="s">
        <v>1626</v>
      </c>
      <c r="G851" s="119" t="s">
        <v>591</v>
      </c>
      <c r="H851" s="122">
        <v>17</v>
      </c>
      <c r="I851" s="150"/>
      <c r="J851" s="123">
        <f t="shared" si="175"/>
        <v>0</v>
      </c>
      <c r="K851" s="122"/>
      <c r="L851" s="122">
        <f t="shared" si="176"/>
        <v>0</v>
      </c>
      <c r="M851" s="122"/>
      <c r="N851" s="122">
        <f t="shared" si="177"/>
        <v>0</v>
      </c>
      <c r="O851" s="123">
        <v>21</v>
      </c>
      <c r="P851" s="123">
        <f t="shared" si="178"/>
        <v>0</v>
      </c>
      <c r="Q851" s="123">
        <f t="shared" si="179"/>
        <v>0</v>
      </c>
      <c r="R851" s="9"/>
      <c r="S851" s="9"/>
      <c r="T851" s="9"/>
    </row>
    <row r="852" spans="1:20" ht="11.25" outlineLevel="5" x14ac:dyDescent="0.2">
      <c r="A852" s="12"/>
      <c r="B852" s="117"/>
      <c r="C852" s="118">
        <v>595</v>
      </c>
      <c r="D852" s="119" t="s">
        <v>1423</v>
      </c>
      <c r="E852" s="120" t="s">
        <v>1627</v>
      </c>
      <c r="F852" s="121" t="s">
        <v>1628</v>
      </c>
      <c r="G852" s="119" t="s">
        <v>591</v>
      </c>
      <c r="H852" s="122">
        <v>34</v>
      </c>
      <c r="I852" s="150"/>
      <c r="J852" s="123">
        <f t="shared" si="175"/>
        <v>0</v>
      </c>
      <c r="K852" s="122"/>
      <c r="L852" s="122">
        <f t="shared" si="176"/>
        <v>0</v>
      </c>
      <c r="M852" s="122"/>
      <c r="N852" s="122">
        <f t="shared" si="177"/>
        <v>0</v>
      </c>
      <c r="O852" s="123">
        <v>21</v>
      </c>
      <c r="P852" s="123">
        <f t="shared" si="178"/>
        <v>0</v>
      </c>
      <c r="Q852" s="123">
        <f t="shared" si="179"/>
        <v>0</v>
      </c>
      <c r="R852" s="9"/>
      <c r="S852" s="9"/>
      <c r="T852" s="9"/>
    </row>
    <row r="853" spans="1:20" ht="11.25" outlineLevel="5" x14ac:dyDescent="0.2">
      <c r="A853" s="12"/>
      <c r="B853" s="117"/>
      <c r="C853" s="118">
        <v>596</v>
      </c>
      <c r="D853" s="119" t="s">
        <v>1423</v>
      </c>
      <c r="E853" s="120" t="s">
        <v>1629</v>
      </c>
      <c r="F853" s="121" t="s">
        <v>1630</v>
      </c>
      <c r="G853" s="119" t="s">
        <v>591</v>
      </c>
      <c r="H853" s="122">
        <v>51</v>
      </c>
      <c r="I853" s="150"/>
      <c r="J853" s="123">
        <f t="shared" si="175"/>
        <v>0</v>
      </c>
      <c r="K853" s="122"/>
      <c r="L853" s="122">
        <f t="shared" si="176"/>
        <v>0</v>
      </c>
      <c r="M853" s="122"/>
      <c r="N853" s="122">
        <f t="shared" si="177"/>
        <v>0</v>
      </c>
      <c r="O853" s="123">
        <v>21</v>
      </c>
      <c r="P853" s="123">
        <f t="shared" si="178"/>
        <v>0</v>
      </c>
      <c r="Q853" s="123">
        <f t="shared" si="179"/>
        <v>0</v>
      </c>
      <c r="R853" s="9"/>
      <c r="S853" s="9"/>
      <c r="T853" s="9"/>
    </row>
    <row r="854" spans="1:20" ht="22.5" outlineLevel="5" x14ac:dyDescent="0.2">
      <c r="A854" s="12"/>
      <c r="B854" s="117"/>
      <c r="C854" s="118">
        <v>597</v>
      </c>
      <c r="D854" s="119" t="s">
        <v>1423</v>
      </c>
      <c r="E854" s="120" t="s">
        <v>1631</v>
      </c>
      <c r="F854" s="121" t="s">
        <v>1632</v>
      </c>
      <c r="G854" s="119" t="s">
        <v>591</v>
      </c>
      <c r="H854" s="122">
        <v>85</v>
      </c>
      <c r="I854" s="150"/>
      <c r="J854" s="123">
        <f t="shared" si="175"/>
        <v>0</v>
      </c>
      <c r="K854" s="122"/>
      <c r="L854" s="122">
        <f t="shared" si="176"/>
        <v>0</v>
      </c>
      <c r="M854" s="122"/>
      <c r="N854" s="122">
        <f t="shared" si="177"/>
        <v>0</v>
      </c>
      <c r="O854" s="123">
        <v>21</v>
      </c>
      <c r="P854" s="123">
        <f t="shared" si="178"/>
        <v>0</v>
      </c>
      <c r="Q854" s="123">
        <f t="shared" si="179"/>
        <v>0</v>
      </c>
      <c r="R854" s="9"/>
      <c r="S854" s="9"/>
      <c r="T854" s="9"/>
    </row>
    <row r="855" spans="1:20" ht="11.25" outlineLevel="5" x14ac:dyDescent="0.2">
      <c r="A855" s="12"/>
      <c r="B855" s="117"/>
      <c r="C855" s="118">
        <v>598</v>
      </c>
      <c r="D855" s="119" t="s">
        <v>621</v>
      </c>
      <c r="E855" s="120" t="s">
        <v>1633</v>
      </c>
      <c r="F855" s="121" t="s">
        <v>1634</v>
      </c>
      <c r="G855" s="119" t="s">
        <v>985</v>
      </c>
      <c r="H855" s="122">
        <v>1</v>
      </c>
      <c r="I855" s="150"/>
      <c r="J855" s="123">
        <f t="shared" si="175"/>
        <v>0</v>
      </c>
      <c r="K855" s="122"/>
      <c r="L855" s="122">
        <f t="shared" si="176"/>
        <v>0</v>
      </c>
      <c r="M855" s="122"/>
      <c r="N855" s="122">
        <f t="shared" si="177"/>
        <v>0</v>
      </c>
      <c r="O855" s="123">
        <v>21</v>
      </c>
      <c r="P855" s="123">
        <f t="shared" si="178"/>
        <v>0</v>
      </c>
      <c r="Q855" s="123">
        <f t="shared" si="179"/>
        <v>0</v>
      </c>
      <c r="R855" s="9"/>
      <c r="S855" s="9"/>
      <c r="T855" s="9"/>
    </row>
    <row r="856" spans="1:20" outlineLevel="5" x14ac:dyDescent="0.15">
      <c r="B856" s="7"/>
      <c r="C856" s="7"/>
      <c r="D856" s="7"/>
      <c r="E856" s="7"/>
      <c r="F856" s="7"/>
      <c r="G856" s="7"/>
      <c r="H856" s="7"/>
      <c r="I856" s="9"/>
      <c r="J856" s="9"/>
      <c r="K856" s="7"/>
      <c r="L856" s="7"/>
      <c r="M856" s="7"/>
      <c r="N856" s="7"/>
      <c r="O856" s="7"/>
      <c r="P856" s="9"/>
      <c r="Q856" s="9"/>
    </row>
    <row r="857" spans="1:20" ht="12" outlineLevel="1" x14ac:dyDescent="0.2">
      <c r="A857" s="61" t="s">
        <v>328</v>
      </c>
      <c r="B857" s="89">
        <v>2</v>
      </c>
      <c r="C857" s="90"/>
      <c r="D857" s="91" t="s">
        <v>497</v>
      </c>
      <c r="E857" s="91"/>
      <c r="F857" s="92" t="s">
        <v>329</v>
      </c>
      <c r="G857" s="91"/>
      <c r="H857" s="93"/>
      <c r="I857" s="94"/>
      <c r="J857" s="63">
        <f>SUBTOTAL(9,J858:J1356)</f>
        <v>0</v>
      </c>
      <c r="K857" s="93"/>
      <c r="L857" s="64">
        <f>SUBTOTAL(9,L858:L1356)</f>
        <v>84.483744096500018</v>
      </c>
      <c r="M857" s="93"/>
      <c r="N857" s="64">
        <f>SUBTOTAL(9,N858:N1356)</f>
        <v>112.73696177500004</v>
      </c>
      <c r="O857" s="95"/>
      <c r="P857" s="63">
        <f>SUBTOTAL(9,P858:P1356)</f>
        <v>0</v>
      </c>
      <c r="Q857" s="63">
        <f>SUBTOTAL(9,Q858:Q1356)</f>
        <v>0</v>
      </c>
      <c r="R857" s="7"/>
      <c r="S857" s="9"/>
      <c r="T857" s="9"/>
    </row>
    <row r="858" spans="1:20" ht="11.25" outlineLevel="2" x14ac:dyDescent="0.2">
      <c r="A858" s="65" t="s">
        <v>330</v>
      </c>
      <c r="B858" s="96">
        <v>3</v>
      </c>
      <c r="C858" s="97"/>
      <c r="D858" s="98" t="s">
        <v>498</v>
      </c>
      <c r="E858" s="98"/>
      <c r="F858" s="99" t="s">
        <v>331</v>
      </c>
      <c r="G858" s="98"/>
      <c r="H858" s="100"/>
      <c r="I858" s="101"/>
      <c r="J858" s="67">
        <f>SUBTOTAL(9,J859:J1047)</f>
        <v>0</v>
      </c>
      <c r="K858" s="100"/>
      <c r="L858" s="68">
        <f>SUBTOTAL(9,L859:L1047)</f>
        <v>82.534204096500005</v>
      </c>
      <c r="M858" s="100"/>
      <c r="N858" s="68">
        <f>SUBTOTAL(9,N859:N1047)</f>
        <v>111.15808177500003</v>
      </c>
      <c r="O858" s="102"/>
      <c r="P858" s="67">
        <f>SUBTOTAL(9,P859:P1047)</f>
        <v>0</v>
      </c>
      <c r="Q858" s="67">
        <f>SUBTOTAL(9,Q859:Q1047)</f>
        <v>0</v>
      </c>
      <c r="R858" s="7"/>
      <c r="S858" s="9"/>
      <c r="T858" s="9"/>
    </row>
    <row r="859" spans="1:20" ht="10.5" outlineLevel="3" x14ac:dyDescent="0.15">
      <c r="A859" s="69" t="s">
        <v>332</v>
      </c>
      <c r="B859" s="103">
        <v>4</v>
      </c>
      <c r="C859" s="104"/>
      <c r="D859" s="105" t="s">
        <v>499</v>
      </c>
      <c r="E859" s="105"/>
      <c r="F859" s="106" t="s">
        <v>53</v>
      </c>
      <c r="G859" s="105"/>
      <c r="H859" s="107"/>
      <c r="I859" s="108"/>
      <c r="J859" s="71">
        <f>SUBTOTAL(9,J860:J870)</f>
        <v>0</v>
      </c>
      <c r="K859" s="107"/>
      <c r="L859" s="72">
        <f>SUBTOTAL(9,L860:L870)</f>
        <v>19.465485500000003</v>
      </c>
      <c r="M859" s="107"/>
      <c r="N859" s="72">
        <f>SUBTOTAL(9,N860:N870)</f>
        <v>0</v>
      </c>
      <c r="O859" s="109"/>
      <c r="P859" s="71">
        <f>SUBTOTAL(9,P860:P870)</f>
        <v>0</v>
      </c>
      <c r="Q859" s="71">
        <f>SUBTOTAL(9,Q860:Q870)</f>
        <v>0</v>
      </c>
      <c r="R859" s="7"/>
      <c r="S859" s="9"/>
      <c r="T859" s="9"/>
    </row>
    <row r="860" spans="1:20" ht="9" outlineLevel="4" x14ac:dyDescent="0.15">
      <c r="A860" s="73" t="s">
        <v>333</v>
      </c>
      <c r="B860" s="110">
        <v>5</v>
      </c>
      <c r="C860" s="111"/>
      <c r="D860" s="112" t="s">
        <v>500</v>
      </c>
      <c r="E860" s="112"/>
      <c r="F860" s="113" t="s">
        <v>55</v>
      </c>
      <c r="G860" s="112"/>
      <c r="H860" s="114"/>
      <c r="I860" s="115"/>
      <c r="J860" s="75">
        <f>SUBTOTAL(9,J861:J870)</f>
        <v>0</v>
      </c>
      <c r="K860" s="114"/>
      <c r="L860" s="76">
        <f>SUBTOTAL(9,L861:L870)</f>
        <v>19.465485500000003</v>
      </c>
      <c r="M860" s="114"/>
      <c r="N860" s="76">
        <f>SUBTOTAL(9,N861:N870)</f>
        <v>0</v>
      </c>
      <c r="O860" s="116"/>
      <c r="P860" s="75">
        <f>SUBTOTAL(9,P861:P870)</f>
        <v>0</v>
      </c>
      <c r="Q860" s="75">
        <f>SUBTOTAL(9,Q861:Q870)</f>
        <v>0</v>
      </c>
      <c r="R860" s="7"/>
      <c r="S860" s="9"/>
      <c r="T860" s="9"/>
    </row>
    <row r="861" spans="1:20" ht="11.25" outlineLevel="5" x14ac:dyDescent="0.2">
      <c r="A861" s="12"/>
      <c r="B861" s="117"/>
      <c r="C861" s="118">
        <v>599</v>
      </c>
      <c r="D861" s="119" t="s">
        <v>501</v>
      </c>
      <c r="E861" s="120" t="s">
        <v>595</v>
      </c>
      <c r="F861" s="121" t="s">
        <v>596</v>
      </c>
      <c r="G861" s="119" t="s">
        <v>507</v>
      </c>
      <c r="H861" s="122">
        <v>3.5220000000000002</v>
      </c>
      <c r="I861" s="150"/>
      <c r="J861" s="123">
        <f t="shared" ref="J861:J869" si="180">H861*I861</f>
        <v>0</v>
      </c>
      <c r="K861" s="122">
        <v>1.8774999999999999</v>
      </c>
      <c r="L861" s="122">
        <f t="shared" ref="L861:L869" si="181">H861*K861</f>
        <v>6.6125550000000004</v>
      </c>
      <c r="M861" s="122"/>
      <c r="N861" s="122">
        <f t="shared" ref="N861:N869" si="182">H861*M861</f>
        <v>0</v>
      </c>
      <c r="O861" s="123">
        <v>21</v>
      </c>
      <c r="P861" s="123">
        <f t="shared" ref="P861:P869" si="183">J861*(O861/100)</f>
        <v>0</v>
      </c>
      <c r="Q861" s="123">
        <f t="shared" ref="Q861:Q869" si="184">J861+P861</f>
        <v>0</v>
      </c>
      <c r="R861" s="9"/>
      <c r="S861" s="9"/>
      <c r="T861" s="9"/>
    </row>
    <row r="862" spans="1:20" ht="11.25" outlineLevel="5" x14ac:dyDescent="0.2">
      <c r="A862" s="12"/>
      <c r="B862" s="117"/>
      <c r="C862" s="118">
        <v>600</v>
      </c>
      <c r="D862" s="119" t="s">
        <v>501</v>
      </c>
      <c r="E862" s="120" t="s">
        <v>1635</v>
      </c>
      <c r="F862" s="121" t="s">
        <v>1636</v>
      </c>
      <c r="G862" s="119" t="s">
        <v>504</v>
      </c>
      <c r="H862" s="122">
        <v>16.483000000000001</v>
      </c>
      <c r="I862" s="150"/>
      <c r="J862" s="123">
        <f t="shared" si="180"/>
        <v>0</v>
      </c>
      <c r="K862" s="122">
        <v>0.13708999999999999</v>
      </c>
      <c r="L862" s="122">
        <f t="shared" si="181"/>
        <v>2.2596544700000001</v>
      </c>
      <c r="M862" s="122"/>
      <c r="N862" s="122">
        <f t="shared" si="182"/>
        <v>0</v>
      </c>
      <c r="O862" s="123">
        <v>21</v>
      </c>
      <c r="P862" s="123">
        <f t="shared" si="183"/>
        <v>0</v>
      </c>
      <c r="Q862" s="123">
        <f t="shared" si="184"/>
        <v>0</v>
      </c>
      <c r="R862" s="9"/>
      <c r="S862" s="9"/>
      <c r="T862" s="9"/>
    </row>
    <row r="863" spans="1:20" ht="11.25" outlineLevel="5" x14ac:dyDescent="0.2">
      <c r="A863" s="12"/>
      <c r="B863" s="117"/>
      <c r="C863" s="118">
        <v>601</v>
      </c>
      <c r="D863" s="119" t="s">
        <v>501</v>
      </c>
      <c r="E863" s="120" t="s">
        <v>1637</v>
      </c>
      <c r="F863" s="121" t="s">
        <v>1638</v>
      </c>
      <c r="G863" s="119" t="s">
        <v>570</v>
      </c>
      <c r="H863" s="122">
        <v>12</v>
      </c>
      <c r="I863" s="150"/>
      <c r="J863" s="123">
        <f t="shared" si="180"/>
        <v>0</v>
      </c>
      <c r="K863" s="122">
        <v>2.2780000000000002E-2</v>
      </c>
      <c r="L863" s="122">
        <f t="shared" si="181"/>
        <v>0.27336000000000005</v>
      </c>
      <c r="M863" s="122"/>
      <c r="N863" s="122">
        <f t="shared" si="182"/>
        <v>0</v>
      </c>
      <c r="O863" s="123">
        <v>21</v>
      </c>
      <c r="P863" s="123">
        <f t="shared" si="183"/>
        <v>0</v>
      </c>
      <c r="Q863" s="123">
        <f t="shared" si="184"/>
        <v>0</v>
      </c>
      <c r="R863" s="9"/>
      <c r="S863" s="9"/>
      <c r="T863" s="9"/>
    </row>
    <row r="864" spans="1:20" ht="11.25" outlineLevel="5" x14ac:dyDescent="0.2">
      <c r="A864" s="12"/>
      <c r="B864" s="117"/>
      <c r="C864" s="118">
        <v>602</v>
      </c>
      <c r="D864" s="119" t="s">
        <v>501</v>
      </c>
      <c r="E864" s="120" t="s">
        <v>1639</v>
      </c>
      <c r="F864" s="121" t="s">
        <v>1640</v>
      </c>
      <c r="G864" s="119" t="s">
        <v>570</v>
      </c>
      <c r="H864" s="122">
        <v>2</v>
      </c>
      <c r="I864" s="150"/>
      <c r="J864" s="123">
        <f t="shared" si="180"/>
        <v>0</v>
      </c>
      <c r="K864" s="122">
        <v>3.5639999999999998E-2</v>
      </c>
      <c r="L864" s="122">
        <f t="shared" si="181"/>
        <v>7.1279999999999996E-2</v>
      </c>
      <c r="M864" s="122"/>
      <c r="N864" s="122">
        <f t="shared" si="182"/>
        <v>0</v>
      </c>
      <c r="O864" s="123">
        <v>21</v>
      </c>
      <c r="P864" s="123">
        <f t="shared" si="183"/>
        <v>0</v>
      </c>
      <c r="Q864" s="123">
        <f t="shared" si="184"/>
        <v>0</v>
      </c>
      <c r="R864" s="9"/>
      <c r="S864" s="9"/>
      <c r="T864" s="9"/>
    </row>
    <row r="865" spans="1:20" ht="11.25" outlineLevel="5" x14ac:dyDescent="0.2">
      <c r="A865" s="12"/>
      <c r="B865" s="117"/>
      <c r="C865" s="118">
        <v>603</v>
      </c>
      <c r="D865" s="119" t="s">
        <v>501</v>
      </c>
      <c r="E865" s="120" t="s">
        <v>1641</v>
      </c>
      <c r="F865" s="121" t="s">
        <v>1642</v>
      </c>
      <c r="G865" s="119" t="s">
        <v>504</v>
      </c>
      <c r="H865" s="122">
        <v>4.2</v>
      </c>
      <c r="I865" s="150"/>
      <c r="J865" s="123">
        <f t="shared" si="180"/>
        <v>0</v>
      </c>
      <c r="K865" s="122">
        <v>0.155</v>
      </c>
      <c r="L865" s="122">
        <f t="shared" si="181"/>
        <v>0.65100000000000002</v>
      </c>
      <c r="M865" s="122"/>
      <c r="N865" s="122">
        <f t="shared" si="182"/>
        <v>0</v>
      </c>
      <c r="O865" s="123">
        <v>21</v>
      </c>
      <c r="P865" s="123">
        <f t="shared" si="183"/>
        <v>0</v>
      </c>
      <c r="Q865" s="123">
        <f t="shared" si="184"/>
        <v>0</v>
      </c>
      <c r="R865" s="9"/>
      <c r="S865" s="9"/>
      <c r="T865" s="9"/>
    </row>
    <row r="866" spans="1:20" ht="11.25" outlineLevel="5" x14ac:dyDescent="0.2">
      <c r="A866" s="12"/>
      <c r="B866" s="117"/>
      <c r="C866" s="118">
        <v>604</v>
      </c>
      <c r="D866" s="119" t="s">
        <v>501</v>
      </c>
      <c r="E866" s="120" t="s">
        <v>1643</v>
      </c>
      <c r="F866" s="121" t="s">
        <v>1644</v>
      </c>
      <c r="G866" s="119" t="s">
        <v>504</v>
      </c>
      <c r="H866" s="122">
        <v>7.5425000000000004</v>
      </c>
      <c r="I866" s="150"/>
      <c r="J866" s="123">
        <f t="shared" si="180"/>
        <v>0</v>
      </c>
      <c r="K866" s="122">
        <v>0.10445</v>
      </c>
      <c r="L866" s="122">
        <f t="shared" si="181"/>
        <v>0.78781412500000003</v>
      </c>
      <c r="M866" s="122"/>
      <c r="N866" s="122">
        <f t="shared" si="182"/>
        <v>0</v>
      </c>
      <c r="O866" s="123">
        <v>21</v>
      </c>
      <c r="P866" s="123">
        <f t="shared" si="183"/>
        <v>0</v>
      </c>
      <c r="Q866" s="123">
        <f t="shared" si="184"/>
        <v>0</v>
      </c>
      <c r="R866" s="9"/>
      <c r="S866" s="9"/>
      <c r="T866" s="9"/>
    </row>
    <row r="867" spans="1:20" ht="11.25" outlineLevel="5" x14ac:dyDescent="0.2">
      <c r="A867" s="12"/>
      <c r="B867" s="117"/>
      <c r="C867" s="118">
        <v>605</v>
      </c>
      <c r="D867" s="119" t="s">
        <v>501</v>
      </c>
      <c r="E867" s="120" t="s">
        <v>1645</v>
      </c>
      <c r="F867" s="121" t="s">
        <v>1646</v>
      </c>
      <c r="G867" s="119" t="s">
        <v>504</v>
      </c>
      <c r="H867" s="122">
        <v>100.77549999999999</v>
      </c>
      <c r="I867" s="150"/>
      <c r="J867" s="123">
        <f t="shared" si="180"/>
        <v>0</v>
      </c>
      <c r="K867" s="122">
        <v>8.7309999999999999E-2</v>
      </c>
      <c r="L867" s="122">
        <f t="shared" si="181"/>
        <v>8.7987089049999998</v>
      </c>
      <c r="M867" s="122"/>
      <c r="N867" s="122">
        <f t="shared" si="182"/>
        <v>0</v>
      </c>
      <c r="O867" s="123">
        <v>21</v>
      </c>
      <c r="P867" s="123">
        <f t="shared" si="183"/>
        <v>0</v>
      </c>
      <c r="Q867" s="123">
        <f t="shared" si="184"/>
        <v>0</v>
      </c>
      <c r="R867" s="9"/>
      <c r="S867" s="9"/>
      <c r="T867" s="9"/>
    </row>
    <row r="868" spans="1:20" ht="11.25" outlineLevel="5" x14ac:dyDescent="0.2">
      <c r="A868" s="12"/>
      <c r="B868" s="117"/>
      <c r="C868" s="118">
        <v>606</v>
      </c>
      <c r="D868" s="119" t="s">
        <v>501</v>
      </c>
      <c r="E868" s="120" t="s">
        <v>1647</v>
      </c>
      <c r="F868" s="121" t="s">
        <v>1648</v>
      </c>
      <c r="G868" s="119" t="s">
        <v>547</v>
      </c>
      <c r="H868" s="122">
        <v>39.524999999999999</v>
      </c>
      <c r="I868" s="150"/>
      <c r="J868" s="123">
        <f t="shared" si="180"/>
        <v>0</v>
      </c>
      <c r="K868" s="122">
        <v>1.2E-4</v>
      </c>
      <c r="L868" s="122">
        <f t="shared" si="181"/>
        <v>4.7429999999999998E-3</v>
      </c>
      <c r="M868" s="122"/>
      <c r="N868" s="122">
        <f t="shared" si="182"/>
        <v>0</v>
      </c>
      <c r="O868" s="123">
        <v>21</v>
      </c>
      <c r="P868" s="123">
        <f t="shared" si="183"/>
        <v>0</v>
      </c>
      <c r="Q868" s="123">
        <f t="shared" si="184"/>
        <v>0</v>
      </c>
      <c r="R868" s="9"/>
      <c r="S868" s="9"/>
      <c r="T868" s="9"/>
    </row>
    <row r="869" spans="1:20" ht="11.25" outlineLevel="5" x14ac:dyDescent="0.2">
      <c r="A869" s="12"/>
      <c r="B869" s="117"/>
      <c r="C869" s="118">
        <v>607</v>
      </c>
      <c r="D869" s="119" t="s">
        <v>501</v>
      </c>
      <c r="E869" s="120" t="s">
        <v>1649</v>
      </c>
      <c r="F869" s="121" t="s">
        <v>1650</v>
      </c>
      <c r="G869" s="119" t="s">
        <v>547</v>
      </c>
      <c r="H869" s="122">
        <v>49</v>
      </c>
      <c r="I869" s="150"/>
      <c r="J869" s="123">
        <f t="shared" si="180"/>
        <v>0</v>
      </c>
      <c r="K869" s="122">
        <v>1.2999999999999999E-4</v>
      </c>
      <c r="L869" s="122">
        <f t="shared" si="181"/>
        <v>6.3699999999999998E-3</v>
      </c>
      <c r="M869" s="122"/>
      <c r="N869" s="122">
        <f t="shared" si="182"/>
        <v>0</v>
      </c>
      <c r="O869" s="123">
        <v>21</v>
      </c>
      <c r="P869" s="123">
        <f t="shared" si="183"/>
        <v>0</v>
      </c>
      <c r="Q869" s="123">
        <f t="shared" si="184"/>
        <v>0</v>
      </c>
      <c r="R869" s="9"/>
      <c r="S869" s="9"/>
      <c r="T869" s="9"/>
    </row>
    <row r="870" spans="1:20" outlineLevel="5" x14ac:dyDescent="0.15">
      <c r="B870" s="7"/>
      <c r="C870" s="7"/>
      <c r="D870" s="7"/>
      <c r="E870" s="7"/>
      <c r="F870" s="7"/>
      <c r="G870" s="7"/>
      <c r="H870" s="7"/>
      <c r="I870" s="9"/>
      <c r="J870" s="9"/>
      <c r="K870" s="7"/>
      <c r="L870" s="7"/>
      <c r="M870" s="7"/>
      <c r="N870" s="7"/>
      <c r="O870" s="7"/>
      <c r="P870" s="9"/>
      <c r="Q870" s="9"/>
    </row>
    <row r="871" spans="1:20" ht="10.5" outlineLevel="3" x14ac:dyDescent="0.15">
      <c r="A871" s="69" t="s">
        <v>334</v>
      </c>
      <c r="B871" s="103">
        <v>4</v>
      </c>
      <c r="C871" s="104"/>
      <c r="D871" s="105" t="s">
        <v>499</v>
      </c>
      <c r="E871" s="105"/>
      <c r="F871" s="106" t="s">
        <v>65</v>
      </c>
      <c r="G871" s="105"/>
      <c r="H871" s="107"/>
      <c r="I871" s="108"/>
      <c r="J871" s="71">
        <f>SUBTOTAL(9,J872:J899)</f>
        <v>0</v>
      </c>
      <c r="K871" s="107"/>
      <c r="L871" s="72">
        <f>SUBTOTAL(9,L872:L899)</f>
        <v>48.205051202499995</v>
      </c>
      <c r="M871" s="107"/>
      <c r="N871" s="72">
        <f>SUBTOTAL(9,N872:N899)</f>
        <v>0.31987874999999993</v>
      </c>
      <c r="O871" s="109"/>
      <c r="P871" s="71">
        <f>SUBTOTAL(9,P872:P899)</f>
        <v>0</v>
      </c>
      <c r="Q871" s="71">
        <f>SUBTOTAL(9,Q872:Q899)</f>
        <v>0</v>
      </c>
      <c r="R871" s="7"/>
      <c r="S871" s="9"/>
      <c r="T871" s="9"/>
    </row>
    <row r="872" spans="1:20" ht="9" outlineLevel="4" x14ac:dyDescent="0.15">
      <c r="A872" s="73" t="s">
        <v>335</v>
      </c>
      <c r="B872" s="110">
        <v>5</v>
      </c>
      <c r="C872" s="111"/>
      <c r="D872" s="112" t="s">
        <v>500</v>
      </c>
      <c r="E872" s="112"/>
      <c r="F872" s="113" t="s">
        <v>67</v>
      </c>
      <c r="G872" s="112"/>
      <c r="H872" s="114"/>
      <c r="I872" s="115"/>
      <c r="J872" s="75">
        <f>SUBTOTAL(9,J873:J881)</f>
        <v>0</v>
      </c>
      <c r="K872" s="114"/>
      <c r="L872" s="76">
        <f>SUBTOTAL(9,L873:L881)</f>
        <v>27.626030222499999</v>
      </c>
      <c r="M872" s="114"/>
      <c r="N872" s="76">
        <f>SUBTOTAL(9,N873:N881)</f>
        <v>0.31987874999999993</v>
      </c>
      <c r="O872" s="116"/>
      <c r="P872" s="75">
        <f>SUBTOTAL(9,P873:P881)</f>
        <v>0</v>
      </c>
      <c r="Q872" s="75">
        <f>SUBTOTAL(9,Q873:Q881)</f>
        <v>0</v>
      </c>
      <c r="R872" s="7"/>
      <c r="S872" s="9"/>
      <c r="T872" s="9"/>
    </row>
    <row r="873" spans="1:20" ht="11.25" outlineLevel="5" x14ac:dyDescent="0.2">
      <c r="A873" s="12"/>
      <c r="B873" s="117"/>
      <c r="C873" s="118">
        <v>608</v>
      </c>
      <c r="D873" s="119" t="s">
        <v>501</v>
      </c>
      <c r="E873" s="120" t="s">
        <v>630</v>
      </c>
      <c r="F873" s="121" t="s">
        <v>631</v>
      </c>
      <c r="G873" s="119" t="s">
        <v>504</v>
      </c>
      <c r="H873" s="122">
        <v>603.71800000000007</v>
      </c>
      <c r="I873" s="150"/>
      <c r="J873" s="123">
        <f t="shared" ref="J873:J880" si="185">H873*I873</f>
        <v>0</v>
      </c>
      <c r="K873" s="122">
        <v>7.3499999999999998E-3</v>
      </c>
      <c r="L873" s="122">
        <f t="shared" ref="L873:L880" si="186">H873*K873</f>
        <v>4.4373273000000006</v>
      </c>
      <c r="M873" s="122"/>
      <c r="N873" s="122">
        <f t="shared" ref="N873:N880" si="187">H873*M873</f>
        <v>0</v>
      </c>
      <c r="O873" s="123">
        <v>21</v>
      </c>
      <c r="P873" s="123">
        <f t="shared" ref="P873:P880" si="188">J873*(O873/100)</f>
        <v>0</v>
      </c>
      <c r="Q873" s="123">
        <f t="shared" ref="Q873:Q880" si="189">J873+P873</f>
        <v>0</v>
      </c>
      <c r="R873" s="9"/>
      <c r="S873" s="9"/>
      <c r="T873" s="9"/>
    </row>
    <row r="874" spans="1:20" ht="11.25" outlineLevel="5" x14ac:dyDescent="0.2">
      <c r="A874" s="12"/>
      <c r="B874" s="117"/>
      <c r="C874" s="118">
        <v>609</v>
      </c>
      <c r="D874" s="119" t="s">
        <v>501</v>
      </c>
      <c r="E874" s="120" t="s">
        <v>634</v>
      </c>
      <c r="F874" s="121" t="s">
        <v>635</v>
      </c>
      <c r="G874" s="119" t="s">
        <v>504</v>
      </c>
      <c r="H874" s="122">
        <v>162.17999999999998</v>
      </c>
      <c r="I874" s="150"/>
      <c r="J874" s="123">
        <f t="shared" si="185"/>
        <v>0</v>
      </c>
      <c r="K874" s="122">
        <v>1.54E-2</v>
      </c>
      <c r="L874" s="122">
        <f t="shared" si="186"/>
        <v>2.4975719999999999</v>
      </c>
      <c r="M874" s="122"/>
      <c r="N874" s="122">
        <f t="shared" si="187"/>
        <v>0</v>
      </c>
      <c r="O874" s="123">
        <v>21</v>
      </c>
      <c r="P874" s="123">
        <f t="shared" si="188"/>
        <v>0</v>
      </c>
      <c r="Q874" s="123">
        <f t="shared" si="189"/>
        <v>0</v>
      </c>
      <c r="R874" s="9"/>
      <c r="S874" s="9"/>
      <c r="T874" s="9"/>
    </row>
    <row r="875" spans="1:20" ht="11.25" outlineLevel="5" x14ac:dyDescent="0.2">
      <c r="A875" s="12"/>
      <c r="B875" s="117"/>
      <c r="C875" s="118">
        <v>610</v>
      </c>
      <c r="D875" s="119" t="s">
        <v>501</v>
      </c>
      <c r="E875" s="120" t="s">
        <v>636</v>
      </c>
      <c r="F875" s="121" t="s">
        <v>637</v>
      </c>
      <c r="G875" s="119" t="s">
        <v>504</v>
      </c>
      <c r="H875" s="122">
        <v>365.49700000000001</v>
      </c>
      <c r="I875" s="150"/>
      <c r="J875" s="123">
        <f t="shared" si="185"/>
        <v>0</v>
      </c>
      <c r="K875" s="122">
        <v>1.8380000000000001E-2</v>
      </c>
      <c r="L875" s="122">
        <f t="shared" si="186"/>
        <v>6.7178348600000009</v>
      </c>
      <c r="M875" s="122"/>
      <c r="N875" s="122">
        <f t="shared" si="187"/>
        <v>0</v>
      </c>
      <c r="O875" s="123">
        <v>21</v>
      </c>
      <c r="P875" s="123">
        <f t="shared" si="188"/>
        <v>0</v>
      </c>
      <c r="Q875" s="123">
        <f t="shared" si="189"/>
        <v>0</v>
      </c>
      <c r="R875" s="9"/>
      <c r="S875" s="9"/>
      <c r="T875" s="9"/>
    </row>
    <row r="876" spans="1:20" ht="11.25" outlineLevel="5" x14ac:dyDescent="0.2">
      <c r="A876" s="12"/>
      <c r="B876" s="117"/>
      <c r="C876" s="118">
        <v>611</v>
      </c>
      <c r="D876" s="119" t="s">
        <v>501</v>
      </c>
      <c r="E876" s="120" t="s">
        <v>638</v>
      </c>
      <c r="F876" s="121" t="s">
        <v>639</v>
      </c>
      <c r="G876" s="119" t="s">
        <v>504</v>
      </c>
      <c r="H876" s="122">
        <v>1177.3159999999998</v>
      </c>
      <c r="I876" s="150"/>
      <c r="J876" s="123">
        <f t="shared" si="185"/>
        <v>0</v>
      </c>
      <c r="K876" s="122">
        <v>7.9000000000000008E-3</v>
      </c>
      <c r="L876" s="122">
        <f t="shared" si="186"/>
        <v>9.3007963999999994</v>
      </c>
      <c r="M876" s="122"/>
      <c r="N876" s="122">
        <f t="shared" si="187"/>
        <v>0</v>
      </c>
      <c r="O876" s="123">
        <v>21</v>
      </c>
      <c r="P876" s="123">
        <f t="shared" si="188"/>
        <v>0</v>
      </c>
      <c r="Q876" s="123">
        <f t="shared" si="189"/>
        <v>0</v>
      </c>
      <c r="R876" s="9"/>
      <c r="S876" s="9"/>
      <c r="T876" s="9"/>
    </row>
    <row r="877" spans="1:20" ht="11.25" outlineLevel="5" x14ac:dyDescent="0.2">
      <c r="A877" s="12"/>
      <c r="B877" s="117"/>
      <c r="C877" s="118">
        <v>612</v>
      </c>
      <c r="D877" s="119" t="s">
        <v>501</v>
      </c>
      <c r="E877" s="120" t="s">
        <v>1560</v>
      </c>
      <c r="F877" s="121" t="s">
        <v>1561</v>
      </c>
      <c r="G877" s="119" t="s">
        <v>504</v>
      </c>
      <c r="H877" s="122">
        <v>253.46999999999997</v>
      </c>
      <c r="I877" s="150"/>
      <c r="J877" s="123">
        <f t="shared" si="185"/>
        <v>0</v>
      </c>
      <c r="K877" s="122">
        <v>1.7000000000000001E-2</v>
      </c>
      <c r="L877" s="122">
        <f t="shared" si="186"/>
        <v>4.3089899999999997</v>
      </c>
      <c r="M877" s="122"/>
      <c r="N877" s="122">
        <f t="shared" si="187"/>
        <v>0</v>
      </c>
      <c r="O877" s="123">
        <v>21</v>
      </c>
      <c r="P877" s="123">
        <f t="shared" si="188"/>
        <v>0</v>
      </c>
      <c r="Q877" s="123">
        <f t="shared" si="189"/>
        <v>0</v>
      </c>
      <c r="R877" s="9"/>
      <c r="S877" s="9"/>
      <c r="T877" s="9"/>
    </row>
    <row r="878" spans="1:20" ht="11.25" outlineLevel="5" x14ac:dyDescent="0.2">
      <c r="A878" s="12"/>
      <c r="B878" s="117"/>
      <c r="C878" s="118">
        <v>613</v>
      </c>
      <c r="D878" s="119" t="s">
        <v>501</v>
      </c>
      <c r="E878" s="120" t="s">
        <v>646</v>
      </c>
      <c r="F878" s="121" t="s">
        <v>647</v>
      </c>
      <c r="G878" s="119" t="s">
        <v>547</v>
      </c>
      <c r="H878" s="122">
        <v>218.88199999999998</v>
      </c>
      <c r="I878" s="150"/>
      <c r="J878" s="123">
        <f t="shared" si="185"/>
        <v>0</v>
      </c>
      <c r="K878" s="122">
        <v>1.5E-3</v>
      </c>
      <c r="L878" s="122">
        <f t="shared" si="186"/>
        <v>0.32832299999999998</v>
      </c>
      <c r="M878" s="122"/>
      <c r="N878" s="122">
        <f t="shared" si="187"/>
        <v>0</v>
      </c>
      <c r="O878" s="123">
        <v>21</v>
      </c>
      <c r="P878" s="123">
        <f t="shared" si="188"/>
        <v>0</v>
      </c>
      <c r="Q878" s="123">
        <f t="shared" si="189"/>
        <v>0</v>
      </c>
      <c r="R878" s="9"/>
      <c r="S878" s="9"/>
      <c r="T878" s="9"/>
    </row>
    <row r="879" spans="1:20" ht="11.25" outlineLevel="5" x14ac:dyDescent="0.2">
      <c r="A879" s="12"/>
      <c r="B879" s="117"/>
      <c r="C879" s="118">
        <v>614</v>
      </c>
      <c r="D879" s="119" t="s">
        <v>501</v>
      </c>
      <c r="E879" s="120" t="s">
        <v>648</v>
      </c>
      <c r="F879" s="121" t="s">
        <v>649</v>
      </c>
      <c r="G879" s="119" t="s">
        <v>504</v>
      </c>
      <c r="H879" s="122">
        <v>159.93937499999996</v>
      </c>
      <c r="I879" s="150"/>
      <c r="J879" s="123">
        <f t="shared" si="185"/>
        <v>0</v>
      </c>
      <c r="K879" s="122">
        <v>2.2000000000000001E-4</v>
      </c>
      <c r="L879" s="122">
        <f t="shared" si="186"/>
        <v>3.5186662499999993E-2</v>
      </c>
      <c r="M879" s="122">
        <v>2E-3</v>
      </c>
      <c r="N879" s="122">
        <f t="shared" si="187"/>
        <v>0.31987874999999993</v>
      </c>
      <c r="O879" s="123">
        <v>21</v>
      </c>
      <c r="P879" s="123">
        <f t="shared" si="188"/>
        <v>0</v>
      </c>
      <c r="Q879" s="123">
        <f t="shared" si="189"/>
        <v>0</v>
      </c>
      <c r="R879" s="9"/>
      <c r="S879" s="9"/>
      <c r="T879" s="9"/>
    </row>
    <row r="880" spans="1:20" ht="11.25" outlineLevel="5" x14ac:dyDescent="0.2">
      <c r="A880" s="12"/>
      <c r="B880" s="117"/>
      <c r="C880" s="118">
        <v>615</v>
      </c>
      <c r="D880" s="119" t="s">
        <v>501</v>
      </c>
      <c r="E880" s="120" t="s">
        <v>656</v>
      </c>
      <c r="F880" s="121" t="s">
        <v>657</v>
      </c>
      <c r="G880" s="119" t="s">
        <v>504</v>
      </c>
      <c r="H880" s="122">
        <v>11.639999999999999</v>
      </c>
      <c r="I880" s="150"/>
      <c r="J880" s="123">
        <f t="shared" si="185"/>
        <v>0</v>
      </c>
      <c r="K880" s="122"/>
      <c r="L880" s="122">
        <f t="shared" si="186"/>
        <v>0</v>
      </c>
      <c r="M880" s="122"/>
      <c r="N880" s="122">
        <f t="shared" si="187"/>
        <v>0</v>
      </c>
      <c r="O880" s="123">
        <v>21</v>
      </c>
      <c r="P880" s="123">
        <f t="shared" si="188"/>
        <v>0</v>
      </c>
      <c r="Q880" s="123">
        <f t="shared" si="189"/>
        <v>0</v>
      </c>
      <c r="R880" s="9"/>
      <c r="S880" s="9"/>
      <c r="T880" s="9"/>
    </row>
    <row r="881" spans="1:20" outlineLevel="5" x14ac:dyDescent="0.15">
      <c r="B881" s="7"/>
      <c r="C881" s="7"/>
      <c r="D881" s="7"/>
      <c r="E881" s="7"/>
      <c r="F881" s="7"/>
      <c r="G881" s="7"/>
      <c r="H881" s="7"/>
      <c r="I881" s="9"/>
      <c r="J881" s="9"/>
      <c r="K881" s="7"/>
      <c r="L881" s="7"/>
      <c r="M881" s="7"/>
      <c r="N881" s="7"/>
      <c r="O881" s="7"/>
      <c r="P881" s="9"/>
      <c r="Q881" s="9"/>
    </row>
    <row r="882" spans="1:20" ht="9" outlineLevel="4" x14ac:dyDescent="0.15">
      <c r="A882" s="73" t="s">
        <v>336</v>
      </c>
      <c r="B882" s="110">
        <v>5</v>
      </c>
      <c r="C882" s="111"/>
      <c r="D882" s="112" t="s">
        <v>500</v>
      </c>
      <c r="E882" s="112"/>
      <c r="F882" s="113" t="s">
        <v>69</v>
      </c>
      <c r="G882" s="112"/>
      <c r="H882" s="114"/>
      <c r="I882" s="115"/>
      <c r="J882" s="75">
        <f>SUBTOTAL(9,J883:J892)</f>
        <v>0</v>
      </c>
      <c r="K882" s="114"/>
      <c r="L882" s="76">
        <f>SUBTOTAL(9,L883:L892)</f>
        <v>20.216440979999994</v>
      </c>
      <c r="M882" s="114"/>
      <c r="N882" s="76">
        <f>SUBTOTAL(9,N883:N892)</f>
        <v>0</v>
      </c>
      <c r="O882" s="116"/>
      <c r="P882" s="75">
        <f>SUBTOTAL(9,P883:P892)</f>
        <v>0</v>
      </c>
      <c r="Q882" s="75">
        <f>SUBTOTAL(9,Q883:Q892)</f>
        <v>0</v>
      </c>
      <c r="R882" s="7"/>
      <c r="S882" s="9"/>
      <c r="T882" s="9"/>
    </row>
    <row r="883" spans="1:20" ht="11.25" outlineLevel="5" x14ac:dyDescent="0.2">
      <c r="A883" s="12"/>
      <c r="B883" s="117"/>
      <c r="C883" s="118">
        <v>616</v>
      </c>
      <c r="D883" s="119" t="s">
        <v>501</v>
      </c>
      <c r="E883" s="120" t="s">
        <v>1651</v>
      </c>
      <c r="F883" s="121" t="s">
        <v>1652</v>
      </c>
      <c r="G883" s="119" t="s">
        <v>504</v>
      </c>
      <c r="H883" s="122">
        <v>90.7</v>
      </c>
      <c r="I883" s="150"/>
      <c r="J883" s="123">
        <f t="shared" ref="J883:J891" si="190">H883*I883</f>
        <v>0</v>
      </c>
      <c r="K883" s="122">
        <v>8.5999999999999998E-4</v>
      </c>
      <c r="L883" s="122">
        <f t="shared" ref="L883:L891" si="191">H883*K883</f>
        <v>7.8002000000000002E-2</v>
      </c>
      <c r="M883" s="122"/>
      <c r="N883" s="122">
        <f t="shared" ref="N883:N891" si="192">H883*M883</f>
        <v>0</v>
      </c>
      <c r="O883" s="123">
        <v>21</v>
      </c>
      <c r="P883" s="123">
        <f t="shared" ref="P883:P891" si="193">J883*(O883/100)</f>
        <v>0</v>
      </c>
      <c r="Q883" s="123">
        <f t="shared" ref="Q883:Q891" si="194">J883+P883</f>
        <v>0</v>
      </c>
      <c r="R883" s="9"/>
      <c r="S883" s="9"/>
      <c r="T883" s="9"/>
    </row>
    <row r="884" spans="1:20" ht="11.25" outlineLevel="5" x14ac:dyDescent="0.2">
      <c r="A884" s="12"/>
      <c r="B884" s="117"/>
      <c r="C884" s="118">
        <v>617</v>
      </c>
      <c r="D884" s="119" t="s">
        <v>501</v>
      </c>
      <c r="E884" s="120" t="s">
        <v>1653</v>
      </c>
      <c r="F884" s="121" t="s">
        <v>1654</v>
      </c>
      <c r="G884" s="119" t="s">
        <v>504</v>
      </c>
      <c r="H884" s="122">
        <v>0.64649999999999996</v>
      </c>
      <c r="I884" s="150"/>
      <c r="J884" s="123">
        <f t="shared" si="190"/>
        <v>0</v>
      </c>
      <c r="K884" s="122">
        <v>0.105</v>
      </c>
      <c r="L884" s="122">
        <f t="shared" si="191"/>
        <v>6.7882499999999998E-2</v>
      </c>
      <c r="M884" s="122"/>
      <c r="N884" s="122">
        <f t="shared" si="192"/>
        <v>0</v>
      </c>
      <c r="O884" s="123">
        <v>21</v>
      </c>
      <c r="P884" s="123">
        <f t="shared" si="193"/>
        <v>0</v>
      </c>
      <c r="Q884" s="123">
        <f t="shared" si="194"/>
        <v>0</v>
      </c>
      <c r="R884" s="9"/>
      <c r="S884" s="9"/>
      <c r="T884" s="9"/>
    </row>
    <row r="885" spans="1:20" ht="11.25" outlineLevel="5" x14ac:dyDescent="0.2">
      <c r="A885" s="12"/>
      <c r="B885" s="117"/>
      <c r="C885" s="118">
        <v>618</v>
      </c>
      <c r="D885" s="119" t="s">
        <v>501</v>
      </c>
      <c r="E885" s="120" t="s">
        <v>1655</v>
      </c>
      <c r="F885" s="121" t="s">
        <v>1656</v>
      </c>
      <c r="G885" s="119" t="s">
        <v>504</v>
      </c>
      <c r="H885" s="122">
        <v>90.700399999999988</v>
      </c>
      <c r="I885" s="150"/>
      <c r="J885" s="123">
        <f t="shared" si="190"/>
        <v>0</v>
      </c>
      <c r="K885" s="122">
        <v>0.11</v>
      </c>
      <c r="L885" s="122">
        <f t="shared" si="191"/>
        <v>9.9770439999999994</v>
      </c>
      <c r="M885" s="122"/>
      <c r="N885" s="122">
        <f t="shared" si="192"/>
        <v>0</v>
      </c>
      <c r="O885" s="123">
        <v>21</v>
      </c>
      <c r="P885" s="123">
        <f t="shared" si="193"/>
        <v>0</v>
      </c>
      <c r="Q885" s="123">
        <f t="shared" si="194"/>
        <v>0</v>
      </c>
      <c r="R885" s="9"/>
      <c r="S885" s="9"/>
      <c r="T885" s="9"/>
    </row>
    <row r="886" spans="1:20" ht="11.25" outlineLevel="5" x14ac:dyDescent="0.2">
      <c r="A886" s="12"/>
      <c r="B886" s="117"/>
      <c r="C886" s="118">
        <v>619</v>
      </c>
      <c r="D886" s="119" t="s">
        <v>501</v>
      </c>
      <c r="E886" s="120" t="s">
        <v>1657</v>
      </c>
      <c r="F886" s="121" t="s">
        <v>1658</v>
      </c>
      <c r="G886" s="119" t="s">
        <v>504</v>
      </c>
      <c r="H886" s="122">
        <v>907</v>
      </c>
      <c r="I886" s="150"/>
      <c r="J886" s="123">
        <f t="shared" si="190"/>
        <v>0</v>
      </c>
      <c r="K886" s="122">
        <v>1.0999999999999999E-2</v>
      </c>
      <c r="L886" s="122">
        <f t="shared" si="191"/>
        <v>9.9769999999999985</v>
      </c>
      <c r="M886" s="122"/>
      <c r="N886" s="122">
        <f t="shared" si="192"/>
        <v>0</v>
      </c>
      <c r="O886" s="123">
        <v>21</v>
      </c>
      <c r="P886" s="123">
        <f t="shared" si="193"/>
        <v>0</v>
      </c>
      <c r="Q886" s="123">
        <f t="shared" si="194"/>
        <v>0</v>
      </c>
      <c r="R886" s="9"/>
      <c r="S886" s="9"/>
      <c r="T886" s="9"/>
    </row>
    <row r="887" spans="1:20" ht="11.25" outlineLevel="5" x14ac:dyDescent="0.2">
      <c r="A887" s="12"/>
      <c r="B887" s="117"/>
      <c r="C887" s="118">
        <v>620</v>
      </c>
      <c r="D887" s="119" t="s">
        <v>501</v>
      </c>
      <c r="E887" s="120" t="s">
        <v>1659</v>
      </c>
      <c r="F887" s="121" t="s">
        <v>1660</v>
      </c>
      <c r="G887" s="119" t="s">
        <v>504</v>
      </c>
      <c r="H887" s="122">
        <v>90.7</v>
      </c>
      <c r="I887" s="150"/>
      <c r="J887" s="123">
        <f t="shared" si="190"/>
        <v>0</v>
      </c>
      <c r="K887" s="122">
        <v>1E-3</v>
      </c>
      <c r="L887" s="122">
        <f t="shared" si="191"/>
        <v>9.0700000000000003E-2</v>
      </c>
      <c r="M887" s="122"/>
      <c r="N887" s="122">
        <f t="shared" si="192"/>
        <v>0</v>
      </c>
      <c r="O887" s="123">
        <v>21</v>
      </c>
      <c r="P887" s="123">
        <f t="shared" si="193"/>
        <v>0</v>
      </c>
      <c r="Q887" s="123">
        <f t="shared" si="194"/>
        <v>0</v>
      </c>
      <c r="R887" s="9"/>
      <c r="S887" s="9"/>
      <c r="T887" s="9"/>
    </row>
    <row r="888" spans="1:20" ht="11.25" outlineLevel="5" x14ac:dyDescent="0.2">
      <c r="A888" s="12"/>
      <c r="B888" s="117"/>
      <c r="C888" s="118">
        <v>621</v>
      </c>
      <c r="D888" s="119" t="s">
        <v>501</v>
      </c>
      <c r="E888" s="120" t="s">
        <v>1661</v>
      </c>
      <c r="F888" s="121" t="s">
        <v>1662</v>
      </c>
      <c r="G888" s="119" t="s">
        <v>504</v>
      </c>
      <c r="H888" s="122">
        <v>23.305</v>
      </c>
      <c r="I888" s="150"/>
      <c r="J888" s="123">
        <f t="shared" si="190"/>
        <v>0</v>
      </c>
      <c r="K888" s="122"/>
      <c r="L888" s="122">
        <f t="shared" si="191"/>
        <v>0</v>
      </c>
      <c r="M888" s="122"/>
      <c r="N888" s="122">
        <f t="shared" si="192"/>
        <v>0</v>
      </c>
      <c r="O888" s="123">
        <v>21</v>
      </c>
      <c r="P888" s="123">
        <f t="shared" si="193"/>
        <v>0</v>
      </c>
      <c r="Q888" s="123">
        <f t="shared" si="194"/>
        <v>0</v>
      </c>
      <c r="R888" s="9"/>
      <c r="S888" s="9"/>
      <c r="T888" s="9"/>
    </row>
    <row r="889" spans="1:20" ht="11.25" outlineLevel="5" x14ac:dyDescent="0.2">
      <c r="A889" s="12"/>
      <c r="B889" s="117"/>
      <c r="C889" s="118">
        <v>622</v>
      </c>
      <c r="D889" s="119" t="s">
        <v>501</v>
      </c>
      <c r="E889" s="120" t="s">
        <v>1663</v>
      </c>
      <c r="F889" s="121" t="s">
        <v>1664</v>
      </c>
      <c r="G889" s="119" t="s">
        <v>504</v>
      </c>
      <c r="H889" s="122">
        <v>90.7</v>
      </c>
      <c r="I889" s="150"/>
      <c r="J889" s="123">
        <f t="shared" si="190"/>
        <v>0</v>
      </c>
      <c r="K889" s="122"/>
      <c r="L889" s="122">
        <f t="shared" si="191"/>
        <v>0</v>
      </c>
      <c r="M889" s="122"/>
      <c r="N889" s="122">
        <f t="shared" si="192"/>
        <v>0</v>
      </c>
      <c r="O889" s="123">
        <v>21</v>
      </c>
      <c r="P889" s="123">
        <f t="shared" si="193"/>
        <v>0</v>
      </c>
      <c r="Q889" s="123">
        <f t="shared" si="194"/>
        <v>0</v>
      </c>
      <c r="R889" s="9"/>
      <c r="S889" s="9"/>
      <c r="T889" s="9"/>
    </row>
    <row r="890" spans="1:20" ht="11.25" outlineLevel="5" x14ac:dyDescent="0.2">
      <c r="A890" s="12"/>
      <c r="B890" s="117"/>
      <c r="C890" s="118">
        <v>623</v>
      </c>
      <c r="D890" s="119" t="s">
        <v>501</v>
      </c>
      <c r="E890" s="120" t="s">
        <v>674</v>
      </c>
      <c r="F890" s="121" t="s">
        <v>675</v>
      </c>
      <c r="G890" s="119" t="s">
        <v>504</v>
      </c>
      <c r="H890" s="122">
        <v>90.7</v>
      </c>
      <c r="I890" s="150"/>
      <c r="J890" s="123">
        <f t="shared" si="190"/>
        <v>0</v>
      </c>
      <c r="K890" s="122">
        <v>2.2000000000000001E-4</v>
      </c>
      <c r="L890" s="122">
        <f t="shared" si="191"/>
        <v>1.9954000000000003E-2</v>
      </c>
      <c r="M890" s="122"/>
      <c r="N890" s="122">
        <f t="shared" si="192"/>
        <v>0</v>
      </c>
      <c r="O890" s="123">
        <v>21</v>
      </c>
      <c r="P890" s="123">
        <f t="shared" si="193"/>
        <v>0</v>
      </c>
      <c r="Q890" s="123">
        <f t="shared" si="194"/>
        <v>0</v>
      </c>
      <c r="R890" s="9"/>
      <c r="S890" s="9"/>
      <c r="T890" s="9"/>
    </row>
    <row r="891" spans="1:20" ht="11.25" outlineLevel="5" x14ac:dyDescent="0.2">
      <c r="A891" s="12"/>
      <c r="B891" s="117"/>
      <c r="C891" s="118">
        <v>624</v>
      </c>
      <c r="D891" s="119" t="s">
        <v>501</v>
      </c>
      <c r="E891" s="120" t="s">
        <v>676</v>
      </c>
      <c r="F891" s="121" t="s">
        <v>677</v>
      </c>
      <c r="G891" s="119" t="s">
        <v>547</v>
      </c>
      <c r="H891" s="122">
        <v>146.46199999999999</v>
      </c>
      <c r="I891" s="150"/>
      <c r="J891" s="123">
        <f t="shared" si="190"/>
        <v>0</v>
      </c>
      <c r="K891" s="122">
        <v>4.0000000000000003E-5</v>
      </c>
      <c r="L891" s="122">
        <f t="shared" si="191"/>
        <v>5.8584800000000001E-3</v>
      </c>
      <c r="M891" s="122"/>
      <c r="N891" s="122">
        <f t="shared" si="192"/>
        <v>0</v>
      </c>
      <c r="O891" s="123">
        <v>21</v>
      </c>
      <c r="P891" s="123">
        <f t="shared" si="193"/>
        <v>0</v>
      </c>
      <c r="Q891" s="123">
        <f t="shared" si="194"/>
        <v>0</v>
      </c>
      <c r="R891" s="9"/>
      <c r="S891" s="9"/>
      <c r="T891" s="9"/>
    </row>
    <row r="892" spans="1:20" outlineLevel="5" x14ac:dyDescent="0.15">
      <c r="B892" s="7"/>
      <c r="C892" s="7"/>
      <c r="D892" s="7"/>
      <c r="E892" s="7"/>
      <c r="F892" s="7"/>
      <c r="G892" s="7"/>
      <c r="H892" s="7"/>
      <c r="I892" s="9"/>
      <c r="J892" s="9"/>
      <c r="K892" s="7"/>
      <c r="L892" s="7"/>
      <c r="M892" s="7"/>
      <c r="N892" s="7"/>
      <c r="O892" s="7"/>
      <c r="P892" s="9"/>
      <c r="Q892" s="9"/>
    </row>
    <row r="893" spans="1:20" ht="9" outlineLevel="4" x14ac:dyDescent="0.15">
      <c r="A893" s="73" t="s">
        <v>337</v>
      </c>
      <c r="B893" s="110">
        <v>5</v>
      </c>
      <c r="C893" s="111"/>
      <c r="D893" s="112" t="s">
        <v>500</v>
      </c>
      <c r="E893" s="112"/>
      <c r="F893" s="113" t="s">
        <v>338</v>
      </c>
      <c r="G893" s="112"/>
      <c r="H893" s="114"/>
      <c r="I893" s="115"/>
      <c r="J893" s="75">
        <f>SUBTOTAL(9,J894:J899)</f>
        <v>0</v>
      </c>
      <c r="K893" s="114"/>
      <c r="L893" s="76">
        <f>SUBTOTAL(9,L894:L899)</f>
        <v>0.36258000000000001</v>
      </c>
      <c r="M893" s="114"/>
      <c r="N893" s="76">
        <f>SUBTOTAL(9,N894:N899)</f>
        <v>0</v>
      </c>
      <c r="O893" s="116"/>
      <c r="P893" s="75">
        <f>SUBTOTAL(9,P894:P899)</f>
        <v>0</v>
      </c>
      <c r="Q893" s="75">
        <f>SUBTOTAL(9,Q894:Q899)</f>
        <v>0</v>
      </c>
      <c r="R893" s="7"/>
      <c r="S893" s="9"/>
      <c r="T893" s="9"/>
    </row>
    <row r="894" spans="1:20" ht="22.5" outlineLevel="5" x14ac:dyDescent="0.2">
      <c r="A894" s="12"/>
      <c r="B894" s="117"/>
      <c r="C894" s="118">
        <v>625</v>
      </c>
      <c r="D894" s="119" t="s">
        <v>621</v>
      </c>
      <c r="E894" s="120" t="s">
        <v>1665</v>
      </c>
      <c r="F894" s="121" t="s">
        <v>1666</v>
      </c>
      <c r="G894" s="119" t="s">
        <v>570</v>
      </c>
      <c r="H894" s="122">
        <v>5</v>
      </c>
      <c r="I894" s="150"/>
      <c r="J894" s="123">
        <f>H894*I894</f>
        <v>0</v>
      </c>
      <c r="K894" s="122">
        <v>1.489E-2</v>
      </c>
      <c r="L894" s="122">
        <f>H894*K894</f>
        <v>7.4450000000000002E-2</v>
      </c>
      <c r="M894" s="122"/>
      <c r="N894" s="122">
        <f>H894*M894</f>
        <v>0</v>
      </c>
      <c r="O894" s="123">
        <v>21</v>
      </c>
      <c r="P894" s="123">
        <f>J894*(O894/100)</f>
        <v>0</v>
      </c>
      <c r="Q894" s="123">
        <f>J894+P894</f>
        <v>0</v>
      </c>
      <c r="R894" s="9"/>
      <c r="S894" s="9"/>
      <c r="T894" s="9"/>
    </row>
    <row r="895" spans="1:20" ht="22.5" outlineLevel="5" x14ac:dyDescent="0.2">
      <c r="A895" s="12"/>
      <c r="B895" s="117"/>
      <c r="C895" s="118">
        <v>626</v>
      </c>
      <c r="D895" s="119" t="s">
        <v>621</v>
      </c>
      <c r="E895" s="120" t="s">
        <v>1667</v>
      </c>
      <c r="F895" s="121" t="s">
        <v>1668</v>
      </c>
      <c r="G895" s="119" t="s">
        <v>570</v>
      </c>
      <c r="H895" s="122">
        <v>7</v>
      </c>
      <c r="I895" s="150"/>
      <c r="J895" s="123">
        <f>H895*I895</f>
        <v>0</v>
      </c>
      <c r="K895" s="122">
        <v>1.521E-2</v>
      </c>
      <c r="L895" s="122">
        <f>H895*K895</f>
        <v>0.10647</v>
      </c>
      <c r="M895" s="122"/>
      <c r="N895" s="122">
        <f>H895*M895</f>
        <v>0</v>
      </c>
      <c r="O895" s="123">
        <v>21</v>
      </c>
      <c r="P895" s="123">
        <f>J895*(O895/100)</f>
        <v>0</v>
      </c>
      <c r="Q895" s="123">
        <f>J895+P895</f>
        <v>0</v>
      </c>
      <c r="R895" s="9"/>
      <c r="S895" s="9"/>
      <c r="T895" s="9"/>
    </row>
    <row r="896" spans="1:20" ht="22.5" outlineLevel="5" x14ac:dyDescent="0.2">
      <c r="A896" s="12"/>
      <c r="B896" s="117"/>
      <c r="C896" s="118">
        <v>627</v>
      </c>
      <c r="D896" s="119" t="s">
        <v>621</v>
      </c>
      <c r="E896" s="120" t="s">
        <v>1669</v>
      </c>
      <c r="F896" s="121" t="s">
        <v>1670</v>
      </c>
      <c r="G896" s="119" t="s">
        <v>570</v>
      </c>
      <c r="H896" s="122">
        <v>2</v>
      </c>
      <c r="I896" s="150"/>
      <c r="J896" s="123">
        <f>H896*I896</f>
        <v>0</v>
      </c>
      <c r="K896" s="122">
        <v>1.7930000000000001E-2</v>
      </c>
      <c r="L896" s="122">
        <f>H896*K896</f>
        <v>3.5860000000000003E-2</v>
      </c>
      <c r="M896" s="122"/>
      <c r="N896" s="122">
        <f>H896*M896</f>
        <v>0</v>
      </c>
      <c r="O896" s="123">
        <v>21</v>
      </c>
      <c r="P896" s="123">
        <f>J896*(O896/100)</f>
        <v>0</v>
      </c>
      <c r="Q896" s="123">
        <f>J896+P896</f>
        <v>0</v>
      </c>
      <c r="R896" s="9"/>
      <c r="S896" s="9"/>
      <c r="T896" s="9"/>
    </row>
    <row r="897" spans="1:20" ht="11.25" outlineLevel="5" x14ac:dyDescent="0.2">
      <c r="A897" s="12"/>
      <c r="B897" s="117"/>
      <c r="C897" s="118">
        <v>628</v>
      </c>
      <c r="D897" s="119" t="s">
        <v>501</v>
      </c>
      <c r="E897" s="120" t="s">
        <v>1671</v>
      </c>
      <c r="F897" s="121" t="s">
        <v>1672</v>
      </c>
      <c r="G897" s="119" t="s">
        <v>570</v>
      </c>
      <c r="H897" s="122">
        <v>11</v>
      </c>
      <c r="I897" s="150"/>
      <c r="J897" s="123">
        <f>H897*I897</f>
        <v>0</v>
      </c>
      <c r="K897" s="122">
        <v>4.8000000000000001E-4</v>
      </c>
      <c r="L897" s="122">
        <f>H897*K897</f>
        <v>5.28E-3</v>
      </c>
      <c r="M897" s="122"/>
      <c r="N897" s="122">
        <f>H897*M897</f>
        <v>0</v>
      </c>
      <c r="O897" s="123">
        <v>21</v>
      </c>
      <c r="P897" s="123">
        <f>J897*(O897/100)</f>
        <v>0</v>
      </c>
      <c r="Q897" s="123">
        <f>J897+P897</f>
        <v>0</v>
      </c>
      <c r="R897" s="9"/>
      <c r="S897" s="9"/>
      <c r="T897" s="9"/>
    </row>
    <row r="898" spans="1:20" ht="11.25" outlineLevel="5" x14ac:dyDescent="0.2">
      <c r="A898" s="12"/>
      <c r="B898" s="117"/>
      <c r="C898" s="118">
        <v>629</v>
      </c>
      <c r="D898" s="119" t="s">
        <v>501</v>
      </c>
      <c r="E898" s="120" t="s">
        <v>1673</v>
      </c>
      <c r="F898" s="121" t="s">
        <v>1674</v>
      </c>
      <c r="G898" s="119" t="s">
        <v>570</v>
      </c>
      <c r="H898" s="122">
        <v>3</v>
      </c>
      <c r="I898" s="150"/>
      <c r="J898" s="123">
        <f>H898*I898</f>
        <v>0</v>
      </c>
      <c r="K898" s="122">
        <v>4.684E-2</v>
      </c>
      <c r="L898" s="122">
        <f>H898*K898</f>
        <v>0.14052000000000001</v>
      </c>
      <c r="M898" s="122"/>
      <c r="N898" s="122">
        <f>H898*M898</f>
        <v>0</v>
      </c>
      <c r="O898" s="123">
        <v>21</v>
      </c>
      <c r="P898" s="123">
        <f>J898*(O898/100)</f>
        <v>0</v>
      </c>
      <c r="Q898" s="123">
        <f>J898+P898</f>
        <v>0</v>
      </c>
      <c r="R898" s="9"/>
      <c r="S898" s="9"/>
      <c r="T898" s="9"/>
    </row>
    <row r="899" spans="1:20" outlineLevel="5" x14ac:dyDescent="0.15">
      <c r="B899" s="7"/>
      <c r="C899" s="7"/>
      <c r="D899" s="7"/>
      <c r="E899" s="7"/>
      <c r="F899" s="7"/>
      <c r="G899" s="7"/>
      <c r="H899" s="7"/>
      <c r="I899" s="9"/>
      <c r="J899" s="9"/>
      <c r="K899" s="7"/>
      <c r="L899" s="7"/>
      <c r="M899" s="7"/>
      <c r="N899" s="7"/>
      <c r="O899" s="7"/>
      <c r="P899" s="9"/>
      <c r="Q899" s="9"/>
    </row>
    <row r="900" spans="1:20" ht="10.5" outlineLevel="3" x14ac:dyDescent="0.15">
      <c r="A900" s="69" t="s">
        <v>339</v>
      </c>
      <c r="B900" s="103">
        <v>4</v>
      </c>
      <c r="C900" s="104"/>
      <c r="D900" s="105" t="s">
        <v>499</v>
      </c>
      <c r="E900" s="105"/>
      <c r="F900" s="106" t="s">
        <v>71</v>
      </c>
      <c r="G900" s="105"/>
      <c r="H900" s="107"/>
      <c r="I900" s="108"/>
      <c r="J900" s="71">
        <f>SUBTOTAL(9,J901:J945)</f>
        <v>0</v>
      </c>
      <c r="K900" s="107"/>
      <c r="L900" s="72">
        <f>SUBTOTAL(9,L901:L945)</f>
        <v>3.534071074999999E-2</v>
      </c>
      <c r="M900" s="107"/>
      <c r="N900" s="72">
        <f>SUBTOTAL(9,N901:N945)</f>
        <v>110.83820302500001</v>
      </c>
      <c r="O900" s="109"/>
      <c r="P900" s="71">
        <f>SUBTOTAL(9,P901:P945)</f>
        <v>0</v>
      </c>
      <c r="Q900" s="71">
        <f>SUBTOTAL(9,Q901:Q945)</f>
        <v>0</v>
      </c>
      <c r="R900" s="7"/>
      <c r="S900" s="9"/>
      <c r="T900" s="9"/>
    </row>
    <row r="901" spans="1:20" ht="9" outlineLevel="4" x14ac:dyDescent="0.15">
      <c r="A901" s="73" t="s">
        <v>340</v>
      </c>
      <c r="B901" s="110">
        <v>5</v>
      </c>
      <c r="C901" s="111"/>
      <c r="D901" s="112" t="s">
        <v>500</v>
      </c>
      <c r="E901" s="112"/>
      <c r="F901" s="113" t="s">
        <v>303</v>
      </c>
      <c r="G901" s="112"/>
      <c r="H901" s="114"/>
      <c r="I901" s="115"/>
      <c r="J901" s="75">
        <f>SUBTOTAL(9,J902:J903)</f>
        <v>0</v>
      </c>
      <c r="K901" s="114"/>
      <c r="L901" s="76">
        <f>SUBTOTAL(9,L902:L903)</f>
        <v>0</v>
      </c>
      <c r="M901" s="114"/>
      <c r="N901" s="76">
        <f>SUBTOTAL(9,N902:N903)</f>
        <v>0</v>
      </c>
      <c r="O901" s="116"/>
      <c r="P901" s="75">
        <f>SUBTOTAL(9,P902:P903)</f>
        <v>0</v>
      </c>
      <c r="Q901" s="75">
        <f>SUBTOTAL(9,Q902:Q903)</f>
        <v>0</v>
      </c>
      <c r="R901" s="7"/>
      <c r="S901" s="9"/>
      <c r="T901" s="9"/>
    </row>
    <row r="902" spans="1:20" ht="11.25" outlineLevel="5" x14ac:dyDescent="0.2">
      <c r="A902" s="12"/>
      <c r="B902" s="117"/>
      <c r="C902" s="118">
        <v>630</v>
      </c>
      <c r="D902" s="119" t="s">
        <v>501</v>
      </c>
      <c r="E902" s="120" t="s">
        <v>1562</v>
      </c>
      <c r="F902" s="121" t="s">
        <v>1563</v>
      </c>
      <c r="G902" s="119" t="s">
        <v>591</v>
      </c>
      <c r="H902" s="122">
        <v>64</v>
      </c>
      <c r="I902" s="150"/>
      <c r="J902" s="123">
        <f>H902*I902</f>
        <v>0</v>
      </c>
      <c r="K902" s="122"/>
      <c r="L902" s="122">
        <f>H902*K902</f>
        <v>0</v>
      </c>
      <c r="M902" s="122"/>
      <c r="N902" s="122">
        <f>H902*M902</f>
        <v>0</v>
      </c>
      <c r="O902" s="123">
        <v>21</v>
      </c>
      <c r="P902" s="123">
        <f>J902*(O902/100)</f>
        <v>0</v>
      </c>
      <c r="Q902" s="123">
        <f>J902+P902</f>
        <v>0</v>
      </c>
      <c r="R902" s="9"/>
      <c r="S902" s="9"/>
      <c r="T902" s="9"/>
    </row>
    <row r="903" spans="1:20" outlineLevel="5" x14ac:dyDescent="0.15">
      <c r="B903" s="7"/>
      <c r="C903" s="7"/>
      <c r="D903" s="7"/>
      <c r="E903" s="7"/>
      <c r="F903" s="7"/>
      <c r="G903" s="7"/>
      <c r="H903" s="7"/>
      <c r="I903" s="9"/>
      <c r="J903" s="9"/>
      <c r="K903" s="7"/>
      <c r="L903" s="7"/>
      <c r="M903" s="7"/>
      <c r="N903" s="7"/>
      <c r="O903" s="7"/>
      <c r="P903" s="9"/>
      <c r="Q903" s="9"/>
    </row>
    <row r="904" spans="1:20" ht="9" outlineLevel="4" x14ac:dyDescent="0.15">
      <c r="A904" s="73" t="s">
        <v>341</v>
      </c>
      <c r="B904" s="110">
        <v>5</v>
      </c>
      <c r="C904" s="111"/>
      <c r="D904" s="112" t="s">
        <v>500</v>
      </c>
      <c r="E904" s="112"/>
      <c r="F904" s="113" t="s">
        <v>75</v>
      </c>
      <c r="G904" s="112"/>
      <c r="H904" s="114"/>
      <c r="I904" s="115"/>
      <c r="J904" s="75">
        <f>SUBTOTAL(9,J905:J907)</f>
        <v>0</v>
      </c>
      <c r="K904" s="114"/>
      <c r="L904" s="76">
        <f>SUBTOTAL(9,L905:L907)</f>
        <v>2.0792118749999991E-2</v>
      </c>
      <c r="M904" s="114"/>
      <c r="N904" s="76">
        <f>SUBTOTAL(9,N905:N907)</f>
        <v>0</v>
      </c>
      <c r="O904" s="116"/>
      <c r="P904" s="75">
        <f>SUBTOTAL(9,P905:P907)</f>
        <v>0</v>
      </c>
      <c r="Q904" s="75">
        <f>SUBTOTAL(9,Q905:Q907)</f>
        <v>0</v>
      </c>
      <c r="R904" s="7"/>
      <c r="S904" s="9"/>
      <c r="T904" s="9"/>
    </row>
    <row r="905" spans="1:20" ht="11.25" outlineLevel="5" x14ac:dyDescent="0.2">
      <c r="A905" s="12"/>
      <c r="B905" s="117"/>
      <c r="C905" s="118">
        <v>631</v>
      </c>
      <c r="D905" s="119" t="s">
        <v>501</v>
      </c>
      <c r="E905" s="120" t="s">
        <v>690</v>
      </c>
      <c r="F905" s="121" t="s">
        <v>691</v>
      </c>
      <c r="G905" s="119" t="s">
        <v>692</v>
      </c>
      <c r="H905" s="122">
        <v>5</v>
      </c>
      <c r="I905" s="150"/>
      <c r="J905" s="123">
        <f>H905*I905</f>
        <v>0</v>
      </c>
      <c r="K905" s="122"/>
      <c r="L905" s="122">
        <f>H905*K905</f>
        <v>0</v>
      </c>
      <c r="M905" s="122"/>
      <c r="N905" s="122">
        <f>H905*M905</f>
        <v>0</v>
      </c>
      <c r="O905" s="123">
        <v>21</v>
      </c>
      <c r="P905" s="123">
        <f>J905*(O905/100)</f>
        <v>0</v>
      </c>
      <c r="Q905" s="123">
        <f>J905+P905</f>
        <v>0</v>
      </c>
      <c r="R905" s="9"/>
      <c r="S905" s="9"/>
      <c r="T905" s="9"/>
    </row>
    <row r="906" spans="1:20" ht="22.5" outlineLevel="5" x14ac:dyDescent="0.2">
      <c r="A906" s="12"/>
      <c r="B906" s="117"/>
      <c r="C906" s="118">
        <v>632</v>
      </c>
      <c r="D906" s="119" t="s">
        <v>501</v>
      </c>
      <c r="E906" s="120" t="s">
        <v>693</v>
      </c>
      <c r="F906" s="121" t="s">
        <v>694</v>
      </c>
      <c r="G906" s="119" t="s">
        <v>504</v>
      </c>
      <c r="H906" s="122">
        <v>159.93937499999996</v>
      </c>
      <c r="I906" s="150"/>
      <c r="J906" s="123">
        <f>H906*I906</f>
        <v>0</v>
      </c>
      <c r="K906" s="122">
        <v>1.2999999999999999E-4</v>
      </c>
      <c r="L906" s="122">
        <f>H906*K906</f>
        <v>2.0792118749999991E-2</v>
      </c>
      <c r="M906" s="122"/>
      <c r="N906" s="122">
        <f>H906*M906</f>
        <v>0</v>
      </c>
      <c r="O906" s="123">
        <v>21</v>
      </c>
      <c r="P906" s="123">
        <f>J906*(O906/100)</f>
        <v>0</v>
      </c>
      <c r="Q906" s="123">
        <f>J906+P906</f>
        <v>0</v>
      </c>
      <c r="R906" s="9"/>
      <c r="S906" s="9"/>
      <c r="T906" s="9"/>
    </row>
    <row r="907" spans="1:20" outlineLevel="5" x14ac:dyDescent="0.15">
      <c r="B907" s="7"/>
      <c r="C907" s="7"/>
      <c r="D907" s="7"/>
      <c r="E907" s="7"/>
      <c r="F907" s="7"/>
      <c r="G907" s="7"/>
      <c r="H907" s="7"/>
      <c r="I907" s="9"/>
      <c r="J907" s="9"/>
      <c r="K907" s="7"/>
      <c r="L907" s="7"/>
      <c r="M907" s="7"/>
      <c r="N907" s="7"/>
      <c r="O907" s="7"/>
      <c r="P907" s="9"/>
      <c r="Q907" s="9"/>
    </row>
    <row r="908" spans="1:20" ht="9" outlineLevel="4" x14ac:dyDescent="0.15">
      <c r="A908" s="73" t="s">
        <v>342</v>
      </c>
      <c r="B908" s="110">
        <v>5</v>
      </c>
      <c r="C908" s="111"/>
      <c r="D908" s="112" t="s">
        <v>500</v>
      </c>
      <c r="E908" s="112"/>
      <c r="F908" s="113" t="s">
        <v>77</v>
      </c>
      <c r="G908" s="112"/>
      <c r="H908" s="114"/>
      <c r="I908" s="115"/>
      <c r="J908" s="75">
        <f>SUBTOTAL(9,J909:J910)</f>
        <v>0</v>
      </c>
      <c r="K908" s="114"/>
      <c r="L908" s="76">
        <f>SUBTOTAL(9,L909:L910)</f>
        <v>1.3588592E-2</v>
      </c>
      <c r="M908" s="114"/>
      <c r="N908" s="76">
        <f>SUBTOTAL(9,N909:N910)</f>
        <v>0</v>
      </c>
      <c r="O908" s="116"/>
      <c r="P908" s="75">
        <f>SUBTOTAL(9,P909:P910)</f>
        <v>0</v>
      </c>
      <c r="Q908" s="75">
        <f>SUBTOTAL(9,Q909:Q910)</f>
        <v>0</v>
      </c>
      <c r="R908" s="7"/>
      <c r="S908" s="9"/>
      <c r="T908" s="9"/>
    </row>
    <row r="909" spans="1:20" ht="11.25" outlineLevel="5" x14ac:dyDescent="0.2">
      <c r="A909" s="12"/>
      <c r="B909" s="117"/>
      <c r="C909" s="118">
        <v>633</v>
      </c>
      <c r="D909" s="119" t="s">
        <v>501</v>
      </c>
      <c r="E909" s="120" t="s">
        <v>1675</v>
      </c>
      <c r="F909" s="121" t="s">
        <v>1676</v>
      </c>
      <c r="G909" s="119" t="s">
        <v>504</v>
      </c>
      <c r="H909" s="122">
        <v>339.71479999999997</v>
      </c>
      <c r="I909" s="150"/>
      <c r="J909" s="123">
        <f>H909*I909</f>
        <v>0</v>
      </c>
      <c r="K909" s="122">
        <v>4.0000000000000003E-5</v>
      </c>
      <c r="L909" s="122">
        <f>H909*K909</f>
        <v>1.3588592E-2</v>
      </c>
      <c r="M909" s="122"/>
      <c r="N909" s="122">
        <f>H909*M909</f>
        <v>0</v>
      </c>
      <c r="O909" s="123">
        <v>21</v>
      </c>
      <c r="P909" s="123">
        <f>J909*(O909/100)</f>
        <v>0</v>
      </c>
      <c r="Q909" s="123">
        <f>J909+P909</f>
        <v>0</v>
      </c>
      <c r="R909" s="9"/>
      <c r="S909" s="9"/>
      <c r="T909" s="9"/>
    </row>
    <row r="910" spans="1:20" outlineLevel="5" x14ac:dyDescent="0.15">
      <c r="B910" s="7"/>
      <c r="C910" s="7"/>
      <c r="D910" s="7"/>
      <c r="E910" s="7"/>
      <c r="F910" s="7"/>
      <c r="G910" s="7"/>
      <c r="H910" s="7"/>
      <c r="I910" s="9"/>
      <c r="J910" s="9"/>
      <c r="K910" s="7"/>
      <c r="L910" s="7"/>
      <c r="M910" s="7"/>
      <c r="N910" s="7"/>
      <c r="O910" s="7"/>
      <c r="P910" s="9"/>
      <c r="Q910" s="9"/>
    </row>
    <row r="911" spans="1:20" ht="9" outlineLevel="4" x14ac:dyDescent="0.15">
      <c r="A911" s="73" t="s">
        <v>343</v>
      </c>
      <c r="B911" s="110">
        <v>5</v>
      </c>
      <c r="C911" s="111"/>
      <c r="D911" s="112" t="s">
        <v>500</v>
      </c>
      <c r="E911" s="112"/>
      <c r="F911" s="113" t="s">
        <v>79</v>
      </c>
      <c r="G911" s="112"/>
      <c r="H911" s="114"/>
      <c r="I911" s="115"/>
      <c r="J911" s="75">
        <f>SUBTOTAL(9,J912:J945)</f>
        <v>0</v>
      </c>
      <c r="K911" s="114"/>
      <c r="L911" s="76">
        <f>SUBTOTAL(9,L912:L945)</f>
        <v>9.6000000000000013E-4</v>
      </c>
      <c r="M911" s="114"/>
      <c r="N911" s="76">
        <f>SUBTOTAL(9,N912:N945)</f>
        <v>110.83820302500001</v>
      </c>
      <c r="O911" s="116"/>
      <c r="P911" s="75">
        <f>SUBTOTAL(9,P912:P945)</f>
        <v>0</v>
      </c>
      <c r="Q911" s="75">
        <f>SUBTOTAL(9,Q912:Q945)</f>
        <v>0</v>
      </c>
      <c r="R911" s="7"/>
      <c r="S911" s="9"/>
      <c r="T911" s="9"/>
    </row>
    <row r="912" spans="1:20" ht="11.25" outlineLevel="5" x14ac:dyDescent="0.2">
      <c r="A912" s="12"/>
      <c r="B912" s="117"/>
      <c r="C912" s="118">
        <v>634</v>
      </c>
      <c r="D912" s="119" t="s">
        <v>501</v>
      </c>
      <c r="E912" s="120" t="s">
        <v>1677</v>
      </c>
      <c r="F912" s="121" t="s">
        <v>1678</v>
      </c>
      <c r="G912" s="119" t="s">
        <v>570</v>
      </c>
      <c r="H912" s="122">
        <v>1</v>
      </c>
      <c r="I912" s="150"/>
      <c r="J912" s="123">
        <f t="shared" ref="J912:J944" si="195">H912*I912</f>
        <v>0</v>
      </c>
      <c r="K912" s="122"/>
      <c r="L912" s="122">
        <f t="shared" ref="L912:L944" si="196">H912*K912</f>
        <v>0</v>
      </c>
      <c r="M912" s="122">
        <v>5.0000000000000001E-3</v>
      </c>
      <c r="N912" s="122">
        <f t="shared" ref="N912:N944" si="197">H912*M912</f>
        <v>5.0000000000000001E-3</v>
      </c>
      <c r="O912" s="123">
        <v>21</v>
      </c>
      <c r="P912" s="123">
        <f t="shared" ref="P912:P944" si="198">J912*(O912/100)</f>
        <v>0</v>
      </c>
      <c r="Q912" s="123">
        <f t="shared" ref="Q912:Q944" si="199">J912+P912</f>
        <v>0</v>
      </c>
      <c r="R912" s="9"/>
      <c r="S912" s="9"/>
      <c r="T912" s="9"/>
    </row>
    <row r="913" spans="1:20" ht="11.25" outlineLevel="5" x14ac:dyDescent="0.2">
      <c r="A913" s="12"/>
      <c r="B913" s="117"/>
      <c r="C913" s="118">
        <v>635</v>
      </c>
      <c r="D913" s="119" t="s">
        <v>501</v>
      </c>
      <c r="E913" s="120" t="s">
        <v>1679</v>
      </c>
      <c r="F913" s="121" t="s">
        <v>1680</v>
      </c>
      <c r="G913" s="119" t="s">
        <v>570</v>
      </c>
      <c r="H913" s="122">
        <v>1</v>
      </c>
      <c r="I913" s="150"/>
      <c r="J913" s="123">
        <f t="shared" si="195"/>
        <v>0</v>
      </c>
      <c r="K913" s="122"/>
      <c r="L913" s="122">
        <f t="shared" si="196"/>
        <v>0</v>
      </c>
      <c r="M913" s="122"/>
      <c r="N913" s="122">
        <f t="shared" si="197"/>
        <v>0</v>
      </c>
      <c r="O913" s="123">
        <v>21</v>
      </c>
      <c r="P913" s="123">
        <f t="shared" si="198"/>
        <v>0</v>
      </c>
      <c r="Q913" s="123">
        <f t="shared" si="199"/>
        <v>0</v>
      </c>
      <c r="R913" s="9"/>
      <c r="S913" s="9"/>
      <c r="T913" s="9"/>
    </row>
    <row r="914" spans="1:20" ht="11.25" outlineLevel="5" x14ac:dyDescent="0.2">
      <c r="A914" s="12"/>
      <c r="B914" s="117"/>
      <c r="C914" s="118">
        <v>636</v>
      </c>
      <c r="D914" s="119" t="s">
        <v>501</v>
      </c>
      <c r="E914" s="120" t="s">
        <v>1681</v>
      </c>
      <c r="F914" s="121" t="s">
        <v>1682</v>
      </c>
      <c r="G914" s="119" t="s">
        <v>504</v>
      </c>
      <c r="H914" s="122">
        <v>198.79717499999998</v>
      </c>
      <c r="I914" s="150"/>
      <c r="J914" s="123">
        <f t="shared" si="195"/>
        <v>0</v>
      </c>
      <c r="K914" s="122"/>
      <c r="L914" s="122">
        <f t="shared" si="196"/>
        <v>0</v>
      </c>
      <c r="M914" s="122">
        <v>4.0000000000000001E-3</v>
      </c>
      <c r="N914" s="122">
        <f t="shared" si="197"/>
        <v>0.79518869999999997</v>
      </c>
      <c r="O914" s="123">
        <v>21</v>
      </c>
      <c r="P914" s="123">
        <f t="shared" si="198"/>
        <v>0</v>
      </c>
      <c r="Q914" s="123">
        <f t="shared" si="199"/>
        <v>0</v>
      </c>
      <c r="R914" s="9"/>
      <c r="S914" s="9"/>
      <c r="T914" s="9"/>
    </row>
    <row r="915" spans="1:20" ht="11.25" outlineLevel="5" x14ac:dyDescent="0.2">
      <c r="A915" s="12"/>
      <c r="B915" s="117"/>
      <c r="C915" s="118">
        <v>637</v>
      </c>
      <c r="D915" s="119" t="s">
        <v>501</v>
      </c>
      <c r="E915" s="120" t="s">
        <v>1683</v>
      </c>
      <c r="F915" s="121" t="s">
        <v>1684</v>
      </c>
      <c r="G915" s="119" t="s">
        <v>570</v>
      </c>
      <c r="H915" s="122">
        <v>22</v>
      </c>
      <c r="I915" s="150"/>
      <c r="J915" s="123">
        <f t="shared" si="195"/>
        <v>0</v>
      </c>
      <c r="K915" s="122"/>
      <c r="L915" s="122">
        <f t="shared" si="196"/>
        <v>0</v>
      </c>
      <c r="M915" s="122"/>
      <c r="N915" s="122">
        <f t="shared" si="197"/>
        <v>0</v>
      </c>
      <c r="O915" s="123">
        <v>21</v>
      </c>
      <c r="P915" s="123">
        <f t="shared" si="198"/>
        <v>0</v>
      </c>
      <c r="Q915" s="123">
        <f t="shared" si="199"/>
        <v>0</v>
      </c>
      <c r="R915" s="9"/>
      <c r="S915" s="9"/>
      <c r="T915" s="9"/>
    </row>
    <row r="916" spans="1:20" ht="11.25" outlineLevel="5" x14ac:dyDescent="0.2">
      <c r="A916" s="12"/>
      <c r="B916" s="117"/>
      <c r="C916" s="118">
        <v>638</v>
      </c>
      <c r="D916" s="119" t="s">
        <v>501</v>
      </c>
      <c r="E916" s="120" t="s">
        <v>1685</v>
      </c>
      <c r="F916" s="121" t="s">
        <v>1686</v>
      </c>
      <c r="G916" s="119" t="s">
        <v>504</v>
      </c>
      <c r="H916" s="122">
        <v>69.238974999999996</v>
      </c>
      <c r="I916" s="150"/>
      <c r="J916" s="123">
        <f t="shared" si="195"/>
        <v>0</v>
      </c>
      <c r="K916" s="122"/>
      <c r="L916" s="122">
        <f t="shared" si="196"/>
        <v>0</v>
      </c>
      <c r="M916" s="122">
        <v>3.0000000000000001E-3</v>
      </c>
      <c r="N916" s="122">
        <f t="shared" si="197"/>
        <v>0.207716925</v>
      </c>
      <c r="O916" s="123">
        <v>21</v>
      </c>
      <c r="P916" s="123">
        <f t="shared" si="198"/>
        <v>0</v>
      </c>
      <c r="Q916" s="123">
        <f t="shared" si="199"/>
        <v>0</v>
      </c>
      <c r="R916" s="9"/>
      <c r="S916" s="9"/>
      <c r="T916" s="9"/>
    </row>
    <row r="917" spans="1:20" ht="11.25" outlineLevel="5" x14ac:dyDescent="0.2">
      <c r="A917" s="12"/>
      <c r="B917" s="117"/>
      <c r="C917" s="118">
        <v>639</v>
      </c>
      <c r="D917" s="119" t="s">
        <v>501</v>
      </c>
      <c r="E917" s="120" t="s">
        <v>1687</v>
      </c>
      <c r="F917" s="121" t="s">
        <v>1688</v>
      </c>
      <c r="G917" s="119" t="s">
        <v>547</v>
      </c>
      <c r="H917" s="122">
        <v>72.42</v>
      </c>
      <c r="I917" s="150"/>
      <c r="J917" s="123">
        <f t="shared" si="195"/>
        <v>0</v>
      </c>
      <c r="K917" s="122"/>
      <c r="L917" s="122">
        <f t="shared" si="196"/>
        <v>0</v>
      </c>
      <c r="M917" s="122">
        <v>2.9999999999999997E-4</v>
      </c>
      <c r="N917" s="122">
        <f t="shared" si="197"/>
        <v>2.1725999999999999E-2</v>
      </c>
      <c r="O917" s="123">
        <v>21</v>
      </c>
      <c r="P917" s="123">
        <f t="shared" si="198"/>
        <v>0</v>
      </c>
      <c r="Q917" s="123">
        <f t="shared" si="199"/>
        <v>0</v>
      </c>
      <c r="R917" s="9"/>
      <c r="S917" s="9"/>
      <c r="T917" s="9"/>
    </row>
    <row r="918" spans="1:20" ht="11.25" outlineLevel="5" x14ac:dyDescent="0.2">
      <c r="A918" s="12"/>
      <c r="B918" s="117"/>
      <c r="C918" s="118">
        <v>640</v>
      </c>
      <c r="D918" s="119" t="s">
        <v>501</v>
      </c>
      <c r="E918" s="120" t="s">
        <v>1689</v>
      </c>
      <c r="F918" s="121" t="s">
        <v>1690</v>
      </c>
      <c r="G918" s="119" t="s">
        <v>591</v>
      </c>
      <c r="H918" s="122">
        <v>48</v>
      </c>
      <c r="I918" s="150"/>
      <c r="J918" s="123">
        <f t="shared" si="195"/>
        <v>0</v>
      </c>
      <c r="K918" s="122"/>
      <c r="L918" s="122">
        <f t="shared" si="196"/>
        <v>0</v>
      </c>
      <c r="M918" s="122"/>
      <c r="N918" s="122">
        <f t="shared" si="197"/>
        <v>0</v>
      </c>
      <c r="O918" s="123">
        <v>21</v>
      </c>
      <c r="P918" s="123">
        <f t="shared" si="198"/>
        <v>0</v>
      </c>
      <c r="Q918" s="123">
        <f t="shared" si="199"/>
        <v>0</v>
      </c>
      <c r="R918" s="9"/>
      <c r="S918" s="9"/>
      <c r="T918" s="9"/>
    </row>
    <row r="919" spans="1:20" ht="11.25" outlineLevel="5" x14ac:dyDescent="0.2">
      <c r="A919" s="12"/>
      <c r="B919" s="117"/>
      <c r="C919" s="118">
        <v>641</v>
      </c>
      <c r="D919" s="119" t="s">
        <v>501</v>
      </c>
      <c r="E919" s="120" t="s">
        <v>1691</v>
      </c>
      <c r="F919" s="121" t="s">
        <v>1692</v>
      </c>
      <c r="G919" s="119" t="s">
        <v>591</v>
      </c>
      <c r="H919" s="122">
        <v>32</v>
      </c>
      <c r="I919" s="150"/>
      <c r="J919" s="123">
        <f t="shared" si="195"/>
        <v>0</v>
      </c>
      <c r="K919" s="122"/>
      <c r="L919" s="122">
        <f t="shared" si="196"/>
        <v>0</v>
      </c>
      <c r="M919" s="122"/>
      <c r="N919" s="122">
        <f t="shared" si="197"/>
        <v>0</v>
      </c>
      <c r="O919" s="123">
        <v>21</v>
      </c>
      <c r="P919" s="123">
        <f t="shared" si="198"/>
        <v>0</v>
      </c>
      <c r="Q919" s="123">
        <f t="shared" si="199"/>
        <v>0</v>
      </c>
      <c r="R919" s="9"/>
      <c r="S919" s="9"/>
      <c r="T919" s="9"/>
    </row>
    <row r="920" spans="1:20" ht="11.25" outlineLevel="5" x14ac:dyDescent="0.2">
      <c r="A920" s="12"/>
      <c r="B920" s="117"/>
      <c r="C920" s="118">
        <v>642</v>
      </c>
      <c r="D920" s="119" t="s">
        <v>501</v>
      </c>
      <c r="E920" s="120" t="s">
        <v>1693</v>
      </c>
      <c r="F920" s="121" t="s">
        <v>1694</v>
      </c>
      <c r="G920" s="119" t="s">
        <v>570</v>
      </c>
      <c r="H920" s="122">
        <v>1</v>
      </c>
      <c r="I920" s="150"/>
      <c r="J920" s="123">
        <f t="shared" si="195"/>
        <v>0</v>
      </c>
      <c r="K920" s="122"/>
      <c r="L920" s="122">
        <f t="shared" si="196"/>
        <v>0</v>
      </c>
      <c r="M920" s="122"/>
      <c r="N920" s="122">
        <f t="shared" si="197"/>
        <v>0</v>
      </c>
      <c r="O920" s="123">
        <v>21</v>
      </c>
      <c r="P920" s="123">
        <f t="shared" si="198"/>
        <v>0</v>
      </c>
      <c r="Q920" s="123">
        <f t="shared" si="199"/>
        <v>0</v>
      </c>
      <c r="R920" s="9"/>
      <c r="S920" s="9"/>
      <c r="T920" s="9"/>
    </row>
    <row r="921" spans="1:20" ht="11.25" outlineLevel="5" x14ac:dyDescent="0.2">
      <c r="A921" s="12"/>
      <c r="B921" s="117"/>
      <c r="C921" s="118">
        <v>643</v>
      </c>
      <c r="D921" s="119" t="s">
        <v>501</v>
      </c>
      <c r="E921" s="120" t="s">
        <v>1695</v>
      </c>
      <c r="F921" s="121" t="s">
        <v>1696</v>
      </c>
      <c r="G921" s="119" t="s">
        <v>504</v>
      </c>
      <c r="H921" s="122">
        <v>173.07499999999999</v>
      </c>
      <c r="I921" s="150"/>
      <c r="J921" s="123">
        <f t="shared" si="195"/>
        <v>0</v>
      </c>
      <c r="K921" s="122"/>
      <c r="L921" s="122">
        <f t="shared" si="196"/>
        <v>0</v>
      </c>
      <c r="M921" s="122">
        <v>0.26100000000000001</v>
      </c>
      <c r="N921" s="122">
        <f t="shared" si="197"/>
        <v>45.172575000000002</v>
      </c>
      <c r="O921" s="123">
        <v>21</v>
      </c>
      <c r="P921" s="123">
        <f t="shared" si="198"/>
        <v>0</v>
      </c>
      <c r="Q921" s="123">
        <f t="shared" si="199"/>
        <v>0</v>
      </c>
      <c r="R921" s="9"/>
      <c r="S921" s="9"/>
      <c r="T921" s="9"/>
    </row>
    <row r="922" spans="1:20" ht="11.25" outlineLevel="5" x14ac:dyDescent="0.2">
      <c r="A922" s="12"/>
      <c r="B922" s="117"/>
      <c r="C922" s="118">
        <v>644</v>
      </c>
      <c r="D922" s="119" t="s">
        <v>501</v>
      </c>
      <c r="E922" s="120" t="s">
        <v>1564</v>
      </c>
      <c r="F922" s="121" t="s">
        <v>1565</v>
      </c>
      <c r="G922" s="119" t="s">
        <v>504</v>
      </c>
      <c r="H922" s="122">
        <v>13.02</v>
      </c>
      <c r="I922" s="150"/>
      <c r="J922" s="123">
        <f t="shared" si="195"/>
        <v>0</v>
      </c>
      <c r="K922" s="122"/>
      <c r="L922" s="122">
        <f t="shared" si="196"/>
        <v>0</v>
      </c>
      <c r="M922" s="122">
        <v>8.2000000000000003E-2</v>
      </c>
      <c r="N922" s="122">
        <f t="shared" si="197"/>
        <v>1.0676399999999999</v>
      </c>
      <c r="O922" s="123">
        <v>21</v>
      </c>
      <c r="P922" s="123">
        <f t="shared" si="198"/>
        <v>0</v>
      </c>
      <c r="Q922" s="123">
        <f t="shared" si="199"/>
        <v>0</v>
      </c>
      <c r="R922" s="9"/>
      <c r="S922" s="9"/>
      <c r="T922" s="9"/>
    </row>
    <row r="923" spans="1:20" ht="11.25" outlineLevel="5" x14ac:dyDescent="0.2">
      <c r="A923" s="12"/>
      <c r="B923" s="117"/>
      <c r="C923" s="118">
        <v>645</v>
      </c>
      <c r="D923" s="119" t="s">
        <v>501</v>
      </c>
      <c r="E923" s="120" t="s">
        <v>1697</v>
      </c>
      <c r="F923" s="121" t="s">
        <v>1698</v>
      </c>
      <c r="G923" s="119" t="s">
        <v>507</v>
      </c>
      <c r="H923" s="122">
        <v>14.236530000000002</v>
      </c>
      <c r="I923" s="150"/>
      <c r="J923" s="123">
        <f t="shared" si="195"/>
        <v>0</v>
      </c>
      <c r="K923" s="122"/>
      <c r="L923" s="122">
        <f t="shared" si="196"/>
        <v>0</v>
      </c>
      <c r="M923" s="122">
        <v>2.2000000000000002</v>
      </c>
      <c r="N923" s="122">
        <f t="shared" si="197"/>
        <v>31.320366000000007</v>
      </c>
      <c r="O923" s="123">
        <v>21</v>
      </c>
      <c r="P923" s="123">
        <f t="shared" si="198"/>
        <v>0</v>
      </c>
      <c r="Q923" s="123">
        <f t="shared" si="199"/>
        <v>0</v>
      </c>
      <c r="R923" s="9"/>
      <c r="S923" s="9"/>
      <c r="T923" s="9"/>
    </row>
    <row r="924" spans="1:20" ht="11.25" outlineLevel="5" x14ac:dyDescent="0.2">
      <c r="A924" s="12"/>
      <c r="B924" s="117"/>
      <c r="C924" s="118">
        <v>646</v>
      </c>
      <c r="D924" s="119" t="s">
        <v>501</v>
      </c>
      <c r="E924" s="120" t="s">
        <v>1699</v>
      </c>
      <c r="F924" s="121" t="s">
        <v>1700</v>
      </c>
      <c r="G924" s="119" t="s">
        <v>504</v>
      </c>
      <c r="H924" s="122">
        <v>69.238974999999996</v>
      </c>
      <c r="I924" s="150"/>
      <c r="J924" s="123">
        <f t="shared" si="195"/>
        <v>0</v>
      </c>
      <c r="K924" s="122"/>
      <c r="L924" s="122">
        <f t="shared" si="196"/>
        <v>0</v>
      </c>
      <c r="M924" s="122"/>
      <c r="N924" s="122">
        <f t="shared" si="197"/>
        <v>0</v>
      </c>
      <c r="O924" s="123">
        <v>21</v>
      </c>
      <c r="P924" s="123">
        <f t="shared" si="198"/>
        <v>0</v>
      </c>
      <c r="Q924" s="123">
        <f t="shared" si="199"/>
        <v>0</v>
      </c>
      <c r="R924" s="9"/>
      <c r="S924" s="9"/>
      <c r="T924" s="9"/>
    </row>
    <row r="925" spans="1:20" ht="11.25" outlineLevel="5" x14ac:dyDescent="0.2">
      <c r="A925" s="12"/>
      <c r="B925" s="117"/>
      <c r="C925" s="118">
        <v>647</v>
      </c>
      <c r="D925" s="119" t="s">
        <v>501</v>
      </c>
      <c r="E925" s="120" t="s">
        <v>1701</v>
      </c>
      <c r="F925" s="121" t="s">
        <v>1702</v>
      </c>
      <c r="G925" s="119" t="s">
        <v>504</v>
      </c>
      <c r="H925" s="122">
        <v>69.239000000000004</v>
      </c>
      <c r="I925" s="150"/>
      <c r="J925" s="123">
        <f t="shared" si="195"/>
        <v>0</v>
      </c>
      <c r="K925" s="122"/>
      <c r="L925" s="122">
        <f t="shared" si="196"/>
        <v>0</v>
      </c>
      <c r="M925" s="122"/>
      <c r="N925" s="122">
        <f t="shared" si="197"/>
        <v>0</v>
      </c>
      <c r="O925" s="123">
        <v>21</v>
      </c>
      <c r="P925" s="123">
        <f t="shared" si="198"/>
        <v>0</v>
      </c>
      <c r="Q925" s="123">
        <f t="shared" si="199"/>
        <v>0</v>
      </c>
      <c r="R925" s="9"/>
      <c r="S925" s="9"/>
      <c r="T925" s="9"/>
    </row>
    <row r="926" spans="1:20" ht="11.25" outlineLevel="5" x14ac:dyDescent="0.2">
      <c r="A926" s="12"/>
      <c r="B926" s="117"/>
      <c r="C926" s="118">
        <v>648</v>
      </c>
      <c r="D926" s="119" t="s">
        <v>501</v>
      </c>
      <c r="E926" s="120" t="s">
        <v>709</v>
      </c>
      <c r="F926" s="121" t="s">
        <v>710</v>
      </c>
      <c r="G926" s="119" t="s">
        <v>507</v>
      </c>
      <c r="H926" s="122">
        <v>14.237</v>
      </c>
      <c r="I926" s="150"/>
      <c r="J926" s="123">
        <f t="shared" si="195"/>
        <v>0</v>
      </c>
      <c r="K926" s="122"/>
      <c r="L926" s="122">
        <f t="shared" si="196"/>
        <v>0</v>
      </c>
      <c r="M926" s="122">
        <v>2.9000000000000001E-2</v>
      </c>
      <c r="N926" s="122">
        <f t="shared" si="197"/>
        <v>0.41287300000000005</v>
      </c>
      <c r="O926" s="123">
        <v>21</v>
      </c>
      <c r="P926" s="123">
        <f t="shared" si="198"/>
        <v>0</v>
      </c>
      <c r="Q926" s="123">
        <f t="shared" si="199"/>
        <v>0</v>
      </c>
      <c r="R926" s="9"/>
      <c r="S926" s="9"/>
      <c r="T926" s="9"/>
    </row>
    <row r="927" spans="1:20" ht="11.25" outlineLevel="5" x14ac:dyDescent="0.2">
      <c r="A927" s="12"/>
      <c r="B927" s="117"/>
      <c r="C927" s="118">
        <v>649</v>
      </c>
      <c r="D927" s="119" t="s">
        <v>501</v>
      </c>
      <c r="E927" s="120" t="s">
        <v>1703</v>
      </c>
      <c r="F927" s="121" t="s">
        <v>1704</v>
      </c>
      <c r="G927" s="119" t="s">
        <v>504</v>
      </c>
      <c r="H927" s="122">
        <v>94.910200000000003</v>
      </c>
      <c r="I927" s="150"/>
      <c r="J927" s="123">
        <f t="shared" si="195"/>
        <v>0</v>
      </c>
      <c r="K927" s="122"/>
      <c r="L927" s="122">
        <f t="shared" si="196"/>
        <v>0</v>
      </c>
      <c r="M927" s="122">
        <v>5.7000000000000002E-2</v>
      </c>
      <c r="N927" s="122">
        <f t="shared" si="197"/>
        <v>5.4098814000000006</v>
      </c>
      <c r="O927" s="123">
        <v>21</v>
      </c>
      <c r="P927" s="123">
        <f t="shared" si="198"/>
        <v>0</v>
      </c>
      <c r="Q927" s="123">
        <f t="shared" si="199"/>
        <v>0</v>
      </c>
      <c r="R927" s="9"/>
      <c r="S927" s="9"/>
      <c r="T927" s="9"/>
    </row>
    <row r="928" spans="1:20" ht="11.25" outlineLevel="5" x14ac:dyDescent="0.2">
      <c r="A928" s="12"/>
      <c r="B928" s="117"/>
      <c r="C928" s="118">
        <v>650</v>
      </c>
      <c r="D928" s="119" t="s">
        <v>501</v>
      </c>
      <c r="E928" s="120" t="s">
        <v>719</v>
      </c>
      <c r="F928" s="121" t="s">
        <v>720</v>
      </c>
      <c r="G928" s="119" t="s">
        <v>504</v>
      </c>
      <c r="H928" s="122">
        <v>18.911999999999999</v>
      </c>
      <c r="I928" s="150"/>
      <c r="J928" s="123">
        <f t="shared" si="195"/>
        <v>0</v>
      </c>
      <c r="K928" s="122"/>
      <c r="L928" s="122">
        <f t="shared" si="196"/>
        <v>0</v>
      </c>
      <c r="M928" s="122">
        <v>7.5999999999999998E-2</v>
      </c>
      <c r="N928" s="122">
        <f t="shared" si="197"/>
        <v>1.4373119999999999</v>
      </c>
      <c r="O928" s="123">
        <v>21</v>
      </c>
      <c r="P928" s="123">
        <f t="shared" si="198"/>
        <v>0</v>
      </c>
      <c r="Q928" s="123">
        <f t="shared" si="199"/>
        <v>0</v>
      </c>
      <c r="R928" s="9"/>
      <c r="S928" s="9"/>
      <c r="T928" s="9"/>
    </row>
    <row r="929" spans="1:20" ht="11.25" outlineLevel="5" x14ac:dyDescent="0.2">
      <c r="A929" s="12"/>
      <c r="B929" s="117"/>
      <c r="C929" s="118">
        <v>651</v>
      </c>
      <c r="D929" s="119" t="s">
        <v>501</v>
      </c>
      <c r="E929" s="120" t="s">
        <v>1705</v>
      </c>
      <c r="F929" s="121" t="s">
        <v>1706</v>
      </c>
      <c r="G929" s="119" t="s">
        <v>504</v>
      </c>
      <c r="H929" s="122">
        <v>2.04</v>
      </c>
      <c r="I929" s="150"/>
      <c r="J929" s="123">
        <f t="shared" si="195"/>
        <v>0</v>
      </c>
      <c r="K929" s="122"/>
      <c r="L929" s="122">
        <f t="shared" si="196"/>
        <v>0</v>
      </c>
      <c r="M929" s="122">
        <v>5.8999999999999997E-2</v>
      </c>
      <c r="N929" s="122">
        <f t="shared" si="197"/>
        <v>0.12035999999999999</v>
      </c>
      <c r="O929" s="123">
        <v>21</v>
      </c>
      <c r="P929" s="123">
        <f t="shared" si="198"/>
        <v>0</v>
      </c>
      <c r="Q929" s="123">
        <f t="shared" si="199"/>
        <v>0</v>
      </c>
      <c r="R929" s="9"/>
      <c r="S929" s="9"/>
      <c r="T929" s="9"/>
    </row>
    <row r="930" spans="1:20" ht="11.25" outlineLevel="5" x14ac:dyDescent="0.2">
      <c r="A930" s="12"/>
      <c r="B930" s="117"/>
      <c r="C930" s="118">
        <v>652</v>
      </c>
      <c r="D930" s="119" t="s">
        <v>501</v>
      </c>
      <c r="E930" s="120" t="s">
        <v>1707</v>
      </c>
      <c r="F930" s="121" t="s">
        <v>1708</v>
      </c>
      <c r="G930" s="119" t="s">
        <v>504</v>
      </c>
      <c r="H930" s="122">
        <v>4.5449999999999999</v>
      </c>
      <c r="I930" s="150"/>
      <c r="J930" s="123">
        <f t="shared" si="195"/>
        <v>0</v>
      </c>
      <c r="K930" s="122"/>
      <c r="L930" s="122">
        <f t="shared" si="196"/>
        <v>0</v>
      </c>
      <c r="M930" s="122">
        <v>0.27</v>
      </c>
      <c r="N930" s="122">
        <f t="shared" si="197"/>
        <v>1.22715</v>
      </c>
      <c r="O930" s="123">
        <v>21</v>
      </c>
      <c r="P930" s="123">
        <f t="shared" si="198"/>
        <v>0</v>
      </c>
      <c r="Q930" s="123">
        <f t="shared" si="199"/>
        <v>0</v>
      </c>
      <c r="R930" s="9"/>
      <c r="S930" s="9"/>
      <c r="T930" s="9"/>
    </row>
    <row r="931" spans="1:20" ht="11.25" outlineLevel="5" x14ac:dyDescent="0.2">
      <c r="A931" s="12"/>
      <c r="B931" s="117"/>
      <c r="C931" s="118">
        <v>653</v>
      </c>
      <c r="D931" s="119" t="s">
        <v>501</v>
      </c>
      <c r="E931" s="120" t="s">
        <v>1709</v>
      </c>
      <c r="F931" s="121" t="s">
        <v>1710</v>
      </c>
      <c r="G931" s="119" t="s">
        <v>547</v>
      </c>
      <c r="H931" s="122">
        <v>4.1999999999999993</v>
      </c>
      <c r="I931" s="150"/>
      <c r="J931" s="123">
        <f t="shared" si="195"/>
        <v>0</v>
      </c>
      <c r="K931" s="122"/>
      <c r="L931" s="122">
        <f t="shared" si="196"/>
        <v>0</v>
      </c>
      <c r="M931" s="122">
        <v>6.5000000000000002E-2</v>
      </c>
      <c r="N931" s="122">
        <f t="shared" si="197"/>
        <v>0.27299999999999996</v>
      </c>
      <c r="O931" s="123">
        <v>21</v>
      </c>
      <c r="P931" s="123">
        <f t="shared" si="198"/>
        <v>0</v>
      </c>
      <c r="Q931" s="123">
        <f t="shared" si="199"/>
        <v>0</v>
      </c>
      <c r="R931" s="9"/>
      <c r="S931" s="9"/>
      <c r="T931" s="9"/>
    </row>
    <row r="932" spans="1:20" ht="11.25" outlineLevel="5" x14ac:dyDescent="0.2">
      <c r="A932" s="12"/>
      <c r="B932" s="117"/>
      <c r="C932" s="118">
        <v>654</v>
      </c>
      <c r="D932" s="119" t="s">
        <v>501</v>
      </c>
      <c r="E932" s="120" t="s">
        <v>1711</v>
      </c>
      <c r="F932" s="121" t="s">
        <v>1712</v>
      </c>
      <c r="G932" s="119" t="s">
        <v>547</v>
      </c>
      <c r="H932" s="122">
        <v>12</v>
      </c>
      <c r="I932" s="150"/>
      <c r="J932" s="123">
        <f t="shared" si="195"/>
        <v>0</v>
      </c>
      <c r="K932" s="122">
        <v>8.0000000000000007E-5</v>
      </c>
      <c r="L932" s="122">
        <f t="shared" si="196"/>
        <v>9.6000000000000013E-4</v>
      </c>
      <c r="M932" s="122"/>
      <c r="N932" s="122">
        <f t="shared" si="197"/>
        <v>0</v>
      </c>
      <c r="O932" s="123">
        <v>21</v>
      </c>
      <c r="P932" s="123">
        <f t="shared" si="198"/>
        <v>0</v>
      </c>
      <c r="Q932" s="123">
        <f t="shared" si="199"/>
        <v>0</v>
      </c>
      <c r="R932" s="9"/>
      <c r="S932" s="9"/>
      <c r="T932" s="9"/>
    </row>
    <row r="933" spans="1:20" ht="11.25" outlineLevel="5" x14ac:dyDescent="0.2">
      <c r="A933" s="12"/>
      <c r="B933" s="117"/>
      <c r="C933" s="118">
        <v>655</v>
      </c>
      <c r="D933" s="119" t="s">
        <v>501</v>
      </c>
      <c r="E933" s="120" t="s">
        <v>954</v>
      </c>
      <c r="F933" s="121" t="s">
        <v>955</v>
      </c>
      <c r="G933" s="119" t="s">
        <v>547</v>
      </c>
      <c r="H933" s="122">
        <v>62.16</v>
      </c>
      <c r="I933" s="150"/>
      <c r="J933" s="123">
        <f t="shared" si="195"/>
        <v>0</v>
      </c>
      <c r="K933" s="122"/>
      <c r="L933" s="122">
        <f t="shared" si="196"/>
        <v>0</v>
      </c>
      <c r="M933" s="122"/>
      <c r="N933" s="122">
        <f t="shared" si="197"/>
        <v>0</v>
      </c>
      <c r="O933" s="123">
        <v>21</v>
      </c>
      <c r="P933" s="123">
        <f t="shared" si="198"/>
        <v>0</v>
      </c>
      <c r="Q933" s="123">
        <f t="shared" si="199"/>
        <v>0</v>
      </c>
      <c r="R933" s="9"/>
      <c r="S933" s="9"/>
      <c r="T933" s="9"/>
    </row>
    <row r="934" spans="1:20" ht="11.25" outlineLevel="5" x14ac:dyDescent="0.2">
      <c r="A934" s="12"/>
      <c r="B934" s="117"/>
      <c r="C934" s="118">
        <v>656</v>
      </c>
      <c r="D934" s="119" t="s">
        <v>501</v>
      </c>
      <c r="E934" s="120" t="s">
        <v>1568</v>
      </c>
      <c r="F934" s="121" t="s">
        <v>1569</v>
      </c>
      <c r="G934" s="119" t="s">
        <v>504</v>
      </c>
      <c r="H934" s="122">
        <v>253.46999999999997</v>
      </c>
      <c r="I934" s="150"/>
      <c r="J934" s="123">
        <f t="shared" si="195"/>
        <v>0</v>
      </c>
      <c r="K934" s="122"/>
      <c r="L934" s="122">
        <f t="shared" si="196"/>
        <v>0</v>
      </c>
      <c r="M934" s="122">
        <v>0.01</v>
      </c>
      <c r="N934" s="122">
        <f t="shared" si="197"/>
        <v>2.5347</v>
      </c>
      <c r="O934" s="123">
        <v>21</v>
      </c>
      <c r="P934" s="123">
        <f t="shared" si="198"/>
        <v>0</v>
      </c>
      <c r="Q934" s="123">
        <f t="shared" si="199"/>
        <v>0</v>
      </c>
      <c r="R934" s="9"/>
      <c r="S934" s="9"/>
      <c r="T934" s="9"/>
    </row>
    <row r="935" spans="1:20" ht="11.25" outlineLevel="5" x14ac:dyDescent="0.2">
      <c r="A935" s="12"/>
      <c r="B935" s="117"/>
      <c r="C935" s="118">
        <v>657</v>
      </c>
      <c r="D935" s="119" t="s">
        <v>501</v>
      </c>
      <c r="E935" s="120" t="s">
        <v>1570</v>
      </c>
      <c r="F935" s="121" t="s">
        <v>1571</v>
      </c>
      <c r="G935" s="119" t="s">
        <v>504</v>
      </c>
      <c r="H935" s="122">
        <v>193.69</v>
      </c>
      <c r="I935" s="150"/>
      <c r="J935" s="123">
        <f t="shared" si="195"/>
        <v>0</v>
      </c>
      <c r="K935" s="122"/>
      <c r="L935" s="122">
        <f t="shared" si="196"/>
        <v>0</v>
      </c>
      <c r="M935" s="122">
        <v>4.5999999999999999E-2</v>
      </c>
      <c r="N935" s="122">
        <f t="shared" si="197"/>
        <v>8.9097399999999993</v>
      </c>
      <c r="O935" s="123">
        <v>21</v>
      </c>
      <c r="P935" s="123">
        <f t="shared" si="198"/>
        <v>0</v>
      </c>
      <c r="Q935" s="123">
        <f t="shared" si="199"/>
        <v>0</v>
      </c>
      <c r="R935" s="9"/>
      <c r="S935" s="9"/>
      <c r="T935" s="9"/>
    </row>
    <row r="936" spans="1:20" ht="11.25" outlineLevel="5" x14ac:dyDescent="0.2">
      <c r="A936" s="12"/>
      <c r="B936" s="117"/>
      <c r="C936" s="118">
        <v>658</v>
      </c>
      <c r="D936" s="119" t="s">
        <v>501</v>
      </c>
      <c r="E936" s="120" t="s">
        <v>1572</v>
      </c>
      <c r="F936" s="121" t="s">
        <v>1573</v>
      </c>
      <c r="G936" s="119" t="s">
        <v>504</v>
      </c>
      <c r="H936" s="122">
        <v>269.73099999999999</v>
      </c>
      <c r="I936" s="150"/>
      <c r="J936" s="123">
        <f t="shared" si="195"/>
        <v>0</v>
      </c>
      <c r="K936" s="122"/>
      <c r="L936" s="122">
        <f t="shared" si="196"/>
        <v>0</v>
      </c>
      <c r="M936" s="122">
        <v>1.4E-2</v>
      </c>
      <c r="N936" s="122">
        <f t="shared" si="197"/>
        <v>3.7762340000000001</v>
      </c>
      <c r="O936" s="123">
        <v>21</v>
      </c>
      <c r="P936" s="123">
        <f t="shared" si="198"/>
        <v>0</v>
      </c>
      <c r="Q936" s="123">
        <f t="shared" si="199"/>
        <v>0</v>
      </c>
      <c r="R936" s="9"/>
      <c r="S936" s="9"/>
      <c r="T936" s="9"/>
    </row>
    <row r="937" spans="1:20" ht="11.25" outlineLevel="5" x14ac:dyDescent="0.2">
      <c r="A937" s="12"/>
      <c r="B937" s="117"/>
      <c r="C937" s="118">
        <v>659</v>
      </c>
      <c r="D937" s="119" t="s">
        <v>501</v>
      </c>
      <c r="E937" s="120" t="s">
        <v>1574</v>
      </c>
      <c r="F937" s="121" t="s">
        <v>1575</v>
      </c>
      <c r="G937" s="119" t="s">
        <v>504</v>
      </c>
      <c r="H937" s="122">
        <v>119.80500000000001</v>
      </c>
      <c r="I937" s="150"/>
      <c r="J937" s="123">
        <f t="shared" si="195"/>
        <v>0</v>
      </c>
      <c r="K937" s="122"/>
      <c r="L937" s="122">
        <f t="shared" si="196"/>
        <v>0</v>
      </c>
      <c r="M937" s="122">
        <v>6.8000000000000005E-2</v>
      </c>
      <c r="N937" s="122">
        <f t="shared" si="197"/>
        <v>8.1467400000000012</v>
      </c>
      <c r="O937" s="123">
        <v>21</v>
      </c>
      <c r="P937" s="123">
        <f t="shared" si="198"/>
        <v>0</v>
      </c>
      <c r="Q937" s="123">
        <f t="shared" si="199"/>
        <v>0</v>
      </c>
      <c r="R937" s="9"/>
      <c r="S937" s="9"/>
      <c r="T937" s="9"/>
    </row>
    <row r="938" spans="1:20" ht="11.25" outlineLevel="5" x14ac:dyDescent="0.2">
      <c r="A938" s="12"/>
      <c r="B938" s="117"/>
      <c r="C938" s="118">
        <v>660</v>
      </c>
      <c r="D938" s="119" t="s">
        <v>501</v>
      </c>
      <c r="E938" s="120" t="s">
        <v>1713</v>
      </c>
      <c r="F938" s="121" t="s">
        <v>1714</v>
      </c>
      <c r="G938" s="119" t="s">
        <v>534</v>
      </c>
      <c r="H938" s="122">
        <v>111.15808177500001</v>
      </c>
      <c r="I938" s="150"/>
      <c r="J938" s="123">
        <f t="shared" si="195"/>
        <v>0</v>
      </c>
      <c r="K938" s="122"/>
      <c r="L938" s="122">
        <f t="shared" si="196"/>
        <v>0</v>
      </c>
      <c r="M938" s="122"/>
      <c r="N938" s="122">
        <f t="shared" si="197"/>
        <v>0</v>
      </c>
      <c r="O938" s="123">
        <v>21</v>
      </c>
      <c r="P938" s="123">
        <f t="shared" si="198"/>
        <v>0</v>
      </c>
      <c r="Q938" s="123">
        <f t="shared" si="199"/>
        <v>0</v>
      </c>
      <c r="R938" s="9"/>
      <c r="S938" s="9"/>
      <c r="T938" s="9"/>
    </row>
    <row r="939" spans="1:20" ht="11.25" outlineLevel="5" x14ac:dyDescent="0.2">
      <c r="A939" s="12"/>
      <c r="B939" s="117"/>
      <c r="C939" s="118">
        <v>661</v>
      </c>
      <c r="D939" s="119" t="s">
        <v>501</v>
      </c>
      <c r="E939" s="120" t="s">
        <v>1578</v>
      </c>
      <c r="F939" s="121" t="s">
        <v>1579</v>
      </c>
      <c r="G939" s="119" t="s">
        <v>534</v>
      </c>
      <c r="H939" s="122">
        <v>111.15808177500001</v>
      </c>
      <c r="I939" s="150"/>
      <c r="J939" s="123">
        <f t="shared" si="195"/>
        <v>0</v>
      </c>
      <c r="K939" s="122"/>
      <c r="L939" s="122">
        <f t="shared" si="196"/>
        <v>0</v>
      </c>
      <c r="M939" s="122"/>
      <c r="N939" s="122">
        <f t="shared" si="197"/>
        <v>0</v>
      </c>
      <c r="O939" s="123">
        <v>21</v>
      </c>
      <c r="P939" s="123">
        <f t="shared" si="198"/>
        <v>0</v>
      </c>
      <c r="Q939" s="123">
        <f t="shared" si="199"/>
        <v>0</v>
      </c>
      <c r="R939" s="9"/>
      <c r="S939" s="9"/>
      <c r="T939" s="9"/>
    </row>
    <row r="940" spans="1:20" ht="11.25" outlineLevel="5" x14ac:dyDescent="0.2">
      <c r="A940" s="12"/>
      <c r="B940" s="117"/>
      <c r="C940" s="118">
        <v>662</v>
      </c>
      <c r="D940" s="119" t="s">
        <v>501</v>
      </c>
      <c r="E940" s="120" t="s">
        <v>1715</v>
      </c>
      <c r="F940" s="121" t="s">
        <v>1716</v>
      </c>
      <c r="G940" s="119" t="s">
        <v>547</v>
      </c>
      <c r="H940" s="122">
        <v>6</v>
      </c>
      <c r="I940" s="150"/>
      <c r="J940" s="123">
        <f t="shared" si="195"/>
        <v>0</v>
      </c>
      <c r="K940" s="122"/>
      <c r="L940" s="122">
        <f t="shared" si="196"/>
        <v>0</v>
      </c>
      <c r="M940" s="122"/>
      <c r="N940" s="122">
        <f t="shared" si="197"/>
        <v>0</v>
      </c>
      <c r="O940" s="123">
        <v>21</v>
      </c>
      <c r="P940" s="123">
        <f t="shared" si="198"/>
        <v>0</v>
      </c>
      <c r="Q940" s="123">
        <f t="shared" si="199"/>
        <v>0</v>
      </c>
      <c r="R940" s="9"/>
      <c r="S940" s="9"/>
      <c r="T940" s="9"/>
    </row>
    <row r="941" spans="1:20" ht="11.25" outlineLevel="5" x14ac:dyDescent="0.2">
      <c r="A941" s="12"/>
      <c r="B941" s="117"/>
      <c r="C941" s="118">
        <v>663</v>
      </c>
      <c r="D941" s="119" t="s">
        <v>501</v>
      </c>
      <c r="E941" s="120" t="s">
        <v>1717</v>
      </c>
      <c r="F941" s="121" t="s">
        <v>1718</v>
      </c>
      <c r="G941" s="119" t="s">
        <v>547</v>
      </c>
      <c r="H941" s="122">
        <v>120</v>
      </c>
      <c r="I941" s="150"/>
      <c r="J941" s="123">
        <f t="shared" si="195"/>
        <v>0</v>
      </c>
      <c r="K941" s="122"/>
      <c r="L941" s="122">
        <f t="shared" si="196"/>
        <v>0</v>
      </c>
      <c r="M941" s="122"/>
      <c r="N941" s="122">
        <f t="shared" si="197"/>
        <v>0</v>
      </c>
      <c r="O941" s="123">
        <v>21</v>
      </c>
      <c r="P941" s="123">
        <f t="shared" si="198"/>
        <v>0</v>
      </c>
      <c r="Q941" s="123">
        <f t="shared" si="199"/>
        <v>0</v>
      </c>
      <c r="R941" s="9"/>
      <c r="S941" s="9"/>
      <c r="T941" s="9"/>
    </row>
    <row r="942" spans="1:20" ht="11.25" outlineLevel="5" x14ac:dyDescent="0.2">
      <c r="A942" s="12"/>
      <c r="B942" s="117"/>
      <c r="C942" s="118">
        <v>664</v>
      </c>
      <c r="D942" s="119" t="s">
        <v>501</v>
      </c>
      <c r="E942" s="120" t="s">
        <v>1580</v>
      </c>
      <c r="F942" s="121" t="s">
        <v>1581</v>
      </c>
      <c r="G942" s="119" t="s">
        <v>534</v>
      </c>
      <c r="H942" s="122">
        <v>3334.74</v>
      </c>
      <c r="I942" s="150"/>
      <c r="J942" s="123">
        <f t="shared" si="195"/>
        <v>0</v>
      </c>
      <c r="K942" s="122"/>
      <c r="L942" s="122">
        <f t="shared" si="196"/>
        <v>0</v>
      </c>
      <c r="M942" s="122"/>
      <c r="N942" s="122">
        <f t="shared" si="197"/>
        <v>0</v>
      </c>
      <c r="O942" s="123">
        <v>21</v>
      </c>
      <c r="P942" s="123">
        <f t="shared" si="198"/>
        <v>0</v>
      </c>
      <c r="Q942" s="123">
        <f t="shared" si="199"/>
        <v>0</v>
      </c>
      <c r="R942" s="9"/>
      <c r="S942" s="9"/>
      <c r="T942" s="9"/>
    </row>
    <row r="943" spans="1:20" ht="11.25" outlineLevel="5" x14ac:dyDescent="0.2">
      <c r="A943" s="12"/>
      <c r="B943" s="117"/>
      <c r="C943" s="118">
        <v>665</v>
      </c>
      <c r="D943" s="119" t="s">
        <v>501</v>
      </c>
      <c r="E943" s="120" t="s">
        <v>1582</v>
      </c>
      <c r="F943" s="121" t="s">
        <v>1583</v>
      </c>
      <c r="G943" s="119" t="s">
        <v>534</v>
      </c>
      <c r="H943" s="122">
        <v>111.15808177500001</v>
      </c>
      <c r="I943" s="150"/>
      <c r="J943" s="123">
        <f t="shared" si="195"/>
        <v>0</v>
      </c>
      <c r="K943" s="122"/>
      <c r="L943" s="122">
        <f t="shared" si="196"/>
        <v>0</v>
      </c>
      <c r="M943" s="122"/>
      <c r="N943" s="122">
        <f t="shared" si="197"/>
        <v>0</v>
      </c>
      <c r="O943" s="123">
        <v>21</v>
      </c>
      <c r="P943" s="123">
        <f t="shared" si="198"/>
        <v>0</v>
      </c>
      <c r="Q943" s="123">
        <f t="shared" si="199"/>
        <v>0</v>
      </c>
      <c r="R943" s="9"/>
      <c r="S943" s="9"/>
      <c r="T943" s="9"/>
    </row>
    <row r="944" spans="1:20" ht="11.25" outlineLevel="5" x14ac:dyDescent="0.2">
      <c r="A944" s="12"/>
      <c r="B944" s="117"/>
      <c r="C944" s="118">
        <v>666</v>
      </c>
      <c r="D944" s="119" t="s">
        <v>501</v>
      </c>
      <c r="E944" s="120" t="s">
        <v>737</v>
      </c>
      <c r="F944" s="121" t="s">
        <v>738</v>
      </c>
      <c r="G944" s="119" t="s">
        <v>534</v>
      </c>
      <c r="H944" s="122">
        <v>111.15808177500001</v>
      </c>
      <c r="I944" s="150"/>
      <c r="J944" s="123">
        <f t="shared" si="195"/>
        <v>0</v>
      </c>
      <c r="K944" s="122"/>
      <c r="L944" s="122">
        <f t="shared" si="196"/>
        <v>0</v>
      </c>
      <c r="M944" s="122"/>
      <c r="N944" s="122">
        <f t="shared" si="197"/>
        <v>0</v>
      </c>
      <c r="O944" s="123">
        <v>21</v>
      </c>
      <c r="P944" s="123">
        <f t="shared" si="198"/>
        <v>0</v>
      </c>
      <c r="Q944" s="123">
        <f t="shared" si="199"/>
        <v>0</v>
      </c>
      <c r="R944" s="9"/>
      <c r="S944" s="9"/>
      <c r="T944" s="9"/>
    </row>
    <row r="945" spans="1:20" outlineLevel="5" x14ac:dyDescent="0.15">
      <c r="B945" s="7"/>
      <c r="C945" s="7"/>
      <c r="D945" s="7"/>
      <c r="E945" s="7"/>
      <c r="F945" s="7"/>
      <c r="G945" s="7"/>
      <c r="H945" s="7"/>
      <c r="I945" s="9"/>
      <c r="J945" s="9"/>
      <c r="K945" s="7"/>
      <c r="L945" s="7"/>
      <c r="M945" s="7"/>
      <c r="N945" s="7"/>
      <c r="O945" s="7"/>
      <c r="P945" s="9"/>
      <c r="Q945" s="9"/>
    </row>
    <row r="946" spans="1:20" ht="10.5" outlineLevel="3" x14ac:dyDescent="0.15">
      <c r="A946" s="69" t="s">
        <v>344</v>
      </c>
      <c r="B946" s="103">
        <v>4</v>
      </c>
      <c r="C946" s="104"/>
      <c r="D946" s="105" t="s">
        <v>499</v>
      </c>
      <c r="E946" s="105"/>
      <c r="F946" s="106" t="s">
        <v>85</v>
      </c>
      <c r="G946" s="105"/>
      <c r="H946" s="107"/>
      <c r="I946" s="108"/>
      <c r="J946" s="71">
        <f>SUBTOTAL(9,J947:J949)</f>
        <v>0</v>
      </c>
      <c r="K946" s="107"/>
      <c r="L946" s="72">
        <f>SUBTOTAL(9,L947:L949)</f>
        <v>0</v>
      </c>
      <c r="M946" s="107"/>
      <c r="N946" s="72">
        <f>SUBTOTAL(9,N947:N949)</f>
        <v>0</v>
      </c>
      <c r="O946" s="109"/>
      <c r="P946" s="71">
        <f>SUBTOTAL(9,P947:P949)</f>
        <v>0</v>
      </c>
      <c r="Q946" s="71">
        <f>SUBTOTAL(9,Q947:Q949)</f>
        <v>0</v>
      </c>
      <c r="R946" s="7"/>
      <c r="S946" s="9"/>
      <c r="T946" s="9"/>
    </row>
    <row r="947" spans="1:20" ht="9" outlineLevel="4" x14ac:dyDescent="0.15">
      <c r="A947" s="73" t="s">
        <v>345</v>
      </c>
      <c r="B947" s="110">
        <v>5</v>
      </c>
      <c r="C947" s="111"/>
      <c r="D947" s="112" t="s">
        <v>500</v>
      </c>
      <c r="E947" s="112"/>
      <c r="F947" s="113" t="s">
        <v>87</v>
      </c>
      <c r="G947" s="112"/>
      <c r="H947" s="114"/>
      <c r="I947" s="115"/>
      <c r="J947" s="75">
        <f>SUBTOTAL(9,J948:J949)</f>
        <v>0</v>
      </c>
      <c r="K947" s="114"/>
      <c r="L947" s="76">
        <f>SUBTOTAL(9,L948:L949)</f>
        <v>0</v>
      </c>
      <c r="M947" s="114"/>
      <c r="N947" s="76">
        <f>SUBTOTAL(9,N948:N949)</f>
        <v>0</v>
      </c>
      <c r="O947" s="116"/>
      <c r="P947" s="75">
        <f>SUBTOTAL(9,P948:P949)</f>
        <v>0</v>
      </c>
      <c r="Q947" s="75">
        <f>SUBTOTAL(9,Q948:Q949)</f>
        <v>0</v>
      </c>
      <c r="R947" s="7"/>
      <c r="S947" s="9"/>
      <c r="T947" s="9"/>
    </row>
    <row r="948" spans="1:20" ht="11.25" outlineLevel="5" x14ac:dyDescent="0.2">
      <c r="A948" s="12"/>
      <c r="B948" s="117"/>
      <c r="C948" s="118">
        <v>667</v>
      </c>
      <c r="D948" s="119" t="s">
        <v>501</v>
      </c>
      <c r="E948" s="120" t="s">
        <v>1719</v>
      </c>
      <c r="F948" s="121" t="s">
        <v>1720</v>
      </c>
      <c r="G948" s="119" t="s">
        <v>534</v>
      </c>
      <c r="H948" s="122">
        <v>67.705877413250008</v>
      </c>
      <c r="I948" s="150"/>
      <c r="J948" s="123">
        <f>H948*I948</f>
        <v>0</v>
      </c>
      <c r="K948" s="122"/>
      <c r="L948" s="122">
        <f>H948*K948</f>
        <v>0</v>
      </c>
      <c r="M948" s="122"/>
      <c r="N948" s="122">
        <f>H948*M948</f>
        <v>0</v>
      </c>
      <c r="O948" s="123">
        <v>21</v>
      </c>
      <c r="P948" s="123">
        <f>J948*(O948/100)</f>
        <v>0</v>
      </c>
      <c r="Q948" s="123">
        <f>J948+P948</f>
        <v>0</v>
      </c>
      <c r="R948" s="9"/>
      <c r="S948" s="9"/>
      <c r="T948" s="9"/>
    </row>
    <row r="949" spans="1:20" outlineLevel="5" x14ac:dyDescent="0.15">
      <c r="B949" s="7"/>
      <c r="C949" s="7"/>
      <c r="D949" s="7"/>
      <c r="E949" s="7"/>
      <c r="F949" s="7"/>
      <c r="G949" s="7"/>
      <c r="H949" s="7"/>
      <c r="I949" s="9"/>
      <c r="J949" s="9"/>
      <c r="K949" s="7"/>
      <c r="L949" s="7"/>
      <c r="M949" s="7"/>
      <c r="N949" s="7"/>
      <c r="O949" s="7"/>
      <c r="P949" s="9"/>
      <c r="Q949" s="9"/>
    </row>
    <row r="950" spans="1:20" ht="10.5" outlineLevel="3" x14ac:dyDescent="0.15">
      <c r="A950" s="69" t="s">
        <v>346</v>
      </c>
      <c r="B950" s="103">
        <v>4</v>
      </c>
      <c r="C950" s="104"/>
      <c r="D950" s="105" t="s">
        <v>499</v>
      </c>
      <c r="E950" s="105"/>
      <c r="F950" s="106" t="s">
        <v>93</v>
      </c>
      <c r="G950" s="105"/>
      <c r="H950" s="107"/>
      <c r="I950" s="108"/>
      <c r="J950" s="71">
        <f>SUBTOTAL(9,J951:J958)</f>
        <v>0</v>
      </c>
      <c r="K950" s="107"/>
      <c r="L950" s="72">
        <f>SUBTOTAL(9,L951:L958)</f>
        <v>0.19667388000000002</v>
      </c>
      <c r="M950" s="107"/>
      <c r="N950" s="72">
        <f>SUBTOTAL(9,N951:N958)</f>
        <v>0</v>
      </c>
      <c r="O950" s="109"/>
      <c r="P950" s="71">
        <f>SUBTOTAL(9,P951:P958)</f>
        <v>0</v>
      </c>
      <c r="Q950" s="71">
        <f>SUBTOTAL(9,Q951:Q958)</f>
        <v>0</v>
      </c>
      <c r="R950" s="7"/>
      <c r="S950" s="9"/>
      <c r="T950" s="9"/>
    </row>
    <row r="951" spans="1:20" ht="9" outlineLevel="4" x14ac:dyDescent="0.15">
      <c r="A951" s="73" t="s">
        <v>347</v>
      </c>
      <c r="B951" s="110">
        <v>5</v>
      </c>
      <c r="C951" s="111"/>
      <c r="D951" s="112" t="s">
        <v>500</v>
      </c>
      <c r="E951" s="112"/>
      <c r="F951" s="113" t="s">
        <v>348</v>
      </c>
      <c r="G951" s="112"/>
      <c r="H951" s="114"/>
      <c r="I951" s="115"/>
      <c r="J951" s="75">
        <f>SUBTOTAL(9,J952:J958)</f>
        <v>0</v>
      </c>
      <c r="K951" s="114"/>
      <c r="L951" s="76">
        <f>SUBTOTAL(9,L952:L958)</f>
        <v>0.19667388000000002</v>
      </c>
      <c r="M951" s="114"/>
      <c r="N951" s="76">
        <f>SUBTOTAL(9,N952:N958)</f>
        <v>0</v>
      </c>
      <c r="O951" s="116"/>
      <c r="P951" s="75">
        <f>SUBTOTAL(9,P952:P958)</f>
        <v>0</v>
      </c>
      <c r="Q951" s="75">
        <f>SUBTOTAL(9,Q952:Q958)</f>
        <v>0</v>
      </c>
      <c r="R951" s="7"/>
      <c r="S951" s="9"/>
      <c r="T951" s="9"/>
    </row>
    <row r="952" spans="1:20" ht="11.25" outlineLevel="5" x14ac:dyDescent="0.2">
      <c r="A952" s="12"/>
      <c r="B952" s="117"/>
      <c r="C952" s="118">
        <v>668</v>
      </c>
      <c r="D952" s="119" t="s">
        <v>621</v>
      </c>
      <c r="E952" s="120" t="s">
        <v>1721</v>
      </c>
      <c r="F952" s="121" t="s">
        <v>1722</v>
      </c>
      <c r="G952" s="119" t="s">
        <v>504</v>
      </c>
      <c r="H952" s="122">
        <v>125.166</v>
      </c>
      <c r="I952" s="150"/>
      <c r="J952" s="123">
        <f t="shared" ref="J952:J957" si="200">H952*I952</f>
        <v>0</v>
      </c>
      <c r="K952" s="122">
        <v>4.0000000000000002E-4</v>
      </c>
      <c r="L952" s="122">
        <f t="shared" ref="L952:L957" si="201">H952*K952</f>
        <v>5.0066400000000004E-2</v>
      </c>
      <c r="M952" s="122"/>
      <c r="N952" s="122">
        <f t="shared" ref="N952:N957" si="202">H952*M952</f>
        <v>0</v>
      </c>
      <c r="O952" s="123">
        <v>21</v>
      </c>
      <c r="P952" s="123">
        <f t="shared" ref="P952:P957" si="203">J952*(O952/100)</f>
        <v>0</v>
      </c>
      <c r="Q952" s="123">
        <f t="shared" ref="Q952:Q957" si="204">J952+P952</f>
        <v>0</v>
      </c>
      <c r="R952" s="9"/>
      <c r="S952" s="9"/>
      <c r="T952" s="9"/>
    </row>
    <row r="953" spans="1:20" ht="11.25" outlineLevel="5" x14ac:dyDescent="0.2">
      <c r="A953" s="12"/>
      <c r="B953" s="117"/>
      <c r="C953" s="118">
        <v>669</v>
      </c>
      <c r="D953" s="119" t="s">
        <v>621</v>
      </c>
      <c r="E953" s="120" t="s">
        <v>1723</v>
      </c>
      <c r="F953" s="121" t="s">
        <v>1724</v>
      </c>
      <c r="G953" s="119" t="s">
        <v>547</v>
      </c>
      <c r="H953" s="122">
        <v>135.59650000000002</v>
      </c>
      <c r="I953" s="150"/>
      <c r="J953" s="123">
        <f t="shared" si="200"/>
        <v>0</v>
      </c>
      <c r="K953" s="122">
        <v>2.0000000000000002E-5</v>
      </c>
      <c r="L953" s="122">
        <f t="shared" si="201"/>
        <v>2.7119300000000004E-3</v>
      </c>
      <c r="M953" s="122"/>
      <c r="N953" s="122">
        <f t="shared" si="202"/>
        <v>0</v>
      </c>
      <c r="O953" s="123">
        <v>21</v>
      </c>
      <c r="P953" s="123">
        <f t="shared" si="203"/>
        <v>0</v>
      </c>
      <c r="Q953" s="123">
        <f t="shared" si="204"/>
        <v>0</v>
      </c>
      <c r="R953" s="9"/>
      <c r="S953" s="9"/>
      <c r="T953" s="9"/>
    </row>
    <row r="954" spans="1:20" ht="11.25" outlineLevel="5" x14ac:dyDescent="0.2">
      <c r="A954" s="12"/>
      <c r="B954" s="117"/>
      <c r="C954" s="118">
        <v>670</v>
      </c>
      <c r="D954" s="119" t="s">
        <v>621</v>
      </c>
      <c r="E954" s="120" t="s">
        <v>1725</v>
      </c>
      <c r="F954" s="121" t="s">
        <v>1726</v>
      </c>
      <c r="G954" s="119" t="s">
        <v>504</v>
      </c>
      <c r="H954" s="122">
        <v>95.235000000000014</v>
      </c>
      <c r="I954" s="150"/>
      <c r="J954" s="123">
        <f t="shared" si="200"/>
        <v>0</v>
      </c>
      <c r="K954" s="122">
        <v>1.5E-3</v>
      </c>
      <c r="L954" s="122">
        <f t="shared" si="201"/>
        <v>0.14285250000000002</v>
      </c>
      <c r="M954" s="122"/>
      <c r="N954" s="122">
        <f t="shared" si="202"/>
        <v>0</v>
      </c>
      <c r="O954" s="123">
        <v>21</v>
      </c>
      <c r="P954" s="123">
        <f t="shared" si="203"/>
        <v>0</v>
      </c>
      <c r="Q954" s="123">
        <f t="shared" si="204"/>
        <v>0</v>
      </c>
      <c r="R954" s="9"/>
      <c r="S954" s="9"/>
      <c r="T954" s="9"/>
    </row>
    <row r="955" spans="1:20" ht="11.25" outlineLevel="5" x14ac:dyDescent="0.2">
      <c r="A955" s="12"/>
      <c r="B955" s="117"/>
      <c r="C955" s="118">
        <v>671</v>
      </c>
      <c r="D955" s="119" t="s">
        <v>501</v>
      </c>
      <c r="E955" s="120" t="s">
        <v>1727</v>
      </c>
      <c r="F955" s="121" t="s">
        <v>1728</v>
      </c>
      <c r="G955" s="119" t="s">
        <v>504</v>
      </c>
      <c r="H955" s="122">
        <v>90.700399999999988</v>
      </c>
      <c r="I955" s="150"/>
      <c r="J955" s="123">
        <f t="shared" si="200"/>
        <v>0</v>
      </c>
      <c r="K955" s="122"/>
      <c r="L955" s="122">
        <f t="shared" si="201"/>
        <v>0</v>
      </c>
      <c r="M955" s="122"/>
      <c r="N955" s="122">
        <f t="shared" si="202"/>
        <v>0</v>
      </c>
      <c r="O955" s="123">
        <v>21</v>
      </c>
      <c r="P955" s="123">
        <f t="shared" si="203"/>
        <v>0</v>
      </c>
      <c r="Q955" s="123">
        <f t="shared" si="204"/>
        <v>0</v>
      </c>
      <c r="R955" s="9"/>
      <c r="S955" s="9"/>
      <c r="T955" s="9"/>
    </row>
    <row r="956" spans="1:20" ht="11.25" outlineLevel="5" x14ac:dyDescent="0.2">
      <c r="A956" s="12"/>
      <c r="B956" s="117"/>
      <c r="C956" s="118">
        <v>672</v>
      </c>
      <c r="D956" s="119" t="s">
        <v>501</v>
      </c>
      <c r="E956" s="120" t="s">
        <v>1729</v>
      </c>
      <c r="F956" s="121" t="s">
        <v>1730</v>
      </c>
      <c r="G956" s="119" t="s">
        <v>504</v>
      </c>
      <c r="H956" s="122">
        <v>104.30500000000001</v>
      </c>
      <c r="I956" s="150"/>
      <c r="J956" s="123">
        <f t="shared" si="200"/>
        <v>0</v>
      </c>
      <c r="K956" s="122">
        <v>1.0000000000000001E-5</v>
      </c>
      <c r="L956" s="122">
        <f t="shared" si="201"/>
        <v>1.0430500000000002E-3</v>
      </c>
      <c r="M956" s="122"/>
      <c r="N956" s="122">
        <f t="shared" si="202"/>
        <v>0</v>
      </c>
      <c r="O956" s="123">
        <v>21</v>
      </c>
      <c r="P956" s="123">
        <f t="shared" si="203"/>
        <v>0</v>
      </c>
      <c r="Q956" s="123">
        <f t="shared" si="204"/>
        <v>0</v>
      </c>
      <c r="R956" s="9"/>
      <c r="S956" s="9"/>
      <c r="T956" s="9"/>
    </row>
    <row r="957" spans="1:20" ht="11.25" outlineLevel="5" x14ac:dyDescent="0.2">
      <c r="A957" s="12"/>
      <c r="B957" s="117"/>
      <c r="C957" s="118">
        <v>673</v>
      </c>
      <c r="D957" s="119" t="s">
        <v>501</v>
      </c>
      <c r="E957" s="120" t="s">
        <v>1731</v>
      </c>
      <c r="F957" s="121" t="s">
        <v>1732</v>
      </c>
      <c r="G957" s="119" t="s">
        <v>534</v>
      </c>
      <c r="H957" s="122">
        <v>0.19667388000000002</v>
      </c>
      <c r="I957" s="150"/>
      <c r="J957" s="123">
        <f t="shared" si="200"/>
        <v>0</v>
      </c>
      <c r="K957" s="122"/>
      <c r="L957" s="122">
        <f t="shared" si="201"/>
        <v>0</v>
      </c>
      <c r="M957" s="122"/>
      <c r="N957" s="122">
        <f t="shared" si="202"/>
        <v>0</v>
      </c>
      <c r="O957" s="123">
        <v>21</v>
      </c>
      <c r="P957" s="123">
        <f t="shared" si="203"/>
        <v>0</v>
      </c>
      <c r="Q957" s="123">
        <f t="shared" si="204"/>
        <v>0</v>
      </c>
      <c r="R957" s="9"/>
      <c r="S957" s="9"/>
      <c r="T957" s="9"/>
    </row>
    <row r="958" spans="1:20" outlineLevel="5" x14ac:dyDescent="0.15">
      <c r="B958" s="7"/>
      <c r="C958" s="7"/>
      <c r="D958" s="7"/>
      <c r="E958" s="7"/>
      <c r="F958" s="7"/>
      <c r="G958" s="7"/>
      <c r="H958" s="7"/>
      <c r="I958" s="9"/>
      <c r="J958" s="9"/>
      <c r="K958" s="7"/>
      <c r="L958" s="7"/>
      <c r="M958" s="7"/>
      <c r="N958" s="7"/>
      <c r="O958" s="7"/>
      <c r="P958" s="9"/>
      <c r="Q958" s="9"/>
    </row>
    <row r="959" spans="1:20" ht="10.5" outlineLevel="3" x14ac:dyDescent="0.15">
      <c r="A959" s="69" t="s">
        <v>349</v>
      </c>
      <c r="B959" s="103">
        <v>4</v>
      </c>
      <c r="C959" s="104"/>
      <c r="D959" s="105" t="s">
        <v>499</v>
      </c>
      <c r="E959" s="105"/>
      <c r="F959" s="106" t="s">
        <v>350</v>
      </c>
      <c r="G959" s="105"/>
      <c r="H959" s="107"/>
      <c r="I959" s="108"/>
      <c r="J959" s="71">
        <f>SUBTOTAL(9,J960:J967)</f>
        <v>0</v>
      </c>
      <c r="K959" s="107"/>
      <c r="L959" s="72">
        <f>SUBTOTAL(9,L960:L967)</f>
        <v>1.9374696687500004</v>
      </c>
      <c r="M959" s="107"/>
      <c r="N959" s="72">
        <f>SUBTOTAL(9,N960:N967)</f>
        <v>0</v>
      </c>
      <c r="O959" s="109"/>
      <c r="P959" s="71">
        <f>SUBTOTAL(9,P960:P967)</f>
        <v>0</v>
      </c>
      <c r="Q959" s="71">
        <f>SUBTOTAL(9,Q960:Q967)</f>
        <v>0</v>
      </c>
      <c r="R959" s="7"/>
      <c r="S959" s="9"/>
      <c r="T959" s="9"/>
    </row>
    <row r="960" spans="1:20" ht="9" outlineLevel="4" x14ac:dyDescent="0.15">
      <c r="A960" s="73" t="s">
        <v>351</v>
      </c>
      <c r="B960" s="110">
        <v>5</v>
      </c>
      <c r="C960" s="111"/>
      <c r="D960" s="112" t="s">
        <v>500</v>
      </c>
      <c r="E960" s="112"/>
      <c r="F960" s="113" t="s">
        <v>352</v>
      </c>
      <c r="G960" s="112"/>
      <c r="H960" s="114"/>
      <c r="I960" s="115"/>
      <c r="J960" s="75">
        <f>SUBTOTAL(9,J961:J967)</f>
        <v>0</v>
      </c>
      <c r="K960" s="114"/>
      <c r="L960" s="76">
        <f>SUBTOTAL(9,L961:L967)</f>
        <v>1.9374696687500004</v>
      </c>
      <c r="M960" s="114"/>
      <c r="N960" s="76">
        <f>SUBTOTAL(9,N961:N967)</f>
        <v>0</v>
      </c>
      <c r="O960" s="116"/>
      <c r="P960" s="75">
        <f>SUBTOTAL(9,P961:P967)</f>
        <v>0</v>
      </c>
      <c r="Q960" s="75">
        <f>SUBTOTAL(9,Q961:Q967)</f>
        <v>0</v>
      </c>
      <c r="R960" s="7"/>
      <c r="S960" s="9"/>
      <c r="T960" s="9"/>
    </row>
    <row r="961" spans="1:20" ht="11.25" outlineLevel="5" x14ac:dyDescent="0.2">
      <c r="A961" s="12"/>
      <c r="B961" s="117"/>
      <c r="C961" s="118">
        <v>674</v>
      </c>
      <c r="D961" s="119" t="s">
        <v>621</v>
      </c>
      <c r="E961" s="120" t="s">
        <v>1733</v>
      </c>
      <c r="F961" s="121" t="s">
        <v>1734</v>
      </c>
      <c r="G961" s="119" t="s">
        <v>570</v>
      </c>
      <c r="H961" s="122">
        <v>2</v>
      </c>
      <c r="I961" s="150"/>
      <c r="J961" s="123">
        <f t="shared" ref="J961:J966" si="205">H961*I961</f>
        <v>0</v>
      </c>
      <c r="K961" s="122">
        <v>4.4999999999999998E-2</v>
      </c>
      <c r="L961" s="122">
        <f t="shared" ref="L961:L966" si="206">H961*K961</f>
        <v>0.09</v>
      </c>
      <c r="M961" s="122"/>
      <c r="N961" s="122">
        <f t="shared" ref="N961:N966" si="207">H961*M961</f>
        <v>0</v>
      </c>
      <c r="O961" s="123">
        <v>21</v>
      </c>
      <c r="P961" s="123">
        <f t="shared" ref="P961:P966" si="208">J961*(O961/100)</f>
        <v>0</v>
      </c>
      <c r="Q961" s="123">
        <f t="shared" ref="Q961:Q966" si="209">J961+P961</f>
        <v>0</v>
      </c>
      <c r="R961" s="9"/>
      <c r="S961" s="9"/>
      <c r="T961" s="9"/>
    </row>
    <row r="962" spans="1:20" ht="11.25" outlineLevel="5" x14ac:dyDescent="0.2">
      <c r="A962" s="12"/>
      <c r="B962" s="117"/>
      <c r="C962" s="118">
        <v>675</v>
      </c>
      <c r="D962" s="119" t="s">
        <v>621</v>
      </c>
      <c r="E962" s="120" t="s">
        <v>1735</v>
      </c>
      <c r="F962" s="121" t="s">
        <v>1736</v>
      </c>
      <c r="G962" s="119" t="s">
        <v>504</v>
      </c>
      <c r="H962" s="122">
        <v>192.48240000000001</v>
      </c>
      <c r="I962" s="150"/>
      <c r="J962" s="123">
        <f t="shared" si="205"/>
        <v>0</v>
      </c>
      <c r="K962" s="122">
        <v>8.0000000000000002E-3</v>
      </c>
      <c r="L962" s="122">
        <f t="shared" si="206"/>
        <v>1.5398592000000002</v>
      </c>
      <c r="M962" s="122"/>
      <c r="N962" s="122">
        <f t="shared" si="207"/>
        <v>0</v>
      </c>
      <c r="O962" s="123">
        <v>21</v>
      </c>
      <c r="P962" s="123">
        <f t="shared" si="208"/>
        <v>0</v>
      </c>
      <c r="Q962" s="123">
        <f t="shared" si="209"/>
        <v>0</v>
      </c>
      <c r="R962" s="9"/>
      <c r="S962" s="9"/>
      <c r="T962" s="9"/>
    </row>
    <row r="963" spans="1:20" ht="11.25" outlineLevel="5" x14ac:dyDescent="0.2">
      <c r="A963" s="12"/>
      <c r="B963" s="117"/>
      <c r="C963" s="118">
        <v>676</v>
      </c>
      <c r="D963" s="119" t="s">
        <v>501</v>
      </c>
      <c r="E963" s="120" t="s">
        <v>1737</v>
      </c>
      <c r="F963" s="121" t="s">
        <v>1738</v>
      </c>
      <c r="G963" s="119" t="s">
        <v>504</v>
      </c>
      <c r="H963" s="122">
        <v>174.98437499999994</v>
      </c>
      <c r="I963" s="150"/>
      <c r="J963" s="123">
        <f t="shared" si="205"/>
        <v>0</v>
      </c>
      <c r="K963" s="122">
        <v>1.25E-3</v>
      </c>
      <c r="L963" s="122">
        <f t="shared" si="206"/>
        <v>0.21873046874999993</v>
      </c>
      <c r="M963" s="122"/>
      <c r="N963" s="122">
        <f t="shared" si="207"/>
        <v>0</v>
      </c>
      <c r="O963" s="123">
        <v>21</v>
      </c>
      <c r="P963" s="123">
        <f t="shared" si="208"/>
        <v>0</v>
      </c>
      <c r="Q963" s="123">
        <f t="shared" si="209"/>
        <v>0</v>
      </c>
      <c r="R963" s="9"/>
      <c r="S963" s="9"/>
      <c r="T963" s="9"/>
    </row>
    <row r="964" spans="1:20" ht="11.25" outlineLevel="5" x14ac:dyDescent="0.2">
      <c r="A964" s="12"/>
      <c r="B964" s="117"/>
      <c r="C964" s="118">
        <v>677</v>
      </c>
      <c r="D964" s="119" t="s">
        <v>501</v>
      </c>
      <c r="E964" s="120" t="s">
        <v>1739</v>
      </c>
      <c r="F964" s="121" t="s">
        <v>1740</v>
      </c>
      <c r="G964" s="119" t="s">
        <v>547</v>
      </c>
      <c r="H964" s="122">
        <v>8</v>
      </c>
      <c r="I964" s="150"/>
      <c r="J964" s="123">
        <f t="shared" si="205"/>
        <v>0</v>
      </c>
      <c r="K964" s="122">
        <v>1.111E-2</v>
      </c>
      <c r="L964" s="122">
        <f t="shared" si="206"/>
        <v>8.8880000000000001E-2</v>
      </c>
      <c r="M964" s="122"/>
      <c r="N964" s="122">
        <f t="shared" si="207"/>
        <v>0</v>
      </c>
      <c r="O964" s="123">
        <v>21</v>
      </c>
      <c r="P964" s="123">
        <f t="shared" si="208"/>
        <v>0</v>
      </c>
      <c r="Q964" s="123">
        <f t="shared" si="209"/>
        <v>0</v>
      </c>
      <c r="R964" s="9"/>
      <c r="S964" s="9"/>
      <c r="T964" s="9"/>
    </row>
    <row r="965" spans="1:20" ht="11.25" outlineLevel="5" x14ac:dyDescent="0.2">
      <c r="A965" s="12"/>
      <c r="B965" s="117"/>
      <c r="C965" s="118">
        <v>678</v>
      </c>
      <c r="D965" s="119" t="s">
        <v>501</v>
      </c>
      <c r="E965" s="120" t="s">
        <v>1741</v>
      </c>
      <c r="F965" s="121" t="s">
        <v>1742</v>
      </c>
      <c r="G965" s="119" t="s">
        <v>570</v>
      </c>
      <c r="H965" s="122">
        <v>2</v>
      </c>
      <c r="I965" s="150"/>
      <c r="J965" s="123">
        <f t="shared" si="205"/>
        <v>0</v>
      </c>
      <c r="K965" s="122"/>
      <c r="L965" s="122">
        <f t="shared" si="206"/>
        <v>0</v>
      </c>
      <c r="M965" s="122"/>
      <c r="N965" s="122">
        <f t="shared" si="207"/>
        <v>0</v>
      </c>
      <c r="O965" s="123">
        <v>21</v>
      </c>
      <c r="P965" s="123">
        <f t="shared" si="208"/>
        <v>0</v>
      </c>
      <c r="Q965" s="123">
        <f t="shared" si="209"/>
        <v>0</v>
      </c>
      <c r="R965" s="9"/>
      <c r="S965" s="9"/>
      <c r="T965" s="9"/>
    </row>
    <row r="966" spans="1:20" ht="11.25" outlineLevel="5" x14ac:dyDescent="0.2">
      <c r="A966" s="12"/>
      <c r="B966" s="117"/>
      <c r="C966" s="118">
        <v>679</v>
      </c>
      <c r="D966" s="119" t="s">
        <v>501</v>
      </c>
      <c r="E966" s="120" t="s">
        <v>1743</v>
      </c>
      <c r="F966" s="121" t="s">
        <v>1744</v>
      </c>
      <c r="G966" s="119" t="s">
        <v>534</v>
      </c>
      <c r="H966" s="122">
        <v>1.9374696687500004</v>
      </c>
      <c r="I966" s="150"/>
      <c r="J966" s="123">
        <f t="shared" si="205"/>
        <v>0</v>
      </c>
      <c r="K966" s="122"/>
      <c r="L966" s="122">
        <f t="shared" si="206"/>
        <v>0</v>
      </c>
      <c r="M966" s="122"/>
      <c r="N966" s="122">
        <f t="shared" si="207"/>
        <v>0</v>
      </c>
      <c r="O966" s="123">
        <v>21</v>
      </c>
      <c r="P966" s="123">
        <f t="shared" si="208"/>
        <v>0</v>
      </c>
      <c r="Q966" s="123">
        <f t="shared" si="209"/>
        <v>0</v>
      </c>
      <c r="R966" s="9"/>
      <c r="S966" s="9"/>
      <c r="T966" s="9"/>
    </row>
    <row r="967" spans="1:20" outlineLevel="5" x14ac:dyDescent="0.15">
      <c r="B967" s="7"/>
      <c r="C967" s="7"/>
      <c r="D967" s="7"/>
      <c r="E967" s="7"/>
      <c r="F967" s="7"/>
      <c r="G967" s="7"/>
      <c r="H967" s="7"/>
      <c r="I967" s="9"/>
      <c r="J967" s="9"/>
      <c r="K967" s="7"/>
      <c r="L967" s="7"/>
      <c r="M967" s="7"/>
      <c r="N967" s="7"/>
      <c r="O967" s="7"/>
      <c r="P967" s="9"/>
      <c r="Q967" s="9"/>
    </row>
    <row r="968" spans="1:20" ht="10.5" outlineLevel="3" x14ac:dyDescent="0.15">
      <c r="A968" s="69" t="s">
        <v>353</v>
      </c>
      <c r="B968" s="103">
        <v>4</v>
      </c>
      <c r="C968" s="104"/>
      <c r="D968" s="105" t="s">
        <v>499</v>
      </c>
      <c r="E968" s="105"/>
      <c r="F968" s="106" t="s">
        <v>101</v>
      </c>
      <c r="G968" s="105"/>
      <c r="H968" s="107"/>
      <c r="I968" s="108"/>
      <c r="J968" s="71">
        <f>SUBTOTAL(9,J969:J984)</f>
        <v>0</v>
      </c>
      <c r="K968" s="107"/>
      <c r="L968" s="72">
        <f>SUBTOTAL(9,L969:L984)</f>
        <v>0.64973999999999998</v>
      </c>
      <c r="M968" s="107"/>
      <c r="N968" s="72">
        <f>SUBTOTAL(9,N969:N984)</f>
        <v>0</v>
      </c>
      <c r="O968" s="109"/>
      <c r="P968" s="71">
        <f>SUBTOTAL(9,P969:P984)</f>
        <v>0</v>
      </c>
      <c r="Q968" s="71">
        <f>SUBTOTAL(9,Q969:Q984)</f>
        <v>0</v>
      </c>
      <c r="R968" s="7"/>
      <c r="S968" s="9"/>
      <c r="T968" s="9"/>
    </row>
    <row r="969" spans="1:20" ht="9" outlineLevel="4" x14ac:dyDescent="0.15">
      <c r="A969" s="73" t="s">
        <v>354</v>
      </c>
      <c r="B969" s="110">
        <v>5</v>
      </c>
      <c r="C969" s="111"/>
      <c r="D969" s="112" t="s">
        <v>500</v>
      </c>
      <c r="E969" s="112"/>
      <c r="F969" s="113" t="s">
        <v>103</v>
      </c>
      <c r="G969" s="112"/>
      <c r="H969" s="114"/>
      <c r="I969" s="115"/>
      <c r="J969" s="75">
        <f>SUBTOTAL(9,J970:J984)</f>
        <v>0</v>
      </c>
      <c r="K969" s="114"/>
      <c r="L969" s="76">
        <f>SUBTOTAL(9,L970:L984)</f>
        <v>0.64973999999999998</v>
      </c>
      <c r="M969" s="114"/>
      <c r="N969" s="76">
        <f>SUBTOTAL(9,N970:N984)</f>
        <v>0</v>
      </c>
      <c r="O969" s="116"/>
      <c r="P969" s="75">
        <f>SUBTOTAL(9,P970:P984)</f>
        <v>0</v>
      </c>
      <c r="Q969" s="75">
        <f>SUBTOTAL(9,Q970:Q984)</f>
        <v>0</v>
      </c>
      <c r="R969" s="7"/>
      <c r="S969" s="9"/>
      <c r="T969" s="9"/>
    </row>
    <row r="970" spans="1:20" ht="11.25" outlineLevel="5" x14ac:dyDescent="0.2">
      <c r="A970" s="12"/>
      <c r="B970" s="117"/>
      <c r="C970" s="118">
        <v>680</v>
      </c>
      <c r="D970" s="119" t="s">
        <v>621</v>
      </c>
      <c r="E970" s="120" t="s">
        <v>1745</v>
      </c>
      <c r="F970" s="121" t="s">
        <v>1746</v>
      </c>
      <c r="G970" s="119" t="s">
        <v>570</v>
      </c>
      <c r="H970" s="122">
        <v>24</v>
      </c>
      <c r="I970" s="150"/>
      <c r="J970" s="123">
        <f t="shared" ref="J970:J983" si="210">H970*I970</f>
        <v>0</v>
      </c>
      <c r="K970" s="122">
        <v>1.1999999999999999E-3</v>
      </c>
      <c r="L970" s="122">
        <f t="shared" ref="L970:L983" si="211">H970*K970</f>
        <v>2.8799999999999999E-2</v>
      </c>
      <c r="M970" s="122"/>
      <c r="N970" s="122">
        <f t="shared" ref="N970:N983" si="212">H970*M970</f>
        <v>0</v>
      </c>
      <c r="O970" s="123">
        <v>21</v>
      </c>
      <c r="P970" s="123">
        <f t="shared" ref="P970:P983" si="213">J970*(O970/100)</f>
        <v>0</v>
      </c>
      <c r="Q970" s="123">
        <f t="shared" ref="Q970:Q983" si="214">J970+P970</f>
        <v>0</v>
      </c>
      <c r="R970" s="9"/>
      <c r="S970" s="9"/>
      <c r="T970" s="9"/>
    </row>
    <row r="971" spans="1:20" ht="11.25" outlineLevel="5" x14ac:dyDescent="0.2">
      <c r="A971" s="12"/>
      <c r="B971" s="117"/>
      <c r="C971" s="118">
        <v>681</v>
      </c>
      <c r="D971" s="119" t="s">
        <v>621</v>
      </c>
      <c r="E971" s="120" t="s">
        <v>1747</v>
      </c>
      <c r="F971" s="121" t="s">
        <v>1748</v>
      </c>
      <c r="G971" s="119" t="s">
        <v>570</v>
      </c>
      <c r="H971" s="122">
        <v>24</v>
      </c>
      <c r="I971" s="150"/>
      <c r="J971" s="123">
        <f t="shared" si="210"/>
        <v>0</v>
      </c>
      <c r="K971" s="122">
        <v>1.4999999999999999E-4</v>
      </c>
      <c r="L971" s="122">
        <f t="shared" si="211"/>
        <v>3.5999999999999999E-3</v>
      </c>
      <c r="M971" s="122"/>
      <c r="N971" s="122">
        <f t="shared" si="212"/>
        <v>0</v>
      </c>
      <c r="O971" s="123">
        <v>21</v>
      </c>
      <c r="P971" s="123">
        <f t="shared" si="213"/>
        <v>0</v>
      </c>
      <c r="Q971" s="123">
        <f t="shared" si="214"/>
        <v>0</v>
      </c>
      <c r="R971" s="9"/>
      <c r="S971" s="9"/>
      <c r="T971" s="9"/>
    </row>
    <row r="972" spans="1:20" ht="11.25" outlineLevel="5" x14ac:dyDescent="0.2">
      <c r="A972" s="12"/>
      <c r="B972" s="117"/>
      <c r="C972" s="118">
        <v>682</v>
      </c>
      <c r="D972" s="119" t="s">
        <v>621</v>
      </c>
      <c r="E972" s="120" t="s">
        <v>1749</v>
      </c>
      <c r="F972" s="121" t="s">
        <v>1750</v>
      </c>
      <c r="G972" s="119" t="s">
        <v>570</v>
      </c>
      <c r="H972" s="122">
        <v>2</v>
      </c>
      <c r="I972" s="150"/>
      <c r="J972" s="123">
        <f t="shared" si="210"/>
        <v>0</v>
      </c>
      <c r="K972" s="122">
        <v>1.6E-2</v>
      </c>
      <c r="L972" s="122">
        <f t="shared" si="211"/>
        <v>3.2000000000000001E-2</v>
      </c>
      <c r="M972" s="122"/>
      <c r="N972" s="122">
        <f t="shared" si="212"/>
        <v>0</v>
      </c>
      <c r="O972" s="123">
        <v>21</v>
      </c>
      <c r="P972" s="123">
        <f t="shared" si="213"/>
        <v>0</v>
      </c>
      <c r="Q972" s="123">
        <f t="shared" si="214"/>
        <v>0</v>
      </c>
      <c r="R972" s="9"/>
      <c r="S972" s="9"/>
      <c r="T972" s="9"/>
    </row>
    <row r="973" spans="1:20" ht="11.25" outlineLevel="5" x14ac:dyDescent="0.2">
      <c r="A973" s="12"/>
      <c r="B973" s="117"/>
      <c r="C973" s="118">
        <v>683</v>
      </c>
      <c r="D973" s="119" t="s">
        <v>621</v>
      </c>
      <c r="E973" s="120" t="s">
        <v>1751</v>
      </c>
      <c r="F973" s="121" t="s">
        <v>1752</v>
      </c>
      <c r="G973" s="119" t="s">
        <v>570</v>
      </c>
      <c r="H973" s="122">
        <v>6</v>
      </c>
      <c r="I973" s="150"/>
      <c r="J973" s="123">
        <f t="shared" si="210"/>
        <v>0</v>
      </c>
      <c r="K973" s="122">
        <v>1.7500000000000002E-2</v>
      </c>
      <c r="L973" s="122">
        <f t="shared" si="211"/>
        <v>0.10500000000000001</v>
      </c>
      <c r="M973" s="122"/>
      <c r="N973" s="122">
        <f t="shared" si="212"/>
        <v>0</v>
      </c>
      <c r="O973" s="123">
        <v>21</v>
      </c>
      <c r="P973" s="123">
        <f t="shared" si="213"/>
        <v>0</v>
      </c>
      <c r="Q973" s="123">
        <f t="shared" si="214"/>
        <v>0</v>
      </c>
      <c r="R973" s="9"/>
      <c r="S973" s="9"/>
      <c r="T973" s="9"/>
    </row>
    <row r="974" spans="1:20" ht="11.25" outlineLevel="5" x14ac:dyDescent="0.2">
      <c r="A974" s="12"/>
      <c r="B974" s="117"/>
      <c r="C974" s="118">
        <v>684</v>
      </c>
      <c r="D974" s="119" t="s">
        <v>621</v>
      </c>
      <c r="E974" s="120" t="s">
        <v>1753</v>
      </c>
      <c r="F974" s="121" t="s">
        <v>1754</v>
      </c>
      <c r="G974" s="119" t="s">
        <v>570</v>
      </c>
      <c r="H974" s="122">
        <v>10</v>
      </c>
      <c r="I974" s="150"/>
      <c r="J974" s="123">
        <f t="shared" si="210"/>
        <v>0</v>
      </c>
      <c r="K974" s="122">
        <v>1.95E-2</v>
      </c>
      <c r="L974" s="122">
        <f t="shared" si="211"/>
        <v>0.19500000000000001</v>
      </c>
      <c r="M974" s="122"/>
      <c r="N974" s="122">
        <f t="shared" si="212"/>
        <v>0</v>
      </c>
      <c r="O974" s="123">
        <v>21</v>
      </c>
      <c r="P974" s="123">
        <f t="shared" si="213"/>
        <v>0</v>
      </c>
      <c r="Q974" s="123">
        <f t="shared" si="214"/>
        <v>0</v>
      </c>
      <c r="R974" s="9"/>
      <c r="S974" s="9"/>
      <c r="T974" s="9"/>
    </row>
    <row r="975" spans="1:20" ht="11.25" outlineLevel="5" x14ac:dyDescent="0.2">
      <c r="A975" s="12"/>
      <c r="B975" s="117"/>
      <c r="C975" s="118">
        <v>685</v>
      </c>
      <c r="D975" s="119" t="s">
        <v>621</v>
      </c>
      <c r="E975" s="120" t="s">
        <v>1755</v>
      </c>
      <c r="F975" s="121" t="s">
        <v>1756</v>
      </c>
      <c r="G975" s="119" t="s">
        <v>570</v>
      </c>
      <c r="H975" s="122">
        <v>6</v>
      </c>
      <c r="I975" s="150"/>
      <c r="J975" s="123">
        <f t="shared" si="210"/>
        <v>0</v>
      </c>
      <c r="K975" s="122">
        <v>2.1000000000000001E-2</v>
      </c>
      <c r="L975" s="122">
        <f t="shared" si="211"/>
        <v>0.126</v>
      </c>
      <c r="M975" s="122"/>
      <c r="N975" s="122">
        <f t="shared" si="212"/>
        <v>0</v>
      </c>
      <c r="O975" s="123">
        <v>21</v>
      </c>
      <c r="P975" s="123">
        <f t="shared" si="213"/>
        <v>0</v>
      </c>
      <c r="Q975" s="123">
        <f t="shared" si="214"/>
        <v>0</v>
      </c>
      <c r="R975" s="9"/>
      <c r="S975" s="9"/>
      <c r="T975" s="9"/>
    </row>
    <row r="976" spans="1:20" ht="11.25" outlineLevel="5" x14ac:dyDescent="0.2">
      <c r="A976" s="12"/>
      <c r="B976" s="117"/>
      <c r="C976" s="118">
        <v>686</v>
      </c>
      <c r="D976" s="119" t="s">
        <v>621</v>
      </c>
      <c r="E976" s="120" t="s">
        <v>1757</v>
      </c>
      <c r="F976" s="121" t="s">
        <v>1758</v>
      </c>
      <c r="G976" s="119" t="s">
        <v>570</v>
      </c>
      <c r="H976" s="122">
        <v>6</v>
      </c>
      <c r="I976" s="150"/>
      <c r="J976" s="123">
        <f t="shared" si="210"/>
        <v>0</v>
      </c>
      <c r="K976" s="122">
        <v>2.546E-2</v>
      </c>
      <c r="L976" s="122">
        <f t="shared" si="211"/>
        <v>0.15276000000000001</v>
      </c>
      <c r="M976" s="122"/>
      <c r="N976" s="122">
        <f t="shared" si="212"/>
        <v>0</v>
      </c>
      <c r="O976" s="123">
        <v>21</v>
      </c>
      <c r="P976" s="123">
        <f t="shared" si="213"/>
        <v>0</v>
      </c>
      <c r="Q976" s="123">
        <f t="shared" si="214"/>
        <v>0</v>
      </c>
      <c r="R976" s="9"/>
      <c r="S976" s="9"/>
      <c r="T976" s="9"/>
    </row>
    <row r="977" spans="1:20" ht="11.25" outlineLevel="5" x14ac:dyDescent="0.2">
      <c r="A977" s="12"/>
      <c r="B977" s="117"/>
      <c r="C977" s="118">
        <v>687</v>
      </c>
      <c r="D977" s="119" t="s">
        <v>501</v>
      </c>
      <c r="E977" s="120" t="s">
        <v>1759</v>
      </c>
      <c r="F977" s="121" t="s">
        <v>1760</v>
      </c>
      <c r="G977" s="119" t="s">
        <v>570</v>
      </c>
      <c r="H977" s="122">
        <v>24</v>
      </c>
      <c r="I977" s="150"/>
      <c r="J977" s="123">
        <f t="shared" si="210"/>
        <v>0</v>
      </c>
      <c r="K977" s="122"/>
      <c r="L977" s="122">
        <f t="shared" si="211"/>
        <v>0</v>
      </c>
      <c r="M977" s="122"/>
      <c r="N977" s="122">
        <f t="shared" si="212"/>
        <v>0</v>
      </c>
      <c r="O977" s="123">
        <v>21</v>
      </c>
      <c r="P977" s="123">
        <f t="shared" si="213"/>
        <v>0</v>
      </c>
      <c r="Q977" s="123">
        <f t="shared" si="214"/>
        <v>0</v>
      </c>
      <c r="R977" s="9"/>
      <c r="S977" s="9"/>
      <c r="T977" s="9"/>
    </row>
    <row r="978" spans="1:20" ht="11.25" outlineLevel="5" x14ac:dyDescent="0.2">
      <c r="A978" s="12"/>
      <c r="B978" s="117"/>
      <c r="C978" s="118">
        <v>688</v>
      </c>
      <c r="D978" s="119" t="s">
        <v>501</v>
      </c>
      <c r="E978" s="120" t="s">
        <v>1761</v>
      </c>
      <c r="F978" s="121" t="s">
        <v>1762</v>
      </c>
      <c r="G978" s="119" t="s">
        <v>570</v>
      </c>
      <c r="H978" s="122">
        <v>2</v>
      </c>
      <c r="I978" s="150"/>
      <c r="J978" s="123">
        <f t="shared" si="210"/>
        <v>0</v>
      </c>
      <c r="K978" s="122"/>
      <c r="L978" s="122">
        <f t="shared" si="211"/>
        <v>0</v>
      </c>
      <c r="M978" s="122"/>
      <c r="N978" s="122">
        <f t="shared" si="212"/>
        <v>0</v>
      </c>
      <c r="O978" s="123">
        <v>21</v>
      </c>
      <c r="P978" s="123">
        <f t="shared" si="213"/>
        <v>0</v>
      </c>
      <c r="Q978" s="123">
        <f t="shared" si="214"/>
        <v>0</v>
      </c>
      <c r="R978" s="9"/>
      <c r="S978" s="9"/>
      <c r="T978" s="9"/>
    </row>
    <row r="979" spans="1:20" ht="11.25" outlineLevel="5" x14ac:dyDescent="0.2">
      <c r="A979" s="12"/>
      <c r="B979" s="117"/>
      <c r="C979" s="118">
        <v>689</v>
      </c>
      <c r="D979" s="119" t="s">
        <v>501</v>
      </c>
      <c r="E979" s="120" t="s">
        <v>1763</v>
      </c>
      <c r="F979" s="121" t="s">
        <v>1764</v>
      </c>
      <c r="G979" s="119" t="s">
        <v>570</v>
      </c>
      <c r="H979" s="122">
        <v>24</v>
      </c>
      <c r="I979" s="150"/>
      <c r="J979" s="123">
        <f t="shared" si="210"/>
        <v>0</v>
      </c>
      <c r="K979" s="122"/>
      <c r="L979" s="122">
        <f t="shared" si="211"/>
        <v>0</v>
      </c>
      <c r="M979" s="122"/>
      <c r="N979" s="122">
        <f t="shared" si="212"/>
        <v>0</v>
      </c>
      <c r="O979" s="123">
        <v>21</v>
      </c>
      <c r="P979" s="123">
        <f t="shared" si="213"/>
        <v>0</v>
      </c>
      <c r="Q979" s="123">
        <f t="shared" si="214"/>
        <v>0</v>
      </c>
      <c r="R979" s="9"/>
      <c r="S979" s="9"/>
      <c r="T979" s="9"/>
    </row>
    <row r="980" spans="1:20" ht="11.25" outlineLevel="5" x14ac:dyDescent="0.2">
      <c r="A980" s="12"/>
      <c r="B980" s="117"/>
      <c r="C980" s="118">
        <v>690</v>
      </c>
      <c r="D980" s="119" t="s">
        <v>501</v>
      </c>
      <c r="E980" s="120" t="s">
        <v>1765</v>
      </c>
      <c r="F980" s="121" t="s">
        <v>1766</v>
      </c>
      <c r="G980" s="119" t="s">
        <v>570</v>
      </c>
      <c r="H980" s="122">
        <v>24</v>
      </c>
      <c r="I980" s="150"/>
      <c r="J980" s="123">
        <f t="shared" si="210"/>
        <v>0</v>
      </c>
      <c r="K980" s="122"/>
      <c r="L980" s="122">
        <f t="shared" si="211"/>
        <v>0</v>
      </c>
      <c r="M980" s="122"/>
      <c r="N980" s="122">
        <f t="shared" si="212"/>
        <v>0</v>
      </c>
      <c r="O980" s="123">
        <v>21</v>
      </c>
      <c r="P980" s="123">
        <f t="shared" si="213"/>
        <v>0</v>
      </c>
      <c r="Q980" s="123">
        <f t="shared" si="214"/>
        <v>0</v>
      </c>
      <c r="R980" s="9"/>
      <c r="S980" s="9"/>
      <c r="T980" s="9"/>
    </row>
    <row r="981" spans="1:20" ht="11.25" outlineLevel="5" x14ac:dyDescent="0.2">
      <c r="A981" s="12"/>
      <c r="B981" s="117"/>
      <c r="C981" s="118">
        <v>691</v>
      </c>
      <c r="D981" s="119" t="s">
        <v>501</v>
      </c>
      <c r="E981" s="120" t="s">
        <v>1767</v>
      </c>
      <c r="F981" s="121" t="s">
        <v>1768</v>
      </c>
      <c r="G981" s="119" t="s">
        <v>570</v>
      </c>
      <c r="H981" s="122">
        <v>12</v>
      </c>
      <c r="I981" s="150"/>
      <c r="J981" s="123">
        <f t="shared" si="210"/>
        <v>0</v>
      </c>
      <c r="K981" s="122">
        <v>4.6999999999999999E-4</v>
      </c>
      <c r="L981" s="122">
        <f t="shared" si="211"/>
        <v>5.64E-3</v>
      </c>
      <c r="M981" s="122"/>
      <c r="N981" s="122">
        <f t="shared" si="212"/>
        <v>0</v>
      </c>
      <c r="O981" s="123">
        <v>21</v>
      </c>
      <c r="P981" s="123">
        <f t="shared" si="213"/>
        <v>0</v>
      </c>
      <c r="Q981" s="123">
        <f t="shared" si="214"/>
        <v>0</v>
      </c>
      <c r="R981" s="9"/>
      <c r="S981" s="9"/>
      <c r="T981" s="9"/>
    </row>
    <row r="982" spans="1:20" ht="11.25" outlineLevel="5" x14ac:dyDescent="0.2">
      <c r="A982" s="12"/>
      <c r="B982" s="117"/>
      <c r="C982" s="118">
        <v>692</v>
      </c>
      <c r="D982" s="119" t="s">
        <v>501</v>
      </c>
      <c r="E982" s="120" t="s">
        <v>1769</v>
      </c>
      <c r="F982" s="121" t="s">
        <v>1770</v>
      </c>
      <c r="G982" s="119" t="s">
        <v>570</v>
      </c>
      <c r="H982" s="122">
        <v>2</v>
      </c>
      <c r="I982" s="150"/>
      <c r="J982" s="123">
        <f t="shared" si="210"/>
        <v>0</v>
      </c>
      <c r="K982" s="122">
        <v>4.6999999999999999E-4</v>
      </c>
      <c r="L982" s="122">
        <f t="shared" si="211"/>
        <v>9.3999999999999997E-4</v>
      </c>
      <c r="M982" s="122"/>
      <c r="N982" s="122">
        <f t="shared" si="212"/>
        <v>0</v>
      </c>
      <c r="O982" s="123">
        <v>21</v>
      </c>
      <c r="P982" s="123">
        <f t="shared" si="213"/>
        <v>0</v>
      </c>
      <c r="Q982" s="123">
        <f t="shared" si="214"/>
        <v>0</v>
      </c>
      <c r="R982" s="9"/>
      <c r="S982" s="9"/>
      <c r="T982" s="9"/>
    </row>
    <row r="983" spans="1:20" ht="11.25" outlineLevel="5" x14ac:dyDescent="0.2">
      <c r="A983" s="12"/>
      <c r="B983" s="117"/>
      <c r="C983" s="118">
        <v>693</v>
      </c>
      <c r="D983" s="119" t="s">
        <v>501</v>
      </c>
      <c r="E983" s="120" t="s">
        <v>815</v>
      </c>
      <c r="F983" s="121" t="s">
        <v>816</v>
      </c>
      <c r="G983" s="119" t="s">
        <v>534</v>
      </c>
      <c r="H983" s="122">
        <v>0.64973999999999998</v>
      </c>
      <c r="I983" s="150"/>
      <c r="J983" s="123">
        <f t="shared" si="210"/>
        <v>0</v>
      </c>
      <c r="K983" s="122"/>
      <c r="L983" s="122">
        <f t="shared" si="211"/>
        <v>0</v>
      </c>
      <c r="M983" s="122"/>
      <c r="N983" s="122">
        <f t="shared" si="212"/>
        <v>0</v>
      </c>
      <c r="O983" s="123">
        <v>21</v>
      </c>
      <c r="P983" s="123">
        <f t="shared" si="213"/>
        <v>0</v>
      </c>
      <c r="Q983" s="123">
        <f t="shared" si="214"/>
        <v>0</v>
      </c>
      <c r="R983" s="9"/>
      <c r="S983" s="9"/>
      <c r="T983" s="9"/>
    </row>
    <row r="984" spans="1:20" outlineLevel="5" x14ac:dyDescent="0.15">
      <c r="B984" s="7"/>
      <c r="C984" s="7"/>
      <c r="D984" s="7"/>
      <c r="E984" s="7"/>
      <c r="F984" s="7"/>
      <c r="G984" s="7"/>
      <c r="H984" s="7"/>
      <c r="I984" s="9"/>
      <c r="J984" s="9"/>
      <c r="K984" s="7"/>
      <c r="L984" s="7"/>
      <c r="M984" s="7"/>
      <c r="N984" s="7"/>
      <c r="O984" s="7"/>
      <c r="P984" s="9"/>
      <c r="Q984" s="9"/>
    </row>
    <row r="985" spans="1:20" ht="10.5" outlineLevel="3" x14ac:dyDescent="0.15">
      <c r="A985" s="69" t="s">
        <v>355</v>
      </c>
      <c r="B985" s="103">
        <v>4</v>
      </c>
      <c r="C985" s="104"/>
      <c r="D985" s="105" t="s">
        <v>499</v>
      </c>
      <c r="E985" s="105"/>
      <c r="F985" s="106" t="s">
        <v>105</v>
      </c>
      <c r="G985" s="105"/>
      <c r="H985" s="107"/>
      <c r="I985" s="108"/>
      <c r="J985" s="71">
        <f>SUBTOTAL(9,J986:J989)</f>
        <v>0</v>
      </c>
      <c r="K985" s="107"/>
      <c r="L985" s="72">
        <f>SUBTOTAL(9,L986:L989)</f>
        <v>0.35816000000000003</v>
      </c>
      <c r="M985" s="107"/>
      <c r="N985" s="72">
        <f>SUBTOTAL(9,N986:N989)</f>
        <v>0</v>
      </c>
      <c r="O985" s="109"/>
      <c r="P985" s="71">
        <f>SUBTOTAL(9,P986:P989)</f>
        <v>0</v>
      </c>
      <c r="Q985" s="71">
        <f>SUBTOTAL(9,Q986:Q989)</f>
        <v>0</v>
      </c>
      <c r="R985" s="7"/>
      <c r="S985" s="9"/>
      <c r="T985" s="9"/>
    </row>
    <row r="986" spans="1:20" ht="9" outlineLevel="4" x14ac:dyDescent="0.15">
      <c r="A986" s="73" t="s">
        <v>356</v>
      </c>
      <c r="B986" s="110">
        <v>5</v>
      </c>
      <c r="C986" s="111"/>
      <c r="D986" s="112" t="s">
        <v>500</v>
      </c>
      <c r="E986" s="112"/>
      <c r="F986" s="113" t="s">
        <v>107</v>
      </c>
      <c r="G986" s="112"/>
      <c r="H986" s="114"/>
      <c r="I986" s="115"/>
      <c r="J986" s="75">
        <f>SUBTOTAL(9,J987:J989)</f>
        <v>0</v>
      </c>
      <c r="K986" s="114"/>
      <c r="L986" s="76">
        <f>SUBTOTAL(9,L987:L989)</f>
        <v>0.35816000000000003</v>
      </c>
      <c r="M986" s="114"/>
      <c r="N986" s="76">
        <f>SUBTOTAL(9,N987:N989)</f>
        <v>0</v>
      </c>
      <c r="O986" s="116"/>
      <c r="P986" s="75">
        <f>SUBTOTAL(9,P987:P989)</f>
        <v>0</v>
      </c>
      <c r="Q986" s="75">
        <f>SUBTOTAL(9,Q987:Q989)</f>
        <v>0</v>
      </c>
      <c r="R986" s="7"/>
      <c r="S986" s="9"/>
      <c r="T986" s="9"/>
    </row>
    <row r="987" spans="1:20" ht="11.25" outlineLevel="5" x14ac:dyDescent="0.2">
      <c r="A987" s="12"/>
      <c r="B987" s="117"/>
      <c r="C987" s="118">
        <v>694</v>
      </c>
      <c r="D987" s="119" t="s">
        <v>501</v>
      </c>
      <c r="E987" s="120" t="s">
        <v>1771</v>
      </c>
      <c r="F987" s="121" t="s">
        <v>1772</v>
      </c>
      <c r="G987" s="119" t="s">
        <v>504</v>
      </c>
      <c r="H987" s="122">
        <v>17.908000000000001</v>
      </c>
      <c r="I987" s="150"/>
      <c r="J987" s="123">
        <f>H987*I987</f>
        <v>0</v>
      </c>
      <c r="K987" s="122">
        <v>0.02</v>
      </c>
      <c r="L987" s="122">
        <f>H987*K987</f>
        <v>0.35816000000000003</v>
      </c>
      <c r="M987" s="122"/>
      <c r="N987" s="122">
        <f>H987*M987</f>
        <v>0</v>
      </c>
      <c r="O987" s="123">
        <v>21</v>
      </c>
      <c r="P987" s="123">
        <f>J987*(O987/100)</f>
        <v>0</v>
      </c>
      <c r="Q987" s="123">
        <f>J987+P987</f>
        <v>0</v>
      </c>
      <c r="R987" s="9"/>
      <c r="S987" s="9"/>
      <c r="T987" s="9"/>
    </row>
    <row r="988" spans="1:20" ht="11.25" outlineLevel="5" x14ac:dyDescent="0.2">
      <c r="A988" s="12"/>
      <c r="B988" s="117"/>
      <c r="C988" s="118">
        <v>695</v>
      </c>
      <c r="D988" s="119" t="s">
        <v>501</v>
      </c>
      <c r="E988" s="120" t="s">
        <v>1773</v>
      </c>
      <c r="F988" s="121" t="s">
        <v>1774</v>
      </c>
      <c r="G988" s="119" t="s">
        <v>534</v>
      </c>
      <c r="H988" s="122">
        <v>0.35816000000000003</v>
      </c>
      <c r="I988" s="150"/>
      <c r="J988" s="123">
        <f>H988*I988</f>
        <v>0</v>
      </c>
      <c r="K988" s="122"/>
      <c r="L988" s="122">
        <f>H988*K988</f>
        <v>0</v>
      </c>
      <c r="M988" s="122"/>
      <c r="N988" s="122">
        <f>H988*M988</f>
        <v>0</v>
      </c>
      <c r="O988" s="123">
        <v>21</v>
      </c>
      <c r="P988" s="123">
        <f>J988*(O988/100)</f>
        <v>0</v>
      </c>
      <c r="Q988" s="123">
        <f>J988+P988</f>
        <v>0</v>
      </c>
      <c r="R988" s="9"/>
      <c r="S988" s="9"/>
      <c r="T988" s="9"/>
    </row>
    <row r="989" spans="1:20" outlineLevel="5" x14ac:dyDescent="0.15">
      <c r="B989" s="7"/>
      <c r="C989" s="7"/>
      <c r="D989" s="7"/>
      <c r="E989" s="7"/>
      <c r="F989" s="7"/>
      <c r="G989" s="7"/>
      <c r="H989" s="7"/>
      <c r="I989" s="9"/>
      <c r="J989" s="9"/>
      <c r="K989" s="7"/>
      <c r="L989" s="7"/>
      <c r="M989" s="7"/>
      <c r="N989" s="7"/>
      <c r="O989" s="7"/>
      <c r="P989" s="9"/>
      <c r="Q989" s="9"/>
    </row>
    <row r="990" spans="1:20" ht="10.5" outlineLevel="3" x14ac:dyDescent="0.15">
      <c r="A990" s="69" t="s">
        <v>357</v>
      </c>
      <c r="B990" s="103">
        <v>4</v>
      </c>
      <c r="C990" s="104"/>
      <c r="D990" s="105" t="s">
        <v>499</v>
      </c>
      <c r="E990" s="105"/>
      <c r="F990" s="106" t="s">
        <v>358</v>
      </c>
      <c r="G990" s="105"/>
      <c r="H990" s="107"/>
      <c r="I990" s="108"/>
      <c r="J990" s="71">
        <f>SUBTOTAL(9,J991:J1006)</f>
        <v>0</v>
      </c>
      <c r="K990" s="107"/>
      <c r="L990" s="72">
        <f>SUBTOTAL(9,L991:L1006)</f>
        <v>7.1866707064999984</v>
      </c>
      <c r="M990" s="107"/>
      <c r="N990" s="72">
        <f>SUBTOTAL(9,N991:N1006)</f>
        <v>0</v>
      </c>
      <c r="O990" s="109"/>
      <c r="P990" s="71">
        <f>SUBTOTAL(9,P991:P1006)</f>
        <v>0</v>
      </c>
      <c r="Q990" s="71">
        <f>SUBTOTAL(9,Q991:Q1006)</f>
        <v>0</v>
      </c>
      <c r="R990" s="7"/>
      <c r="S990" s="9"/>
      <c r="T990" s="9"/>
    </row>
    <row r="991" spans="1:20" ht="9" outlineLevel="4" x14ac:dyDescent="0.15">
      <c r="A991" s="73" t="s">
        <v>359</v>
      </c>
      <c r="B991" s="110">
        <v>5</v>
      </c>
      <c r="C991" s="111"/>
      <c r="D991" s="112" t="s">
        <v>500</v>
      </c>
      <c r="E991" s="112"/>
      <c r="F991" s="113" t="s">
        <v>360</v>
      </c>
      <c r="G991" s="112"/>
      <c r="H991" s="114"/>
      <c r="I991" s="115"/>
      <c r="J991" s="75">
        <f>SUBTOTAL(9,J992:J1006)</f>
        <v>0</v>
      </c>
      <c r="K991" s="114"/>
      <c r="L991" s="76">
        <f>SUBTOTAL(9,L992:L1006)</f>
        <v>7.1866707064999984</v>
      </c>
      <c r="M991" s="114"/>
      <c r="N991" s="76">
        <f>SUBTOTAL(9,N992:N1006)</f>
        <v>0</v>
      </c>
      <c r="O991" s="116"/>
      <c r="P991" s="75">
        <f>SUBTOTAL(9,P992:P1006)</f>
        <v>0</v>
      </c>
      <c r="Q991" s="75">
        <f>SUBTOTAL(9,Q992:Q1006)</f>
        <v>0</v>
      </c>
      <c r="R991" s="7"/>
      <c r="S991" s="9"/>
      <c r="T991" s="9"/>
    </row>
    <row r="992" spans="1:20" ht="22.5" outlineLevel="5" x14ac:dyDescent="0.2">
      <c r="A992" s="12"/>
      <c r="B992" s="117"/>
      <c r="C992" s="118">
        <v>696</v>
      </c>
      <c r="D992" s="119" t="s">
        <v>621</v>
      </c>
      <c r="E992" s="120" t="s">
        <v>1775</v>
      </c>
      <c r="F992" s="121" t="s">
        <v>1776</v>
      </c>
      <c r="G992" s="119" t="s">
        <v>504</v>
      </c>
      <c r="H992" s="122">
        <v>207.69896999999997</v>
      </c>
      <c r="I992" s="150"/>
      <c r="J992" s="123">
        <f t="shared" ref="J992:J1005" si="215">H992*I992</f>
        <v>0</v>
      </c>
      <c r="K992" s="122">
        <v>1.9199999999999998E-2</v>
      </c>
      <c r="L992" s="122">
        <f t="shared" ref="L992:L1005" si="216">H992*K992</f>
        <v>3.9878202239999991</v>
      </c>
      <c r="M992" s="122"/>
      <c r="N992" s="122">
        <f t="shared" ref="N992:N1005" si="217">H992*M992</f>
        <v>0</v>
      </c>
      <c r="O992" s="123">
        <v>21</v>
      </c>
      <c r="P992" s="123">
        <f t="shared" ref="P992:P1005" si="218">J992*(O992/100)</f>
        <v>0</v>
      </c>
      <c r="Q992" s="123">
        <f t="shared" ref="Q992:Q1005" si="219">J992+P992</f>
        <v>0</v>
      </c>
      <c r="R992" s="9"/>
      <c r="S992" s="9"/>
      <c r="T992" s="9"/>
    </row>
    <row r="993" spans="1:20" ht="11.25" outlineLevel="5" x14ac:dyDescent="0.2">
      <c r="A993" s="12"/>
      <c r="B993" s="117"/>
      <c r="C993" s="118">
        <v>697</v>
      </c>
      <c r="D993" s="119" t="s">
        <v>501</v>
      </c>
      <c r="E993" s="120" t="s">
        <v>1777</v>
      </c>
      <c r="F993" s="121" t="s">
        <v>1778</v>
      </c>
      <c r="G993" s="119" t="s">
        <v>504</v>
      </c>
      <c r="H993" s="122">
        <v>159.93899999999999</v>
      </c>
      <c r="I993" s="150"/>
      <c r="J993" s="123">
        <f t="shared" si="215"/>
        <v>0</v>
      </c>
      <c r="K993" s="122"/>
      <c r="L993" s="122">
        <f t="shared" si="216"/>
        <v>0</v>
      </c>
      <c r="M993" s="122"/>
      <c r="N993" s="122">
        <f t="shared" si="217"/>
        <v>0</v>
      </c>
      <c r="O993" s="123">
        <v>21</v>
      </c>
      <c r="P993" s="123">
        <f t="shared" si="218"/>
        <v>0</v>
      </c>
      <c r="Q993" s="123">
        <f t="shared" si="219"/>
        <v>0</v>
      </c>
      <c r="R993" s="9"/>
      <c r="S993" s="9"/>
      <c r="T993" s="9"/>
    </row>
    <row r="994" spans="1:20" ht="11.25" outlineLevel="5" x14ac:dyDescent="0.2">
      <c r="A994" s="12"/>
      <c r="B994" s="117"/>
      <c r="C994" s="118">
        <v>698</v>
      </c>
      <c r="D994" s="119" t="s">
        <v>501</v>
      </c>
      <c r="E994" s="120" t="s">
        <v>1779</v>
      </c>
      <c r="F994" s="121" t="s">
        <v>1780</v>
      </c>
      <c r="G994" s="119" t="s">
        <v>504</v>
      </c>
      <c r="H994" s="122">
        <v>159.93899999999999</v>
      </c>
      <c r="I994" s="150"/>
      <c r="J994" s="123">
        <f t="shared" si="215"/>
        <v>0</v>
      </c>
      <c r="K994" s="122">
        <v>2.9999999999999997E-4</v>
      </c>
      <c r="L994" s="122">
        <f t="shared" si="216"/>
        <v>4.7981699999999995E-2</v>
      </c>
      <c r="M994" s="122"/>
      <c r="N994" s="122">
        <f t="shared" si="217"/>
        <v>0</v>
      </c>
      <c r="O994" s="123">
        <v>21</v>
      </c>
      <c r="P994" s="123">
        <f t="shared" si="218"/>
        <v>0</v>
      </c>
      <c r="Q994" s="123">
        <f t="shared" si="219"/>
        <v>0</v>
      </c>
      <c r="R994" s="9"/>
      <c r="S994" s="9"/>
      <c r="T994" s="9"/>
    </row>
    <row r="995" spans="1:20" ht="11.25" outlineLevel="5" x14ac:dyDescent="0.2">
      <c r="A995" s="12"/>
      <c r="B995" s="117"/>
      <c r="C995" s="118">
        <v>699</v>
      </c>
      <c r="D995" s="119" t="s">
        <v>501</v>
      </c>
      <c r="E995" s="120" t="s">
        <v>1781</v>
      </c>
      <c r="F995" s="121" t="s">
        <v>1782</v>
      </c>
      <c r="G995" s="119" t="s">
        <v>504</v>
      </c>
      <c r="H995" s="122">
        <v>159.93899999999999</v>
      </c>
      <c r="I995" s="150"/>
      <c r="J995" s="123">
        <f t="shared" si="215"/>
        <v>0</v>
      </c>
      <c r="K995" s="122">
        <v>7.4999999999999997E-3</v>
      </c>
      <c r="L995" s="122">
        <f t="shared" si="216"/>
        <v>1.1995425</v>
      </c>
      <c r="M995" s="122"/>
      <c r="N995" s="122">
        <f t="shared" si="217"/>
        <v>0</v>
      </c>
      <c r="O995" s="123">
        <v>21</v>
      </c>
      <c r="P995" s="123">
        <f t="shared" si="218"/>
        <v>0</v>
      </c>
      <c r="Q995" s="123">
        <f t="shared" si="219"/>
        <v>0</v>
      </c>
      <c r="R995" s="9"/>
      <c r="S995" s="9"/>
      <c r="T995" s="9"/>
    </row>
    <row r="996" spans="1:20" ht="11.25" outlineLevel="5" x14ac:dyDescent="0.2">
      <c r="A996" s="12"/>
      <c r="B996" s="117"/>
      <c r="C996" s="118">
        <v>700</v>
      </c>
      <c r="D996" s="119" t="s">
        <v>501</v>
      </c>
      <c r="E996" s="120" t="s">
        <v>1783</v>
      </c>
      <c r="F996" s="121" t="s">
        <v>1784</v>
      </c>
      <c r="G996" s="119" t="s">
        <v>547</v>
      </c>
      <c r="H996" s="122">
        <v>137.792</v>
      </c>
      <c r="I996" s="150"/>
      <c r="J996" s="123">
        <f t="shared" si="215"/>
        <v>0</v>
      </c>
      <c r="K996" s="122">
        <v>5.8E-4</v>
      </c>
      <c r="L996" s="122">
        <f t="shared" si="216"/>
        <v>7.9919359999999995E-2</v>
      </c>
      <c r="M996" s="122"/>
      <c r="N996" s="122">
        <f t="shared" si="217"/>
        <v>0</v>
      </c>
      <c r="O996" s="123">
        <v>21</v>
      </c>
      <c r="P996" s="123">
        <f t="shared" si="218"/>
        <v>0</v>
      </c>
      <c r="Q996" s="123">
        <f t="shared" si="219"/>
        <v>0</v>
      </c>
      <c r="R996" s="9"/>
      <c r="S996" s="9"/>
      <c r="T996" s="9"/>
    </row>
    <row r="997" spans="1:20" ht="11.25" outlineLevel="5" x14ac:dyDescent="0.2">
      <c r="A997" s="12"/>
      <c r="B997" s="117"/>
      <c r="C997" s="118">
        <v>701</v>
      </c>
      <c r="D997" s="119" t="s">
        <v>501</v>
      </c>
      <c r="E997" s="120" t="s">
        <v>1785</v>
      </c>
      <c r="F997" s="121" t="s">
        <v>1786</v>
      </c>
      <c r="G997" s="119" t="s">
        <v>504</v>
      </c>
      <c r="H997" s="122">
        <v>159.93937499999996</v>
      </c>
      <c r="I997" s="150"/>
      <c r="J997" s="123">
        <f t="shared" si="215"/>
        <v>0</v>
      </c>
      <c r="K997" s="122">
        <v>6.3E-3</v>
      </c>
      <c r="L997" s="122">
        <f t="shared" si="216"/>
        <v>1.0076180624999997</v>
      </c>
      <c r="M997" s="122"/>
      <c r="N997" s="122">
        <f t="shared" si="217"/>
        <v>0</v>
      </c>
      <c r="O997" s="123">
        <v>21</v>
      </c>
      <c r="P997" s="123">
        <f t="shared" si="218"/>
        <v>0</v>
      </c>
      <c r="Q997" s="123">
        <f t="shared" si="219"/>
        <v>0</v>
      </c>
      <c r="R997" s="9"/>
      <c r="S997" s="9"/>
      <c r="T997" s="9"/>
    </row>
    <row r="998" spans="1:20" ht="11.25" outlineLevel="5" x14ac:dyDescent="0.2">
      <c r="A998" s="12"/>
      <c r="B998" s="117"/>
      <c r="C998" s="118">
        <v>702</v>
      </c>
      <c r="D998" s="119" t="s">
        <v>501</v>
      </c>
      <c r="E998" s="120" t="s">
        <v>1787</v>
      </c>
      <c r="F998" s="121" t="s">
        <v>1788</v>
      </c>
      <c r="G998" s="119" t="s">
        <v>504</v>
      </c>
      <c r="H998" s="122">
        <v>28.885000000000002</v>
      </c>
      <c r="I998" s="150"/>
      <c r="J998" s="123">
        <f t="shared" si="215"/>
        <v>0</v>
      </c>
      <c r="K998" s="122"/>
      <c r="L998" s="122">
        <f t="shared" si="216"/>
        <v>0</v>
      </c>
      <c r="M998" s="122"/>
      <c r="N998" s="122">
        <f t="shared" si="217"/>
        <v>0</v>
      </c>
      <c r="O998" s="123">
        <v>21</v>
      </c>
      <c r="P998" s="123">
        <f t="shared" si="218"/>
        <v>0</v>
      </c>
      <c r="Q998" s="123">
        <f t="shared" si="219"/>
        <v>0</v>
      </c>
      <c r="R998" s="9"/>
      <c r="S998" s="9"/>
      <c r="T998" s="9"/>
    </row>
    <row r="999" spans="1:20" ht="11.25" outlineLevel="5" x14ac:dyDescent="0.2">
      <c r="A999" s="12"/>
      <c r="B999" s="117"/>
      <c r="C999" s="118">
        <v>703</v>
      </c>
      <c r="D999" s="119" t="s">
        <v>501</v>
      </c>
      <c r="E999" s="120" t="s">
        <v>1789</v>
      </c>
      <c r="F999" s="121" t="s">
        <v>1790</v>
      </c>
      <c r="G999" s="119" t="s">
        <v>504</v>
      </c>
      <c r="H999" s="122">
        <v>17.953000000000003</v>
      </c>
      <c r="I999" s="150"/>
      <c r="J999" s="123">
        <f t="shared" si="215"/>
        <v>0</v>
      </c>
      <c r="K999" s="122">
        <v>1.5E-3</v>
      </c>
      <c r="L999" s="122">
        <f t="shared" si="216"/>
        <v>2.6929500000000006E-2</v>
      </c>
      <c r="M999" s="122"/>
      <c r="N999" s="122">
        <f t="shared" si="217"/>
        <v>0</v>
      </c>
      <c r="O999" s="123">
        <v>21</v>
      </c>
      <c r="P999" s="123">
        <f t="shared" si="218"/>
        <v>0</v>
      </c>
      <c r="Q999" s="123">
        <f t="shared" si="219"/>
        <v>0</v>
      </c>
      <c r="R999" s="9"/>
      <c r="S999" s="9"/>
      <c r="T999" s="9"/>
    </row>
    <row r="1000" spans="1:20" ht="11.25" outlineLevel="5" x14ac:dyDescent="0.2">
      <c r="A1000" s="12"/>
      <c r="B1000" s="117"/>
      <c r="C1000" s="118">
        <v>704</v>
      </c>
      <c r="D1000" s="119" t="s">
        <v>501</v>
      </c>
      <c r="E1000" s="120" t="s">
        <v>1791</v>
      </c>
      <c r="F1000" s="121" t="s">
        <v>1792</v>
      </c>
      <c r="G1000" s="119" t="s">
        <v>547</v>
      </c>
      <c r="H1000" s="122">
        <v>218.88199999999998</v>
      </c>
      <c r="I1000" s="150"/>
      <c r="J1000" s="123">
        <f t="shared" si="215"/>
        <v>0</v>
      </c>
      <c r="K1000" s="122">
        <v>3.0000000000000001E-5</v>
      </c>
      <c r="L1000" s="122">
        <f t="shared" si="216"/>
        <v>6.5664599999999997E-3</v>
      </c>
      <c r="M1000" s="122"/>
      <c r="N1000" s="122">
        <f t="shared" si="217"/>
        <v>0</v>
      </c>
      <c r="O1000" s="123">
        <v>21</v>
      </c>
      <c r="P1000" s="123">
        <f t="shared" si="218"/>
        <v>0</v>
      </c>
      <c r="Q1000" s="123">
        <f t="shared" si="219"/>
        <v>0</v>
      </c>
      <c r="R1000" s="9"/>
      <c r="S1000" s="9"/>
      <c r="T1000" s="9"/>
    </row>
    <row r="1001" spans="1:20" ht="11.25" outlineLevel="5" x14ac:dyDescent="0.2">
      <c r="A1001" s="12"/>
      <c r="B1001" s="117"/>
      <c r="C1001" s="118">
        <v>705</v>
      </c>
      <c r="D1001" s="119" t="s">
        <v>501</v>
      </c>
      <c r="E1001" s="120" t="s">
        <v>1793</v>
      </c>
      <c r="F1001" s="121" t="s">
        <v>1794</v>
      </c>
      <c r="G1001" s="119" t="s">
        <v>504</v>
      </c>
      <c r="H1001" s="122">
        <v>159.93899999999999</v>
      </c>
      <c r="I1001" s="150"/>
      <c r="J1001" s="123">
        <f t="shared" si="215"/>
        <v>0</v>
      </c>
      <c r="K1001" s="122">
        <v>5.1000000000000004E-3</v>
      </c>
      <c r="L1001" s="122">
        <f t="shared" si="216"/>
        <v>0.81568890000000005</v>
      </c>
      <c r="M1001" s="122"/>
      <c r="N1001" s="122">
        <f t="shared" si="217"/>
        <v>0</v>
      </c>
      <c r="O1001" s="123">
        <v>21</v>
      </c>
      <c r="P1001" s="123">
        <f t="shared" si="218"/>
        <v>0</v>
      </c>
      <c r="Q1001" s="123">
        <f t="shared" si="219"/>
        <v>0</v>
      </c>
      <c r="R1001" s="9"/>
      <c r="S1001" s="9"/>
      <c r="T1001" s="9"/>
    </row>
    <row r="1002" spans="1:20" ht="11.25" outlineLevel="5" x14ac:dyDescent="0.2">
      <c r="A1002" s="12"/>
      <c r="B1002" s="117"/>
      <c r="C1002" s="118">
        <v>706</v>
      </c>
      <c r="D1002" s="119" t="s">
        <v>501</v>
      </c>
      <c r="E1002" s="120" t="s">
        <v>1795</v>
      </c>
      <c r="F1002" s="121" t="s">
        <v>1796</v>
      </c>
      <c r="G1002" s="119" t="s">
        <v>570</v>
      </c>
      <c r="H1002" s="122">
        <v>14</v>
      </c>
      <c r="I1002" s="150"/>
      <c r="J1002" s="123">
        <f t="shared" si="215"/>
        <v>0</v>
      </c>
      <c r="K1002" s="122">
        <v>2.1000000000000001E-4</v>
      </c>
      <c r="L1002" s="122">
        <f t="shared" si="216"/>
        <v>2.9399999999999999E-3</v>
      </c>
      <c r="M1002" s="122"/>
      <c r="N1002" s="122">
        <f t="shared" si="217"/>
        <v>0</v>
      </c>
      <c r="O1002" s="123">
        <v>21</v>
      </c>
      <c r="P1002" s="123">
        <f t="shared" si="218"/>
        <v>0</v>
      </c>
      <c r="Q1002" s="123">
        <f t="shared" si="219"/>
        <v>0</v>
      </c>
      <c r="R1002" s="9"/>
      <c r="S1002" s="9"/>
      <c r="T1002" s="9"/>
    </row>
    <row r="1003" spans="1:20" ht="11.25" outlineLevel="5" x14ac:dyDescent="0.2">
      <c r="A1003" s="12"/>
      <c r="B1003" s="117"/>
      <c r="C1003" s="118">
        <v>707</v>
      </c>
      <c r="D1003" s="119" t="s">
        <v>501</v>
      </c>
      <c r="E1003" s="120" t="s">
        <v>1797</v>
      </c>
      <c r="F1003" s="121" t="s">
        <v>1798</v>
      </c>
      <c r="G1003" s="119" t="s">
        <v>570</v>
      </c>
      <c r="H1003" s="122">
        <v>6</v>
      </c>
      <c r="I1003" s="150"/>
      <c r="J1003" s="123">
        <f t="shared" si="215"/>
        <v>0</v>
      </c>
      <c r="K1003" s="122">
        <v>2.0000000000000001E-4</v>
      </c>
      <c r="L1003" s="122">
        <f t="shared" si="216"/>
        <v>1.2000000000000001E-3</v>
      </c>
      <c r="M1003" s="122"/>
      <c r="N1003" s="122">
        <f t="shared" si="217"/>
        <v>0</v>
      </c>
      <c r="O1003" s="123">
        <v>21</v>
      </c>
      <c r="P1003" s="123">
        <f t="shared" si="218"/>
        <v>0</v>
      </c>
      <c r="Q1003" s="123">
        <f t="shared" si="219"/>
        <v>0</v>
      </c>
      <c r="R1003" s="9"/>
      <c r="S1003" s="9"/>
      <c r="T1003" s="9"/>
    </row>
    <row r="1004" spans="1:20" ht="11.25" outlineLevel="5" x14ac:dyDescent="0.2">
      <c r="A1004" s="12"/>
      <c r="B1004" s="117"/>
      <c r="C1004" s="118">
        <v>708</v>
      </c>
      <c r="D1004" s="119" t="s">
        <v>501</v>
      </c>
      <c r="E1004" s="120" t="s">
        <v>1799</v>
      </c>
      <c r="F1004" s="121" t="s">
        <v>1800</v>
      </c>
      <c r="G1004" s="119" t="s">
        <v>547</v>
      </c>
      <c r="H1004" s="122">
        <v>32.699999999999996</v>
      </c>
      <c r="I1004" s="150"/>
      <c r="J1004" s="123">
        <f t="shared" si="215"/>
        <v>0</v>
      </c>
      <c r="K1004" s="122">
        <v>3.2000000000000003E-4</v>
      </c>
      <c r="L1004" s="122">
        <f t="shared" si="216"/>
        <v>1.0463999999999999E-2</v>
      </c>
      <c r="M1004" s="122"/>
      <c r="N1004" s="122">
        <f t="shared" si="217"/>
        <v>0</v>
      </c>
      <c r="O1004" s="123">
        <v>21</v>
      </c>
      <c r="P1004" s="123">
        <f t="shared" si="218"/>
        <v>0</v>
      </c>
      <c r="Q1004" s="123">
        <f t="shared" si="219"/>
        <v>0</v>
      </c>
      <c r="R1004" s="9"/>
      <c r="S1004" s="9"/>
      <c r="T1004" s="9"/>
    </row>
    <row r="1005" spans="1:20" ht="11.25" outlineLevel="5" x14ac:dyDescent="0.2">
      <c r="A1005" s="12"/>
      <c r="B1005" s="117"/>
      <c r="C1005" s="118">
        <v>709</v>
      </c>
      <c r="D1005" s="119" t="s">
        <v>501</v>
      </c>
      <c r="E1005" s="120" t="s">
        <v>1801</v>
      </c>
      <c r="F1005" s="121" t="s">
        <v>1802</v>
      </c>
      <c r="G1005" s="119" t="s">
        <v>534</v>
      </c>
      <c r="H1005" s="122">
        <v>7.1866707064999984</v>
      </c>
      <c r="I1005" s="150"/>
      <c r="J1005" s="123">
        <f t="shared" si="215"/>
        <v>0</v>
      </c>
      <c r="K1005" s="122"/>
      <c r="L1005" s="122">
        <f t="shared" si="216"/>
        <v>0</v>
      </c>
      <c r="M1005" s="122"/>
      <c r="N1005" s="122">
        <f t="shared" si="217"/>
        <v>0</v>
      </c>
      <c r="O1005" s="123">
        <v>21</v>
      </c>
      <c r="P1005" s="123">
        <f t="shared" si="218"/>
        <v>0</v>
      </c>
      <c r="Q1005" s="123">
        <f t="shared" si="219"/>
        <v>0</v>
      </c>
      <c r="R1005" s="9"/>
      <c r="S1005" s="9"/>
      <c r="T1005" s="9"/>
    </row>
    <row r="1006" spans="1:20" outlineLevel="5" x14ac:dyDescent="0.15">
      <c r="B1006" s="7"/>
      <c r="C1006" s="7"/>
      <c r="D1006" s="7"/>
      <c r="E1006" s="7"/>
      <c r="F1006" s="7"/>
      <c r="G1006" s="7"/>
      <c r="H1006" s="7"/>
      <c r="I1006" s="9"/>
      <c r="J1006" s="9"/>
      <c r="K1006" s="7"/>
      <c r="L1006" s="7"/>
      <c r="M1006" s="7"/>
      <c r="N1006" s="7"/>
      <c r="O1006" s="7"/>
      <c r="P1006" s="9"/>
      <c r="Q1006" s="9"/>
    </row>
    <row r="1007" spans="1:20" ht="10.5" outlineLevel="3" x14ac:dyDescent="0.15">
      <c r="A1007" s="69" t="s">
        <v>361</v>
      </c>
      <c r="B1007" s="103">
        <v>4</v>
      </c>
      <c r="C1007" s="104"/>
      <c r="D1007" s="105" t="s">
        <v>499</v>
      </c>
      <c r="E1007" s="105"/>
      <c r="F1007" s="106" t="s">
        <v>113</v>
      </c>
      <c r="G1007" s="105"/>
      <c r="H1007" s="107"/>
      <c r="I1007" s="108"/>
      <c r="J1007" s="71">
        <f>SUBTOTAL(9,J1008:J1022)</f>
        <v>0</v>
      </c>
      <c r="K1007" s="107"/>
      <c r="L1007" s="72">
        <f>SUBTOTAL(9,L1008:L1022)</f>
        <v>4.1674519000000005</v>
      </c>
      <c r="M1007" s="107"/>
      <c r="N1007" s="72">
        <f>SUBTOTAL(9,N1008:N1022)</f>
        <v>0</v>
      </c>
      <c r="O1007" s="109"/>
      <c r="P1007" s="71">
        <f>SUBTOTAL(9,P1008:P1022)</f>
        <v>0</v>
      </c>
      <c r="Q1007" s="71">
        <f>SUBTOTAL(9,Q1008:Q1022)</f>
        <v>0</v>
      </c>
      <c r="R1007" s="7"/>
      <c r="S1007" s="9"/>
      <c r="T1007" s="9"/>
    </row>
    <row r="1008" spans="1:20" ht="9" outlineLevel="4" x14ac:dyDescent="0.15">
      <c r="A1008" s="73" t="s">
        <v>362</v>
      </c>
      <c r="B1008" s="110">
        <v>5</v>
      </c>
      <c r="C1008" s="111"/>
      <c r="D1008" s="112" t="s">
        <v>500</v>
      </c>
      <c r="E1008" s="112"/>
      <c r="F1008" s="113" t="s">
        <v>115</v>
      </c>
      <c r="G1008" s="112"/>
      <c r="H1008" s="114"/>
      <c r="I1008" s="115"/>
      <c r="J1008" s="75">
        <f>SUBTOTAL(9,J1009:J1022)</f>
        <v>0</v>
      </c>
      <c r="K1008" s="114"/>
      <c r="L1008" s="76">
        <f>SUBTOTAL(9,L1009:L1022)</f>
        <v>4.1674519000000005</v>
      </c>
      <c r="M1008" s="114"/>
      <c r="N1008" s="76">
        <f>SUBTOTAL(9,N1009:N1022)</f>
        <v>0</v>
      </c>
      <c r="O1008" s="116"/>
      <c r="P1008" s="75">
        <f>SUBTOTAL(9,P1009:P1022)</f>
        <v>0</v>
      </c>
      <c r="Q1008" s="75">
        <f>SUBTOTAL(9,Q1009:Q1022)</f>
        <v>0</v>
      </c>
      <c r="R1008" s="7"/>
      <c r="S1008" s="9"/>
      <c r="T1008" s="9"/>
    </row>
    <row r="1009" spans="1:20" ht="11.25" outlineLevel="5" x14ac:dyDescent="0.2">
      <c r="A1009" s="12"/>
      <c r="B1009" s="117"/>
      <c r="C1009" s="118">
        <v>710</v>
      </c>
      <c r="D1009" s="119" t="s">
        <v>621</v>
      </c>
      <c r="E1009" s="120" t="s">
        <v>875</v>
      </c>
      <c r="F1009" s="121" t="s">
        <v>876</v>
      </c>
      <c r="G1009" s="119" t="s">
        <v>504</v>
      </c>
      <c r="H1009" s="122">
        <v>178.39800000000002</v>
      </c>
      <c r="I1009" s="150"/>
      <c r="J1009" s="123">
        <f t="shared" ref="J1009:J1021" si="220">H1009*I1009</f>
        <v>0</v>
      </c>
      <c r="K1009" s="122">
        <v>1.18E-2</v>
      </c>
      <c r="L1009" s="122">
        <f t="shared" ref="L1009:L1021" si="221">H1009*K1009</f>
        <v>2.1050964000000003</v>
      </c>
      <c r="M1009" s="122"/>
      <c r="N1009" s="122">
        <f t="shared" ref="N1009:N1021" si="222">H1009*M1009</f>
        <v>0</v>
      </c>
      <c r="O1009" s="123">
        <v>21</v>
      </c>
      <c r="P1009" s="123">
        <f t="shared" ref="P1009:P1021" si="223">J1009*(O1009/100)</f>
        <v>0</v>
      </c>
      <c r="Q1009" s="123">
        <f t="shared" ref="Q1009:Q1021" si="224">J1009+P1009</f>
        <v>0</v>
      </c>
      <c r="R1009" s="9"/>
      <c r="S1009" s="9"/>
      <c r="T1009" s="9"/>
    </row>
    <row r="1010" spans="1:20" ht="11.25" outlineLevel="5" x14ac:dyDescent="0.2">
      <c r="A1010" s="12"/>
      <c r="B1010" s="117"/>
      <c r="C1010" s="118">
        <v>711</v>
      </c>
      <c r="D1010" s="119" t="s">
        <v>501</v>
      </c>
      <c r="E1010" s="120" t="s">
        <v>1588</v>
      </c>
      <c r="F1010" s="121" t="s">
        <v>1589</v>
      </c>
      <c r="G1010" s="119" t="s">
        <v>504</v>
      </c>
      <c r="H1010" s="122">
        <v>162.18</v>
      </c>
      <c r="I1010" s="150"/>
      <c r="J1010" s="123">
        <f t="shared" si="220"/>
        <v>0</v>
      </c>
      <c r="K1010" s="122">
        <v>2.9999999999999997E-4</v>
      </c>
      <c r="L1010" s="122">
        <f t="shared" si="221"/>
        <v>4.8653999999999996E-2</v>
      </c>
      <c r="M1010" s="122"/>
      <c r="N1010" s="122">
        <f t="shared" si="222"/>
        <v>0</v>
      </c>
      <c r="O1010" s="123">
        <v>21</v>
      </c>
      <c r="P1010" s="123">
        <f t="shared" si="223"/>
        <v>0</v>
      </c>
      <c r="Q1010" s="123">
        <f t="shared" si="224"/>
        <v>0</v>
      </c>
      <c r="R1010" s="9"/>
      <c r="S1010" s="9"/>
      <c r="T1010" s="9"/>
    </row>
    <row r="1011" spans="1:20" ht="11.25" outlineLevel="5" x14ac:dyDescent="0.2">
      <c r="A1011" s="12"/>
      <c r="B1011" s="117"/>
      <c r="C1011" s="118">
        <v>712</v>
      </c>
      <c r="D1011" s="119" t="s">
        <v>501</v>
      </c>
      <c r="E1011" s="120" t="s">
        <v>877</v>
      </c>
      <c r="F1011" s="121" t="s">
        <v>878</v>
      </c>
      <c r="G1011" s="119" t="s">
        <v>504</v>
      </c>
      <c r="H1011" s="122">
        <v>27.36</v>
      </c>
      <c r="I1011" s="150"/>
      <c r="J1011" s="123">
        <f t="shared" si="220"/>
        <v>0</v>
      </c>
      <c r="K1011" s="122">
        <v>1.5E-3</v>
      </c>
      <c r="L1011" s="122">
        <f t="shared" si="221"/>
        <v>4.104E-2</v>
      </c>
      <c r="M1011" s="122"/>
      <c r="N1011" s="122">
        <f t="shared" si="222"/>
        <v>0</v>
      </c>
      <c r="O1011" s="123">
        <v>21</v>
      </c>
      <c r="P1011" s="123">
        <f t="shared" si="223"/>
        <v>0</v>
      </c>
      <c r="Q1011" s="123">
        <f t="shared" si="224"/>
        <v>0</v>
      </c>
      <c r="R1011" s="9"/>
      <c r="S1011" s="9"/>
      <c r="T1011" s="9"/>
    </row>
    <row r="1012" spans="1:20" ht="11.25" outlineLevel="5" x14ac:dyDescent="0.2">
      <c r="A1012" s="12"/>
      <c r="B1012" s="117"/>
      <c r="C1012" s="118">
        <v>713</v>
      </c>
      <c r="D1012" s="119" t="s">
        <v>501</v>
      </c>
      <c r="E1012" s="120" t="s">
        <v>1590</v>
      </c>
      <c r="F1012" s="121" t="s">
        <v>1591</v>
      </c>
      <c r="G1012" s="119" t="s">
        <v>570</v>
      </c>
      <c r="H1012" s="122">
        <v>16</v>
      </c>
      <c r="I1012" s="150"/>
      <c r="J1012" s="123">
        <f t="shared" si="220"/>
        <v>0</v>
      </c>
      <c r="K1012" s="122">
        <v>2.1000000000000001E-4</v>
      </c>
      <c r="L1012" s="122">
        <f t="shared" si="221"/>
        <v>3.3600000000000001E-3</v>
      </c>
      <c r="M1012" s="122"/>
      <c r="N1012" s="122">
        <f t="shared" si="222"/>
        <v>0</v>
      </c>
      <c r="O1012" s="123">
        <v>21</v>
      </c>
      <c r="P1012" s="123">
        <f t="shared" si="223"/>
        <v>0</v>
      </c>
      <c r="Q1012" s="123">
        <f t="shared" si="224"/>
        <v>0</v>
      </c>
      <c r="R1012" s="9"/>
      <c r="S1012" s="9"/>
      <c r="T1012" s="9"/>
    </row>
    <row r="1013" spans="1:20" ht="11.25" outlineLevel="5" x14ac:dyDescent="0.2">
      <c r="A1013" s="12"/>
      <c r="B1013" s="117"/>
      <c r="C1013" s="118">
        <v>714</v>
      </c>
      <c r="D1013" s="119" t="s">
        <v>501</v>
      </c>
      <c r="E1013" s="120" t="s">
        <v>1592</v>
      </c>
      <c r="F1013" s="121" t="s">
        <v>1593</v>
      </c>
      <c r="G1013" s="119" t="s">
        <v>570</v>
      </c>
      <c r="H1013" s="122">
        <v>12</v>
      </c>
      <c r="I1013" s="150"/>
      <c r="J1013" s="123">
        <f t="shared" si="220"/>
        <v>0</v>
      </c>
      <c r="K1013" s="122">
        <v>2.0000000000000001E-4</v>
      </c>
      <c r="L1013" s="122">
        <f t="shared" si="221"/>
        <v>2.4000000000000002E-3</v>
      </c>
      <c r="M1013" s="122"/>
      <c r="N1013" s="122">
        <f t="shared" si="222"/>
        <v>0</v>
      </c>
      <c r="O1013" s="123">
        <v>21</v>
      </c>
      <c r="P1013" s="123">
        <f t="shared" si="223"/>
        <v>0</v>
      </c>
      <c r="Q1013" s="123">
        <f t="shared" si="224"/>
        <v>0</v>
      </c>
      <c r="R1013" s="9"/>
      <c r="S1013" s="9"/>
      <c r="T1013" s="9"/>
    </row>
    <row r="1014" spans="1:20" ht="11.25" outlineLevel="5" x14ac:dyDescent="0.2">
      <c r="A1014" s="12"/>
      <c r="B1014" s="117"/>
      <c r="C1014" s="118">
        <v>715</v>
      </c>
      <c r="D1014" s="119" t="s">
        <v>501</v>
      </c>
      <c r="E1014" s="120" t="s">
        <v>879</v>
      </c>
      <c r="F1014" s="121" t="s">
        <v>880</v>
      </c>
      <c r="G1014" s="119" t="s">
        <v>547</v>
      </c>
      <c r="H1014" s="122">
        <v>32.699999999999996</v>
      </c>
      <c r="I1014" s="150"/>
      <c r="J1014" s="123">
        <f t="shared" si="220"/>
        <v>0</v>
      </c>
      <c r="K1014" s="122">
        <v>3.2000000000000003E-4</v>
      </c>
      <c r="L1014" s="122">
        <f t="shared" si="221"/>
        <v>1.0463999999999999E-2</v>
      </c>
      <c r="M1014" s="122"/>
      <c r="N1014" s="122">
        <f t="shared" si="222"/>
        <v>0</v>
      </c>
      <c r="O1014" s="123">
        <v>21</v>
      </c>
      <c r="P1014" s="123">
        <f t="shared" si="223"/>
        <v>0</v>
      </c>
      <c r="Q1014" s="123">
        <f t="shared" si="224"/>
        <v>0</v>
      </c>
      <c r="R1014" s="9"/>
      <c r="S1014" s="9"/>
      <c r="T1014" s="9"/>
    </row>
    <row r="1015" spans="1:20" ht="11.25" outlineLevel="5" x14ac:dyDescent="0.2">
      <c r="A1015" s="12"/>
      <c r="B1015" s="117"/>
      <c r="C1015" s="118">
        <v>716</v>
      </c>
      <c r="D1015" s="119" t="s">
        <v>501</v>
      </c>
      <c r="E1015" s="120" t="s">
        <v>1594</v>
      </c>
      <c r="F1015" s="121" t="s">
        <v>1595</v>
      </c>
      <c r="G1015" s="119" t="s">
        <v>504</v>
      </c>
      <c r="H1015" s="122">
        <v>162.18</v>
      </c>
      <c r="I1015" s="150"/>
      <c r="J1015" s="123">
        <f t="shared" si="220"/>
        <v>0</v>
      </c>
      <c r="K1015" s="122">
        <v>4.4999999999999997E-3</v>
      </c>
      <c r="L1015" s="122">
        <f t="shared" si="221"/>
        <v>0.72980999999999996</v>
      </c>
      <c r="M1015" s="122"/>
      <c r="N1015" s="122">
        <f t="shared" si="222"/>
        <v>0</v>
      </c>
      <c r="O1015" s="123">
        <v>21</v>
      </c>
      <c r="P1015" s="123">
        <f t="shared" si="223"/>
        <v>0</v>
      </c>
      <c r="Q1015" s="123">
        <f t="shared" si="224"/>
        <v>0</v>
      </c>
      <c r="R1015" s="9"/>
      <c r="S1015" s="9"/>
      <c r="T1015" s="9"/>
    </row>
    <row r="1016" spans="1:20" ht="11.25" outlineLevel="5" x14ac:dyDescent="0.2">
      <c r="A1016" s="12"/>
      <c r="B1016" s="117"/>
      <c r="C1016" s="118">
        <v>717</v>
      </c>
      <c r="D1016" s="119" t="s">
        <v>501</v>
      </c>
      <c r="E1016" s="120" t="s">
        <v>1596</v>
      </c>
      <c r="F1016" s="121" t="s">
        <v>1597</v>
      </c>
      <c r="G1016" s="119" t="s">
        <v>504</v>
      </c>
      <c r="H1016" s="122">
        <v>162.18</v>
      </c>
      <c r="I1016" s="150"/>
      <c r="J1016" s="123">
        <f t="shared" si="220"/>
        <v>0</v>
      </c>
      <c r="K1016" s="122">
        <v>1.4499999999999999E-3</v>
      </c>
      <c r="L1016" s="122">
        <f t="shared" si="221"/>
        <v>0.23516099999999998</v>
      </c>
      <c r="M1016" s="122"/>
      <c r="N1016" s="122">
        <f t="shared" si="222"/>
        <v>0</v>
      </c>
      <c r="O1016" s="123">
        <v>21</v>
      </c>
      <c r="P1016" s="123">
        <f t="shared" si="223"/>
        <v>0</v>
      </c>
      <c r="Q1016" s="123">
        <f t="shared" si="224"/>
        <v>0</v>
      </c>
      <c r="R1016" s="9"/>
      <c r="S1016" s="9"/>
      <c r="T1016" s="9"/>
    </row>
    <row r="1017" spans="1:20" ht="11.25" outlineLevel="5" x14ac:dyDescent="0.2">
      <c r="A1017" s="12"/>
      <c r="B1017" s="117"/>
      <c r="C1017" s="118">
        <v>718</v>
      </c>
      <c r="D1017" s="119" t="s">
        <v>501</v>
      </c>
      <c r="E1017" s="120" t="s">
        <v>881</v>
      </c>
      <c r="F1017" s="121" t="s">
        <v>882</v>
      </c>
      <c r="G1017" s="119" t="s">
        <v>504</v>
      </c>
      <c r="H1017" s="122">
        <v>162.17999999999998</v>
      </c>
      <c r="I1017" s="150"/>
      <c r="J1017" s="123">
        <f t="shared" si="220"/>
        <v>0</v>
      </c>
      <c r="K1017" s="122">
        <v>6.0499999999999998E-3</v>
      </c>
      <c r="L1017" s="122">
        <f t="shared" si="221"/>
        <v>0.98118899999999987</v>
      </c>
      <c r="M1017" s="122"/>
      <c r="N1017" s="122">
        <f t="shared" si="222"/>
        <v>0</v>
      </c>
      <c r="O1017" s="123">
        <v>21</v>
      </c>
      <c r="P1017" s="123">
        <f t="shared" si="223"/>
        <v>0</v>
      </c>
      <c r="Q1017" s="123">
        <f t="shared" si="224"/>
        <v>0</v>
      </c>
      <c r="R1017" s="9"/>
      <c r="S1017" s="9"/>
      <c r="T1017" s="9"/>
    </row>
    <row r="1018" spans="1:20" ht="11.25" outlineLevel="5" x14ac:dyDescent="0.2">
      <c r="A1018" s="12"/>
      <c r="B1018" s="117"/>
      <c r="C1018" s="118">
        <v>719</v>
      </c>
      <c r="D1018" s="119" t="s">
        <v>501</v>
      </c>
      <c r="E1018" s="120" t="s">
        <v>1598</v>
      </c>
      <c r="F1018" s="121" t="s">
        <v>1599</v>
      </c>
      <c r="G1018" s="119" t="s">
        <v>504</v>
      </c>
      <c r="H1018" s="122">
        <v>162.18</v>
      </c>
      <c r="I1018" s="150"/>
      <c r="J1018" s="123">
        <f t="shared" si="220"/>
        <v>0</v>
      </c>
      <c r="K1018" s="122"/>
      <c r="L1018" s="122">
        <f t="shared" si="221"/>
        <v>0</v>
      </c>
      <c r="M1018" s="122"/>
      <c r="N1018" s="122">
        <f t="shared" si="222"/>
        <v>0</v>
      </c>
      <c r="O1018" s="123">
        <v>21</v>
      </c>
      <c r="P1018" s="123">
        <f t="shared" si="223"/>
        <v>0</v>
      </c>
      <c r="Q1018" s="123">
        <f t="shared" si="224"/>
        <v>0</v>
      </c>
      <c r="R1018" s="9"/>
      <c r="S1018" s="9"/>
      <c r="T1018" s="9"/>
    </row>
    <row r="1019" spans="1:20" ht="11.25" outlineLevel="5" x14ac:dyDescent="0.2">
      <c r="A1019" s="12"/>
      <c r="B1019" s="117"/>
      <c r="C1019" s="118">
        <v>720</v>
      </c>
      <c r="D1019" s="119" t="s">
        <v>501</v>
      </c>
      <c r="E1019" s="120" t="s">
        <v>883</v>
      </c>
      <c r="F1019" s="121" t="s">
        <v>884</v>
      </c>
      <c r="G1019" s="119" t="s">
        <v>547</v>
      </c>
      <c r="H1019" s="122">
        <v>24.25</v>
      </c>
      <c r="I1019" s="150"/>
      <c r="J1019" s="123">
        <f t="shared" si="220"/>
        <v>0</v>
      </c>
      <c r="K1019" s="122">
        <v>3.1E-4</v>
      </c>
      <c r="L1019" s="122">
        <f t="shared" si="221"/>
        <v>7.5174999999999999E-3</v>
      </c>
      <c r="M1019" s="122"/>
      <c r="N1019" s="122">
        <f t="shared" si="222"/>
        <v>0</v>
      </c>
      <c r="O1019" s="123">
        <v>21</v>
      </c>
      <c r="P1019" s="123">
        <f t="shared" si="223"/>
        <v>0</v>
      </c>
      <c r="Q1019" s="123">
        <f t="shared" si="224"/>
        <v>0</v>
      </c>
      <c r="R1019" s="9"/>
      <c r="S1019" s="9"/>
      <c r="T1019" s="9"/>
    </row>
    <row r="1020" spans="1:20" ht="11.25" outlineLevel="5" x14ac:dyDescent="0.2">
      <c r="A1020" s="12"/>
      <c r="B1020" s="117"/>
      <c r="C1020" s="118">
        <v>721</v>
      </c>
      <c r="D1020" s="119" t="s">
        <v>501</v>
      </c>
      <c r="E1020" s="120" t="s">
        <v>887</v>
      </c>
      <c r="F1020" s="121" t="s">
        <v>888</v>
      </c>
      <c r="G1020" s="119" t="s">
        <v>547</v>
      </c>
      <c r="H1020" s="122">
        <v>92</v>
      </c>
      <c r="I1020" s="150"/>
      <c r="J1020" s="123">
        <f t="shared" si="220"/>
        <v>0</v>
      </c>
      <c r="K1020" s="122">
        <v>3.0000000000000001E-5</v>
      </c>
      <c r="L1020" s="122">
        <f t="shared" si="221"/>
        <v>2.7599999999999999E-3</v>
      </c>
      <c r="M1020" s="122"/>
      <c r="N1020" s="122">
        <f t="shared" si="222"/>
        <v>0</v>
      </c>
      <c r="O1020" s="123">
        <v>21</v>
      </c>
      <c r="P1020" s="123">
        <f t="shared" si="223"/>
        <v>0</v>
      </c>
      <c r="Q1020" s="123">
        <f t="shared" si="224"/>
        <v>0</v>
      </c>
      <c r="R1020" s="9"/>
      <c r="S1020" s="9"/>
      <c r="T1020" s="9"/>
    </row>
    <row r="1021" spans="1:20" ht="11.25" outlineLevel="5" x14ac:dyDescent="0.2">
      <c r="A1021" s="12"/>
      <c r="B1021" s="117"/>
      <c r="C1021" s="118">
        <v>722</v>
      </c>
      <c r="D1021" s="119" t="s">
        <v>501</v>
      </c>
      <c r="E1021" s="120" t="s">
        <v>893</v>
      </c>
      <c r="F1021" s="121" t="s">
        <v>894</v>
      </c>
      <c r="G1021" s="119" t="s">
        <v>534</v>
      </c>
      <c r="H1021" s="122">
        <v>4.1674518999999997</v>
      </c>
      <c r="I1021" s="150"/>
      <c r="J1021" s="123">
        <f t="shared" si="220"/>
        <v>0</v>
      </c>
      <c r="K1021" s="122"/>
      <c r="L1021" s="122">
        <f t="shared" si="221"/>
        <v>0</v>
      </c>
      <c r="M1021" s="122"/>
      <c r="N1021" s="122">
        <f t="shared" si="222"/>
        <v>0</v>
      </c>
      <c r="O1021" s="123">
        <v>21</v>
      </c>
      <c r="P1021" s="123">
        <f t="shared" si="223"/>
        <v>0</v>
      </c>
      <c r="Q1021" s="123">
        <f t="shared" si="224"/>
        <v>0</v>
      </c>
      <c r="R1021" s="9"/>
      <c r="S1021" s="9"/>
      <c r="T1021" s="9"/>
    </row>
    <row r="1022" spans="1:20" outlineLevel="5" x14ac:dyDescent="0.15">
      <c r="B1022" s="7"/>
      <c r="C1022" s="7"/>
      <c r="D1022" s="7"/>
      <c r="E1022" s="7"/>
      <c r="F1022" s="7"/>
      <c r="G1022" s="7"/>
      <c r="H1022" s="7"/>
      <c r="I1022" s="9"/>
      <c r="J1022" s="9"/>
      <c r="K1022" s="7"/>
      <c r="L1022" s="7"/>
      <c r="M1022" s="7"/>
      <c r="N1022" s="7"/>
      <c r="O1022" s="7"/>
      <c r="P1022" s="9"/>
      <c r="Q1022" s="9"/>
    </row>
    <row r="1023" spans="1:20" ht="10.5" outlineLevel="3" x14ac:dyDescent="0.15">
      <c r="A1023" s="69" t="s">
        <v>363</v>
      </c>
      <c r="B1023" s="103">
        <v>4</v>
      </c>
      <c r="C1023" s="104"/>
      <c r="D1023" s="105" t="s">
        <v>499</v>
      </c>
      <c r="E1023" s="105"/>
      <c r="F1023" s="106" t="s">
        <v>117</v>
      </c>
      <c r="G1023" s="105"/>
      <c r="H1023" s="107"/>
      <c r="I1023" s="108"/>
      <c r="J1023" s="71">
        <f>SUBTOTAL(9,J1024:J1029)</f>
        <v>0</v>
      </c>
      <c r="K1023" s="107"/>
      <c r="L1023" s="72">
        <f>SUBTOTAL(9,L1024:L1029)</f>
        <v>2.2068480000000001E-2</v>
      </c>
      <c r="M1023" s="107"/>
      <c r="N1023" s="72">
        <f>SUBTOTAL(9,N1024:N1029)</f>
        <v>0</v>
      </c>
      <c r="O1023" s="109"/>
      <c r="P1023" s="71">
        <f>SUBTOTAL(9,P1024:P1029)</f>
        <v>0</v>
      </c>
      <c r="Q1023" s="71">
        <f>SUBTOTAL(9,Q1024:Q1029)</f>
        <v>0</v>
      </c>
      <c r="R1023" s="7"/>
      <c r="S1023" s="9"/>
      <c r="T1023" s="9"/>
    </row>
    <row r="1024" spans="1:20" ht="9" outlineLevel="4" x14ac:dyDescent="0.15">
      <c r="A1024" s="73" t="s">
        <v>364</v>
      </c>
      <c r="B1024" s="110">
        <v>5</v>
      </c>
      <c r="C1024" s="111"/>
      <c r="D1024" s="112" t="s">
        <v>500</v>
      </c>
      <c r="E1024" s="112"/>
      <c r="F1024" s="113" t="s">
        <v>178</v>
      </c>
      <c r="G1024" s="112"/>
      <c r="H1024" s="114"/>
      <c r="I1024" s="115"/>
      <c r="J1024" s="75">
        <f>SUBTOTAL(9,J1025:J1029)</f>
        <v>0</v>
      </c>
      <c r="K1024" s="114"/>
      <c r="L1024" s="76">
        <f>SUBTOTAL(9,L1025:L1029)</f>
        <v>2.2068480000000001E-2</v>
      </c>
      <c r="M1024" s="114"/>
      <c r="N1024" s="76">
        <f>SUBTOTAL(9,N1025:N1029)</f>
        <v>0</v>
      </c>
      <c r="O1024" s="116"/>
      <c r="P1024" s="75">
        <f>SUBTOTAL(9,P1025:P1029)</f>
        <v>0</v>
      </c>
      <c r="Q1024" s="75">
        <f>SUBTOTAL(9,Q1025:Q1029)</f>
        <v>0</v>
      </c>
      <c r="R1024" s="7"/>
      <c r="S1024" s="9"/>
      <c r="T1024" s="9"/>
    </row>
    <row r="1025" spans="1:20" ht="11.25" outlineLevel="5" x14ac:dyDescent="0.2">
      <c r="A1025" s="12"/>
      <c r="B1025" s="117"/>
      <c r="C1025" s="118">
        <v>723</v>
      </c>
      <c r="D1025" s="119" t="s">
        <v>501</v>
      </c>
      <c r="E1025" s="120" t="s">
        <v>1803</v>
      </c>
      <c r="F1025" s="121" t="s">
        <v>1804</v>
      </c>
      <c r="G1025" s="119" t="s">
        <v>504</v>
      </c>
      <c r="H1025" s="122">
        <v>45.975999999999992</v>
      </c>
      <c r="I1025" s="150"/>
      <c r="J1025" s="123">
        <f>H1025*I1025</f>
        <v>0</v>
      </c>
      <c r="K1025" s="122">
        <v>6.9999999999999994E-5</v>
      </c>
      <c r="L1025" s="122">
        <f>H1025*K1025</f>
        <v>3.2183199999999993E-3</v>
      </c>
      <c r="M1025" s="122"/>
      <c r="N1025" s="122">
        <f>H1025*M1025</f>
        <v>0</v>
      </c>
      <c r="O1025" s="123">
        <v>21</v>
      </c>
      <c r="P1025" s="123">
        <f>J1025*(O1025/100)</f>
        <v>0</v>
      </c>
      <c r="Q1025" s="123">
        <f>J1025+P1025</f>
        <v>0</v>
      </c>
      <c r="R1025" s="9"/>
      <c r="S1025" s="9"/>
      <c r="T1025" s="9"/>
    </row>
    <row r="1026" spans="1:20" ht="11.25" outlineLevel="5" x14ac:dyDescent="0.2">
      <c r="A1026" s="12"/>
      <c r="B1026" s="117"/>
      <c r="C1026" s="118">
        <v>724</v>
      </c>
      <c r="D1026" s="119" t="s">
        <v>501</v>
      </c>
      <c r="E1026" s="120" t="s">
        <v>1805</v>
      </c>
      <c r="F1026" s="121" t="s">
        <v>1806</v>
      </c>
      <c r="G1026" s="119" t="s">
        <v>504</v>
      </c>
      <c r="H1026" s="122">
        <v>45.975999999999999</v>
      </c>
      <c r="I1026" s="150"/>
      <c r="J1026" s="123">
        <f>H1026*I1026</f>
        <v>0</v>
      </c>
      <c r="K1026" s="122">
        <v>1.7000000000000001E-4</v>
      </c>
      <c r="L1026" s="122">
        <f>H1026*K1026</f>
        <v>7.8159200000000005E-3</v>
      </c>
      <c r="M1026" s="122"/>
      <c r="N1026" s="122">
        <f>H1026*M1026</f>
        <v>0</v>
      </c>
      <c r="O1026" s="123">
        <v>21</v>
      </c>
      <c r="P1026" s="123">
        <f>J1026*(O1026/100)</f>
        <v>0</v>
      </c>
      <c r="Q1026" s="123">
        <f>J1026+P1026</f>
        <v>0</v>
      </c>
      <c r="R1026" s="9"/>
      <c r="S1026" s="9"/>
      <c r="T1026" s="9"/>
    </row>
    <row r="1027" spans="1:20" ht="11.25" outlineLevel="5" x14ac:dyDescent="0.2">
      <c r="A1027" s="12"/>
      <c r="B1027" s="117"/>
      <c r="C1027" s="118">
        <v>725</v>
      </c>
      <c r="D1027" s="119" t="s">
        <v>501</v>
      </c>
      <c r="E1027" s="120" t="s">
        <v>897</v>
      </c>
      <c r="F1027" s="121" t="s">
        <v>898</v>
      </c>
      <c r="G1027" s="119" t="s">
        <v>504</v>
      </c>
      <c r="H1027" s="122">
        <v>45.975999999999999</v>
      </c>
      <c r="I1027" s="150"/>
      <c r="J1027" s="123">
        <f>H1027*I1027</f>
        <v>0</v>
      </c>
      <c r="K1027" s="122">
        <v>1.2E-4</v>
      </c>
      <c r="L1027" s="122">
        <f>H1027*K1027</f>
        <v>5.5171200000000004E-3</v>
      </c>
      <c r="M1027" s="122"/>
      <c r="N1027" s="122">
        <f>H1027*M1027</f>
        <v>0</v>
      </c>
      <c r="O1027" s="123">
        <v>21</v>
      </c>
      <c r="P1027" s="123">
        <f>J1027*(O1027/100)</f>
        <v>0</v>
      </c>
      <c r="Q1027" s="123">
        <f>J1027+P1027</f>
        <v>0</v>
      </c>
      <c r="R1027" s="9"/>
      <c r="S1027" s="9"/>
      <c r="T1027" s="9"/>
    </row>
    <row r="1028" spans="1:20" ht="11.25" outlineLevel="5" x14ac:dyDescent="0.2">
      <c r="A1028" s="12"/>
      <c r="B1028" s="117"/>
      <c r="C1028" s="118">
        <v>726</v>
      </c>
      <c r="D1028" s="119" t="s">
        <v>501</v>
      </c>
      <c r="E1028" s="120" t="s">
        <v>899</v>
      </c>
      <c r="F1028" s="121" t="s">
        <v>900</v>
      </c>
      <c r="G1028" s="119" t="s">
        <v>504</v>
      </c>
      <c r="H1028" s="122">
        <v>45.975999999999999</v>
      </c>
      <c r="I1028" s="150"/>
      <c r="J1028" s="123">
        <f>H1028*I1028</f>
        <v>0</v>
      </c>
      <c r="K1028" s="122">
        <v>1.2E-4</v>
      </c>
      <c r="L1028" s="122">
        <f>H1028*K1028</f>
        <v>5.5171200000000004E-3</v>
      </c>
      <c r="M1028" s="122"/>
      <c r="N1028" s="122">
        <f>H1028*M1028</f>
        <v>0</v>
      </c>
      <c r="O1028" s="123">
        <v>21</v>
      </c>
      <c r="P1028" s="123">
        <f>J1028*(O1028/100)</f>
        <v>0</v>
      </c>
      <c r="Q1028" s="123">
        <f>J1028+P1028</f>
        <v>0</v>
      </c>
      <c r="R1028" s="9"/>
      <c r="S1028" s="9"/>
      <c r="T1028" s="9"/>
    </row>
    <row r="1029" spans="1:20" outlineLevel="5" x14ac:dyDescent="0.15">
      <c r="B1029" s="7"/>
      <c r="C1029" s="7"/>
      <c r="D1029" s="7"/>
      <c r="E1029" s="7"/>
      <c r="F1029" s="7"/>
      <c r="G1029" s="7"/>
      <c r="H1029" s="7"/>
      <c r="I1029" s="9"/>
      <c r="J1029" s="9"/>
      <c r="K1029" s="7"/>
      <c r="L1029" s="7"/>
      <c r="M1029" s="7"/>
      <c r="N1029" s="7"/>
      <c r="O1029" s="7"/>
      <c r="P1029" s="9"/>
      <c r="Q1029" s="9"/>
    </row>
    <row r="1030" spans="1:20" ht="10.5" outlineLevel="3" x14ac:dyDescent="0.15">
      <c r="A1030" s="69" t="s">
        <v>365</v>
      </c>
      <c r="B1030" s="103">
        <v>4</v>
      </c>
      <c r="C1030" s="104"/>
      <c r="D1030" s="105" t="s">
        <v>499</v>
      </c>
      <c r="E1030" s="105"/>
      <c r="F1030" s="106" t="s">
        <v>121</v>
      </c>
      <c r="G1030" s="105"/>
      <c r="H1030" s="107"/>
      <c r="I1030" s="108"/>
      <c r="J1030" s="71">
        <f>SUBTOTAL(9,J1031:J1035)</f>
        <v>0</v>
      </c>
      <c r="K1030" s="107"/>
      <c r="L1030" s="72">
        <f>SUBTOTAL(9,L1031:L1035)</f>
        <v>0.29710415999999995</v>
      </c>
      <c r="M1030" s="107"/>
      <c r="N1030" s="72">
        <f>SUBTOTAL(9,N1031:N1035)</f>
        <v>0</v>
      </c>
      <c r="O1030" s="109"/>
      <c r="P1030" s="71">
        <f>SUBTOTAL(9,P1031:P1035)</f>
        <v>0</v>
      </c>
      <c r="Q1030" s="71">
        <f>SUBTOTAL(9,Q1031:Q1035)</f>
        <v>0</v>
      </c>
      <c r="R1030" s="7"/>
      <c r="S1030" s="9"/>
      <c r="T1030" s="9"/>
    </row>
    <row r="1031" spans="1:20" ht="9" outlineLevel="4" x14ac:dyDescent="0.15">
      <c r="A1031" s="73" t="s">
        <v>366</v>
      </c>
      <c r="B1031" s="110">
        <v>5</v>
      </c>
      <c r="C1031" s="111"/>
      <c r="D1031" s="112" t="s">
        <v>500</v>
      </c>
      <c r="E1031" s="112"/>
      <c r="F1031" s="113" t="s">
        <v>315</v>
      </c>
      <c r="G1031" s="112"/>
      <c r="H1031" s="114"/>
      <c r="I1031" s="115"/>
      <c r="J1031" s="75">
        <f>SUBTOTAL(9,J1032:J1035)</f>
        <v>0</v>
      </c>
      <c r="K1031" s="114"/>
      <c r="L1031" s="76">
        <f>SUBTOTAL(9,L1032:L1035)</f>
        <v>0.29710415999999995</v>
      </c>
      <c r="M1031" s="114"/>
      <c r="N1031" s="76">
        <f>SUBTOTAL(9,N1032:N1035)</f>
        <v>0</v>
      </c>
      <c r="O1031" s="116"/>
      <c r="P1031" s="75">
        <f>SUBTOTAL(9,P1032:P1035)</f>
        <v>0</v>
      </c>
      <c r="Q1031" s="75">
        <f>SUBTOTAL(9,Q1032:Q1035)</f>
        <v>0</v>
      </c>
      <c r="R1031" s="7"/>
      <c r="S1031" s="9"/>
      <c r="T1031" s="9"/>
    </row>
    <row r="1032" spans="1:20" ht="11.25" outlineLevel="5" x14ac:dyDescent="0.2">
      <c r="A1032" s="12"/>
      <c r="B1032" s="117"/>
      <c r="C1032" s="118">
        <v>727</v>
      </c>
      <c r="D1032" s="119" t="s">
        <v>501</v>
      </c>
      <c r="E1032" s="120" t="s">
        <v>1600</v>
      </c>
      <c r="F1032" s="121" t="s">
        <v>1601</v>
      </c>
      <c r="G1032" s="119" t="s">
        <v>504</v>
      </c>
      <c r="H1032" s="122">
        <v>90.700399999999988</v>
      </c>
      <c r="I1032" s="150"/>
      <c r="J1032" s="123">
        <f>H1032*I1032</f>
        <v>0</v>
      </c>
      <c r="K1032" s="122"/>
      <c r="L1032" s="122">
        <f>H1032*K1032</f>
        <v>0</v>
      </c>
      <c r="M1032" s="122"/>
      <c r="N1032" s="122">
        <f>H1032*M1032</f>
        <v>0</v>
      </c>
      <c r="O1032" s="123">
        <v>21</v>
      </c>
      <c r="P1032" s="123">
        <f>J1032*(O1032/100)</f>
        <v>0</v>
      </c>
      <c r="Q1032" s="123">
        <f>J1032+P1032</f>
        <v>0</v>
      </c>
      <c r="R1032" s="9"/>
      <c r="S1032" s="9"/>
      <c r="T1032" s="9"/>
    </row>
    <row r="1033" spans="1:20" ht="11.25" outlineLevel="5" x14ac:dyDescent="0.2">
      <c r="A1033" s="12"/>
      <c r="B1033" s="117"/>
      <c r="C1033" s="118">
        <v>728</v>
      </c>
      <c r="D1033" s="119" t="s">
        <v>501</v>
      </c>
      <c r="E1033" s="120" t="s">
        <v>1602</v>
      </c>
      <c r="F1033" s="121" t="s">
        <v>1603</v>
      </c>
      <c r="G1033" s="119" t="s">
        <v>504</v>
      </c>
      <c r="H1033" s="122">
        <v>618.96699999999998</v>
      </c>
      <c r="I1033" s="150"/>
      <c r="J1033" s="123">
        <f>H1033*I1033</f>
        <v>0</v>
      </c>
      <c r="K1033" s="122">
        <v>2.0000000000000001E-4</v>
      </c>
      <c r="L1033" s="122">
        <f>H1033*K1033</f>
        <v>0.1237934</v>
      </c>
      <c r="M1033" s="122"/>
      <c r="N1033" s="122">
        <f>H1033*M1033</f>
        <v>0</v>
      </c>
      <c r="O1033" s="123">
        <v>21</v>
      </c>
      <c r="P1033" s="123">
        <f>J1033*(O1033/100)</f>
        <v>0</v>
      </c>
      <c r="Q1033" s="123">
        <f>J1033+P1033</f>
        <v>0</v>
      </c>
      <c r="R1033" s="9"/>
      <c r="S1033" s="9"/>
      <c r="T1033" s="9"/>
    </row>
    <row r="1034" spans="1:20" ht="11.25" outlineLevel="5" x14ac:dyDescent="0.2">
      <c r="A1034" s="12"/>
      <c r="B1034" s="117"/>
      <c r="C1034" s="118">
        <v>729</v>
      </c>
      <c r="D1034" s="119" t="s">
        <v>501</v>
      </c>
      <c r="E1034" s="120" t="s">
        <v>901</v>
      </c>
      <c r="F1034" s="121" t="s">
        <v>902</v>
      </c>
      <c r="G1034" s="119" t="s">
        <v>504</v>
      </c>
      <c r="H1034" s="122">
        <v>618.96699999999998</v>
      </c>
      <c r="I1034" s="150"/>
      <c r="J1034" s="123">
        <f>H1034*I1034</f>
        <v>0</v>
      </c>
      <c r="K1034" s="122">
        <v>2.7999999999999998E-4</v>
      </c>
      <c r="L1034" s="122">
        <f>H1034*K1034</f>
        <v>0.17331075999999998</v>
      </c>
      <c r="M1034" s="122"/>
      <c r="N1034" s="122">
        <f>H1034*M1034</f>
        <v>0</v>
      </c>
      <c r="O1034" s="123">
        <v>21</v>
      </c>
      <c r="P1034" s="123">
        <f>J1034*(O1034/100)</f>
        <v>0</v>
      </c>
      <c r="Q1034" s="123">
        <f>J1034+P1034</f>
        <v>0</v>
      </c>
      <c r="R1034" s="9"/>
      <c r="S1034" s="9"/>
      <c r="T1034" s="9"/>
    </row>
    <row r="1035" spans="1:20" outlineLevel="5" x14ac:dyDescent="0.15">
      <c r="B1035" s="7"/>
      <c r="C1035" s="7"/>
      <c r="D1035" s="7"/>
      <c r="E1035" s="7"/>
      <c r="F1035" s="7"/>
      <c r="G1035" s="7"/>
      <c r="H1035" s="7"/>
      <c r="I1035" s="9"/>
      <c r="J1035" s="9"/>
      <c r="K1035" s="7"/>
      <c r="L1035" s="7"/>
      <c r="M1035" s="7"/>
      <c r="N1035" s="7"/>
      <c r="O1035" s="7"/>
      <c r="P1035" s="9"/>
      <c r="Q1035" s="9"/>
    </row>
    <row r="1036" spans="1:20" ht="10.5" outlineLevel="3" x14ac:dyDescent="0.15">
      <c r="A1036" s="69" t="s">
        <v>367</v>
      </c>
      <c r="B1036" s="103">
        <v>4</v>
      </c>
      <c r="C1036" s="104"/>
      <c r="D1036" s="105" t="s">
        <v>499</v>
      </c>
      <c r="E1036" s="105"/>
      <c r="F1036" s="106" t="s">
        <v>368</v>
      </c>
      <c r="G1036" s="105"/>
      <c r="H1036" s="107"/>
      <c r="I1036" s="108"/>
      <c r="J1036" s="71">
        <f>SUBTOTAL(9,J1037:J1041)</f>
        <v>0</v>
      </c>
      <c r="K1036" s="107"/>
      <c r="L1036" s="72">
        <f>SUBTOTAL(9,L1037:L1041)</f>
        <v>1.2987888E-2</v>
      </c>
      <c r="M1036" s="107"/>
      <c r="N1036" s="72">
        <f>SUBTOTAL(9,N1037:N1041)</f>
        <v>0</v>
      </c>
      <c r="O1036" s="109"/>
      <c r="P1036" s="71">
        <f>SUBTOTAL(9,P1037:P1041)</f>
        <v>0</v>
      </c>
      <c r="Q1036" s="71">
        <f>SUBTOTAL(9,Q1037:Q1041)</f>
        <v>0</v>
      </c>
      <c r="R1036" s="7"/>
      <c r="S1036" s="9"/>
      <c r="T1036" s="9"/>
    </row>
    <row r="1037" spans="1:20" ht="9" outlineLevel="4" x14ac:dyDescent="0.15">
      <c r="A1037" s="73" t="s">
        <v>369</v>
      </c>
      <c r="B1037" s="110">
        <v>5</v>
      </c>
      <c r="C1037" s="111"/>
      <c r="D1037" s="112" t="s">
        <v>500</v>
      </c>
      <c r="E1037" s="112"/>
      <c r="F1037" s="113" t="s">
        <v>370</v>
      </c>
      <c r="G1037" s="112"/>
      <c r="H1037" s="114"/>
      <c r="I1037" s="115"/>
      <c r="J1037" s="75">
        <f>SUBTOTAL(9,J1038:J1041)</f>
        <v>0</v>
      </c>
      <c r="K1037" s="114"/>
      <c r="L1037" s="76">
        <f>SUBTOTAL(9,L1038:L1041)</f>
        <v>1.2987888E-2</v>
      </c>
      <c r="M1037" s="114"/>
      <c r="N1037" s="76">
        <f>SUBTOTAL(9,N1038:N1041)</f>
        <v>0</v>
      </c>
      <c r="O1037" s="116"/>
      <c r="P1037" s="75">
        <f>SUBTOTAL(9,P1038:P1041)</f>
        <v>0</v>
      </c>
      <c r="Q1037" s="75">
        <f>SUBTOTAL(9,Q1038:Q1041)</f>
        <v>0</v>
      </c>
      <c r="R1037" s="7"/>
      <c r="S1037" s="9"/>
      <c r="T1037" s="9"/>
    </row>
    <row r="1038" spans="1:20" ht="11.25" outlineLevel="5" x14ac:dyDescent="0.2">
      <c r="A1038" s="12"/>
      <c r="B1038" s="117"/>
      <c r="C1038" s="118">
        <v>730</v>
      </c>
      <c r="D1038" s="119" t="s">
        <v>621</v>
      </c>
      <c r="E1038" s="120" t="s">
        <v>1807</v>
      </c>
      <c r="F1038" s="121" t="s">
        <v>1808</v>
      </c>
      <c r="G1038" s="119" t="s">
        <v>504</v>
      </c>
      <c r="H1038" s="122">
        <v>21.64648</v>
      </c>
      <c r="I1038" s="150"/>
      <c r="J1038" s="123">
        <f>H1038*I1038</f>
        <v>0</v>
      </c>
      <c r="K1038" s="122">
        <v>5.9999999999999995E-4</v>
      </c>
      <c r="L1038" s="122">
        <f>H1038*K1038</f>
        <v>1.2987888E-2</v>
      </c>
      <c r="M1038" s="122"/>
      <c r="N1038" s="122">
        <f>H1038*M1038</f>
        <v>0</v>
      </c>
      <c r="O1038" s="123">
        <v>21</v>
      </c>
      <c r="P1038" s="123">
        <f>J1038*(O1038/100)</f>
        <v>0</v>
      </c>
      <c r="Q1038" s="123">
        <f>J1038+P1038</f>
        <v>0</v>
      </c>
      <c r="R1038" s="9"/>
      <c r="S1038" s="9"/>
      <c r="T1038" s="9"/>
    </row>
    <row r="1039" spans="1:20" ht="11.25" outlineLevel="5" x14ac:dyDescent="0.2">
      <c r="A1039" s="12"/>
      <c r="B1039" s="117"/>
      <c r="C1039" s="118">
        <v>731</v>
      </c>
      <c r="D1039" s="119" t="s">
        <v>501</v>
      </c>
      <c r="E1039" s="120" t="s">
        <v>1809</v>
      </c>
      <c r="F1039" s="121" t="s">
        <v>1810</v>
      </c>
      <c r="G1039" s="119" t="s">
        <v>504</v>
      </c>
      <c r="H1039" s="122">
        <v>21.015599999999999</v>
      </c>
      <c r="I1039" s="150"/>
      <c r="J1039" s="123">
        <f>H1039*I1039</f>
        <v>0</v>
      </c>
      <c r="K1039" s="122"/>
      <c r="L1039" s="122">
        <f>H1039*K1039</f>
        <v>0</v>
      </c>
      <c r="M1039" s="122"/>
      <c r="N1039" s="122">
        <f>H1039*M1039</f>
        <v>0</v>
      </c>
      <c r="O1039" s="123">
        <v>21</v>
      </c>
      <c r="P1039" s="123">
        <f>J1039*(O1039/100)</f>
        <v>0</v>
      </c>
      <c r="Q1039" s="123">
        <f>J1039+P1039</f>
        <v>0</v>
      </c>
      <c r="R1039" s="9"/>
      <c r="S1039" s="9"/>
      <c r="T1039" s="9"/>
    </row>
    <row r="1040" spans="1:20" ht="11.25" outlineLevel="5" x14ac:dyDescent="0.2">
      <c r="A1040" s="12"/>
      <c r="B1040" s="117"/>
      <c r="C1040" s="118">
        <v>732</v>
      </c>
      <c r="D1040" s="119" t="s">
        <v>501</v>
      </c>
      <c r="E1040" s="120" t="s">
        <v>1811</v>
      </c>
      <c r="F1040" s="121" t="s">
        <v>1812</v>
      </c>
      <c r="G1040" s="119" t="s">
        <v>534</v>
      </c>
      <c r="H1040" s="122">
        <v>1.2987888E-2</v>
      </c>
      <c r="I1040" s="150"/>
      <c r="J1040" s="123">
        <f>H1040*I1040</f>
        <v>0</v>
      </c>
      <c r="K1040" s="122"/>
      <c r="L1040" s="122">
        <f>H1040*K1040</f>
        <v>0</v>
      </c>
      <c r="M1040" s="122"/>
      <c r="N1040" s="122">
        <f>H1040*M1040</f>
        <v>0</v>
      </c>
      <c r="O1040" s="123">
        <v>21</v>
      </c>
      <c r="P1040" s="123">
        <f>J1040*(O1040/100)</f>
        <v>0</v>
      </c>
      <c r="Q1040" s="123">
        <f>J1040+P1040</f>
        <v>0</v>
      </c>
      <c r="R1040" s="9"/>
      <c r="S1040" s="9"/>
      <c r="T1040" s="9"/>
    </row>
    <row r="1041" spans="1:20" outlineLevel="5" x14ac:dyDescent="0.15">
      <c r="B1041" s="7"/>
      <c r="C1041" s="7"/>
      <c r="D1041" s="7"/>
      <c r="E1041" s="7"/>
      <c r="F1041" s="7"/>
      <c r="G1041" s="7"/>
      <c r="H1041" s="7"/>
      <c r="I1041" s="9"/>
      <c r="J1041" s="9"/>
      <c r="K1041" s="7"/>
      <c r="L1041" s="7"/>
      <c r="M1041" s="7"/>
      <c r="N1041" s="7"/>
      <c r="O1041" s="7"/>
      <c r="P1041" s="9"/>
      <c r="Q1041" s="9"/>
    </row>
    <row r="1042" spans="1:20" ht="10.5" outlineLevel="3" x14ac:dyDescent="0.15">
      <c r="A1042" s="69" t="s">
        <v>371</v>
      </c>
      <c r="B1042" s="103">
        <v>4</v>
      </c>
      <c r="C1042" s="104"/>
      <c r="D1042" s="105" t="s">
        <v>499</v>
      </c>
      <c r="E1042" s="105"/>
      <c r="F1042" s="106" t="s">
        <v>125</v>
      </c>
      <c r="G1042" s="105"/>
      <c r="H1042" s="107"/>
      <c r="I1042" s="108"/>
      <c r="J1042" s="71">
        <f>SUBTOTAL(9,J1043:J1047)</f>
        <v>0</v>
      </c>
      <c r="K1042" s="107"/>
      <c r="L1042" s="72">
        <f>SUBTOTAL(9,L1043:L1047)</f>
        <v>0</v>
      </c>
      <c r="M1042" s="107"/>
      <c r="N1042" s="72">
        <f>SUBTOTAL(9,N1043:N1047)</f>
        <v>0</v>
      </c>
      <c r="O1042" s="109"/>
      <c r="P1042" s="71">
        <f>SUBTOTAL(9,P1043:P1047)</f>
        <v>0</v>
      </c>
      <c r="Q1042" s="71">
        <f>SUBTOTAL(9,Q1043:Q1047)</f>
        <v>0</v>
      </c>
      <c r="R1042" s="7"/>
      <c r="S1042" s="9"/>
      <c r="T1042" s="9"/>
    </row>
    <row r="1043" spans="1:20" ht="9" outlineLevel="4" x14ac:dyDescent="0.15">
      <c r="A1043" s="73" t="s">
        <v>372</v>
      </c>
      <c r="B1043" s="110">
        <v>5</v>
      </c>
      <c r="C1043" s="111"/>
      <c r="D1043" s="112" t="s">
        <v>500</v>
      </c>
      <c r="E1043" s="112"/>
      <c r="F1043" s="113" t="s">
        <v>127</v>
      </c>
      <c r="G1043" s="112"/>
      <c r="H1043" s="114"/>
      <c r="I1043" s="115"/>
      <c r="J1043" s="75">
        <f>SUBTOTAL(9,J1044:J1047)</f>
        <v>0</v>
      </c>
      <c r="K1043" s="114"/>
      <c r="L1043" s="76">
        <f>SUBTOTAL(9,L1044:L1047)</f>
        <v>0</v>
      </c>
      <c r="M1043" s="114"/>
      <c r="N1043" s="76">
        <f>SUBTOTAL(9,N1044:N1047)</f>
        <v>0</v>
      </c>
      <c r="O1043" s="116"/>
      <c r="P1043" s="75">
        <f>SUBTOTAL(9,P1044:P1047)</f>
        <v>0</v>
      </c>
      <c r="Q1043" s="75">
        <f>SUBTOTAL(9,Q1044:Q1047)</f>
        <v>0</v>
      </c>
      <c r="R1043" s="7"/>
      <c r="S1043" s="9"/>
      <c r="T1043" s="9"/>
    </row>
    <row r="1044" spans="1:20" ht="11.25" outlineLevel="5" x14ac:dyDescent="0.2">
      <c r="A1044" s="12"/>
      <c r="B1044" s="117"/>
      <c r="C1044" s="118">
        <v>733</v>
      </c>
      <c r="D1044" s="119" t="s">
        <v>903</v>
      </c>
      <c r="E1044" s="120" t="s">
        <v>1813</v>
      </c>
      <c r="F1044" s="121" t="s">
        <v>905</v>
      </c>
      <c r="G1044" s="119" t="s">
        <v>594</v>
      </c>
      <c r="H1044" s="122">
        <v>1</v>
      </c>
      <c r="I1044" s="150"/>
      <c r="J1044" s="123">
        <f>H1044*I1044</f>
        <v>0</v>
      </c>
      <c r="K1044" s="122"/>
      <c r="L1044" s="122">
        <f>H1044*K1044</f>
        <v>0</v>
      </c>
      <c r="M1044" s="122"/>
      <c r="N1044" s="122">
        <f>H1044*M1044</f>
        <v>0</v>
      </c>
      <c r="O1044" s="123">
        <v>21</v>
      </c>
      <c r="P1044" s="123">
        <f>J1044*(O1044/100)</f>
        <v>0</v>
      </c>
      <c r="Q1044" s="123">
        <f>J1044+P1044</f>
        <v>0</v>
      </c>
      <c r="R1044" s="9"/>
      <c r="S1044" s="9"/>
      <c r="T1044" s="9"/>
    </row>
    <row r="1045" spans="1:20" ht="11.25" outlineLevel="5" x14ac:dyDescent="0.2">
      <c r="A1045" s="12"/>
      <c r="B1045" s="117"/>
      <c r="C1045" s="118">
        <v>734</v>
      </c>
      <c r="D1045" s="119" t="s">
        <v>903</v>
      </c>
      <c r="E1045" s="120" t="s">
        <v>1814</v>
      </c>
      <c r="F1045" s="121" t="s">
        <v>907</v>
      </c>
      <c r="G1045" s="119" t="s">
        <v>594</v>
      </c>
      <c r="H1045" s="122">
        <v>1</v>
      </c>
      <c r="I1045" s="150"/>
      <c r="J1045" s="123">
        <f>H1045*I1045</f>
        <v>0</v>
      </c>
      <c r="K1045" s="122"/>
      <c r="L1045" s="122">
        <f>H1045*K1045</f>
        <v>0</v>
      </c>
      <c r="M1045" s="122"/>
      <c r="N1045" s="122">
        <f>H1045*M1045</f>
        <v>0</v>
      </c>
      <c r="O1045" s="123">
        <v>21</v>
      </c>
      <c r="P1045" s="123">
        <f>J1045*(O1045/100)</f>
        <v>0</v>
      </c>
      <c r="Q1045" s="123">
        <f>J1045+P1045</f>
        <v>0</v>
      </c>
      <c r="R1045" s="9"/>
      <c r="S1045" s="9"/>
      <c r="T1045" s="9"/>
    </row>
    <row r="1046" spans="1:20" ht="11.25" outlineLevel="5" x14ac:dyDescent="0.2">
      <c r="A1046" s="12"/>
      <c r="B1046" s="117"/>
      <c r="C1046" s="118">
        <v>735</v>
      </c>
      <c r="D1046" s="119" t="s">
        <v>903</v>
      </c>
      <c r="E1046" s="120" t="s">
        <v>1815</v>
      </c>
      <c r="F1046" s="121" t="s">
        <v>909</v>
      </c>
      <c r="G1046" s="119" t="s">
        <v>594</v>
      </c>
      <c r="H1046" s="122">
        <v>1</v>
      </c>
      <c r="I1046" s="150"/>
      <c r="J1046" s="123">
        <f>H1046*I1046</f>
        <v>0</v>
      </c>
      <c r="K1046" s="122"/>
      <c r="L1046" s="122">
        <f>H1046*K1046</f>
        <v>0</v>
      </c>
      <c r="M1046" s="122"/>
      <c r="N1046" s="122">
        <f>H1046*M1046</f>
        <v>0</v>
      </c>
      <c r="O1046" s="123">
        <v>21</v>
      </c>
      <c r="P1046" s="123">
        <f>J1046*(O1046/100)</f>
        <v>0</v>
      </c>
      <c r="Q1046" s="123">
        <f>J1046+P1046</f>
        <v>0</v>
      </c>
      <c r="R1046" s="9"/>
      <c r="S1046" s="9"/>
      <c r="T1046" s="9"/>
    </row>
    <row r="1047" spans="1:20" outlineLevel="5" x14ac:dyDescent="0.15">
      <c r="B1047" s="7"/>
      <c r="C1047" s="7"/>
      <c r="D1047" s="7"/>
      <c r="E1047" s="7"/>
      <c r="F1047" s="7"/>
      <c r="G1047" s="7"/>
      <c r="H1047" s="7"/>
      <c r="I1047" s="9"/>
      <c r="J1047" s="9"/>
      <c r="K1047" s="7"/>
      <c r="L1047" s="7"/>
      <c r="M1047" s="7"/>
      <c r="N1047" s="7"/>
      <c r="O1047" s="7"/>
      <c r="P1047" s="9"/>
      <c r="Q1047" s="9"/>
    </row>
    <row r="1048" spans="1:20" ht="11.25" outlineLevel="2" x14ac:dyDescent="0.2">
      <c r="A1048" s="65" t="s">
        <v>373</v>
      </c>
      <c r="B1048" s="96">
        <v>3</v>
      </c>
      <c r="C1048" s="97"/>
      <c r="D1048" s="98" t="s">
        <v>498</v>
      </c>
      <c r="E1048" s="98"/>
      <c r="F1048" s="99" t="s">
        <v>374</v>
      </c>
      <c r="G1048" s="98"/>
      <c r="H1048" s="100"/>
      <c r="I1048" s="101"/>
      <c r="J1048" s="67">
        <f>SUBTOTAL(9,J1049:J1130)</f>
        <v>0</v>
      </c>
      <c r="K1048" s="100"/>
      <c r="L1048" s="68">
        <f>SUBTOTAL(9,L1049:L1130)</f>
        <v>0.93160000000000009</v>
      </c>
      <c r="M1048" s="100"/>
      <c r="N1048" s="68">
        <f>SUBTOTAL(9,N1049:N1130)</f>
        <v>0.38370000000000004</v>
      </c>
      <c r="O1048" s="102"/>
      <c r="P1048" s="67">
        <f>SUBTOTAL(9,P1049:P1130)</f>
        <v>0</v>
      </c>
      <c r="Q1048" s="67">
        <f>SUBTOTAL(9,Q1049:Q1130)</f>
        <v>0</v>
      </c>
      <c r="R1048" s="7"/>
      <c r="S1048" s="9"/>
      <c r="T1048" s="9"/>
    </row>
    <row r="1049" spans="1:20" ht="10.5" outlineLevel="3" x14ac:dyDescent="0.15">
      <c r="A1049" s="69" t="s">
        <v>375</v>
      </c>
      <c r="B1049" s="103">
        <v>4</v>
      </c>
      <c r="C1049" s="104"/>
      <c r="D1049" s="105" t="s">
        <v>499</v>
      </c>
      <c r="E1049" s="105"/>
      <c r="F1049" s="106" t="s">
        <v>65</v>
      </c>
      <c r="G1049" s="105"/>
      <c r="H1049" s="107"/>
      <c r="I1049" s="108"/>
      <c r="J1049" s="71">
        <f>SUBTOTAL(9,J1050:J1052)</f>
        <v>0</v>
      </c>
      <c r="K1049" s="107"/>
      <c r="L1049" s="72">
        <f>SUBTOTAL(9,L1050:L1052)</f>
        <v>2.7999999999999997E-2</v>
      </c>
      <c r="M1049" s="107"/>
      <c r="N1049" s="72">
        <f>SUBTOTAL(9,N1050:N1052)</f>
        <v>0</v>
      </c>
      <c r="O1049" s="109"/>
      <c r="P1049" s="71">
        <f>SUBTOTAL(9,P1050:P1052)</f>
        <v>0</v>
      </c>
      <c r="Q1049" s="71">
        <f>SUBTOTAL(9,Q1050:Q1052)</f>
        <v>0</v>
      </c>
      <c r="R1049" s="7"/>
      <c r="S1049" s="9"/>
      <c r="T1049" s="9"/>
    </row>
    <row r="1050" spans="1:20" ht="9" outlineLevel="4" x14ac:dyDescent="0.15">
      <c r="A1050" s="73" t="s">
        <v>376</v>
      </c>
      <c r="B1050" s="110">
        <v>5</v>
      </c>
      <c r="C1050" s="111"/>
      <c r="D1050" s="112" t="s">
        <v>500</v>
      </c>
      <c r="E1050" s="112"/>
      <c r="F1050" s="113" t="s">
        <v>67</v>
      </c>
      <c r="G1050" s="112"/>
      <c r="H1050" s="114"/>
      <c r="I1050" s="115"/>
      <c r="J1050" s="75">
        <f>SUBTOTAL(9,J1051:J1052)</f>
        <v>0</v>
      </c>
      <c r="K1050" s="114"/>
      <c r="L1050" s="76">
        <f>SUBTOTAL(9,L1051:L1052)</f>
        <v>2.7999999999999997E-2</v>
      </c>
      <c r="M1050" s="114"/>
      <c r="N1050" s="76">
        <f>SUBTOTAL(9,N1051:N1052)</f>
        <v>0</v>
      </c>
      <c r="O1050" s="116"/>
      <c r="P1050" s="75">
        <f>SUBTOTAL(9,P1051:P1052)</f>
        <v>0</v>
      </c>
      <c r="Q1050" s="75">
        <f>SUBTOTAL(9,Q1051:Q1052)</f>
        <v>0</v>
      </c>
      <c r="R1050" s="7"/>
      <c r="S1050" s="9"/>
      <c r="T1050" s="9"/>
    </row>
    <row r="1051" spans="1:20" ht="11.25" outlineLevel="5" x14ac:dyDescent="0.2">
      <c r="A1051" s="12"/>
      <c r="B1051" s="117"/>
      <c r="C1051" s="118">
        <v>736</v>
      </c>
      <c r="D1051" s="119" t="s">
        <v>501</v>
      </c>
      <c r="E1051" s="120" t="s">
        <v>1816</v>
      </c>
      <c r="F1051" s="121" t="s">
        <v>1817</v>
      </c>
      <c r="G1051" s="119" t="s">
        <v>504</v>
      </c>
      <c r="H1051" s="122">
        <v>0.7</v>
      </c>
      <c r="I1051" s="150"/>
      <c r="J1051" s="123">
        <f>H1051*I1051</f>
        <v>0</v>
      </c>
      <c r="K1051" s="122">
        <v>0.04</v>
      </c>
      <c r="L1051" s="122">
        <f>H1051*K1051</f>
        <v>2.7999999999999997E-2</v>
      </c>
      <c r="M1051" s="122"/>
      <c r="N1051" s="122">
        <f>H1051*M1051</f>
        <v>0</v>
      </c>
      <c r="O1051" s="123">
        <v>21</v>
      </c>
      <c r="P1051" s="123">
        <f>J1051*(O1051/100)</f>
        <v>0</v>
      </c>
      <c r="Q1051" s="123">
        <f>J1051+P1051</f>
        <v>0</v>
      </c>
      <c r="R1051" s="9"/>
      <c r="S1051" s="9"/>
      <c r="T1051" s="9"/>
    </row>
    <row r="1052" spans="1:20" outlineLevel="5" x14ac:dyDescent="0.15">
      <c r="B1052" s="7"/>
      <c r="C1052" s="7"/>
      <c r="D1052" s="7"/>
      <c r="E1052" s="7"/>
      <c r="F1052" s="7"/>
      <c r="G1052" s="7"/>
      <c r="H1052" s="7"/>
      <c r="I1052" s="9"/>
      <c r="J1052" s="9"/>
      <c r="K1052" s="7"/>
      <c r="L1052" s="7"/>
      <c r="M1052" s="7"/>
      <c r="N1052" s="7"/>
      <c r="O1052" s="7"/>
      <c r="P1052" s="9"/>
      <c r="Q1052" s="9"/>
    </row>
    <row r="1053" spans="1:20" ht="10.5" outlineLevel="3" x14ac:dyDescent="0.15">
      <c r="A1053" s="69" t="s">
        <v>377</v>
      </c>
      <c r="B1053" s="103">
        <v>4</v>
      </c>
      <c r="C1053" s="104"/>
      <c r="D1053" s="105" t="s">
        <v>499</v>
      </c>
      <c r="E1053" s="105"/>
      <c r="F1053" s="106" t="s">
        <v>71</v>
      </c>
      <c r="G1053" s="105"/>
      <c r="H1053" s="107"/>
      <c r="I1053" s="108"/>
      <c r="J1053" s="71">
        <f>SUBTOTAL(9,J1054:J1062)</f>
        <v>0</v>
      </c>
      <c r="K1053" s="107"/>
      <c r="L1053" s="72">
        <f>SUBTOTAL(9,L1054:L1062)</f>
        <v>0</v>
      </c>
      <c r="M1053" s="107"/>
      <c r="N1053" s="72">
        <f>SUBTOTAL(9,N1054:N1062)</f>
        <v>0.126</v>
      </c>
      <c r="O1053" s="109"/>
      <c r="P1053" s="71">
        <f>SUBTOTAL(9,P1054:P1062)</f>
        <v>0</v>
      </c>
      <c r="Q1053" s="71">
        <f>SUBTOTAL(9,Q1054:Q1062)</f>
        <v>0</v>
      </c>
      <c r="R1053" s="7"/>
      <c r="S1053" s="9"/>
      <c r="T1053" s="9"/>
    </row>
    <row r="1054" spans="1:20" ht="9" outlineLevel="4" x14ac:dyDescent="0.15">
      <c r="A1054" s="73" t="s">
        <v>378</v>
      </c>
      <c r="B1054" s="110">
        <v>5</v>
      </c>
      <c r="C1054" s="111"/>
      <c r="D1054" s="112" t="s">
        <v>500</v>
      </c>
      <c r="E1054" s="112"/>
      <c r="F1054" s="113" t="s">
        <v>79</v>
      </c>
      <c r="G1054" s="112"/>
      <c r="H1054" s="114"/>
      <c r="I1054" s="115"/>
      <c r="J1054" s="75">
        <f>SUBTOTAL(9,J1055:J1062)</f>
        <v>0</v>
      </c>
      <c r="K1054" s="114"/>
      <c r="L1054" s="76">
        <f>SUBTOTAL(9,L1055:L1062)</f>
        <v>0</v>
      </c>
      <c r="M1054" s="114"/>
      <c r="N1054" s="76">
        <f>SUBTOTAL(9,N1055:N1062)</f>
        <v>0.126</v>
      </c>
      <c r="O1054" s="116"/>
      <c r="P1054" s="75">
        <f>SUBTOTAL(9,P1055:P1062)</f>
        <v>0</v>
      </c>
      <c r="Q1054" s="75">
        <f>SUBTOTAL(9,Q1055:Q1062)</f>
        <v>0</v>
      </c>
      <c r="R1054" s="7"/>
      <c r="S1054" s="9"/>
      <c r="T1054" s="9"/>
    </row>
    <row r="1055" spans="1:20" ht="11.25" outlineLevel="5" x14ac:dyDescent="0.2">
      <c r="A1055" s="12"/>
      <c r="B1055" s="117"/>
      <c r="C1055" s="118">
        <v>737</v>
      </c>
      <c r="D1055" s="119" t="s">
        <v>501</v>
      </c>
      <c r="E1055" s="120" t="s">
        <v>952</v>
      </c>
      <c r="F1055" s="121" t="s">
        <v>953</v>
      </c>
      <c r="G1055" s="119" t="s">
        <v>547</v>
      </c>
      <c r="H1055" s="122">
        <v>7</v>
      </c>
      <c r="I1055" s="150"/>
      <c r="J1055" s="123">
        <f t="shared" ref="J1055:J1061" si="225">H1055*I1055</f>
        <v>0</v>
      </c>
      <c r="K1055" s="122"/>
      <c r="L1055" s="122">
        <f t="shared" ref="L1055:L1061" si="226">H1055*K1055</f>
        <v>0</v>
      </c>
      <c r="M1055" s="122">
        <v>1.7999999999999999E-2</v>
      </c>
      <c r="N1055" s="122">
        <f t="shared" ref="N1055:N1061" si="227">H1055*M1055</f>
        <v>0.126</v>
      </c>
      <c r="O1055" s="123">
        <v>21</v>
      </c>
      <c r="P1055" s="123">
        <f t="shared" ref="P1055:P1061" si="228">J1055*(O1055/100)</f>
        <v>0</v>
      </c>
      <c r="Q1055" s="123">
        <f t="shared" ref="Q1055:Q1061" si="229">J1055+P1055</f>
        <v>0</v>
      </c>
      <c r="R1055" s="9"/>
      <c r="S1055" s="9"/>
      <c r="T1055" s="9"/>
    </row>
    <row r="1056" spans="1:20" ht="11.25" outlineLevel="5" x14ac:dyDescent="0.2">
      <c r="A1056" s="12"/>
      <c r="B1056" s="117"/>
      <c r="C1056" s="118">
        <v>738</v>
      </c>
      <c r="D1056" s="119" t="s">
        <v>501</v>
      </c>
      <c r="E1056" s="120" t="s">
        <v>1713</v>
      </c>
      <c r="F1056" s="121" t="s">
        <v>1714</v>
      </c>
      <c r="G1056" s="119" t="s">
        <v>534</v>
      </c>
      <c r="H1056" s="122">
        <v>0.38370000000000004</v>
      </c>
      <c r="I1056" s="150"/>
      <c r="J1056" s="123">
        <f t="shared" si="225"/>
        <v>0</v>
      </c>
      <c r="K1056" s="122"/>
      <c r="L1056" s="122">
        <f t="shared" si="226"/>
        <v>0</v>
      </c>
      <c r="M1056" s="122"/>
      <c r="N1056" s="122">
        <f t="shared" si="227"/>
        <v>0</v>
      </c>
      <c r="O1056" s="123">
        <v>21</v>
      </c>
      <c r="P1056" s="123">
        <f t="shared" si="228"/>
        <v>0</v>
      </c>
      <c r="Q1056" s="123">
        <f t="shared" si="229"/>
        <v>0</v>
      </c>
      <c r="R1056" s="9"/>
      <c r="S1056" s="9"/>
      <c r="T1056" s="9"/>
    </row>
    <row r="1057" spans="1:20" ht="11.25" outlineLevel="5" x14ac:dyDescent="0.2">
      <c r="A1057" s="12"/>
      <c r="B1057" s="117"/>
      <c r="C1057" s="118">
        <v>739</v>
      </c>
      <c r="D1057" s="119" t="s">
        <v>501</v>
      </c>
      <c r="E1057" s="120" t="s">
        <v>1578</v>
      </c>
      <c r="F1057" s="121" t="s">
        <v>1579</v>
      </c>
      <c r="G1057" s="119" t="s">
        <v>534</v>
      </c>
      <c r="H1057" s="122">
        <v>0.38370000000000004</v>
      </c>
      <c r="I1057" s="150"/>
      <c r="J1057" s="123">
        <f t="shared" si="225"/>
        <v>0</v>
      </c>
      <c r="K1057" s="122"/>
      <c r="L1057" s="122">
        <f t="shared" si="226"/>
        <v>0</v>
      </c>
      <c r="M1057" s="122"/>
      <c r="N1057" s="122">
        <f t="shared" si="227"/>
        <v>0</v>
      </c>
      <c r="O1057" s="123">
        <v>21</v>
      </c>
      <c r="P1057" s="123">
        <f t="shared" si="228"/>
        <v>0</v>
      </c>
      <c r="Q1057" s="123">
        <f t="shared" si="229"/>
        <v>0</v>
      </c>
      <c r="R1057" s="9"/>
      <c r="S1057" s="9"/>
      <c r="T1057" s="9"/>
    </row>
    <row r="1058" spans="1:20" ht="11.25" outlineLevel="5" x14ac:dyDescent="0.2">
      <c r="A1058" s="12"/>
      <c r="B1058" s="117"/>
      <c r="C1058" s="118">
        <v>740</v>
      </c>
      <c r="D1058" s="119" t="s">
        <v>501</v>
      </c>
      <c r="E1058" s="120" t="s">
        <v>729</v>
      </c>
      <c r="F1058" s="121" t="s">
        <v>730</v>
      </c>
      <c r="G1058" s="119" t="s">
        <v>534</v>
      </c>
      <c r="H1058" s="122">
        <v>0.38370000000000004</v>
      </c>
      <c r="I1058" s="150"/>
      <c r="J1058" s="123">
        <f t="shared" si="225"/>
        <v>0</v>
      </c>
      <c r="K1058" s="122"/>
      <c r="L1058" s="122">
        <f t="shared" si="226"/>
        <v>0</v>
      </c>
      <c r="M1058" s="122"/>
      <c r="N1058" s="122">
        <f t="shared" si="227"/>
        <v>0</v>
      </c>
      <c r="O1058" s="123">
        <v>21</v>
      </c>
      <c r="P1058" s="123">
        <f t="shared" si="228"/>
        <v>0</v>
      </c>
      <c r="Q1058" s="123">
        <f t="shared" si="229"/>
        <v>0</v>
      </c>
      <c r="R1058" s="9"/>
      <c r="S1058" s="9"/>
      <c r="T1058" s="9"/>
    </row>
    <row r="1059" spans="1:20" ht="11.25" outlineLevel="5" x14ac:dyDescent="0.2">
      <c r="A1059" s="12"/>
      <c r="B1059" s="117"/>
      <c r="C1059" s="118">
        <v>741</v>
      </c>
      <c r="D1059" s="119" t="s">
        <v>501</v>
      </c>
      <c r="E1059" s="120" t="s">
        <v>1580</v>
      </c>
      <c r="F1059" s="121" t="s">
        <v>1581</v>
      </c>
      <c r="G1059" s="119" t="s">
        <v>534</v>
      </c>
      <c r="H1059" s="122">
        <v>11.52</v>
      </c>
      <c r="I1059" s="150"/>
      <c r="J1059" s="123">
        <f t="shared" si="225"/>
        <v>0</v>
      </c>
      <c r="K1059" s="122"/>
      <c r="L1059" s="122">
        <f t="shared" si="226"/>
        <v>0</v>
      </c>
      <c r="M1059" s="122"/>
      <c r="N1059" s="122">
        <f t="shared" si="227"/>
        <v>0</v>
      </c>
      <c r="O1059" s="123">
        <v>21</v>
      </c>
      <c r="P1059" s="123">
        <f t="shared" si="228"/>
        <v>0</v>
      </c>
      <c r="Q1059" s="123">
        <f t="shared" si="229"/>
        <v>0</v>
      </c>
      <c r="R1059" s="9"/>
      <c r="S1059" s="9"/>
      <c r="T1059" s="9"/>
    </row>
    <row r="1060" spans="1:20" ht="11.25" outlineLevel="5" x14ac:dyDescent="0.2">
      <c r="A1060" s="12"/>
      <c r="B1060" s="117"/>
      <c r="C1060" s="118">
        <v>742</v>
      </c>
      <c r="D1060" s="119" t="s">
        <v>501</v>
      </c>
      <c r="E1060" s="120" t="s">
        <v>1582</v>
      </c>
      <c r="F1060" s="121" t="s">
        <v>1583</v>
      </c>
      <c r="G1060" s="119" t="s">
        <v>534</v>
      </c>
      <c r="H1060" s="122">
        <v>0.38370000000000004</v>
      </c>
      <c r="I1060" s="150"/>
      <c r="J1060" s="123">
        <f t="shared" si="225"/>
        <v>0</v>
      </c>
      <c r="K1060" s="122"/>
      <c r="L1060" s="122">
        <f t="shared" si="226"/>
        <v>0</v>
      </c>
      <c r="M1060" s="122"/>
      <c r="N1060" s="122">
        <f t="shared" si="227"/>
        <v>0</v>
      </c>
      <c r="O1060" s="123">
        <v>21</v>
      </c>
      <c r="P1060" s="123">
        <f t="shared" si="228"/>
        <v>0</v>
      </c>
      <c r="Q1060" s="123">
        <f t="shared" si="229"/>
        <v>0</v>
      </c>
      <c r="R1060" s="9"/>
      <c r="S1060" s="9"/>
      <c r="T1060" s="9"/>
    </row>
    <row r="1061" spans="1:20" ht="11.25" outlineLevel="5" x14ac:dyDescent="0.2">
      <c r="A1061" s="12"/>
      <c r="B1061" s="117"/>
      <c r="C1061" s="118">
        <v>743</v>
      </c>
      <c r="D1061" s="119" t="s">
        <v>501</v>
      </c>
      <c r="E1061" s="120" t="s">
        <v>737</v>
      </c>
      <c r="F1061" s="121" t="s">
        <v>738</v>
      </c>
      <c r="G1061" s="119" t="s">
        <v>534</v>
      </c>
      <c r="H1061" s="122">
        <v>0.38370000000000004</v>
      </c>
      <c r="I1061" s="150"/>
      <c r="J1061" s="123">
        <f t="shared" si="225"/>
        <v>0</v>
      </c>
      <c r="K1061" s="122"/>
      <c r="L1061" s="122">
        <f t="shared" si="226"/>
        <v>0</v>
      </c>
      <c r="M1061" s="122"/>
      <c r="N1061" s="122">
        <f t="shared" si="227"/>
        <v>0</v>
      </c>
      <c r="O1061" s="123">
        <v>21</v>
      </c>
      <c r="P1061" s="123">
        <f t="shared" si="228"/>
        <v>0</v>
      </c>
      <c r="Q1061" s="123">
        <f t="shared" si="229"/>
        <v>0</v>
      </c>
      <c r="R1061" s="9"/>
      <c r="S1061" s="9"/>
      <c r="T1061" s="9"/>
    </row>
    <row r="1062" spans="1:20" outlineLevel="5" x14ac:dyDescent="0.15">
      <c r="B1062" s="7"/>
      <c r="C1062" s="7"/>
      <c r="D1062" s="7"/>
      <c r="E1062" s="7"/>
      <c r="F1062" s="7"/>
      <c r="G1062" s="7"/>
      <c r="H1062" s="7"/>
      <c r="I1062" s="9"/>
      <c r="J1062" s="9"/>
      <c r="K1062" s="7"/>
      <c r="L1062" s="7"/>
      <c r="M1062" s="7"/>
      <c r="N1062" s="7"/>
      <c r="O1062" s="7"/>
      <c r="P1062" s="9"/>
      <c r="Q1062" s="9"/>
    </row>
    <row r="1063" spans="1:20" ht="10.5" outlineLevel="3" x14ac:dyDescent="0.15">
      <c r="A1063" s="69" t="s">
        <v>379</v>
      </c>
      <c r="B1063" s="103">
        <v>4</v>
      </c>
      <c r="C1063" s="104"/>
      <c r="D1063" s="105" t="s">
        <v>499</v>
      </c>
      <c r="E1063" s="105"/>
      <c r="F1063" s="106" t="s">
        <v>85</v>
      </c>
      <c r="G1063" s="105"/>
      <c r="H1063" s="107"/>
      <c r="I1063" s="108"/>
      <c r="J1063" s="71">
        <f>SUBTOTAL(9,J1064:J1066)</f>
        <v>0</v>
      </c>
      <c r="K1063" s="107"/>
      <c r="L1063" s="72">
        <f>SUBTOTAL(9,L1064:L1066)</f>
        <v>0</v>
      </c>
      <c r="M1063" s="107"/>
      <c r="N1063" s="72">
        <f>SUBTOTAL(9,N1064:N1066)</f>
        <v>0</v>
      </c>
      <c r="O1063" s="109"/>
      <c r="P1063" s="71">
        <f>SUBTOTAL(9,P1064:P1066)</f>
        <v>0</v>
      </c>
      <c r="Q1063" s="71">
        <f>SUBTOTAL(9,Q1064:Q1066)</f>
        <v>0</v>
      </c>
      <c r="R1063" s="7"/>
      <c r="S1063" s="9"/>
      <c r="T1063" s="9"/>
    </row>
    <row r="1064" spans="1:20" ht="9" outlineLevel="4" x14ac:dyDescent="0.15">
      <c r="A1064" s="73" t="s">
        <v>380</v>
      </c>
      <c r="B1064" s="110">
        <v>5</v>
      </c>
      <c r="C1064" s="111"/>
      <c r="D1064" s="112" t="s">
        <v>500</v>
      </c>
      <c r="E1064" s="112"/>
      <c r="F1064" s="113" t="s">
        <v>87</v>
      </c>
      <c r="G1064" s="112"/>
      <c r="H1064" s="114"/>
      <c r="I1064" s="115"/>
      <c r="J1064" s="75">
        <f>SUBTOTAL(9,J1065:J1066)</f>
        <v>0</v>
      </c>
      <c r="K1064" s="114"/>
      <c r="L1064" s="76">
        <f>SUBTOTAL(9,L1065:L1066)</f>
        <v>0</v>
      </c>
      <c r="M1064" s="114"/>
      <c r="N1064" s="76">
        <f>SUBTOTAL(9,N1065:N1066)</f>
        <v>0</v>
      </c>
      <c r="O1064" s="116"/>
      <c r="P1064" s="75">
        <f>SUBTOTAL(9,P1065:P1066)</f>
        <v>0</v>
      </c>
      <c r="Q1064" s="75">
        <f>SUBTOTAL(9,Q1065:Q1066)</f>
        <v>0</v>
      </c>
      <c r="R1064" s="7"/>
      <c r="S1064" s="9"/>
      <c r="T1064" s="9"/>
    </row>
    <row r="1065" spans="1:20" ht="11.25" outlineLevel="5" x14ac:dyDescent="0.2">
      <c r="A1065" s="12"/>
      <c r="B1065" s="117"/>
      <c r="C1065" s="118">
        <v>744</v>
      </c>
      <c r="D1065" s="119" t="s">
        <v>501</v>
      </c>
      <c r="E1065" s="120" t="s">
        <v>1719</v>
      </c>
      <c r="F1065" s="121" t="s">
        <v>1720</v>
      </c>
      <c r="G1065" s="119" t="s">
        <v>534</v>
      </c>
      <c r="H1065" s="122">
        <v>2.7999999999999997E-2</v>
      </c>
      <c r="I1065" s="150"/>
      <c r="J1065" s="123">
        <f>H1065*I1065</f>
        <v>0</v>
      </c>
      <c r="K1065" s="122"/>
      <c r="L1065" s="122">
        <f>H1065*K1065</f>
        <v>0</v>
      </c>
      <c r="M1065" s="122"/>
      <c r="N1065" s="122">
        <f>H1065*M1065</f>
        <v>0</v>
      </c>
      <c r="O1065" s="123">
        <v>21</v>
      </c>
      <c r="P1065" s="123">
        <f>J1065*(O1065/100)</f>
        <v>0</v>
      </c>
      <c r="Q1065" s="123">
        <f>J1065+P1065</f>
        <v>0</v>
      </c>
      <c r="R1065" s="9"/>
      <c r="S1065" s="9"/>
      <c r="T1065" s="9"/>
    </row>
    <row r="1066" spans="1:20" outlineLevel="5" x14ac:dyDescent="0.15">
      <c r="B1066" s="7"/>
      <c r="C1066" s="7"/>
      <c r="D1066" s="7"/>
      <c r="E1066" s="7"/>
      <c r="F1066" s="7"/>
      <c r="G1066" s="7"/>
      <c r="H1066" s="7"/>
      <c r="I1066" s="9"/>
      <c r="J1066" s="9"/>
      <c r="K1066" s="7"/>
      <c r="L1066" s="7"/>
      <c r="M1066" s="7"/>
      <c r="N1066" s="7"/>
      <c r="O1066" s="7"/>
      <c r="P1066" s="9"/>
      <c r="Q1066" s="9"/>
    </row>
    <row r="1067" spans="1:20" ht="10.5" outlineLevel="3" x14ac:dyDescent="0.15">
      <c r="A1067" s="69" t="s">
        <v>381</v>
      </c>
      <c r="B1067" s="103">
        <v>4</v>
      </c>
      <c r="C1067" s="104"/>
      <c r="D1067" s="105" t="s">
        <v>499</v>
      </c>
      <c r="E1067" s="105"/>
      <c r="F1067" s="106" t="s">
        <v>145</v>
      </c>
      <c r="G1067" s="105"/>
      <c r="H1067" s="107"/>
      <c r="I1067" s="108"/>
      <c r="J1067" s="71">
        <f>SUBTOTAL(9,J1068:J1079)</f>
        <v>0</v>
      </c>
      <c r="K1067" s="107"/>
      <c r="L1067" s="72">
        <f>SUBTOTAL(9,L1068:L1079)</f>
        <v>3.7339999999999998E-2</v>
      </c>
      <c r="M1067" s="107"/>
      <c r="N1067" s="72">
        <f>SUBTOTAL(9,N1068:N1079)</f>
        <v>0</v>
      </c>
      <c r="O1067" s="109"/>
      <c r="P1067" s="71">
        <f>SUBTOTAL(9,P1068:P1079)</f>
        <v>0</v>
      </c>
      <c r="Q1067" s="71">
        <f>SUBTOTAL(9,Q1068:Q1079)</f>
        <v>0</v>
      </c>
      <c r="R1067" s="7"/>
      <c r="S1067" s="9"/>
      <c r="T1067" s="9"/>
    </row>
    <row r="1068" spans="1:20" ht="9" outlineLevel="4" x14ac:dyDescent="0.15">
      <c r="A1068" s="73" t="s">
        <v>382</v>
      </c>
      <c r="B1068" s="110">
        <v>5</v>
      </c>
      <c r="C1068" s="111"/>
      <c r="D1068" s="112" t="s">
        <v>500</v>
      </c>
      <c r="E1068" s="112"/>
      <c r="F1068" s="113" t="s">
        <v>147</v>
      </c>
      <c r="G1068" s="112"/>
      <c r="H1068" s="114"/>
      <c r="I1068" s="115"/>
      <c r="J1068" s="75">
        <f>SUBTOTAL(9,J1069:J1079)</f>
        <v>0</v>
      </c>
      <c r="K1068" s="114"/>
      <c r="L1068" s="76">
        <f>SUBTOTAL(9,L1069:L1079)</f>
        <v>3.7339999999999998E-2</v>
      </c>
      <c r="M1068" s="114"/>
      <c r="N1068" s="76">
        <f>SUBTOTAL(9,N1069:N1079)</f>
        <v>0</v>
      </c>
      <c r="O1068" s="116"/>
      <c r="P1068" s="75">
        <f>SUBTOTAL(9,P1069:P1079)</f>
        <v>0</v>
      </c>
      <c r="Q1068" s="75">
        <f>SUBTOTAL(9,Q1069:Q1079)</f>
        <v>0</v>
      </c>
      <c r="R1068" s="7"/>
      <c r="S1068" s="9"/>
      <c r="T1068" s="9"/>
    </row>
    <row r="1069" spans="1:20" ht="11.25" outlineLevel="5" x14ac:dyDescent="0.2">
      <c r="A1069" s="12"/>
      <c r="B1069" s="117"/>
      <c r="C1069" s="118">
        <v>745</v>
      </c>
      <c r="D1069" s="119" t="s">
        <v>501</v>
      </c>
      <c r="E1069" s="120" t="s">
        <v>1818</v>
      </c>
      <c r="F1069" s="121" t="s">
        <v>1819</v>
      </c>
      <c r="G1069" s="119" t="s">
        <v>547</v>
      </c>
      <c r="H1069" s="122">
        <v>17</v>
      </c>
      <c r="I1069" s="150"/>
      <c r="J1069" s="123">
        <f t="shared" ref="J1069:J1078" si="230">H1069*I1069</f>
        <v>0</v>
      </c>
      <c r="K1069" s="122">
        <v>3.6000000000000002E-4</v>
      </c>
      <c r="L1069" s="122">
        <f t="shared" ref="L1069:L1078" si="231">H1069*K1069</f>
        <v>6.1200000000000004E-3</v>
      </c>
      <c r="M1069" s="122"/>
      <c r="N1069" s="122">
        <f t="shared" ref="N1069:N1078" si="232">H1069*M1069</f>
        <v>0</v>
      </c>
      <c r="O1069" s="123">
        <v>21</v>
      </c>
      <c r="P1069" s="123">
        <f t="shared" ref="P1069:P1078" si="233">J1069*(O1069/100)</f>
        <v>0</v>
      </c>
      <c r="Q1069" s="123">
        <f t="shared" ref="Q1069:Q1078" si="234">J1069+P1069</f>
        <v>0</v>
      </c>
      <c r="R1069" s="9"/>
      <c r="S1069" s="9"/>
      <c r="T1069" s="9"/>
    </row>
    <row r="1070" spans="1:20" ht="11.25" outlineLevel="5" x14ac:dyDescent="0.2">
      <c r="A1070" s="12"/>
      <c r="B1070" s="117"/>
      <c r="C1070" s="118">
        <v>746</v>
      </c>
      <c r="D1070" s="119" t="s">
        <v>501</v>
      </c>
      <c r="E1070" s="120" t="s">
        <v>1820</v>
      </c>
      <c r="F1070" s="121" t="s">
        <v>1821</v>
      </c>
      <c r="G1070" s="119" t="s">
        <v>547</v>
      </c>
      <c r="H1070" s="122">
        <v>10</v>
      </c>
      <c r="I1070" s="150"/>
      <c r="J1070" s="123">
        <f t="shared" si="230"/>
        <v>0</v>
      </c>
      <c r="K1070" s="122">
        <v>4.6999999999999999E-4</v>
      </c>
      <c r="L1070" s="122">
        <f t="shared" si="231"/>
        <v>4.7000000000000002E-3</v>
      </c>
      <c r="M1070" s="122"/>
      <c r="N1070" s="122">
        <f t="shared" si="232"/>
        <v>0</v>
      </c>
      <c r="O1070" s="123">
        <v>21</v>
      </c>
      <c r="P1070" s="123">
        <f t="shared" si="233"/>
        <v>0</v>
      </c>
      <c r="Q1070" s="123">
        <f t="shared" si="234"/>
        <v>0</v>
      </c>
      <c r="R1070" s="9"/>
      <c r="S1070" s="9"/>
      <c r="T1070" s="9"/>
    </row>
    <row r="1071" spans="1:20" ht="11.25" outlineLevel="5" x14ac:dyDescent="0.2">
      <c r="A1071" s="12"/>
      <c r="B1071" s="117"/>
      <c r="C1071" s="118">
        <v>747</v>
      </c>
      <c r="D1071" s="119" t="s">
        <v>501</v>
      </c>
      <c r="E1071" s="120" t="s">
        <v>1820</v>
      </c>
      <c r="F1071" s="121" t="s">
        <v>1821</v>
      </c>
      <c r="G1071" s="119" t="s">
        <v>547</v>
      </c>
      <c r="H1071" s="122">
        <v>6</v>
      </c>
      <c r="I1071" s="150"/>
      <c r="J1071" s="123">
        <f t="shared" si="230"/>
        <v>0</v>
      </c>
      <c r="K1071" s="122">
        <v>4.6999999999999999E-4</v>
      </c>
      <c r="L1071" s="122">
        <f t="shared" si="231"/>
        <v>2.82E-3</v>
      </c>
      <c r="M1071" s="122"/>
      <c r="N1071" s="122">
        <f t="shared" si="232"/>
        <v>0</v>
      </c>
      <c r="O1071" s="123">
        <v>21</v>
      </c>
      <c r="P1071" s="123">
        <f t="shared" si="233"/>
        <v>0</v>
      </c>
      <c r="Q1071" s="123">
        <f t="shared" si="234"/>
        <v>0</v>
      </c>
      <c r="R1071" s="9"/>
      <c r="S1071" s="9"/>
      <c r="T1071" s="9"/>
    </row>
    <row r="1072" spans="1:20" ht="11.25" outlineLevel="5" x14ac:dyDescent="0.2">
      <c r="A1072" s="12"/>
      <c r="B1072" s="117"/>
      <c r="C1072" s="118">
        <v>748</v>
      </c>
      <c r="D1072" s="119" t="s">
        <v>501</v>
      </c>
      <c r="E1072" s="120" t="s">
        <v>1822</v>
      </c>
      <c r="F1072" s="121" t="s">
        <v>1823</v>
      </c>
      <c r="G1072" s="119" t="s">
        <v>547</v>
      </c>
      <c r="H1072" s="122">
        <v>15</v>
      </c>
      <c r="I1072" s="150"/>
      <c r="J1072" s="123">
        <f t="shared" si="230"/>
        <v>0</v>
      </c>
      <c r="K1072" s="122">
        <v>1.57E-3</v>
      </c>
      <c r="L1072" s="122">
        <f t="shared" si="231"/>
        <v>2.3550000000000001E-2</v>
      </c>
      <c r="M1072" s="122"/>
      <c r="N1072" s="122">
        <f t="shared" si="232"/>
        <v>0</v>
      </c>
      <c r="O1072" s="123">
        <v>21</v>
      </c>
      <c r="P1072" s="123">
        <f t="shared" si="233"/>
        <v>0</v>
      </c>
      <c r="Q1072" s="123">
        <f t="shared" si="234"/>
        <v>0</v>
      </c>
      <c r="R1072" s="9"/>
      <c r="S1072" s="9"/>
      <c r="T1072" s="9"/>
    </row>
    <row r="1073" spans="1:20" ht="11.25" outlineLevel="5" x14ac:dyDescent="0.2">
      <c r="A1073" s="12"/>
      <c r="B1073" s="117"/>
      <c r="C1073" s="118">
        <v>749</v>
      </c>
      <c r="D1073" s="119" t="s">
        <v>501</v>
      </c>
      <c r="E1073" s="120" t="s">
        <v>962</v>
      </c>
      <c r="F1073" s="121" t="s">
        <v>963</v>
      </c>
      <c r="G1073" s="119" t="s">
        <v>570</v>
      </c>
      <c r="H1073" s="122">
        <v>8</v>
      </c>
      <c r="I1073" s="150"/>
      <c r="J1073" s="123">
        <f t="shared" si="230"/>
        <v>0</v>
      </c>
      <c r="K1073" s="122"/>
      <c r="L1073" s="122">
        <f t="shared" si="231"/>
        <v>0</v>
      </c>
      <c r="M1073" s="122"/>
      <c r="N1073" s="122">
        <f t="shared" si="232"/>
        <v>0</v>
      </c>
      <c r="O1073" s="123">
        <v>21</v>
      </c>
      <c r="P1073" s="123">
        <f t="shared" si="233"/>
        <v>0</v>
      </c>
      <c r="Q1073" s="123">
        <f t="shared" si="234"/>
        <v>0</v>
      </c>
      <c r="R1073" s="9"/>
      <c r="S1073" s="9"/>
      <c r="T1073" s="9"/>
    </row>
    <row r="1074" spans="1:20" ht="11.25" outlineLevel="5" x14ac:dyDescent="0.2">
      <c r="A1074" s="12"/>
      <c r="B1074" s="117"/>
      <c r="C1074" s="118">
        <v>750</v>
      </c>
      <c r="D1074" s="119" t="s">
        <v>501</v>
      </c>
      <c r="E1074" s="120" t="s">
        <v>1824</v>
      </c>
      <c r="F1074" s="121" t="s">
        <v>1825</v>
      </c>
      <c r="G1074" s="119" t="s">
        <v>570</v>
      </c>
      <c r="H1074" s="122">
        <v>5</v>
      </c>
      <c r="I1074" s="150"/>
      <c r="J1074" s="123">
        <f t="shared" si="230"/>
        <v>0</v>
      </c>
      <c r="K1074" s="122"/>
      <c r="L1074" s="122">
        <f t="shared" si="231"/>
        <v>0</v>
      </c>
      <c r="M1074" s="122"/>
      <c r="N1074" s="122">
        <f t="shared" si="232"/>
        <v>0</v>
      </c>
      <c r="O1074" s="123">
        <v>21</v>
      </c>
      <c r="P1074" s="123">
        <f t="shared" si="233"/>
        <v>0</v>
      </c>
      <c r="Q1074" s="123">
        <f t="shared" si="234"/>
        <v>0</v>
      </c>
      <c r="R1074" s="9"/>
      <c r="S1074" s="9"/>
      <c r="T1074" s="9"/>
    </row>
    <row r="1075" spans="1:20" ht="11.25" outlineLevel="5" x14ac:dyDescent="0.2">
      <c r="A1075" s="12"/>
      <c r="B1075" s="117"/>
      <c r="C1075" s="118">
        <v>751</v>
      </c>
      <c r="D1075" s="119" t="s">
        <v>501</v>
      </c>
      <c r="E1075" s="120" t="s">
        <v>964</v>
      </c>
      <c r="F1075" s="121" t="s">
        <v>965</v>
      </c>
      <c r="G1075" s="119" t="s">
        <v>570</v>
      </c>
      <c r="H1075" s="122">
        <v>5</v>
      </c>
      <c r="I1075" s="150"/>
      <c r="J1075" s="123">
        <f t="shared" si="230"/>
        <v>0</v>
      </c>
      <c r="K1075" s="122"/>
      <c r="L1075" s="122">
        <f t="shared" si="231"/>
        <v>0</v>
      </c>
      <c r="M1075" s="122"/>
      <c r="N1075" s="122">
        <f t="shared" si="232"/>
        <v>0</v>
      </c>
      <c r="O1075" s="123">
        <v>21</v>
      </c>
      <c r="P1075" s="123">
        <f t="shared" si="233"/>
        <v>0</v>
      </c>
      <c r="Q1075" s="123">
        <f t="shared" si="234"/>
        <v>0</v>
      </c>
      <c r="R1075" s="9"/>
      <c r="S1075" s="9"/>
      <c r="T1075" s="9"/>
    </row>
    <row r="1076" spans="1:20" ht="11.25" outlineLevel="5" x14ac:dyDescent="0.2">
      <c r="A1076" s="12"/>
      <c r="B1076" s="117"/>
      <c r="C1076" s="118">
        <v>752</v>
      </c>
      <c r="D1076" s="119" t="s">
        <v>501</v>
      </c>
      <c r="E1076" s="120" t="s">
        <v>1826</v>
      </c>
      <c r="F1076" s="121" t="s">
        <v>1827</v>
      </c>
      <c r="G1076" s="119" t="s">
        <v>570</v>
      </c>
      <c r="H1076" s="122">
        <v>1</v>
      </c>
      <c r="I1076" s="150"/>
      <c r="J1076" s="123">
        <f t="shared" si="230"/>
        <v>0</v>
      </c>
      <c r="K1076" s="122">
        <v>1.4999999999999999E-4</v>
      </c>
      <c r="L1076" s="122">
        <f t="shared" si="231"/>
        <v>1.4999999999999999E-4</v>
      </c>
      <c r="M1076" s="122"/>
      <c r="N1076" s="122">
        <f t="shared" si="232"/>
        <v>0</v>
      </c>
      <c r="O1076" s="123">
        <v>21</v>
      </c>
      <c r="P1076" s="123">
        <f t="shared" si="233"/>
        <v>0</v>
      </c>
      <c r="Q1076" s="123">
        <f t="shared" si="234"/>
        <v>0</v>
      </c>
      <c r="R1076" s="9"/>
      <c r="S1076" s="9"/>
      <c r="T1076" s="9"/>
    </row>
    <row r="1077" spans="1:20" ht="11.25" outlineLevel="5" x14ac:dyDescent="0.2">
      <c r="A1077" s="12"/>
      <c r="B1077" s="117"/>
      <c r="C1077" s="118">
        <v>753</v>
      </c>
      <c r="D1077" s="119" t="s">
        <v>501</v>
      </c>
      <c r="E1077" s="120" t="s">
        <v>1828</v>
      </c>
      <c r="F1077" s="121" t="s">
        <v>1829</v>
      </c>
      <c r="G1077" s="119" t="s">
        <v>534</v>
      </c>
      <c r="H1077" s="122">
        <v>3.7339999999999998E-2</v>
      </c>
      <c r="I1077" s="150"/>
      <c r="J1077" s="123">
        <f t="shared" si="230"/>
        <v>0</v>
      </c>
      <c r="K1077" s="122"/>
      <c r="L1077" s="122">
        <f t="shared" si="231"/>
        <v>0</v>
      </c>
      <c r="M1077" s="122"/>
      <c r="N1077" s="122">
        <f t="shared" si="232"/>
        <v>0</v>
      </c>
      <c r="O1077" s="123">
        <v>21</v>
      </c>
      <c r="P1077" s="123">
        <f t="shared" si="233"/>
        <v>0</v>
      </c>
      <c r="Q1077" s="123">
        <f t="shared" si="234"/>
        <v>0</v>
      </c>
      <c r="R1077" s="9"/>
      <c r="S1077" s="9"/>
      <c r="T1077" s="9"/>
    </row>
    <row r="1078" spans="1:20" ht="11.25" outlineLevel="5" x14ac:dyDescent="0.2">
      <c r="A1078" s="12"/>
      <c r="B1078" s="117"/>
      <c r="C1078" s="118">
        <v>754</v>
      </c>
      <c r="D1078" s="119" t="s">
        <v>501</v>
      </c>
      <c r="E1078" s="120" t="s">
        <v>1830</v>
      </c>
      <c r="F1078" s="121" t="s">
        <v>1831</v>
      </c>
      <c r="G1078" s="119" t="s">
        <v>570</v>
      </c>
      <c r="H1078" s="122">
        <v>2</v>
      </c>
      <c r="I1078" s="150"/>
      <c r="J1078" s="123">
        <f t="shared" si="230"/>
        <v>0</v>
      </c>
      <c r="K1078" s="122"/>
      <c r="L1078" s="122">
        <f t="shared" si="231"/>
        <v>0</v>
      </c>
      <c r="M1078" s="122"/>
      <c r="N1078" s="122">
        <f t="shared" si="232"/>
        <v>0</v>
      </c>
      <c r="O1078" s="123">
        <v>21</v>
      </c>
      <c r="P1078" s="123">
        <f t="shared" si="233"/>
        <v>0</v>
      </c>
      <c r="Q1078" s="123">
        <f t="shared" si="234"/>
        <v>0</v>
      </c>
      <c r="R1078" s="9"/>
      <c r="S1078" s="9"/>
      <c r="T1078" s="9"/>
    </row>
    <row r="1079" spans="1:20" outlineLevel="5" x14ac:dyDescent="0.15">
      <c r="B1079" s="7"/>
      <c r="C1079" s="7"/>
      <c r="D1079" s="7"/>
      <c r="E1079" s="7"/>
      <c r="F1079" s="7"/>
      <c r="G1079" s="7"/>
      <c r="H1079" s="7"/>
      <c r="I1079" s="9"/>
      <c r="J1079" s="9"/>
      <c r="K1079" s="7"/>
      <c r="L1079" s="7"/>
      <c r="M1079" s="7"/>
      <c r="N1079" s="7"/>
      <c r="O1079" s="7"/>
      <c r="P1079" s="9"/>
      <c r="Q1079" s="9"/>
    </row>
    <row r="1080" spans="1:20" ht="10.5" outlineLevel="3" x14ac:dyDescent="0.15">
      <c r="A1080" s="69" t="s">
        <v>383</v>
      </c>
      <c r="B1080" s="103">
        <v>4</v>
      </c>
      <c r="C1080" s="104"/>
      <c r="D1080" s="105" t="s">
        <v>499</v>
      </c>
      <c r="E1080" s="105"/>
      <c r="F1080" s="106" t="s">
        <v>153</v>
      </c>
      <c r="G1080" s="105"/>
      <c r="H1080" s="107"/>
      <c r="I1080" s="108"/>
      <c r="J1080" s="71">
        <f>SUBTOTAL(9,J1081:J1106)</f>
        <v>0</v>
      </c>
      <c r="K1080" s="107"/>
      <c r="L1080" s="72">
        <f>SUBTOTAL(9,L1081:L1106)</f>
        <v>0.31930000000000003</v>
      </c>
      <c r="M1080" s="107"/>
      <c r="N1080" s="72">
        <f>SUBTOTAL(9,N1081:N1106)</f>
        <v>0</v>
      </c>
      <c r="O1080" s="109"/>
      <c r="P1080" s="71">
        <f>SUBTOTAL(9,P1081:P1106)</f>
        <v>0</v>
      </c>
      <c r="Q1080" s="71">
        <f>SUBTOTAL(9,Q1081:Q1106)</f>
        <v>0</v>
      </c>
      <c r="R1080" s="7"/>
      <c r="S1080" s="9"/>
      <c r="T1080" s="9"/>
    </row>
    <row r="1081" spans="1:20" ht="9" outlineLevel="4" x14ac:dyDescent="0.15">
      <c r="A1081" s="73" t="s">
        <v>384</v>
      </c>
      <c r="B1081" s="110">
        <v>5</v>
      </c>
      <c r="C1081" s="111"/>
      <c r="D1081" s="112" t="s">
        <v>500</v>
      </c>
      <c r="E1081" s="112"/>
      <c r="F1081" s="113" t="s">
        <v>155</v>
      </c>
      <c r="G1081" s="112"/>
      <c r="H1081" s="114"/>
      <c r="I1081" s="115"/>
      <c r="J1081" s="75">
        <f>SUBTOTAL(9,J1082:J1106)</f>
        <v>0</v>
      </c>
      <c r="K1081" s="114"/>
      <c r="L1081" s="76">
        <f>SUBTOTAL(9,L1082:L1106)</f>
        <v>0.31930000000000003</v>
      </c>
      <c r="M1081" s="114"/>
      <c r="N1081" s="76">
        <f>SUBTOTAL(9,N1082:N1106)</f>
        <v>0</v>
      </c>
      <c r="O1081" s="116"/>
      <c r="P1081" s="75">
        <f>SUBTOTAL(9,P1082:P1106)</f>
        <v>0</v>
      </c>
      <c r="Q1081" s="75">
        <f>SUBTOTAL(9,Q1082:Q1106)</f>
        <v>0</v>
      </c>
      <c r="R1081" s="7"/>
      <c r="S1081" s="9"/>
      <c r="T1081" s="9"/>
    </row>
    <row r="1082" spans="1:20" ht="11.25" outlineLevel="5" x14ac:dyDescent="0.2">
      <c r="A1082" s="12"/>
      <c r="B1082" s="117"/>
      <c r="C1082" s="118">
        <v>755</v>
      </c>
      <c r="D1082" s="119" t="s">
        <v>501</v>
      </c>
      <c r="E1082" s="120" t="s">
        <v>986</v>
      </c>
      <c r="F1082" s="121" t="s">
        <v>987</v>
      </c>
      <c r="G1082" s="119" t="s">
        <v>547</v>
      </c>
      <c r="H1082" s="122">
        <v>56</v>
      </c>
      <c r="I1082" s="150"/>
      <c r="J1082" s="123">
        <f t="shared" ref="J1082:J1105" si="235">H1082*I1082</f>
        <v>0</v>
      </c>
      <c r="K1082" s="122">
        <v>8.4000000000000003E-4</v>
      </c>
      <c r="L1082" s="122">
        <f t="shared" ref="L1082:L1105" si="236">H1082*K1082</f>
        <v>4.7039999999999998E-2</v>
      </c>
      <c r="M1082" s="122"/>
      <c r="N1082" s="122">
        <f t="shared" ref="N1082:N1105" si="237">H1082*M1082</f>
        <v>0</v>
      </c>
      <c r="O1082" s="123">
        <v>21</v>
      </c>
      <c r="P1082" s="123">
        <f t="shared" ref="P1082:P1105" si="238">J1082*(O1082/100)</f>
        <v>0</v>
      </c>
      <c r="Q1082" s="123">
        <f t="shared" ref="Q1082:Q1105" si="239">J1082+P1082</f>
        <v>0</v>
      </c>
      <c r="R1082" s="9"/>
      <c r="S1082" s="9"/>
      <c r="T1082" s="9"/>
    </row>
    <row r="1083" spans="1:20" ht="11.25" outlineLevel="5" x14ac:dyDescent="0.2">
      <c r="A1083" s="12"/>
      <c r="B1083" s="117"/>
      <c r="C1083" s="118">
        <v>756</v>
      </c>
      <c r="D1083" s="119" t="s">
        <v>501</v>
      </c>
      <c r="E1083" s="120" t="s">
        <v>1832</v>
      </c>
      <c r="F1083" s="121" t="s">
        <v>1833</v>
      </c>
      <c r="G1083" s="119" t="s">
        <v>547</v>
      </c>
      <c r="H1083" s="122">
        <v>28</v>
      </c>
      <c r="I1083" s="150"/>
      <c r="J1083" s="123">
        <f t="shared" si="235"/>
        <v>0</v>
      </c>
      <c r="K1083" s="122">
        <v>1.16E-3</v>
      </c>
      <c r="L1083" s="122">
        <f t="shared" si="236"/>
        <v>3.2480000000000002E-2</v>
      </c>
      <c r="M1083" s="122"/>
      <c r="N1083" s="122">
        <f t="shared" si="237"/>
        <v>0</v>
      </c>
      <c r="O1083" s="123">
        <v>21</v>
      </c>
      <c r="P1083" s="123">
        <f t="shared" si="238"/>
        <v>0</v>
      </c>
      <c r="Q1083" s="123">
        <f t="shared" si="239"/>
        <v>0</v>
      </c>
      <c r="R1083" s="9"/>
      <c r="S1083" s="9"/>
      <c r="T1083" s="9"/>
    </row>
    <row r="1084" spans="1:20" ht="11.25" outlineLevel="5" x14ac:dyDescent="0.2">
      <c r="A1084" s="12"/>
      <c r="B1084" s="117"/>
      <c r="C1084" s="118">
        <v>757</v>
      </c>
      <c r="D1084" s="119" t="s">
        <v>501</v>
      </c>
      <c r="E1084" s="120" t="s">
        <v>988</v>
      </c>
      <c r="F1084" s="121" t="s">
        <v>989</v>
      </c>
      <c r="G1084" s="119" t="s">
        <v>547</v>
      </c>
      <c r="H1084" s="122">
        <v>54</v>
      </c>
      <c r="I1084" s="150"/>
      <c r="J1084" s="123">
        <f t="shared" si="235"/>
        <v>0</v>
      </c>
      <c r="K1084" s="122">
        <v>1.4400000000000001E-3</v>
      </c>
      <c r="L1084" s="122">
        <f t="shared" si="236"/>
        <v>7.776000000000001E-2</v>
      </c>
      <c r="M1084" s="122"/>
      <c r="N1084" s="122">
        <f t="shared" si="237"/>
        <v>0</v>
      </c>
      <c r="O1084" s="123">
        <v>21</v>
      </c>
      <c r="P1084" s="123">
        <f t="shared" si="238"/>
        <v>0</v>
      </c>
      <c r="Q1084" s="123">
        <f t="shared" si="239"/>
        <v>0</v>
      </c>
      <c r="R1084" s="9"/>
      <c r="S1084" s="9"/>
      <c r="T1084" s="9"/>
    </row>
    <row r="1085" spans="1:20" ht="11.25" outlineLevel="5" x14ac:dyDescent="0.2">
      <c r="A1085" s="12"/>
      <c r="B1085" s="117"/>
      <c r="C1085" s="118">
        <v>758</v>
      </c>
      <c r="D1085" s="119" t="s">
        <v>501</v>
      </c>
      <c r="E1085" s="120" t="s">
        <v>1834</v>
      </c>
      <c r="F1085" s="121" t="s">
        <v>1835</v>
      </c>
      <c r="G1085" s="119" t="s">
        <v>547</v>
      </c>
      <c r="H1085" s="122">
        <v>32</v>
      </c>
      <c r="I1085" s="150"/>
      <c r="J1085" s="123">
        <f t="shared" si="235"/>
        <v>0</v>
      </c>
      <c r="K1085" s="122">
        <v>6.9999999999999994E-5</v>
      </c>
      <c r="L1085" s="122">
        <f t="shared" si="236"/>
        <v>2.2399999999999998E-3</v>
      </c>
      <c r="M1085" s="122"/>
      <c r="N1085" s="122">
        <f t="shared" si="237"/>
        <v>0</v>
      </c>
      <c r="O1085" s="123">
        <v>21</v>
      </c>
      <c r="P1085" s="123">
        <f t="shared" si="238"/>
        <v>0</v>
      </c>
      <c r="Q1085" s="123">
        <f t="shared" si="239"/>
        <v>0</v>
      </c>
      <c r="R1085" s="9"/>
      <c r="S1085" s="9"/>
      <c r="T1085" s="9"/>
    </row>
    <row r="1086" spans="1:20" ht="11.25" outlineLevel="5" x14ac:dyDescent="0.2">
      <c r="A1086" s="12"/>
      <c r="B1086" s="117"/>
      <c r="C1086" s="118">
        <v>759</v>
      </c>
      <c r="D1086" s="119" t="s">
        <v>501</v>
      </c>
      <c r="E1086" s="120" t="s">
        <v>1836</v>
      </c>
      <c r="F1086" s="121" t="s">
        <v>1837</v>
      </c>
      <c r="G1086" s="119" t="s">
        <v>547</v>
      </c>
      <c r="H1086" s="122">
        <v>82</v>
      </c>
      <c r="I1086" s="150"/>
      <c r="J1086" s="123">
        <f t="shared" si="235"/>
        <v>0</v>
      </c>
      <c r="K1086" s="122">
        <v>9.0000000000000006E-5</v>
      </c>
      <c r="L1086" s="122">
        <f t="shared" si="236"/>
        <v>7.3800000000000003E-3</v>
      </c>
      <c r="M1086" s="122"/>
      <c r="N1086" s="122">
        <f t="shared" si="237"/>
        <v>0</v>
      </c>
      <c r="O1086" s="123">
        <v>21</v>
      </c>
      <c r="P1086" s="123">
        <f t="shared" si="238"/>
        <v>0</v>
      </c>
      <c r="Q1086" s="123">
        <f t="shared" si="239"/>
        <v>0</v>
      </c>
      <c r="R1086" s="9"/>
      <c r="S1086" s="9"/>
      <c r="T1086" s="9"/>
    </row>
    <row r="1087" spans="1:20" ht="11.25" outlineLevel="5" x14ac:dyDescent="0.2">
      <c r="A1087" s="12"/>
      <c r="B1087" s="117"/>
      <c r="C1087" s="118">
        <v>760</v>
      </c>
      <c r="D1087" s="119" t="s">
        <v>501</v>
      </c>
      <c r="E1087" s="120" t="s">
        <v>1838</v>
      </c>
      <c r="F1087" s="121" t="s">
        <v>1839</v>
      </c>
      <c r="G1087" s="119" t="s">
        <v>547</v>
      </c>
      <c r="H1087" s="122">
        <v>25</v>
      </c>
      <c r="I1087" s="150"/>
      <c r="J1087" s="123">
        <f t="shared" si="235"/>
        <v>0</v>
      </c>
      <c r="K1087" s="122">
        <v>1.6199999999999999E-3</v>
      </c>
      <c r="L1087" s="122">
        <f t="shared" si="236"/>
        <v>4.0499999999999994E-2</v>
      </c>
      <c r="M1087" s="122"/>
      <c r="N1087" s="122">
        <f t="shared" si="237"/>
        <v>0</v>
      </c>
      <c r="O1087" s="123">
        <v>21</v>
      </c>
      <c r="P1087" s="123">
        <f t="shared" si="238"/>
        <v>0</v>
      </c>
      <c r="Q1087" s="123">
        <f t="shared" si="239"/>
        <v>0</v>
      </c>
      <c r="R1087" s="9"/>
      <c r="S1087" s="9"/>
      <c r="T1087" s="9"/>
    </row>
    <row r="1088" spans="1:20" ht="11.25" outlineLevel="5" x14ac:dyDescent="0.2">
      <c r="A1088" s="12"/>
      <c r="B1088" s="117"/>
      <c r="C1088" s="118">
        <v>761</v>
      </c>
      <c r="D1088" s="119" t="s">
        <v>501</v>
      </c>
      <c r="E1088" s="120" t="s">
        <v>1840</v>
      </c>
      <c r="F1088" s="121" t="s">
        <v>1841</v>
      </c>
      <c r="G1088" s="119" t="s">
        <v>547</v>
      </c>
      <c r="H1088" s="122">
        <v>12</v>
      </c>
      <c r="I1088" s="150"/>
      <c r="J1088" s="123">
        <f t="shared" si="235"/>
        <v>0</v>
      </c>
      <c r="K1088" s="122">
        <v>1.92E-3</v>
      </c>
      <c r="L1088" s="122">
        <f t="shared" si="236"/>
        <v>2.3040000000000001E-2</v>
      </c>
      <c r="M1088" s="122"/>
      <c r="N1088" s="122">
        <f t="shared" si="237"/>
        <v>0</v>
      </c>
      <c r="O1088" s="123">
        <v>21</v>
      </c>
      <c r="P1088" s="123">
        <f t="shared" si="238"/>
        <v>0</v>
      </c>
      <c r="Q1088" s="123">
        <f t="shared" si="239"/>
        <v>0</v>
      </c>
      <c r="R1088" s="9"/>
      <c r="S1088" s="9"/>
      <c r="T1088" s="9"/>
    </row>
    <row r="1089" spans="1:20" ht="11.25" outlineLevel="5" x14ac:dyDescent="0.2">
      <c r="A1089" s="12"/>
      <c r="B1089" s="117"/>
      <c r="C1089" s="118">
        <v>762</v>
      </c>
      <c r="D1089" s="119" t="s">
        <v>501</v>
      </c>
      <c r="E1089" s="120" t="s">
        <v>1842</v>
      </c>
      <c r="F1089" s="121" t="s">
        <v>1843</v>
      </c>
      <c r="G1089" s="119" t="s">
        <v>547</v>
      </c>
      <c r="H1089" s="122">
        <v>22</v>
      </c>
      <c r="I1089" s="150"/>
      <c r="J1089" s="123">
        <f t="shared" si="235"/>
        <v>0</v>
      </c>
      <c r="K1089" s="122">
        <v>2.4199999999999998E-3</v>
      </c>
      <c r="L1089" s="122">
        <f t="shared" si="236"/>
        <v>5.3239999999999996E-2</v>
      </c>
      <c r="M1089" s="122"/>
      <c r="N1089" s="122">
        <f t="shared" si="237"/>
        <v>0</v>
      </c>
      <c r="O1089" s="123">
        <v>21</v>
      </c>
      <c r="P1089" s="123">
        <f t="shared" si="238"/>
        <v>0</v>
      </c>
      <c r="Q1089" s="123">
        <f t="shared" si="239"/>
        <v>0</v>
      </c>
      <c r="R1089" s="9"/>
      <c r="S1089" s="9"/>
      <c r="T1089" s="9"/>
    </row>
    <row r="1090" spans="1:20" ht="11.25" outlineLevel="5" x14ac:dyDescent="0.2">
      <c r="A1090" s="12"/>
      <c r="B1090" s="117"/>
      <c r="C1090" s="118">
        <v>763</v>
      </c>
      <c r="D1090" s="119" t="s">
        <v>501</v>
      </c>
      <c r="E1090" s="120" t="s">
        <v>1844</v>
      </c>
      <c r="F1090" s="121" t="s">
        <v>1845</v>
      </c>
      <c r="G1090" s="119" t="s">
        <v>570</v>
      </c>
      <c r="H1090" s="122">
        <v>28</v>
      </c>
      <c r="I1090" s="150"/>
      <c r="J1090" s="123">
        <f t="shared" si="235"/>
        <v>0</v>
      </c>
      <c r="K1090" s="122">
        <v>1.7000000000000001E-4</v>
      </c>
      <c r="L1090" s="122">
        <f t="shared" si="236"/>
        <v>4.7600000000000003E-3</v>
      </c>
      <c r="M1090" s="122"/>
      <c r="N1090" s="122">
        <f t="shared" si="237"/>
        <v>0</v>
      </c>
      <c r="O1090" s="123">
        <v>21</v>
      </c>
      <c r="P1090" s="123">
        <f t="shared" si="238"/>
        <v>0</v>
      </c>
      <c r="Q1090" s="123">
        <f t="shared" si="239"/>
        <v>0</v>
      </c>
      <c r="R1090" s="9"/>
      <c r="S1090" s="9"/>
      <c r="T1090" s="9"/>
    </row>
    <row r="1091" spans="1:20" ht="11.25" outlineLevel="5" x14ac:dyDescent="0.2">
      <c r="A1091" s="12"/>
      <c r="B1091" s="117"/>
      <c r="C1091" s="118">
        <v>764</v>
      </c>
      <c r="D1091" s="119" t="s">
        <v>501</v>
      </c>
      <c r="E1091" s="120" t="s">
        <v>1846</v>
      </c>
      <c r="F1091" s="121" t="s">
        <v>1847</v>
      </c>
      <c r="G1091" s="119" t="s">
        <v>570</v>
      </c>
      <c r="H1091" s="122">
        <v>1</v>
      </c>
      <c r="I1091" s="150"/>
      <c r="J1091" s="123">
        <f t="shared" si="235"/>
        <v>0</v>
      </c>
      <c r="K1091" s="122">
        <v>2.7E-4</v>
      </c>
      <c r="L1091" s="122">
        <f t="shared" si="236"/>
        <v>2.7E-4</v>
      </c>
      <c r="M1091" s="122"/>
      <c r="N1091" s="122">
        <f t="shared" si="237"/>
        <v>0</v>
      </c>
      <c r="O1091" s="123">
        <v>21</v>
      </c>
      <c r="P1091" s="123">
        <f t="shared" si="238"/>
        <v>0</v>
      </c>
      <c r="Q1091" s="123">
        <f t="shared" si="239"/>
        <v>0</v>
      </c>
      <c r="R1091" s="9"/>
      <c r="S1091" s="9"/>
      <c r="T1091" s="9"/>
    </row>
    <row r="1092" spans="1:20" ht="11.25" outlineLevel="5" x14ac:dyDescent="0.2">
      <c r="A1092" s="12"/>
      <c r="B1092" s="117"/>
      <c r="C1092" s="118">
        <v>765</v>
      </c>
      <c r="D1092" s="119" t="s">
        <v>501</v>
      </c>
      <c r="E1092" s="120" t="s">
        <v>1848</v>
      </c>
      <c r="F1092" s="121" t="s">
        <v>1849</v>
      </c>
      <c r="G1092" s="119" t="s">
        <v>570</v>
      </c>
      <c r="H1092" s="122">
        <v>1</v>
      </c>
      <c r="I1092" s="150"/>
      <c r="J1092" s="123">
        <f t="shared" si="235"/>
        <v>0</v>
      </c>
      <c r="K1092" s="122">
        <v>5.1999999999999995E-4</v>
      </c>
      <c r="L1092" s="122">
        <f t="shared" si="236"/>
        <v>5.1999999999999995E-4</v>
      </c>
      <c r="M1092" s="122"/>
      <c r="N1092" s="122">
        <f t="shared" si="237"/>
        <v>0</v>
      </c>
      <c r="O1092" s="123">
        <v>21</v>
      </c>
      <c r="P1092" s="123">
        <f t="shared" si="238"/>
        <v>0</v>
      </c>
      <c r="Q1092" s="123">
        <f t="shared" si="239"/>
        <v>0</v>
      </c>
      <c r="R1092" s="9"/>
      <c r="S1092" s="9"/>
      <c r="T1092" s="9"/>
    </row>
    <row r="1093" spans="1:20" ht="11.25" outlineLevel="5" x14ac:dyDescent="0.2">
      <c r="A1093" s="12"/>
      <c r="B1093" s="117"/>
      <c r="C1093" s="118">
        <v>766</v>
      </c>
      <c r="D1093" s="119" t="s">
        <v>501</v>
      </c>
      <c r="E1093" s="120" t="s">
        <v>1850</v>
      </c>
      <c r="F1093" s="121" t="s">
        <v>1851</v>
      </c>
      <c r="G1093" s="119" t="s">
        <v>570</v>
      </c>
      <c r="H1093" s="122">
        <v>1</v>
      </c>
      <c r="I1093" s="150"/>
      <c r="J1093" s="123">
        <f t="shared" si="235"/>
        <v>0</v>
      </c>
      <c r="K1093" s="122">
        <v>1.2E-4</v>
      </c>
      <c r="L1093" s="122">
        <f t="shared" si="236"/>
        <v>1.2E-4</v>
      </c>
      <c r="M1093" s="122"/>
      <c r="N1093" s="122">
        <f t="shared" si="237"/>
        <v>0</v>
      </c>
      <c r="O1093" s="123">
        <v>21</v>
      </c>
      <c r="P1093" s="123">
        <f t="shared" si="238"/>
        <v>0</v>
      </c>
      <c r="Q1093" s="123">
        <f t="shared" si="239"/>
        <v>0</v>
      </c>
      <c r="R1093" s="9"/>
      <c r="S1093" s="9"/>
      <c r="T1093" s="9"/>
    </row>
    <row r="1094" spans="1:20" ht="11.25" outlineLevel="5" x14ac:dyDescent="0.2">
      <c r="A1094" s="12"/>
      <c r="B1094" s="117"/>
      <c r="C1094" s="118">
        <v>767</v>
      </c>
      <c r="D1094" s="119" t="s">
        <v>501</v>
      </c>
      <c r="E1094" s="120" t="s">
        <v>1852</v>
      </c>
      <c r="F1094" s="121" t="s">
        <v>1853</v>
      </c>
      <c r="G1094" s="119" t="s">
        <v>570</v>
      </c>
      <c r="H1094" s="122">
        <v>3</v>
      </c>
      <c r="I1094" s="150"/>
      <c r="J1094" s="123">
        <f t="shared" si="235"/>
        <v>0</v>
      </c>
      <c r="K1094" s="122">
        <v>2.1000000000000001E-4</v>
      </c>
      <c r="L1094" s="122">
        <f t="shared" si="236"/>
        <v>6.3000000000000003E-4</v>
      </c>
      <c r="M1094" s="122"/>
      <c r="N1094" s="122">
        <f t="shared" si="237"/>
        <v>0</v>
      </c>
      <c r="O1094" s="123">
        <v>21</v>
      </c>
      <c r="P1094" s="123">
        <f t="shared" si="238"/>
        <v>0</v>
      </c>
      <c r="Q1094" s="123">
        <f t="shared" si="239"/>
        <v>0</v>
      </c>
      <c r="R1094" s="9"/>
      <c r="S1094" s="9"/>
      <c r="T1094" s="9"/>
    </row>
    <row r="1095" spans="1:20" ht="11.25" outlineLevel="5" x14ac:dyDescent="0.2">
      <c r="A1095" s="12"/>
      <c r="B1095" s="117"/>
      <c r="C1095" s="118">
        <v>768</v>
      </c>
      <c r="D1095" s="119" t="s">
        <v>501</v>
      </c>
      <c r="E1095" s="120" t="s">
        <v>1854</v>
      </c>
      <c r="F1095" s="121" t="s">
        <v>1035</v>
      </c>
      <c r="G1095" s="119" t="s">
        <v>570</v>
      </c>
      <c r="H1095" s="122">
        <v>2</v>
      </c>
      <c r="I1095" s="150"/>
      <c r="J1095" s="123">
        <f t="shared" si="235"/>
        <v>0</v>
      </c>
      <c r="K1095" s="122">
        <v>6.3000000000000003E-4</v>
      </c>
      <c r="L1095" s="122">
        <f t="shared" si="236"/>
        <v>1.2600000000000001E-3</v>
      </c>
      <c r="M1095" s="122"/>
      <c r="N1095" s="122">
        <f t="shared" si="237"/>
        <v>0</v>
      </c>
      <c r="O1095" s="123">
        <v>21</v>
      </c>
      <c r="P1095" s="123">
        <f t="shared" si="238"/>
        <v>0</v>
      </c>
      <c r="Q1095" s="123">
        <f t="shared" si="239"/>
        <v>0</v>
      </c>
      <c r="R1095" s="9"/>
      <c r="S1095" s="9"/>
      <c r="T1095" s="9"/>
    </row>
    <row r="1096" spans="1:20" ht="11.25" outlineLevel="5" x14ac:dyDescent="0.2">
      <c r="A1096" s="12"/>
      <c r="B1096" s="117"/>
      <c r="C1096" s="118">
        <v>769</v>
      </c>
      <c r="D1096" s="119" t="s">
        <v>501</v>
      </c>
      <c r="E1096" s="120" t="s">
        <v>1855</v>
      </c>
      <c r="F1096" s="121" t="s">
        <v>1856</v>
      </c>
      <c r="G1096" s="119" t="s">
        <v>570</v>
      </c>
      <c r="H1096" s="122">
        <v>1</v>
      </c>
      <c r="I1096" s="150"/>
      <c r="J1096" s="123">
        <f t="shared" si="235"/>
        <v>0</v>
      </c>
      <c r="K1096" s="122">
        <v>1.4999999999999999E-4</v>
      </c>
      <c r="L1096" s="122">
        <f t="shared" si="236"/>
        <v>1.4999999999999999E-4</v>
      </c>
      <c r="M1096" s="122"/>
      <c r="N1096" s="122">
        <f t="shared" si="237"/>
        <v>0</v>
      </c>
      <c r="O1096" s="123">
        <v>21</v>
      </c>
      <c r="P1096" s="123">
        <f t="shared" si="238"/>
        <v>0</v>
      </c>
      <c r="Q1096" s="123">
        <f t="shared" si="239"/>
        <v>0</v>
      </c>
      <c r="R1096" s="9"/>
      <c r="S1096" s="9"/>
      <c r="T1096" s="9"/>
    </row>
    <row r="1097" spans="1:20" ht="11.25" outlineLevel="5" x14ac:dyDescent="0.2">
      <c r="A1097" s="12"/>
      <c r="B1097" s="117"/>
      <c r="C1097" s="118">
        <v>770</v>
      </c>
      <c r="D1097" s="119" t="s">
        <v>501</v>
      </c>
      <c r="E1097" s="120" t="s">
        <v>1857</v>
      </c>
      <c r="F1097" s="121" t="s">
        <v>1858</v>
      </c>
      <c r="G1097" s="119" t="s">
        <v>570</v>
      </c>
      <c r="H1097" s="122">
        <v>1</v>
      </c>
      <c r="I1097" s="150"/>
      <c r="J1097" s="123">
        <f t="shared" si="235"/>
        <v>0</v>
      </c>
      <c r="K1097" s="122">
        <v>3.1E-4</v>
      </c>
      <c r="L1097" s="122">
        <f t="shared" si="236"/>
        <v>3.1E-4</v>
      </c>
      <c r="M1097" s="122"/>
      <c r="N1097" s="122">
        <f t="shared" si="237"/>
        <v>0</v>
      </c>
      <c r="O1097" s="123">
        <v>21</v>
      </c>
      <c r="P1097" s="123">
        <f t="shared" si="238"/>
        <v>0</v>
      </c>
      <c r="Q1097" s="123">
        <f t="shared" si="239"/>
        <v>0</v>
      </c>
      <c r="R1097" s="9"/>
      <c r="S1097" s="9"/>
      <c r="T1097" s="9"/>
    </row>
    <row r="1098" spans="1:20" ht="11.25" outlineLevel="5" x14ac:dyDescent="0.2">
      <c r="A1098" s="12"/>
      <c r="B1098" s="117"/>
      <c r="C1098" s="118">
        <v>771</v>
      </c>
      <c r="D1098" s="119" t="s">
        <v>501</v>
      </c>
      <c r="E1098" s="120" t="s">
        <v>973</v>
      </c>
      <c r="F1098" s="121" t="s">
        <v>1859</v>
      </c>
      <c r="G1098" s="119" t="s">
        <v>547</v>
      </c>
      <c r="H1098" s="122">
        <v>138</v>
      </c>
      <c r="I1098" s="150"/>
      <c r="J1098" s="123">
        <f t="shared" si="235"/>
        <v>0</v>
      </c>
      <c r="K1098" s="122">
        <v>1.9000000000000001E-4</v>
      </c>
      <c r="L1098" s="122">
        <f t="shared" si="236"/>
        <v>2.622E-2</v>
      </c>
      <c r="M1098" s="122"/>
      <c r="N1098" s="122">
        <f t="shared" si="237"/>
        <v>0</v>
      </c>
      <c r="O1098" s="123">
        <v>21</v>
      </c>
      <c r="P1098" s="123">
        <f t="shared" si="238"/>
        <v>0</v>
      </c>
      <c r="Q1098" s="123">
        <f t="shared" si="239"/>
        <v>0</v>
      </c>
      <c r="R1098" s="9"/>
      <c r="S1098" s="9"/>
      <c r="T1098" s="9"/>
    </row>
    <row r="1099" spans="1:20" ht="11.25" outlineLevel="5" x14ac:dyDescent="0.2">
      <c r="A1099" s="12"/>
      <c r="B1099" s="117"/>
      <c r="C1099" s="118">
        <v>772</v>
      </c>
      <c r="D1099" s="119" t="s">
        <v>501</v>
      </c>
      <c r="E1099" s="120" t="s">
        <v>1860</v>
      </c>
      <c r="F1099" s="121" t="s">
        <v>1861</v>
      </c>
      <c r="G1099" s="119" t="s">
        <v>547</v>
      </c>
      <c r="H1099" s="122">
        <v>138</v>
      </c>
      <c r="I1099" s="150"/>
      <c r="J1099" s="123">
        <f t="shared" si="235"/>
        <v>0</v>
      </c>
      <c r="K1099" s="122">
        <v>1.0000000000000001E-5</v>
      </c>
      <c r="L1099" s="122">
        <f t="shared" si="236"/>
        <v>1.3800000000000002E-3</v>
      </c>
      <c r="M1099" s="122"/>
      <c r="N1099" s="122">
        <f t="shared" si="237"/>
        <v>0</v>
      </c>
      <c r="O1099" s="123">
        <v>21</v>
      </c>
      <c r="P1099" s="123">
        <f t="shared" si="238"/>
        <v>0</v>
      </c>
      <c r="Q1099" s="123">
        <f t="shared" si="239"/>
        <v>0</v>
      </c>
      <c r="R1099" s="9"/>
      <c r="S1099" s="9"/>
      <c r="T1099" s="9"/>
    </row>
    <row r="1100" spans="1:20" ht="11.25" outlineLevel="5" x14ac:dyDescent="0.2">
      <c r="A1100" s="12"/>
      <c r="B1100" s="117"/>
      <c r="C1100" s="118">
        <v>773</v>
      </c>
      <c r="D1100" s="119" t="s">
        <v>501</v>
      </c>
      <c r="E1100" s="120" t="s">
        <v>1607</v>
      </c>
      <c r="F1100" s="121" t="s">
        <v>1608</v>
      </c>
      <c r="G1100" s="119" t="s">
        <v>534</v>
      </c>
      <c r="H1100" s="122">
        <v>0.31929999999999986</v>
      </c>
      <c r="I1100" s="150"/>
      <c r="J1100" s="123">
        <f t="shared" si="235"/>
        <v>0</v>
      </c>
      <c r="K1100" s="122"/>
      <c r="L1100" s="122">
        <f t="shared" si="236"/>
        <v>0</v>
      </c>
      <c r="M1100" s="122"/>
      <c r="N1100" s="122">
        <f t="shared" si="237"/>
        <v>0</v>
      </c>
      <c r="O1100" s="123">
        <v>21</v>
      </c>
      <c r="P1100" s="123">
        <f t="shared" si="238"/>
        <v>0</v>
      </c>
      <c r="Q1100" s="123">
        <f t="shared" si="239"/>
        <v>0</v>
      </c>
      <c r="R1100" s="9"/>
      <c r="S1100" s="9"/>
      <c r="T1100" s="9"/>
    </row>
    <row r="1101" spans="1:20" ht="11.25" outlineLevel="5" x14ac:dyDescent="0.2">
      <c r="A1101" s="12"/>
      <c r="B1101" s="117"/>
      <c r="C1101" s="118">
        <v>774</v>
      </c>
      <c r="D1101" s="119" t="s">
        <v>501</v>
      </c>
      <c r="E1101" s="120" t="s">
        <v>1862</v>
      </c>
      <c r="F1101" s="121" t="s">
        <v>1863</v>
      </c>
      <c r="G1101" s="119" t="s">
        <v>570</v>
      </c>
      <c r="H1101" s="122">
        <v>1</v>
      </c>
      <c r="I1101" s="150"/>
      <c r="J1101" s="123">
        <f t="shared" si="235"/>
        <v>0</v>
      </c>
      <c r="K1101" s="122"/>
      <c r="L1101" s="122">
        <f t="shared" si="236"/>
        <v>0</v>
      </c>
      <c r="M1101" s="122"/>
      <c r="N1101" s="122">
        <f t="shared" si="237"/>
        <v>0</v>
      </c>
      <c r="O1101" s="123">
        <v>21</v>
      </c>
      <c r="P1101" s="123">
        <f t="shared" si="238"/>
        <v>0</v>
      </c>
      <c r="Q1101" s="123">
        <f t="shared" si="239"/>
        <v>0</v>
      </c>
      <c r="R1101" s="9"/>
      <c r="S1101" s="9"/>
      <c r="T1101" s="9"/>
    </row>
    <row r="1102" spans="1:20" ht="11.25" outlineLevel="5" x14ac:dyDescent="0.2">
      <c r="A1102" s="12"/>
      <c r="B1102" s="117"/>
      <c r="C1102" s="118">
        <v>775</v>
      </c>
      <c r="D1102" s="119" t="s">
        <v>501</v>
      </c>
      <c r="E1102" s="120" t="s">
        <v>1864</v>
      </c>
      <c r="F1102" s="121" t="s">
        <v>1865</v>
      </c>
      <c r="G1102" s="119" t="s">
        <v>570</v>
      </c>
      <c r="H1102" s="122">
        <v>1</v>
      </c>
      <c r="I1102" s="150"/>
      <c r="J1102" s="123">
        <f t="shared" si="235"/>
        <v>0</v>
      </c>
      <c r="K1102" s="122"/>
      <c r="L1102" s="122">
        <f t="shared" si="236"/>
        <v>0</v>
      </c>
      <c r="M1102" s="122"/>
      <c r="N1102" s="122">
        <f t="shared" si="237"/>
        <v>0</v>
      </c>
      <c r="O1102" s="123">
        <v>21</v>
      </c>
      <c r="P1102" s="123">
        <f t="shared" si="238"/>
        <v>0</v>
      </c>
      <c r="Q1102" s="123">
        <f t="shared" si="239"/>
        <v>0</v>
      </c>
      <c r="R1102" s="9"/>
      <c r="S1102" s="9"/>
      <c r="T1102" s="9"/>
    </row>
    <row r="1103" spans="1:20" ht="11.25" outlineLevel="5" x14ac:dyDescent="0.2">
      <c r="A1103" s="12"/>
      <c r="B1103" s="117"/>
      <c r="C1103" s="118">
        <v>776</v>
      </c>
      <c r="D1103" s="119" t="s">
        <v>501</v>
      </c>
      <c r="E1103" s="120" t="s">
        <v>1866</v>
      </c>
      <c r="F1103" s="121" t="s">
        <v>1867</v>
      </c>
      <c r="G1103" s="119" t="s">
        <v>570</v>
      </c>
      <c r="H1103" s="122">
        <v>1</v>
      </c>
      <c r="I1103" s="150"/>
      <c r="J1103" s="123">
        <f t="shared" si="235"/>
        <v>0</v>
      </c>
      <c r="K1103" s="122"/>
      <c r="L1103" s="122">
        <f t="shared" si="236"/>
        <v>0</v>
      </c>
      <c r="M1103" s="122"/>
      <c r="N1103" s="122">
        <f t="shared" si="237"/>
        <v>0</v>
      </c>
      <c r="O1103" s="123">
        <v>21</v>
      </c>
      <c r="P1103" s="123">
        <f t="shared" si="238"/>
        <v>0</v>
      </c>
      <c r="Q1103" s="123">
        <f t="shared" si="239"/>
        <v>0</v>
      </c>
      <c r="R1103" s="9"/>
      <c r="S1103" s="9"/>
      <c r="T1103" s="9"/>
    </row>
    <row r="1104" spans="1:20" ht="11.25" outlineLevel="5" x14ac:dyDescent="0.2">
      <c r="A1104" s="12"/>
      <c r="B1104" s="117"/>
      <c r="C1104" s="118">
        <v>777</v>
      </c>
      <c r="D1104" s="119" t="s">
        <v>501</v>
      </c>
      <c r="E1104" s="120" t="s">
        <v>1868</v>
      </c>
      <c r="F1104" s="121" t="s">
        <v>1869</v>
      </c>
      <c r="G1104" s="119" t="s">
        <v>570</v>
      </c>
      <c r="H1104" s="122">
        <v>1</v>
      </c>
      <c r="I1104" s="150"/>
      <c r="J1104" s="123">
        <f t="shared" si="235"/>
        <v>0</v>
      </c>
      <c r="K1104" s="122"/>
      <c r="L1104" s="122">
        <f t="shared" si="236"/>
        <v>0</v>
      </c>
      <c r="M1104" s="122"/>
      <c r="N1104" s="122">
        <f t="shared" si="237"/>
        <v>0</v>
      </c>
      <c r="O1104" s="123">
        <v>21</v>
      </c>
      <c r="P1104" s="123">
        <f t="shared" si="238"/>
        <v>0</v>
      </c>
      <c r="Q1104" s="123">
        <f t="shared" si="239"/>
        <v>0</v>
      </c>
      <c r="R1104" s="9"/>
      <c r="S1104" s="9"/>
      <c r="T1104" s="9"/>
    </row>
    <row r="1105" spans="1:20" ht="11.25" outlineLevel="5" x14ac:dyDescent="0.2">
      <c r="A1105" s="12"/>
      <c r="B1105" s="117"/>
      <c r="C1105" s="118">
        <v>778</v>
      </c>
      <c r="D1105" s="119" t="s">
        <v>501</v>
      </c>
      <c r="E1105" s="120" t="s">
        <v>1870</v>
      </c>
      <c r="F1105" s="121" t="s">
        <v>1871</v>
      </c>
      <c r="G1105" s="119" t="s">
        <v>570</v>
      </c>
      <c r="H1105" s="122">
        <v>2</v>
      </c>
      <c r="I1105" s="150"/>
      <c r="J1105" s="123">
        <f t="shared" si="235"/>
        <v>0</v>
      </c>
      <c r="K1105" s="122"/>
      <c r="L1105" s="122">
        <f t="shared" si="236"/>
        <v>0</v>
      </c>
      <c r="M1105" s="122"/>
      <c r="N1105" s="122">
        <f t="shared" si="237"/>
        <v>0</v>
      </c>
      <c r="O1105" s="123">
        <v>21</v>
      </c>
      <c r="P1105" s="123">
        <f t="shared" si="238"/>
        <v>0</v>
      </c>
      <c r="Q1105" s="123">
        <f t="shared" si="239"/>
        <v>0</v>
      </c>
      <c r="R1105" s="9"/>
      <c r="S1105" s="9"/>
      <c r="T1105" s="9"/>
    </row>
    <row r="1106" spans="1:20" outlineLevel="5" x14ac:dyDescent="0.15">
      <c r="B1106" s="7"/>
      <c r="C1106" s="7"/>
      <c r="D1106" s="7"/>
      <c r="E1106" s="7"/>
      <c r="F1106" s="7"/>
      <c r="G1106" s="7"/>
      <c r="H1106" s="7"/>
      <c r="I1106" s="9"/>
      <c r="J1106" s="9"/>
      <c r="K1106" s="7"/>
      <c r="L1106" s="7"/>
      <c r="M1106" s="7"/>
      <c r="N1106" s="7"/>
      <c r="O1106" s="7"/>
      <c r="P1106" s="9"/>
      <c r="Q1106" s="9"/>
    </row>
    <row r="1107" spans="1:20" ht="10.5" outlineLevel="3" x14ac:dyDescent="0.15">
      <c r="A1107" s="69" t="s">
        <v>385</v>
      </c>
      <c r="B1107" s="103">
        <v>4</v>
      </c>
      <c r="C1107" s="104"/>
      <c r="D1107" s="105" t="s">
        <v>499</v>
      </c>
      <c r="E1107" s="105"/>
      <c r="F1107" s="106" t="s">
        <v>165</v>
      </c>
      <c r="G1107" s="105"/>
      <c r="H1107" s="107"/>
      <c r="I1107" s="108"/>
      <c r="J1107" s="71">
        <f>SUBTOTAL(9,J1108:J1124)</f>
        <v>0</v>
      </c>
      <c r="K1107" s="107"/>
      <c r="L1107" s="72">
        <f>SUBTOTAL(9,L1108:L1124)</f>
        <v>0.46471000000000001</v>
      </c>
      <c r="M1107" s="107"/>
      <c r="N1107" s="72">
        <f>SUBTOTAL(9,N1108:N1124)</f>
        <v>0.25770000000000004</v>
      </c>
      <c r="O1107" s="109"/>
      <c r="P1107" s="71">
        <f>SUBTOTAL(9,P1108:P1124)</f>
        <v>0</v>
      </c>
      <c r="Q1107" s="71">
        <f>SUBTOTAL(9,Q1108:Q1124)</f>
        <v>0</v>
      </c>
      <c r="R1107" s="7"/>
      <c r="S1107" s="9"/>
      <c r="T1107" s="9"/>
    </row>
    <row r="1108" spans="1:20" ht="9" outlineLevel="4" x14ac:dyDescent="0.15">
      <c r="A1108" s="73" t="s">
        <v>386</v>
      </c>
      <c r="B1108" s="110">
        <v>5</v>
      </c>
      <c r="C1108" s="111"/>
      <c r="D1108" s="112" t="s">
        <v>500</v>
      </c>
      <c r="E1108" s="112"/>
      <c r="F1108" s="113" t="s">
        <v>387</v>
      </c>
      <c r="G1108" s="112"/>
      <c r="H1108" s="114"/>
      <c r="I1108" s="115"/>
      <c r="J1108" s="75">
        <f>SUBTOTAL(9,J1109:J1124)</f>
        <v>0</v>
      </c>
      <c r="K1108" s="114"/>
      <c r="L1108" s="76">
        <f>SUBTOTAL(9,L1109:L1124)</f>
        <v>0.46471000000000001</v>
      </c>
      <c r="M1108" s="114"/>
      <c r="N1108" s="76">
        <f>SUBTOTAL(9,N1109:N1124)</f>
        <v>0.25770000000000004</v>
      </c>
      <c r="O1108" s="116"/>
      <c r="P1108" s="75">
        <f>SUBTOTAL(9,P1109:P1124)</f>
        <v>0</v>
      </c>
      <c r="Q1108" s="75">
        <f>SUBTOTAL(9,Q1109:Q1124)</f>
        <v>0</v>
      </c>
      <c r="R1108" s="7"/>
      <c r="S1108" s="9"/>
      <c r="T1108" s="9"/>
    </row>
    <row r="1109" spans="1:20" ht="11.25" outlineLevel="5" x14ac:dyDescent="0.2">
      <c r="A1109" s="12"/>
      <c r="B1109" s="117"/>
      <c r="C1109" s="118">
        <v>779</v>
      </c>
      <c r="D1109" s="119" t="s">
        <v>501</v>
      </c>
      <c r="E1109" s="120" t="s">
        <v>1872</v>
      </c>
      <c r="F1109" s="121" t="s">
        <v>1873</v>
      </c>
      <c r="G1109" s="119" t="s">
        <v>985</v>
      </c>
      <c r="H1109" s="122">
        <v>3</v>
      </c>
      <c r="I1109" s="150"/>
      <c r="J1109" s="123">
        <f t="shared" ref="J1109:J1123" si="240">H1109*I1109</f>
        <v>0</v>
      </c>
      <c r="K1109" s="122"/>
      <c r="L1109" s="122">
        <f t="shared" ref="L1109:L1123" si="241">H1109*K1109</f>
        <v>0</v>
      </c>
      <c r="M1109" s="122">
        <v>1.933E-2</v>
      </c>
      <c r="N1109" s="122">
        <f t="shared" ref="N1109:N1123" si="242">H1109*M1109</f>
        <v>5.799E-2</v>
      </c>
      <c r="O1109" s="123">
        <v>21</v>
      </c>
      <c r="P1109" s="123">
        <f t="shared" ref="P1109:P1123" si="243">J1109*(O1109/100)</f>
        <v>0</v>
      </c>
      <c r="Q1109" s="123">
        <f t="shared" ref="Q1109:Q1123" si="244">J1109+P1109</f>
        <v>0</v>
      </c>
      <c r="R1109" s="9"/>
      <c r="S1109" s="9"/>
      <c r="T1109" s="9"/>
    </row>
    <row r="1110" spans="1:20" ht="11.25" outlineLevel="5" x14ac:dyDescent="0.2">
      <c r="A1110" s="12"/>
      <c r="B1110" s="117"/>
      <c r="C1110" s="118">
        <v>780</v>
      </c>
      <c r="D1110" s="119" t="s">
        <v>501</v>
      </c>
      <c r="E1110" s="120" t="s">
        <v>1874</v>
      </c>
      <c r="F1110" s="121" t="s">
        <v>1875</v>
      </c>
      <c r="G1110" s="119" t="s">
        <v>985</v>
      </c>
      <c r="H1110" s="122">
        <v>4</v>
      </c>
      <c r="I1110" s="150"/>
      <c r="J1110" s="123">
        <f t="shared" si="240"/>
        <v>0</v>
      </c>
      <c r="K1110" s="122">
        <v>1.6969999999999999E-2</v>
      </c>
      <c r="L1110" s="122">
        <f t="shared" si="241"/>
        <v>6.7879999999999996E-2</v>
      </c>
      <c r="M1110" s="122"/>
      <c r="N1110" s="122">
        <f t="shared" si="242"/>
        <v>0</v>
      </c>
      <c r="O1110" s="123">
        <v>21</v>
      </c>
      <c r="P1110" s="123">
        <f t="shared" si="243"/>
        <v>0</v>
      </c>
      <c r="Q1110" s="123">
        <f t="shared" si="244"/>
        <v>0</v>
      </c>
      <c r="R1110" s="9"/>
      <c r="S1110" s="9"/>
      <c r="T1110" s="9"/>
    </row>
    <row r="1111" spans="1:20" ht="11.25" outlineLevel="5" x14ac:dyDescent="0.2">
      <c r="A1111" s="12"/>
      <c r="B1111" s="117"/>
      <c r="C1111" s="118">
        <v>781</v>
      </c>
      <c r="D1111" s="119" t="s">
        <v>501</v>
      </c>
      <c r="E1111" s="120" t="s">
        <v>1876</v>
      </c>
      <c r="F1111" s="121" t="s">
        <v>1877</v>
      </c>
      <c r="G1111" s="119" t="s">
        <v>985</v>
      </c>
      <c r="H1111" s="122">
        <v>1</v>
      </c>
      <c r="I1111" s="150"/>
      <c r="J1111" s="123">
        <f t="shared" si="240"/>
        <v>0</v>
      </c>
      <c r="K1111" s="122">
        <v>1.908E-2</v>
      </c>
      <c r="L1111" s="122">
        <f t="shared" si="241"/>
        <v>1.908E-2</v>
      </c>
      <c r="M1111" s="122"/>
      <c r="N1111" s="122">
        <f t="shared" si="242"/>
        <v>0</v>
      </c>
      <c r="O1111" s="123">
        <v>21</v>
      </c>
      <c r="P1111" s="123">
        <f t="shared" si="243"/>
        <v>0</v>
      </c>
      <c r="Q1111" s="123">
        <f t="shared" si="244"/>
        <v>0</v>
      </c>
      <c r="R1111" s="9"/>
      <c r="S1111" s="9"/>
      <c r="T1111" s="9"/>
    </row>
    <row r="1112" spans="1:20" ht="11.25" outlineLevel="5" x14ac:dyDescent="0.2">
      <c r="A1112" s="12"/>
      <c r="B1112" s="117"/>
      <c r="C1112" s="118">
        <v>782</v>
      </c>
      <c r="D1112" s="119" t="s">
        <v>501</v>
      </c>
      <c r="E1112" s="120" t="s">
        <v>1878</v>
      </c>
      <c r="F1112" s="121" t="s">
        <v>1879</v>
      </c>
      <c r="G1112" s="119" t="s">
        <v>985</v>
      </c>
      <c r="H1112" s="122">
        <v>5</v>
      </c>
      <c r="I1112" s="150"/>
      <c r="J1112" s="123">
        <f t="shared" si="240"/>
        <v>0</v>
      </c>
      <c r="K1112" s="122"/>
      <c r="L1112" s="122">
        <f t="shared" si="241"/>
        <v>0</v>
      </c>
      <c r="M1112" s="122">
        <v>1.9460000000000002E-2</v>
      </c>
      <c r="N1112" s="122">
        <f t="shared" si="242"/>
        <v>9.7300000000000011E-2</v>
      </c>
      <c r="O1112" s="123">
        <v>21</v>
      </c>
      <c r="P1112" s="123">
        <f t="shared" si="243"/>
        <v>0</v>
      </c>
      <c r="Q1112" s="123">
        <f t="shared" si="244"/>
        <v>0</v>
      </c>
      <c r="R1112" s="9"/>
      <c r="S1112" s="9"/>
      <c r="T1112" s="9"/>
    </row>
    <row r="1113" spans="1:20" ht="11.25" outlineLevel="5" x14ac:dyDescent="0.2">
      <c r="A1113" s="12"/>
      <c r="B1113" s="117"/>
      <c r="C1113" s="118">
        <v>783</v>
      </c>
      <c r="D1113" s="119" t="s">
        <v>501</v>
      </c>
      <c r="E1113" s="120" t="s">
        <v>1014</v>
      </c>
      <c r="F1113" s="121" t="s">
        <v>1015</v>
      </c>
      <c r="G1113" s="119" t="s">
        <v>985</v>
      </c>
      <c r="H1113" s="122">
        <v>8</v>
      </c>
      <c r="I1113" s="150"/>
      <c r="J1113" s="123">
        <f t="shared" si="240"/>
        <v>0</v>
      </c>
      <c r="K1113" s="122">
        <v>1.4970000000000001E-2</v>
      </c>
      <c r="L1113" s="122">
        <f t="shared" si="241"/>
        <v>0.11976000000000001</v>
      </c>
      <c r="M1113" s="122"/>
      <c r="N1113" s="122">
        <f t="shared" si="242"/>
        <v>0</v>
      </c>
      <c r="O1113" s="123">
        <v>21</v>
      </c>
      <c r="P1113" s="123">
        <f t="shared" si="243"/>
        <v>0</v>
      </c>
      <c r="Q1113" s="123">
        <f t="shared" si="244"/>
        <v>0</v>
      </c>
      <c r="R1113" s="9"/>
      <c r="S1113" s="9"/>
      <c r="T1113" s="9"/>
    </row>
    <row r="1114" spans="1:20" ht="11.25" outlineLevel="5" x14ac:dyDescent="0.2">
      <c r="A1114" s="12"/>
      <c r="B1114" s="117"/>
      <c r="C1114" s="118">
        <v>784</v>
      </c>
      <c r="D1114" s="119" t="s">
        <v>501</v>
      </c>
      <c r="E1114" s="120" t="s">
        <v>1880</v>
      </c>
      <c r="F1114" s="121" t="s">
        <v>1881</v>
      </c>
      <c r="G1114" s="119" t="s">
        <v>985</v>
      </c>
      <c r="H1114" s="122">
        <v>4</v>
      </c>
      <c r="I1114" s="150"/>
      <c r="J1114" s="123">
        <f t="shared" si="240"/>
        <v>0</v>
      </c>
      <c r="K1114" s="122"/>
      <c r="L1114" s="122">
        <f t="shared" si="241"/>
        <v>0</v>
      </c>
      <c r="M1114" s="122">
        <v>2.4500000000000001E-2</v>
      </c>
      <c r="N1114" s="122">
        <f t="shared" si="242"/>
        <v>9.8000000000000004E-2</v>
      </c>
      <c r="O1114" s="123">
        <v>21</v>
      </c>
      <c r="P1114" s="123">
        <f t="shared" si="243"/>
        <v>0</v>
      </c>
      <c r="Q1114" s="123">
        <f t="shared" si="244"/>
        <v>0</v>
      </c>
      <c r="R1114" s="9"/>
      <c r="S1114" s="9"/>
      <c r="T1114" s="9"/>
    </row>
    <row r="1115" spans="1:20" ht="11.25" outlineLevel="5" x14ac:dyDescent="0.2">
      <c r="A1115" s="12"/>
      <c r="B1115" s="117"/>
      <c r="C1115" s="118">
        <v>785</v>
      </c>
      <c r="D1115" s="119" t="s">
        <v>501</v>
      </c>
      <c r="E1115" s="120" t="s">
        <v>1882</v>
      </c>
      <c r="F1115" s="121" t="s">
        <v>1883</v>
      </c>
      <c r="G1115" s="119" t="s">
        <v>985</v>
      </c>
      <c r="H1115" s="122">
        <v>4</v>
      </c>
      <c r="I1115" s="150"/>
      <c r="J1115" s="123">
        <f t="shared" si="240"/>
        <v>0</v>
      </c>
      <c r="K1115" s="122">
        <v>3.5029999999999999E-2</v>
      </c>
      <c r="L1115" s="122">
        <f t="shared" si="241"/>
        <v>0.14011999999999999</v>
      </c>
      <c r="M1115" s="122"/>
      <c r="N1115" s="122">
        <f t="shared" si="242"/>
        <v>0</v>
      </c>
      <c r="O1115" s="123">
        <v>21</v>
      </c>
      <c r="P1115" s="123">
        <f t="shared" si="243"/>
        <v>0</v>
      </c>
      <c r="Q1115" s="123">
        <f t="shared" si="244"/>
        <v>0</v>
      </c>
      <c r="R1115" s="9"/>
      <c r="S1115" s="9"/>
      <c r="T1115" s="9"/>
    </row>
    <row r="1116" spans="1:20" ht="22.5" outlineLevel="5" x14ac:dyDescent="0.2">
      <c r="A1116" s="12"/>
      <c r="B1116" s="117"/>
      <c r="C1116" s="118">
        <v>786</v>
      </c>
      <c r="D1116" s="119" t="s">
        <v>501</v>
      </c>
      <c r="E1116" s="120" t="s">
        <v>1884</v>
      </c>
      <c r="F1116" s="121" t="s">
        <v>1885</v>
      </c>
      <c r="G1116" s="119" t="s">
        <v>985</v>
      </c>
      <c r="H1116" s="122">
        <v>4</v>
      </c>
      <c r="I1116" s="150"/>
      <c r="J1116" s="123">
        <f t="shared" si="240"/>
        <v>0</v>
      </c>
      <c r="K1116" s="122">
        <v>2.0369999999999999E-2</v>
      </c>
      <c r="L1116" s="122">
        <f t="shared" si="241"/>
        <v>8.1479999999999997E-2</v>
      </c>
      <c r="M1116" s="122"/>
      <c r="N1116" s="122">
        <f t="shared" si="242"/>
        <v>0</v>
      </c>
      <c r="O1116" s="123">
        <v>21</v>
      </c>
      <c r="P1116" s="123">
        <f t="shared" si="243"/>
        <v>0</v>
      </c>
      <c r="Q1116" s="123">
        <f t="shared" si="244"/>
        <v>0</v>
      </c>
      <c r="R1116" s="9"/>
      <c r="S1116" s="9"/>
      <c r="T1116" s="9"/>
    </row>
    <row r="1117" spans="1:20" ht="11.25" outlineLevel="5" x14ac:dyDescent="0.2">
      <c r="A1117" s="12"/>
      <c r="B1117" s="117"/>
      <c r="C1117" s="118">
        <v>787</v>
      </c>
      <c r="D1117" s="119" t="s">
        <v>501</v>
      </c>
      <c r="E1117" s="120" t="s">
        <v>1886</v>
      </c>
      <c r="F1117" s="121" t="s">
        <v>1887</v>
      </c>
      <c r="G1117" s="119" t="s">
        <v>985</v>
      </c>
      <c r="H1117" s="122">
        <v>1</v>
      </c>
      <c r="I1117" s="150"/>
      <c r="J1117" s="123">
        <f t="shared" si="240"/>
        <v>0</v>
      </c>
      <c r="K1117" s="122">
        <v>1.4749999999999999E-2</v>
      </c>
      <c r="L1117" s="122">
        <f t="shared" si="241"/>
        <v>1.4749999999999999E-2</v>
      </c>
      <c r="M1117" s="122"/>
      <c r="N1117" s="122">
        <f t="shared" si="242"/>
        <v>0</v>
      </c>
      <c r="O1117" s="123">
        <v>21</v>
      </c>
      <c r="P1117" s="123">
        <f t="shared" si="243"/>
        <v>0</v>
      </c>
      <c r="Q1117" s="123">
        <f t="shared" si="244"/>
        <v>0</v>
      </c>
      <c r="R1117" s="9"/>
      <c r="S1117" s="9"/>
      <c r="T1117" s="9"/>
    </row>
    <row r="1118" spans="1:20" ht="11.25" outlineLevel="5" x14ac:dyDescent="0.2">
      <c r="A1118" s="12"/>
      <c r="B1118" s="117"/>
      <c r="C1118" s="118">
        <v>788</v>
      </c>
      <c r="D1118" s="119" t="s">
        <v>501</v>
      </c>
      <c r="E1118" s="120" t="s">
        <v>1888</v>
      </c>
      <c r="F1118" s="121" t="s">
        <v>1889</v>
      </c>
      <c r="G1118" s="119" t="s">
        <v>570</v>
      </c>
      <c r="H1118" s="122">
        <v>9</v>
      </c>
      <c r="I1118" s="150"/>
      <c r="J1118" s="123">
        <f t="shared" si="240"/>
        <v>0</v>
      </c>
      <c r="K1118" s="122"/>
      <c r="L1118" s="122">
        <f t="shared" si="241"/>
        <v>0</v>
      </c>
      <c r="M1118" s="122">
        <v>4.8999999999999998E-4</v>
      </c>
      <c r="N1118" s="122">
        <f t="shared" si="242"/>
        <v>4.4099999999999999E-3</v>
      </c>
      <c r="O1118" s="123">
        <v>21</v>
      </c>
      <c r="P1118" s="123">
        <f t="shared" si="243"/>
        <v>0</v>
      </c>
      <c r="Q1118" s="123">
        <f t="shared" si="244"/>
        <v>0</v>
      </c>
      <c r="R1118" s="9"/>
      <c r="S1118" s="9"/>
      <c r="T1118" s="9"/>
    </row>
    <row r="1119" spans="1:20" ht="11.25" outlineLevel="5" x14ac:dyDescent="0.2">
      <c r="A1119" s="12"/>
      <c r="B1119" s="117"/>
      <c r="C1119" s="118">
        <v>789</v>
      </c>
      <c r="D1119" s="119" t="s">
        <v>501</v>
      </c>
      <c r="E1119" s="120" t="s">
        <v>1890</v>
      </c>
      <c r="F1119" s="121" t="s">
        <v>1891</v>
      </c>
      <c r="G1119" s="119" t="s">
        <v>985</v>
      </c>
      <c r="H1119" s="122">
        <v>1</v>
      </c>
      <c r="I1119" s="150"/>
      <c r="J1119" s="123">
        <f t="shared" si="240"/>
        <v>0</v>
      </c>
      <c r="K1119" s="122">
        <v>1.9599999999999999E-3</v>
      </c>
      <c r="L1119" s="122">
        <f t="shared" si="241"/>
        <v>1.9599999999999999E-3</v>
      </c>
      <c r="M1119" s="122"/>
      <c r="N1119" s="122">
        <f t="shared" si="242"/>
        <v>0</v>
      </c>
      <c r="O1119" s="123">
        <v>21</v>
      </c>
      <c r="P1119" s="123">
        <f t="shared" si="243"/>
        <v>0</v>
      </c>
      <c r="Q1119" s="123">
        <f t="shared" si="244"/>
        <v>0</v>
      </c>
      <c r="R1119" s="9"/>
      <c r="S1119" s="9"/>
      <c r="T1119" s="9"/>
    </row>
    <row r="1120" spans="1:20" ht="11.25" outlineLevel="5" x14ac:dyDescent="0.2">
      <c r="A1120" s="12"/>
      <c r="B1120" s="117"/>
      <c r="C1120" s="118">
        <v>790</v>
      </c>
      <c r="D1120" s="119" t="s">
        <v>501</v>
      </c>
      <c r="E1120" s="120" t="s">
        <v>1892</v>
      </c>
      <c r="F1120" s="121" t="s">
        <v>1893</v>
      </c>
      <c r="G1120" s="119" t="s">
        <v>985</v>
      </c>
      <c r="H1120" s="122">
        <v>8</v>
      </c>
      <c r="I1120" s="150"/>
      <c r="J1120" s="123">
        <f t="shared" si="240"/>
        <v>0</v>
      </c>
      <c r="K1120" s="122">
        <v>1.5399999999999999E-3</v>
      </c>
      <c r="L1120" s="122">
        <f t="shared" si="241"/>
        <v>1.2319999999999999E-2</v>
      </c>
      <c r="M1120" s="122"/>
      <c r="N1120" s="122">
        <f t="shared" si="242"/>
        <v>0</v>
      </c>
      <c r="O1120" s="123">
        <v>21</v>
      </c>
      <c r="P1120" s="123">
        <f t="shared" si="243"/>
        <v>0</v>
      </c>
      <c r="Q1120" s="123">
        <f t="shared" si="244"/>
        <v>0</v>
      </c>
      <c r="R1120" s="9"/>
      <c r="S1120" s="9"/>
      <c r="T1120" s="9"/>
    </row>
    <row r="1121" spans="1:20" ht="11.25" outlineLevel="5" x14ac:dyDescent="0.2">
      <c r="A1121" s="12"/>
      <c r="B1121" s="117"/>
      <c r="C1121" s="118">
        <v>791</v>
      </c>
      <c r="D1121" s="119" t="s">
        <v>501</v>
      </c>
      <c r="E1121" s="120" t="s">
        <v>1894</v>
      </c>
      <c r="F1121" s="121" t="s">
        <v>1895</v>
      </c>
      <c r="G1121" s="119" t="s">
        <v>985</v>
      </c>
      <c r="H1121" s="122">
        <v>4</v>
      </c>
      <c r="I1121" s="150"/>
      <c r="J1121" s="123">
        <f t="shared" si="240"/>
        <v>0</v>
      </c>
      <c r="K1121" s="122">
        <v>1.8400000000000001E-3</v>
      </c>
      <c r="L1121" s="122">
        <f t="shared" si="241"/>
        <v>7.3600000000000002E-3</v>
      </c>
      <c r="M1121" s="122"/>
      <c r="N1121" s="122">
        <f t="shared" si="242"/>
        <v>0</v>
      </c>
      <c r="O1121" s="123">
        <v>21</v>
      </c>
      <c r="P1121" s="123">
        <f t="shared" si="243"/>
        <v>0</v>
      </c>
      <c r="Q1121" s="123">
        <f t="shared" si="244"/>
        <v>0</v>
      </c>
      <c r="R1121" s="9"/>
      <c r="S1121" s="9"/>
      <c r="T1121" s="9"/>
    </row>
    <row r="1122" spans="1:20" ht="11.25" outlineLevel="5" x14ac:dyDescent="0.2">
      <c r="A1122" s="12"/>
      <c r="B1122" s="117"/>
      <c r="C1122" s="118">
        <v>792</v>
      </c>
      <c r="D1122" s="119" t="s">
        <v>501</v>
      </c>
      <c r="E1122" s="120" t="s">
        <v>1896</v>
      </c>
      <c r="F1122" s="121" t="s">
        <v>1897</v>
      </c>
      <c r="G1122" s="119" t="s">
        <v>534</v>
      </c>
      <c r="H1122" s="122">
        <v>0.46471000000000001</v>
      </c>
      <c r="I1122" s="150"/>
      <c r="J1122" s="123">
        <f t="shared" si="240"/>
        <v>0</v>
      </c>
      <c r="K1122" s="122"/>
      <c r="L1122" s="122">
        <f t="shared" si="241"/>
        <v>0</v>
      </c>
      <c r="M1122" s="122"/>
      <c r="N1122" s="122">
        <f t="shared" si="242"/>
        <v>0</v>
      </c>
      <c r="O1122" s="123">
        <v>21</v>
      </c>
      <c r="P1122" s="123">
        <f t="shared" si="243"/>
        <v>0</v>
      </c>
      <c r="Q1122" s="123">
        <f t="shared" si="244"/>
        <v>0</v>
      </c>
      <c r="R1122" s="9"/>
      <c r="S1122" s="9"/>
      <c r="T1122" s="9"/>
    </row>
    <row r="1123" spans="1:20" ht="11.25" outlineLevel="5" x14ac:dyDescent="0.2">
      <c r="A1123" s="12"/>
      <c r="B1123" s="117"/>
      <c r="C1123" s="118">
        <v>793</v>
      </c>
      <c r="D1123" s="119" t="s">
        <v>501</v>
      </c>
      <c r="E1123" s="120" t="s">
        <v>1898</v>
      </c>
      <c r="F1123" s="121" t="s">
        <v>1899</v>
      </c>
      <c r="G1123" s="119" t="s">
        <v>570</v>
      </c>
      <c r="H1123" s="122">
        <v>1</v>
      </c>
      <c r="I1123" s="150"/>
      <c r="J1123" s="123">
        <f t="shared" si="240"/>
        <v>0</v>
      </c>
      <c r="K1123" s="122"/>
      <c r="L1123" s="122">
        <f t="shared" si="241"/>
        <v>0</v>
      </c>
      <c r="M1123" s="122"/>
      <c r="N1123" s="122">
        <f t="shared" si="242"/>
        <v>0</v>
      </c>
      <c r="O1123" s="123">
        <v>21</v>
      </c>
      <c r="P1123" s="123">
        <f t="shared" si="243"/>
        <v>0</v>
      </c>
      <c r="Q1123" s="123">
        <f t="shared" si="244"/>
        <v>0</v>
      </c>
      <c r="R1123" s="9"/>
      <c r="S1123" s="9"/>
      <c r="T1123" s="9"/>
    </row>
    <row r="1124" spans="1:20" outlineLevel="5" x14ac:dyDescent="0.15">
      <c r="B1124" s="7"/>
      <c r="C1124" s="7"/>
      <c r="D1124" s="7"/>
      <c r="E1124" s="7"/>
      <c r="F1124" s="7"/>
      <c r="G1124" s="7"/>
      <c r="H1124" s="7"/>
      <c r="I1124" s="9"/>
      <c r="J1124" s="9"/>
      <c r="K1124" s="7"/>
      <c r="L1124" s="7"/>
      <c r="M1124" s="7"/>
      <c r="N1124" s="7"/>
      <c r="O1124" s="7"/>
      <c r="P1124" s="9"/>
      <c r="Q1124" s="9"/>
    </row>
    <row r="1125" spans="1:20" ht="10.5" outlineLevel="3" x14ac:dyDescent="0.15">
      <c r="A1125" s="69" t="s">
        <v>388</v>
      </c>
      <c r="B1125" s="103">
        <v>4</v>
      </c>
      <c r="C1125" s="104"/>
      <c r="D1125" s="105" t="s">
        <v>499</v>
      </c>
      <c r="E1125" s="105"/>
      <c r="F1125" s="106" t="s">
        <v>389</v>
      </c>
      <c r="G1125" s="105"/>
      <c r="H1125" s="107"/>
      <c r="I1125" s="108"/>
      <c r="J1125" s="71">
        <f>SUBTOTAL(9,J1126:J1130)</f>
        <v>0</v>
      </c>
      <c r="K1125" s="107"/>
      <c r="L1125" s="72">
        <f>SUBTOTAL(9,L1126:L1130)</f>
        <v>8.2250000000000004E-2</v>
      </c>
      <c r="M1125" s="107"/>
      <c r="N1125" s="72">
        <f>SUBTOTAL(9,N1126:N1130)</f>
        <v>0</v>
      </c>
      <c r="O1125" s="109"/>
      <c r="P1125" s="71">
        <f>SUBTOTAL(9,P1126:P1130)</f>
        <v>0</v>
      </c>
      <c r="Q1125" s="71">
        <f>SUBTOTAL(9,Q1126:Q1130)</f>
        <v>0</v>
      </c>
      <c r="R1125" s="7"/>
      <c r="S1125" s="9"/>
      <c r="T1125" s="9"/>
    </row>
    <row r="1126" spans="1:20" ht="9" outlineLevel="4" x14ac:dyDescent="0.15">
      <c r="A1126" s="73" t="s">
        <v>390</v>
      </c>
      <c r="B1126" s="110">
        <v>5</v>
      </c>
      <c r="C1126" s="111"/>
      <c r="D1126" s="112" t="s">
        <v>500</v>
      </c>
      <c r="E1126" s="112"/>
      <c r="F1126" s="113" t="s">
        <v>391</v>
      </c>
      <c r="G1126" s="112"/>
      <c r="H1126" s="114"/>
      <c r="I1126" s="115"/>
      <c r="J1126" s="75">
        <f>SUBTOTAL(9,J1127:J1130)</f>
        <v>0</v>
      </c>
      <c r="K1126" s="114"/>
      <c r="L1126" s="76">
        <f>SUBTOTAL(9,L1127:L1130)</f>
        <v>8.2250000000000004E-2</v>
      </c>
      <c r="M1126" s="114"/>
      <c r="N1126" s="76">
        <f>SUBTOTAL(9,N1127:N1130)</f>
        <v>0</v>
      </c>
      <c r="O1126" s="116"/>
      <c r="P1126" s="75">
        <f>SUBTOTAL(9,P1127:P1130)</f>
        <v>0</v>
      </c>
      <c r="Q1126" s="75">
        <f>SUBTOTAL(9,Q1127:Q1130)</f>
        <v>0</v>
      </c>
      <c r="R1126" s="7"/>
      <c r="S1126" s="9"/>
      <c r="T1126" s="9"/>
    </row>
    <row r="1127" spans="1:20" ht="22.5" outlineLevel="5" x14ac:dyDescent="0.2">
      <c r="A1127" s="12"/>
      <c r="B1127" s="117"/>
      <c r="C1127" s="118">
        <v>794</v>
      </c>
      <c r="D1127" s="119" t="s">
        <v>501</v>
      </c>
      <c r="E1127" s="120" t="s">
        <v>1900</v>
      </c>
      <c r="F1127" s="121" t="s">
        <v>1901</v>
      </c>
      <c r="G1127" s="119" t="s">
        <v>985</v>
      </c>
      <c r="H1127" s="122">
        <v>4</v>
      </c>
      <c r="I1127" s="150"/>
      <c r="J1127" s="123">
        <f>H1127*I1127</f>
        <v>0</v>
      </c>
      <c r="K1127" s="122">
        <v>1.6650000000000002E-2</v>
      </c>
      <c r="L1127" s="122">
        <f>H1127*K1127</f>
        <v>6.6600000000000006E-2</v>
      </c>
      <c r="M1127" s="122"/>
      <c r="N1127" s="122">
        <f>H1127*M1127</f>
        <v>0</v>
      </c>
      <c r="O1127" s="123">
        <v>21</v>
      </c>
      <c r="P1127" s="123">
        <f>J1127*(O1127/100)</f>
        <v>0</v>
      </c>
      <c r="Q1127" s="123">
        <f>J1127+P1127</f>
        <v>0</v>
      </c>
      <c r="R1127" s="9"/>
      <c r="S1127" s="9"/>
      <c r="T1127" s="9"/>
    </row>
    <row r="1128" spans="1:20" ht="11.25" outlineLevel="5" x14ac:dyDescent="0.2">
      <c r="A1128" s="12"/>
      <c r="B1128" s="117"/>
      <c r="C1128" s="118">
        <v>795</v>
      </c>
      <c r="D1128" s="119" t="s">
        <v>501</v>
      </c>
      <c r="E1128" s="120" t="s">
        <v>1902</v>
      </c>
      <c r="F1128" s="121" t="s">
        <v>1903</v>
      </c>
      <c r="G1128" s="119" t="s">
        <v>985</v>
      </c>
      <c r="H1128" s="122">
        <v>4</v>
      </c>
      <c r="I1128" s="150"/>
      <c r="J1128" s="123">
        <f>H1128*I1128</f>
        <v>0</v>
      </c>
      <c r="K1128" s="122">
        <v>1.4999999999999999E-4</v>
      </c>
      <c r="L1128" s="122">
        <f>H1128*K1128</f>
        <v>5.9999999999999995E-4</v>
      </c>
      <c r="M1128" s="122"/>
      <c r="N1128" s="122">
        <f>H1128*M1128</f>
        <v>0</v>
      </c>
      <c r="O1128" s="123">
        <v>21</v>
      </c>
      <c r="P1128" s="123">
        <f>J1128*(O1128/100)</f>
        <v>0</v>
      </c>
      <c r="Q1128" s="123">
        <f>J1128+P1128</f>
        <v>0</v>
      </c>
      <c r="R1128" s="9"/>
      <c r="S1128" s="9"/>
      <c r="T1128" s="9"/>
    </row>
    <row r="1129" spans="1:20" ht="11.25" outlineLevel="5" x14ac:dyDescent="0.2">
      <c r="A1129" s="12"/>
      <c r="B1129" s="117"/>
      <c r="C1129" s="118">
        <v>796</v>
      </c>
      <c r="D1129" s="119" t="s">
        <v>501</v>
      </c>
      <c r="E1129" s="120" t="s">
        <v>1904</v>
      </c>
      <c r="F1129" s="121" t="s">
        <v>1905</v>
      </c>
      <c r="G1129" s="119" t="s">
        <v>985</v>
      </c>
      <c r="H1129" s="122">
        <v>1</v>
      </c>
      <c r="I1129" s="150"/>
      <c r="J1129" s="123">
        <f>H1129*I1129</f>
        <v>0</v>
      </c>
      <c r="K1129" s="122">
        <v>1.5049999999999999E-2</v>
      </c>
      <c r="L1129" s="122">
        <f>H1129*K1129</f>
        <v>1.5049999999999999E-2</v>
      </c>
      <c r="M1129" s="122"/>
      <c r="N1129" s="122">
        <f>H1129*M1129</f>
        <v>0</v>
      </c>
      <c r="O1129" s="123">
        <v>21</v>
      </c>
      <c r="P1129" s="123">
        <f>J1129*(O1129/100)</f>
        <v>0</v>
      </c>
      <c r="Q1129" s="123">
        <f>J1129+P1129</f>
        <v>0</v>
      </c>
      <c r="R1129" s="9"/>
      <c r="S1129" s="9"/>
      <c r="T1129" s="9"/>
    </row>
    <row r="1130" spans="1:20" outlineLevel="5" x14ac:dyDescent="0.15">
      <c r="B1130" s="7"/>
      <c r="C1130" s="7"/>
      <c r="D1130" s="7"/>
      <c r="E1130" s="7"/>
      <c r="F1130" s="7"/>
      <c r="G1130" s="7"/>
      <c r="H1130" s="7"/>
      <c r="I1130" s="9"/>
      <c r="J1130" s="9"/>
      <c r="K1130" s="7"/>
      <c r="L1130" s="7"/>
      <c r="M1130" s="7"/>
      <c r="N1130" s="7"/>
      <c r="O1130" s="7"/>
      <c r="P1130" s="9"/>
      <c r="Q1130" s="9"/>
    </row>
    <row r="1131" spans="1:20" ht="11.25" outlineLevel="2" x14ac:dyDescent="0.2">
      <c r="A1131" s="65" t="s">
        <v>392</v>
      </c>
      <c r="B1131" s="96">
        <v>3</v>
      </c>
      <c r="C1131" s="97"/>
      <c r="D1131" s="98" t="s">
        <v>498</v>
      </c>
      <c r="E1131" s="98"/>
      <c r="F1131" s="99" t="s">
        <v>393</v>
      </c>
      <c r="G1131" s="98"/>
      <c r="H1131" s="100"/>
      <c r="I1131" s="101"/>
      <c r="J1131" s="67">
        <f>SUBTOTAL(9,J1132:J1152)</f>
        <v>0</v>
      </c>
      <c r="K1131" s="100"/>
      <c r="L1131" s="68">
        <f>SUBTOTAL(9,L1132:L1152)</f>
        <v>0</v>
      </c>
      <c r="M1131" s="100"/>
      <c r="N1131" s="68">
        <f>SUBTOTAL(9,N1132:N1152)</f>
        <v>0</v>
      </c>
      <c r="O1131" s="102"/>
      <c r="P1131" s="67">
        <f>SUBTOTAL(9,P1132:P1152)</f>
        <v>0</v>
      </c>
      <c r="Q1131" s="67">
        <f>SUBTOTAL(9,Q1132:Q1152)</f>
        <v>0</v>
      </c>
      <c r="R1131" s="7"/>
      <c r="S1131" s="9"/>
      <c r="T1131" s="9"/>
    </row>
    <row r="1132" spans="1:20" ht="10.5" outlineLevel="3" x14ac:dyDescent="0.15">
      <c r="A1132" s="69" t="s">
        <v>394</v>
      </c>
      <c r="B1132" s="103">
        <v>4</v>
      </c>
      <c r="C1132" s="104"/>
      <c r="D1132" s="105" t="s">
        <v>499</v>
      </c>
      <c r="E1132" s="105"/>
      <c r="F1132" s="106" t="s">
        <v>395</v>
      </c>
      <c r="G1132" s="105"/>
      <c r="H1132" s="107"/>
      <c r="I1132" s="108"/>
      <c r="J1132" s="71">
        <f>SUBTOTAL(9,J1133:J1152)</f>
        <v>0</v>
      </c>
      <c r="K1132" s="107"/>
      <c r="L1132" s="72">
        <f>SUBTOTAL(9,L1133:L1152)</f>
        <v>0</v>
      </c>
      <c r="M1132" s="107"/>
      <c r="N1132" s="72">
        <f>SUBTOTAL(9,N1133:N1152)</f>
        <v>0</v>
      </c>
      <c r="O1132" s="109"/>
      <c r="P1132" s="71">
        <f>SUBTOTAL(9,P1133:P1152)</f>
        <v>0</v>
      </c>
      <c r="Q1132" s="71">
        <f>SUBTOTAL(9,Q1133:Q1152)</f>
        <v>0</v>
      </c>
      <c r="R1132" s="7"/>
      <c r="S1132" s="9"/>
      <c r="T1132" s="9"/>
    </row>
    <row r="1133" spans="1:20" ht="9" outlineLevel="4" x14ac:dyDescent="0.15">
      <c r="A1133" s="73" t="s">
        <v>396</v>
      </c>
      <c r="B1133" s="110">
        <v>5</v>
      </c>
      <c r="C1133" s="111"/>
      <c r="D1133" s="112" t="s">
        <v>500</v>
      </c>
      <c r="E1133" s="112"/>
      <c r="F1133" s="113" t="s">
        <v>397</v>
      </c>
      <c r="G1133" s="112"/>
      <c r="H1133" s="114"/>
      <c r="I1133" s="115"/>
      <c r="J1133" s="75">
        <f>SUBTOTAL(9,J1134:J1152)</f>
        <v>0</v>
      </c>
      <c r="K1133" s="114"/>
      <c r="L1133" s="76">
        <f>SUBTOTAL(9,L1134:L1152)</f>
        <v>0</v>
      </c>
      <c r="M1133" s="114"/>
      <c r="N1133" s="76">
        <f>SUBTOTAL(9,N1134:N1152)</f>
        <v>0</v>
      </c>
      <c r="O1133" s="116"/>
      <c r="P1133" s="75">
        <f>SUBTOTAL(9,P1134:P1152)</f>
        <v>0</v>
      </c>
      <c r="Q1133" s="75">
        <f>SUBTOTAL(9,Q1134:Q1152)</f>
        <v>0</v>
      </c>
      <c r="R1133" s="7"/>
      <c r="S1133" s="9"/>
      <c r="T1133" s="9"/>
    </row>
    <row r="1134" spans="1:20" ht="22.5" outlineLevel="5" x14ac:dyDescent="0.2">
      <c r="A1134" s="12"/>
      <c r="B1134" s="117"/>
      <c r="C1134" s="118">
        <v>797</v>
      </c>
      <c r="D1134" s="119" t="s">
        <v>501</v>
      </c>
      <c r="E1134" s="120" t="s">
        <v>1906</v>
      </c>
      <c r="F1134" s="121" t="s">
        <v>1907</v>
      </c>
      <c r="G1134" s="119" t="s">
        <v>594</v>
      </c>
      <c r="H1134" s="122">
        <v>3</v>
      </c>
      <c r="I1134" s="150"/>
      <c r="J1134" s="123">
        <f t="shared" ref="J1134:J1151" si="245">H1134*I1134</f>
        <v>0</v>
      </c>
      <c r="K1134" s="122"/>
      <c r="L1134" s="122">
        <f t="shared" ref="L1134:L1151" si="246">H1134*K1134</f>
        <v>0</v>
      </c>
      <c r="M1134" s="122"/>
      <c r="N1134" s="122">
        <f t="shared" ref="N1134:N1151" si="247">H1134*M1134</f>
        <v>0</v>
      </c>
      <c r="O1134" s="123">
        <v>21</v>
      </c>
      <c r="P1134" s="123">
        <f t="shared" ref="P1134:P1151" si="248">J1134*(O1134/100)</f>
        <v>0</v>
      </c>
      <c r="Q1134" s="123">
        <f t="shared" ref="Q1134:Q1151" si="249">J1134+P1134</f>
        <v>0</v>
      </c>
      <c r="R1134" s="9"/>
      <c r="S1134" s="9"/>
      <c r="T1134" s="9"/>
    </row>
    <row r="1135" spans="1:20" ht="22.5" outlineLevel="5" x14ac:dyDescent="0.2">
      <c r="A1135" s="12"/>
      <c r="B1135" s="117"/>
      <c r="C1135" s="118">
        <v>798</v>
      </c>
      <c r="D1135" s="119" t="s">
        <v>501</v>
      </c>
      <c r="E1135" s="120" t="s">
        <v>1908</v>
      </c>
      <c r="F1135" s="121" t="s">
        <v>1909</v>
      </c>
      <c r="G1135" s="119" t="s">
        <v>594</v>
      </c>
      <c r="H1135" s="122">
        <v>3</v>
      </c>
      <c r="I1135" s="150"/>
      <c r="J1135" s="123">
        <f t="shared" si="245"/>
        <v>0</v>
      </c>
      <c r="K1135" s="122"/>
      <c r="L1135" s="122">
        <f t="shared" si="246"/>
        <v>0</v>
      </c>
      <c r="M1135" s="122"/>
      <c r="N1135" s="122">
        <f t="shared" si="247"/>
        <v>0</v>
      </c>
      <c r="O1135" s="123">
        <v>21</v>
      </c>
      <c r="P1135" s="123">
        <f t="shared" si="248"/>
        <v>0</v>
      </c>
      <c r="Q1135" s="123">
        <f t="shared" si="249"/>
        <v>0</v>
      </c>
      <c r="R1135" s="9"/>
      <c r="S1135" s="9"/>
      <c r="T1135" s="9"/>
    </row>
    <row r="1136" spans="1:20" ht="11.25" outlineLevel="5" x14ac:dyDescent="0.2">
      <c r="A1136" s="12"/>
      <c r="B1136" s="117"/>
      <c r="C1136" s="118">
        <v>799</v>
      </c>
      <c r="D1136" s="119" t="s">
        <v>501</v>
      </c>
      <c r="E1136" s="120" t="s">
        <v>1910</v>
      </c>
      <c r="F1136" s="121" t="s">
        <v>1911</v>
      </c>
      <c r="G1136" s="119" t="s">
        <v>594</v>
      </c>
      <c r="H1136" s="122">
        <v>6</v>
      </c>
      <c r="I1136" s="150"/>
      <c r="J1136" s="123">
        <f t="shared" si="245"/>
        <v>0</v>
      </c>
      <c r="K1136" s="122"/>
      <c r="L1136" s="122">
        <f t="shared" si="246"/>
        <v>0</v>
      </c>
      <c r="M1136" s="122"/>
      <c r="N1136" s="122">
        <f t="shared" si="247"/>
        <v>0</v>
      </c>
      <c r="O1136" s="123">
        <v>21</v>
      </c>
      <c r="P1136" s="123">
        <f t="shared" si="248"/>
        <v>0</v>
      </c>
      <c r="Q1136" s="123">
        <f t="shared" si="249"/>
        <v>0</v>
      </c>
      <c r="R1136" s="9"/>
      <c r="S1136" s="9"/>
      <c r="T1136" s="9"/>
    </row>
    <row r="1137" spans="1:20" ht="11.25" outlineLevel="5" x14ac:dyDescent="0.2">
      <c r="A1137" s="12"/>
      <c r="B1137" s="117"/>
      <c r="C1137" s="118">
        <v>800</v>
      </c>
      <c r="D1137" s="119" t="s">
        <v>501</v>
      </c>
      <c r="E1137" s="120" t="s">
        <v>1912</v>
      </c>
      <c r="F1137" s="121" t="s">
        <v>1913</v>
      </c>
      <c r="G1137" s="119" t="s">
        <v>594</v>
      </c>
      <c r="H1137" s="122">
        <v>14</v>
      </c>
      <c r="I1137" s="150"/>
      <c r="J1137" s="123">
        <f t="shared" si="245"/>
        <v>0</v>
      </c>
      <c r="K1137" s="122"/>
      <c r="L1137" s="122">
        <f t="shared" si="246"/>
        <v>0</v>
      </c>
      <c r="M1137" s="122"/>
      <c r="N1137" s="122">
        <f t="shared" si="247"/>
        <v>0</v>
      </c>
      <c r="O1137" s="123">
        <v>21</v>
      </c>
      <c r="P1137" s="123">
        <f t="shared" si="248"/>
        <v>0</v>
      </c>
      <c r="Q1137" s="123">
        <f t="shared" si="249"/>
        <v>0</v>
      </c>
      <c r="R1137" s="9"/>
      <c r="S1137" s="9"/>
      <c r="T1137" s="9"/>
    </row>
    <row r="1138" spans="1:20" ht="11.25" outlineLevel="5" x14ac:dyDescent="0.2">
      <c r="A1138" s="12"/>
      <c r="B1138" s="117"/>
      <c r="C1138" s="118">
        <v>801</v>
      </c>
      <c r="D1138" s="119" t="s">
        <v>501</v>
      </c>
      <c r="E1138" s="120" t="s">
        <v>1914</v>
      </c>
      <c r="F1138" s="121" t="s">
        <v>1915</v>
      </c>
      <c r="G1138" s="119" t="s">
        <v>594</v>
      </c>
      <c r="H1138" s="122">
        <v>10</v>
      </c>
      <c r="I1138" s="150"/>
      <c r="J1138" s="123">
        <f t="shared" si="245"/>
        <v>0</v>
      </c>
      <c r="K1138" s="122"/>
      <c r="L1138" s="122">
        <f t="shared" si="246"/>
        <v>0</v>
      </c>
      <c r="M1138" s="122"/>
      <c r="N1138" s="122">
        <f t="shared" si="247"/>
        <v>0</v>
      </c>
      <c r="O1138" s="123">
        <v>21</v>
      </c>
      <c r="P1138" s="123">
        <f t="shared" si="248"/>
        <v>0</v>
      </c>
      <c r="Q1138" s="123">
        <f t="shared" si="249"/>
        <v>0</v>
      </c>
      <c r="R1138" s="9"/>
      <c r="S1138" s="9"/>
      <c r="T1138" s="9"/>
    </row>
    <row r="1139" spans="1:20" ht="11.25" outlineLevel="5" x14ac:dyDescent="0.2">
      <c r="A1139" s="12"/>
      <c r="B1139" s="117"/>
      <c r="C1139" s="118">
        <v>802</v>
      </c>
      <c r="D1139" s="119" t="s">
        <v>501</v>
      </c>
      <c r="E1139" s="120" t="s">
        <v>1916</v>
      </c>
      <c r="F1139" s="121" t="s">
        <v>1917</v>
      </c>
      <c r="G1139" s="119" t="s">
        <v>594</v>
      </c>
      <c r="H1139" s="122">
        <v>3</v>
      </c>
      <c r="I1139" s="150"/>
      <c r="J1139" s="123">
        <f t="shared" si="245"/>
        <v>0</v>
      </c>
      <c r="K1139" s="122"/>
      <c r="L1139" s="122">
        <f t="shared" si="246"/>
        <v>0</v>
      </c>
      <c r="M1139" s="122"/>
      <c r="N1139" s="122">
        <f t="shared" si="247"/>
        <v>0</v>
      </c>
      <c r="O1139" s="123">
        <v>21</v>
      </c>
      <c r="P1139" s="123">
        <f t="shared" si="248"/>
        <v>0</v>
      </c>
      <c r="Q1139" s="123">
        <f t="shared" si="249"/>
        <v>0</v>
      </c>
      <c r="R1139" s="9"/>
      <c r="S1139" s="9"/>
      <c r="T1139" s="9"/>
    </row>
    <row r="1140" spans="1:20" ht="11.25" outlineLevel="5" x14ac:dyDescent="0.2">
      <c r="A1140" s="12"/>
      <c r="B1140" s="117"/>
      <c r="C1140" s="118">
        <v>803</v>
      </c>
      <c r="D1140" s="119" t="s">
        <v>501</v>
      </c>
      <c r="E1140" s="120" t="s">
        <v>1918</v>
      </c>
      <c r="F1140" s="121" t="s">
        <v>1919</v>
      </c>
      <c r="G1140" s="119" t="s">
        <v>594</v>
      </c>
      <c r="H1140" s="122">
        <v>3</v>
      </c>
      <c r="I1140" s="150"/>
      <c r="J1140" s="123">
        <f t="shared" si="245"/>
        <v>0</v>
      </c>
      <c r="K1140" s="122"/>
      <c r="L1140" s="122">
        <f t="shared" si="246"/>
        <v>0</v>
      </c>
      <c r="M1140" s="122"/>
      <c r="N1140" s="122">
        <f t="shared" si="247"/>
        <v>0</v>
      </c>
      <c r="O1140" s="123">
        <v>21</v>
      </c>
      <c r="P1140" s="123">
        <f t="shared" si="248"/>
        <v>0</v>
      </c>
      <c r="Q1140" s="123">
        <f t="shared" si="249"/>
        <v>0</v>
      </c>
      <c r="R1140" s="9"/>
      <c r="S1140" s="9"/>
      <c r="T1140" s="9"/>
    </row>
    <row r="1141" spans="1:20" ht="11.25" outlineLevel="5" x14ac:dyDescent="0.2">
      <c r="A1141" s="12"/>
      <c r="B1141" s="117"/>
      <c r="C1141" s="118">
        <v>804</v>
      </c>
      <c r="D1141" s="119" t="s">
        <v>501</v>
      </c>
      <c r="E1141" s="120" t="s">
        <v>1920</v>
      </c>
      <c r="F1141" s="121" t="s">
        <v>1921</v>
      </c>
      <c r="G1141" s="119" t="s">
        <v>594</v>
      </c>
      <c r="H1141" s="122">
        <v>3</v>
      </c>
      <c r="I1141" s="150"/>
      <c r="J1141" s="123">
        <f t="shared" si="245"/>
        <v>0</v>
      </c>
      <c r="K1141" s="122"/>
      <c r="L1141" s="122">
        <f t="shared" si="246"/>
        <v>0</v>
      </c>
      <c r="M1141" s="122"/>
      <c r="N1141" s="122">
        <f t="shared" si="247"/>
        <v>0</v>
      </c>
      <c r="O1141" s="123">
        <v>21</v>
      </c>
      <c r="P1141" s="123">
        <f t="shared" si="248"/>
        <v>0</v>
      </c>
      <c r="Q1141" s="123">
        <f t="shared" si="249"/>
        <v>0</v>
      </c>
      <c r="R1141" s="9"/>
      <c r="S1141" s="9"/>
      <c r="T1141" s="9"/>
    </row>
    <row r="1142" spans="1:20" ht="11.25" outlineLevel="5" x14ac:dyDescent="0.2">
      <c r="A1142" s="12"/>
      <c r="B1142" s="117"/>
      <c r="C1142" s="118">
        <v>805</v>
      </c>
      <c r="D1142" s="119" t="s">
        <v>501</v>
      </c>
      <c r="E1142" s="120" t="s">
        <v>1922</v>
      </c>
      <c r="F1142" s="121" t="s">
        <v>1923</v>
      </c>
      <c r="G1142" s="119" t="s">
        <v>594</v>
      </c>
      <c r="H1142" s="122">
        <v>3</v>
      </c>
      <c r="I1142" s="150"/>
      <c r="J1142" s="123">
        <f t="shared" si="245"/>
        <v>0</v>
      </c>
      <c r="K1142" s="122"/>
      <c r="L1142" s="122">
        <f t="shared" si="246"/>
        <v>0</v>
      </c>
      <c r="M1142" s="122"/>
      <c r="N1142" s="122">
        <f t="shared" si="247"/>
        <v>0</v>
      </c>
      <c r="O1142" s="123">
        <v>21</v>
      </c>
      <c r="P1142" s="123">
        <f t="shared" si="248"/>
        <v>0</v>
      </c>
      <c r="Q1142" s="123">
        <f t="shared" si="249"/>
        <v>0</v>
      </c>
      <c r="R1142" s="9"/>
      <c r="S1142" s="9"/>
      <c r="T1142" s="9"/>
    </row>
    <row r="1143" spans="1:20" ht="22.5" outlineLevel="5" x14ac:dyDescent="0.2">
      <c r="A1143" s="12"/>
      <c r="B1143" s="117"/>
      <c r="C1143" s="118">
        <v>806</v>
      </c>
      <c r="D1143" s="119" t="s">
        <v>501</v>
      </c>
      <c r="E1143" s="120" t="s">
        <v>1924</v>
      </c>
      <c r="F1143" s="121" t="s">
        <v>1925</v>
      </c>
      <c r="G1143" s="119" t="s">
        <v>547</v>
      </c>
      <c r="H1143" s="122">
        <v>6</v>
      </c>
      <c r="I1143" s="150"/>
      <c r="J1143" s="123">
        <f t="shared" si="245"/>
        <v>0</v>
      </c>
      <c r="K1143" s="122"/>
      <c r="L1143" s="122">
        <f t="shared" si="246"/>
        <v>0</v>
      </c>
      <c r="M1143" s="122"/>
      <c r="N1143" s="122">
        <f t="shared" si="247"/>
        <v>0</v>
      </c>
      <c r="O1143" s="123">
        <v>21</v>
      </c>
      <c r="P1143" s="123">
        <f t="shared" si="248"/>
        <v>0</v>
      </c>
      <c r="Q1143" s="123">
        <f t="shared" si="249"/>
        <v>0</v>
      </c>
      <c r="R1143" s="9"/>
      <c r="S1143" s="9"/>
      <c r="T1143" s="9"/>
    </row>
    <row r="1144" spans="1:20" ht="22.5" outlineLevel="5" x14ac:dyDescent="0.2">
      <c r="A1144" s="12"/>
      <c r="B1144" s="117"/>
      <c r="C1144" s="118">
        <v>807</v>
      </c>
      <c r="D1144" s="119" t="s">
        <v>501</v>
      </c>
      <c r="E1144" s="120" t="s">
        <v>1926</v>
      </c>
      <c r="F1144" s="121" t="s">
        <v>1927</v>
      </c>
      <c r="G1144" s="119" t="s">
        <v>547</v>
      </c>
      <c r="H1144" s="122">
        <v>34</v>
      </c>
      <c r="I1144" s="150"/>
      <c r="J1144" s="123">
        <f t="shared" si="245"/>
        <v>0</v>
      </c>
      <c r="K1144" s="122"/>
      <c r="L1144" s="122">
        <f t="shared" si="246"/>
        <v>0</v>
      </c>
      <c r="M1144" s="122"/>
      <c r="N1144" s="122">
        <f t="shared" si="247"/>
        <v>0</v>
      </c>
      <c r="O1144" s="123">
        <v>21</v>
      </c>
      <c r="P1144" s="123">
        <f t="shared" si="248"/>
        <v>0</v>
      </c>
      <c r="Q1144" s="123">
        <f t="shared" si="249"/>
        <v>0</v>
      </c>
      <c r="R1144" s="9"/>
      <c r="S1144" s="9"/>
      <c r="T1144" s="9"/>
    </row>
    <row r="1145" spans="1:20" ht="22.5" outlineLevel="5" x14ac:dyDescent="0.2">
      <c r="A1145" s="12"/>
      <c r="B1145" s="117"/>
      <c r="C1145" s="118">
        <v>808</v>
      </c>
      <c r="D1145" s="119" t="s">
        <v>501</v>
      </c>
      <c r="E1145" s="120" t="s">
        <v>1928</v>
      </c>
      <c r="F1145" s="121" t="s">
        <v>1929</v>
      </c>
      <c r="G1145" s="119" t="s">
        <v>547</v>
      </c>
      <c r="H1145" s="122">
        <v>15</v>
      </c>
      <c r="I1145" s="150"/>
      <c r="J1145" s="123">
        <f t="shared" si="245"/>
        <v>0</v>
      </c>
      <c r="K1145" s="122"/>
      <c r="L1145" s="122">
        <f t="shared" si="246"/>
        <v>0</v>
      </c>
      <c r="M1145" s="122"/>
      <c r="N1145" s="122">
        <f t="shared" si="247"/>
        <v>0</v>
      </c>
      <c r="O1145" s="123">
        <v>21</v>
      </c>
      <c r="P1145" s="123">
        <f t="shared" si="248"/>
        <v>0</v>
      </c>
      <c r="Q1145" s="123">
        <f t="shared" si="249"/>
        <v>0</v>
      </c>
      <c r="R1145" s="9"/>
      <c r="S1145" s="9"/>
      <c r="T1145" s="9"/>
    </row>
    <row r="1146" spans="1:20" ht="11.25" outlineLevel="5" x14ac:dyDescent="0.2">
      <c r="A1146" s="12"/>
      <c r="B1146" s="117"/>
      <c r="C1146" s="118">
        <v>809</v>
      </c>
      <c r="D1146" s="119" t="s">
        <v>501</v>
      </c>
      <c r="E1146" s="120" t="s">
        <v>1930</v>
      </c>
      <c r="F1146" s="121" t="s">
        <v>1931</v>
      </c>
      <c r="G1146" s="119" t="s">
        <v>504</v>
      </c>
      <c r="H1146" s="122">
        <v>4.5</v>
      </c>
      <c r="I1146" s="150"/>
      <c r="J1146" s="123">
        <f t="shared" si="245"/>
        <v>0</v>
      </c>
      <c r="K1146" s="122"/>
      <c r="L1146" s="122">
        <f t="shared" si="246"/>
        <v>0</v>
      </c>
      <c r="M1146" s="122"/>
      <c r="N1146" s="122">
        <f t="shared" si="247"/>
        <v>0</v>
      </c>
      <c r="O1146" s="123">
        <v>21</v>
      </c>
      <c r="P1146" s="123">
        <f t="shared" si="248"/>
        <v>0</v>
      </c>
      <c r="Q1146" s="123">
        <f t="shared" si="249"/>
        <v>0</v>
      </c>
      <c r="R1146" s="9"/>
      <c r="S1146" s="9"/>
      <c r="T1146" s="9"/>
    </row>
    <row r="1147" spans="1:20" ht="11.25" outlineLevel="5" x14ac:dyDescent="0.2">
      <c r="A1147" s="12"/>
      <c r="B1147" s="117"/>
      <c r="C1147" s="118">
        <v>810</v>
      </c>
      <c r="D1147" s="119" t="s">
        <v>501</v>
      </c>
      <c r="E1147" s="120" t="s">
        <v>1932</v>
      </c>
      <c r="F1147" s="121" t="s">
        <v>1933</v>
      </c>
      <c r="G1147" s="119" t="s">
        <v>547</v>
      </c>
      <c r="H1147" s="122">
        <v>14</v>
      </c>
      <c r="I1147" s="150"/>
      <c r="J1147" s="123">
        <f t="shared" si="245"/>
        <v>0</v>
      </c>
      <c r="K1147" s="122"/>
      <c r="L1147" s="122">
        <f t="shared" si="246"/>
        <v>0</v>
      </c>
      <c r="M1147" s="122"/>
      <c r="N1147" s="122">
        <f t="shared" si="247"/>
        <v>0</v>
      </c>
      <c r="O1147" s="123">
        <v>21</v>
      </c>
      <c r="P1147" s="123">
        <f t="shared" si="248"/>
        <v>0</v>
      </c>
      <c r="Q1147" s="123">
        <f t="shared" si="249"/>
        <v>0</v>
      </c>
      <c r="R1147" s="9"/>
      <c r="S1147" s="9"/>
      <c r="T1147" s="9"/>
    </row>
    <row r="1148" spans="1:20" ht="11.25" outlineLevel="5" x14ac:dyDescent="0.2">
      <c r="A1148" s="12"/>
      <c r="B1148" s="117"/>
      <c r="C1148" s="118">
        <v>811</v>
      </c>
      <c r="D1148" s="119" t="s">
        <v>501</v>
      </c>
      <c r="E1148" s="120" t="s">
        <v>1934</v>
      </c>
      <c r="F1148" s="121" t="s">
        <v>1935</v>
      </c>
      <c r="G1148" s="119" t="s">
        <v>547</v>
      </c>
      <c r="H1148" s="122">
        <v>10</v>
      </c>
      <c r="I1148" s="150"/>
      <c r="J1148" s="123">
        <f t="shared" si="245"/>
        <v>0</v>
      </c>
      <c r="K1148" s="122"/>
      <c r="L1148" s="122">
        <f t="shared" si="246"/>
        <v>0</v>
      </c>
      <c r="M1148" s="122"/>
      <c r="N1148" s="122">
        <f t="shared" si="247"/>
        <v>0</v>
      </c>
      <c r="O1148" s="123">
        <v>21</v>
      </c>
      <c r="P1148" s="123">
        <f t="shared" si="248"/>
        <v>0</v>
      </c>
      <c r="Q1148" s="123">
        <f t="shared" si="249"/>
        <v>0</v>
      </c>
      <c r="R1148" s="9"/>
      <c r="S1148" s="9"/>
      <c r="T1148" s="9"/>
    </row>
    <row r="1149" spans="1:20" ht="11.25" outlineLevel="5" x14ac:dyDescent="0.2">
      <c r="A1149" s="12"/>
      <c r="B1149" s="117"/>
      <c r="C1149" s="118">
        <v>812</v>
      </c>
      <c r="D1149" s="119" t="s">
        <v>501</v>
      </c>
      <c r="E1149" s="120" t="s">
        <v>1936</v>
      </c>
      <c r="F1149" s="121" t="s">
        <v>1937</v>
      </c>
      <c r="G1149" s="119" t="s">
        <v>570</v>
      </c>
      <c r="H1149" s="122">
        <v>1</v>
      </c>
      <c r="I1149" s="150"/>
      <c r="J1149" s="123">
        <f t="shared" si="245"/>
        <v>0</v>
      </c>
      <c r="K1149" s="122"/>
      <c r="L1149" s="122">
        <f t="shared" si="246"/>
        <v>0</v>
      </c>
      <c r="M1149" s="122"/>
      <c r="N1149" s="122">
        <f t="shared" si="247"/>
        <v>0</v>
      </c>
      <c r="O1149" s="123">
        <v>21</v>
      </c>
      <c r="P1149" s="123">
        <f t="shared" si="248"/>
        <v>0</v>
      </c>
      <c r="Q1149" s="123">
        <f t="shared" si="249"/>
        <v>0</v>
      </c>
      <c r="R1149" s="9"/>
      <c r="S1149" s="9"/>
      <c r="T1149" s="9"/>
    </row>
    <row r="1150" spans="1:20" ht="11.25" outlineLevel="5" x14ac:dyDescent="0.2">
      <c r="A1150" s="12"/>
      <c r="B1150" s="117"/>
      <c r="C1150" s="118">
        <v>813</v>
      </c>
      <c r="D1150" s="119" t="s">
        <v>501</v>
      </c>
      <c r="E1150" s="120" t="s">
        <v>1938</v>
      </c>
      <c r="F1150" s="121" t="s">
        <v>1939</v>
      </c>
      <c r="G1150" s="119" t="s">
        <v>570</v>
      </c>
      <c r="H1150" s="122">
        <v>1</v>
      </c>
      <c r="I1150" s="150"/>
      <c r="J1150" s="123">
        <f t="shared" si="245"/>
        <v>0</v>
      </c>
      <c r="K1150" s="122"/>
      <c r="L1150" s="122">
        <f t="shared" si="246"/>
        <v>0</v>
      </c>
      <c r="M1150" s="122"/>
      <c r="N1150" s="122">
        <f t="shared" si="247"/>
        <v>0</v>
      </c>
      <c r="O1150" s="123">
        <v>21</v>
      </c>
      <c r="P1150" s="123">
        <f t="shared" si="248"/>
        <v>0</v>
      </c>
      <c r="Q1150" s="123">
        <f t="shared" si="249"/>
        <v>0</v>
      </c>
      <c r="R1150" s="9"/>
      <c r="S1150" s="9"/>
      <c r="T1150" s="9"/>
    </row>
    <row r="1151" spans="1:20" ht="11.25" outlineLevel="5" x14ac:dyDescent="0.2">
      <c r="A1151" s="12"/>
      <c r="B1151" s="117"/>
      <c r="C1151" s="118">
        <v>814</v>
      </c>
      <c r="D1151" s="119" t="s">
        <v>501</v>
      </c>
      <c r="E1151" s="120" t="s">
        <v>1940</v>
      </c>
      <c r="F1151" s="121" t="s">
        <v>1941</v>
      </c>
      <c r="G1151" s="119" t="s">
        <v>570</v>
      </c>
      <c r="H1151" s="122">
        <v>4</v>
      </c>
      <c r="I1151" s="150"/>
      <c r="J1151" s="123">
        <f t="shared" si="245"/>
        <v>0</v>
      </c>
      <c r="K1151" s="122"/>
      <c r="L1151" s="122">
        <f t="shared" si="246"/>
        <v>0</v>
      </c>
      <c r="M1151" s="122"/>
      <c r="N1151" s="122">
        <f t="shared" si="247"/>
        <v>0</v>
      </c>
      <c r="O1151" s="123">
        <v>21</v>
      </c>
      <c r="P1151" s="123">
        <f t="shared" si="248"/>
        <v>0</v>
      </c>
      <c r="Q1151" s="123">
        <f t="shared" si="249"/>
        <v>0</v>
      </c>
      <c r="R1151" s="9"/>
      <c r="S1151" s="9"/>
      <c r="T1151" s="9"/>
    </row>
    <row r="1152" spans="1:20" outlineLevel="5" x14ac:dyDescent="0.15">
      <c r="B1152" s="7"/>
      <c r="C1152" s="7"/>
      <c r="D1152" s="7"/>
      <c r="E1152" s="7"/>
      <c r="F1152" s="7"/>
      <c r="G1152" s="7"/>
      <c r="H1152" s="7"/>
      <c r="I1152" s="9"/>
      <c r="J1152" s="9"/>
      <c r="K1152" s="7"/>
      <c r="L1152" s="7"/>
      <c r="M1152" s="7"/>
      <c r="N1152" s="7"/>
      <c r="O1152" s="7"/>
      <c r="P1152" s="9"/>
      <c r="Q1152" s="9"/>
    </row>
    <row r="1153" spans="1:20" ht="11.25" outlineLevel="2" x14ac:dyDescent="0.2">
      <c r="A1153" s="65" t="s">
        <v>398</v>
      </c>
      <c r="B1153" s="96">
        <v>3</v>
      </c>
      <c r="C1153" s="97"/>
      <c r="D1153" s="98" t="s">
        <v>498</v>
      </c>
      <c r="E1153" s="98"/>
      <c r="F1153" s="99" t="s">
        <v>399</v>
      </c>
      <c r="G1153" s="98"/>
      <c r="H1153" s="100"/>
      <c r="I1153" s="101"/>
      <c r="J1153" s="67">
        <f>SUBTOTAL(9,J1154:J1292)</f>
        <v>0</v>
      </c>
      <c r="K1153" s="100"/>
      <c r="L1153" s="68">
        <f>SUBTOTAL(9,L1154:L1292)</f>
        <v>0</v>
      </c>
      <c r="M1153" s="100"/>
      <c r="N1153" s="68">
        <f>SUBTOTAL(9,N1154:N1292)</f>
        <v>0</v>
      </c>
      <c r="O1153" s="102"/>
      <c r="P1153" s="67">
        <f>SUBTOTAL(9,P1154:P1292)</f>
        <v>0</v>
      </c>
      <c r="Q1153" s="67">
        <f>SUBTOTAL(9,Q1154:Q1292)</f>
        <v>0</v>
      </c>
      <c r="R1153" s="7"/>
      <c r="S1153" s="9"/>
      <c r="T1153" s="9"/>
    </row>
    <row r="1154" spans="1:20" ht="10.5" outlineLevel="3" x14ac:dyDescent="0.15">
      <c r="A1154" s="69" t="s">
        <v>400</v>
      </c>
      <c r="B1154" s="103">
        <v>4</v>
      </c>
      <c r="C1154" s="104"/>
      <c r="D1154" s="105" t="s">
        <v>499</v>
      </c>
      <c r="E1154" s="105"/>
      <c r="F1154" s="106" t="s">
        <v>401</v>
      </c>
      <c r="G1154" s="105"/>
      <c r="H1154" s="107"/>
      <c r="I1154" s="108"/>
      <c r="J1154" s="71">
        <f>SUBTOTAL(9,J1155:J1215)</f>
        <v>0</v>
      </c>
      <c r="K1154" s="107"/>
      <c r="L1154" s="72">
        <f>SUBTOTAL(9,L1155:L1215)</f>
        <v>0</v>
      </c>
      <c r="M1154" s="107"/>
      <c r="N1154" s="72">
        <f>SUBTOTAL(9,N1155:N1215)</f>
        <v>0</v>
      </c>
      <c r="O1154" s="109"/>
      <c r="P1154" s="71">
        <f>SUBTOTAL(9,P1155:P1215)</f>
        <v>0</v>
      </c>
      <c r="Q1154" s="71">
        <f>SUBTOTAL(9,Q1155:Q1215)</f>
        <v>0</v>
      </c>
      <c r="R1154" s="7"/>
      <c r="S1154" s="9"/>
      <c r="T1154" s="9"/>
    </row>
    <row r="1155" spans="1:20" ht="9" outlineLevel="4" x14ac:dyDescent="0.15">
      <c r="A1155" s="73" t="s">
        <v>402</v>
      </c>
      <c r="B1155" s="110">
        <v>5</v>
      </c>
      <c r="C1155" s="111"/>
      <c r="D1155" s="112" t="s">
        <v>500</v>
      </c>
      <c r="E1155" s="112"/>
      <c r="F1155" s="113" t="s">
        <v>403</v>
      </c>
      <c r="G1155" s="112"/>
      <c r="H1155" s="114"/>
      <c r="I1155" s="115"/>
      <c r="J1155" s="75">
        <f>SUBTOTAL(9,J1156:J1172)</f>
        <v>0</v>
      </c>
      <c r="K1155" s="114"/>
      <c r="L1155" s="76">
        <f>SUBTOTAL(9,L1156:L1172)</f>
        <v>0</v>
      </c>
      <c r="M1155" s="114"/>
      <c r="N1155" s="76">
        <f>SUBTOTAL(9,N1156:N1172)</f>
        <v>0</v>
      </c>
      <c r="O1155" s="116"/>
      <c r="P1155" s="75">
        <f>SUBTOTAL(9,P1156:P1172)</f>
        <v>0</v>
      </c>
      <c r="Q1155" s="75">
        <f>SUBTOTAL(9,Q1156:Q1172)</f>
        <v>0</v>
      </c>
      <c r="R1155" s="7"/>
      <c r="S1155" s="9"/>
      <c r="T1155" s="9"/>
    </row>
    <row r="1156" spans="1:20" ht="11.25" outlineLevel="5" x14ac:dyDescent="0.2">
      <c r="A1156" s="12"/>
      <c r="B1156" s="117"/>
      <c r="C1156" s="118">
        <v>815</v>
      </c>
      <c r="D1156" s="119" t="s">
        <v>621</v>
      </c>
      <c r="E1156" s="120" t="s">
        <v>1942</v>
      </c>
      <c r="F1156" s="121" t="s">
        <v>1943</v>
      </c>
      <c r="G1156" s="119" t="s">
        <v>859</v>
      </c>
      <c r="H1156" s="122">
        <v>10</v>
      </c>
      <c r="I1156" s="150"/>
      <c r="J1156" s="123">
        <f t="shared" ref="J1156:J1171" si="250">H1156*I1156</f>
        <v>0</v>
      </c>
      <c r="K1156" s="122"/>
      <c r="L1156" s="122">
        <f t="shared" ref="L1156:L1171" si="251">H1156*K1156</f>
        <v>0</v>
      </c>
      <c r="M1156" s="122"/>
      <c r="N1156" s="122">
        <f t="shared" ref="N1156:N1171" si="252">H1156*M1156</f>
        <v>0</v>
      </c>
      <c r="O1156" s="123">
        <v>21</v>
      </c>
      <c r="P1156" s="123">
        <f t="shared" ref="P1156:P1171" si="253">J1156*(O1156/100)</f>
        <v>0</v>
      </c>
      <c r="Q1156" s="123">
        <f t="shared" ref="Q1156:Q1171" si="254">J1156+P1156</f>
        <v>0</v>
      </c>
      <c r="R1156" s="9"/>
      <c r="S1156" s="9"/>
      <c r="T1156" s="9"/>
    </row>
    <row r="1157" spans="1:20" ht="11.25" outlineLevel="5" x14ac:dyDescent="0.2">
      <c r="A1157" s="12"/>
      <c r="B1157" s="117"/>
      <c r="C1157" s="118">
        <v>816</v>
      </c>
      <c r="D1157" s="119" t="s">
        <v>621</v>
      </c>
      <c r="E1157" s="120" t="s">
        <v>1944</v>
      </c>
      <c r="F1157" s="121" t="s">
        <v>1945</v>
      </c>
      <c r="G1157" s="119" t="s">
        <v>859</v>
      </c>
      <c r="H1157" s="122">
        <v>55</v>
      </c>
      <c r="I1157" s="150"/>
      <c r="J1157" s="123">
        <f t="shared" si="250"/>
        <v>0</v>
      </c>
      <c r="K1157" s="122"/>
      <c r="L1157" s="122">
        <f t="shared" si="251"/>
        <v>0</v>
      </c>
      <c r="M1157" s="122"/>
      <c r="N1157" s="122">
        <f t="shared" si="252"/>
        <v>0</v>
      </c>
      <c r="O1157" s="123">
        <v>21</v>
      </c>
      <c r="P1157" s="123">
        <f t="shared" si="253"/>
        <v>0</v>
      </c>
      <c r="Q1157" s="123">
        <f t="shared" si="254"/>
        <v>0</v>
      </c>
      <c r="R1157" s="9"/>
      <c r="S1157" s="9"/>
      <c r="T1157" s="9"/>
    </row>
    <row r="1158" spans="1:20" ht="22.5" outlineLevel="5" x14ac:dyDescent="0.2">
      <c r="A1158" s="12"/>
      <c r="B1158" s="117"/>
      <c r="C1158" s="118">
        <v>817</v>
      </c>
      <c r="D1158" s="119" t="s">
        <v>621</v>
      </c>
      <c r="E1158" s="120" t="s">
        <v>1946</v>
      </c>
      <c r="F1158" s="121" t="s">
        <v>1947</v>
      </c>
      <c r="G1158" s="119" t="s">
        <v>1948</v>
      </c>
      <c r="H1158" s="122">
        <v>1</v>
      </c>
      <c r="I1158" s="150"/>
      <c r="J1158" s="123">
        <f t="shared" si="250"/>
        <v>0</v>
      </c>
      <c r="K1158" s="122"/>
      <c r="L1158" s="122">
        <f t="shared" si="251"/>
        <v>0</v>
      </c>
      <c r="M1158" s="122"/>
      <c r="N1158" s="122">
        <f t="shared" si="252"/>
        <v>0</v>
      </c>
      <c r="O1158" s="123">
        <v>21</v>
      </c>
      <c r="P1158" s="123">
        <f t="shared" si="253"/>
        <v>0</v>
      </c>
      <c r="Q1158" s="123">
        <f t="shared" si="254"/>
        <v>0</v>
      </c>
      <c r="R1158" s="9"/>
      <c r="S1158" s="9"/>
      <c r="T1158" s="9"/>
    </row>
    <row r="1159" spans="1:20" ht="11.25" outlineLevel="5" x14ac:dyDescent="0.2">
      <c r="A1159" s="12"/>
      <c r="B1159" s="117"/>
      <c r="C1159" s="118">
        <v>818</v>
      </c>
      <c r="D1159" s="119" t="s">
        <v>621</v>
      </c>
      <c r="E1159" s="120" t="s">
        <v>1949</v>
      </c>
      <c r="F1159" s="121" t="s">
        <v>1950</v>
      </c>
      <c r="G1159" s="119" t="s">
        <v>859</v>
      </c>
      <c r="H1159" s="122">
        <v>5</v>
      </c>
      <c r="I1159" s="150"/>
      <c r="J1159" s="123">
        <f t="shared" si="250"/>
        <v>0</v>
      </c>
      <c r="K1159" s="122"/>
      <c r="L1159" s="122">
        <f t="shared" si="251"/>
        <v>0</v>
      </c>
      <c r="M1159" s="122"/>
      <c r="N1159" s="122">
        <f t="shared" si="252"/>
        <v>0</v>
      </c>
      <c r="O1159" s="123">
        <v>21</v>
      </c>
      <c r="P1159" s="123">
        <f t="shared" si="253"/>
        <v>0</v>
      </c>
      <c r="Q1159" s="123">
        <f t="shared" si="254"/>
        <v>0</v>
      </c>
      <c r="R1159" s="9"/>
      <c r="S1159" s="9"/>
      <c r="T1159" s="9"/>
    </row>
    <row r="1160" spans="1:20" ht="33.75" outlineLevel="5" x14ac:dyDescent="0.2">
      <c r="A1160" s="12"/>
      <c r="B1160" s="117"/>
      <c r="C1160" s="118">
        <v>819</v>
      </c>
      <c r="D1160" s="119" t="s">
        <v>621</v>
      </c>
      <c r="E1160" s="120" t="s">
        <v>1951</v>
      </c>
      <c r="F1160" s="121" t="s">
        <v>1952</v>
      </c>
      <c r="G1160" s="119" t="s">
        <v>1948</v>
      </c>
      <c r="H1160" s="122">
        <v>1</v>
      </c>
      <c r="I1160" s="150"/>
      <c r="J1160" s="123">
        <f t="shared" si="250"/>
        <v>0</v>
      </c>
      <c r="K1160" s="122"/>
      <c r="L1160" s="122">
        <f t="shared" si="251"/>
        <v>0</v>
      </c>
      <c r="M1160" s="122"/>
      <c r="N1160" s="122">
        <f t="shared" si="252"/>
        <v>0</v>
      </c>
      <c r="O1160" s="123">
        <v>21</v>
      </c>
      <c r="P1160" s="123">
        <f t="shared" si="253"/>
        <v>0</v>
      </c>
      <c r="Q1160" s="123">
        <f t="shared" si="254"/>
        <v>0</v>
      </c>
      <c r="R1160" s="9"/>
      <c r="S1160" s="9"/>
      <c r="T1160" s="9"/>
    </row>
    <row r="1161" spans="1:20" ht="22.5" outlineLevel="5" x14ac:dyDescent="0.2">
      <c r="A1161" s="12"/>
      <c r="B1161" s="117"/>
      <c r="C1161" s="118">
        <v>820</v>
      </c>
      <c r="D1161" s="119" t="s">
        <v>621</v>
      </c>
      <c r="E1161" s="120" t="s">
        <v>1953</v>
      </c>
      <c r="F1161" s="121" t="s">
        <v>1954</v>
      </c>
      <c r="G1161" s="119" t="s">
        <v>859</v>
      </c>
      <c r="H1161" s="122">
        <v>15</v>
      </c>
      <c r="I1161" s="150"/>
      <c r="J1161" s="123">
        <f t="shared" si="250"/>
        <v>0</v>
      </c>
      <c r="K1161" s="122"/>
      <c r="L1161" s="122">
        <f t="shared" si="251"/>
        <v>0</v>
      </c>
      <c r="M1161" s="122"/>
      <c r="N1161" s="122">
        <f t="shared" si="252"/>
        <v>0</v>
      </c>
      <c r="O1161" s="123">
        <v>21</v>
      </c>
      <c r="P1161" s="123">
        <f t="shared" si="253"/>
        <v>0</v>
      </c>
      <c r="Q1161" s="123">
        <f t="shared" si="254"/>
        <v>0</v>
      </c>
      <c r="R1161" s="9"/>
      <c r="S1161" s="9"/>
      <c r="T1161" s="9"/>
    </row>
    <row r="1162" spans="1:20" ht="22.5" outlineLevel="5" x14ac:dyDescent="0.2">
      <c r="A1162" s="12"/>
      <c r="B1162" s="117"/>
      <c r="C1162" s="118">
        <v>821</v>
      </c>
      <c r="D1162" s="119" t="s">
        <v>621</v>
      </c>
      <c r="E1162" s="120" t="s">
        <v>1955</v>
      </c>
      <c r="F1162" s="121" t="s">
        <v>1956</v>
      </c>
      <c r="G1162" s="119" t="s">
        <v>859</v>
      </c>
      <c r="H1162" s="122">
        <v>25</v>
      </c>
      <c r="I1162" s="150"/>
      <c r="J1162" s="123">
        <f t="shared" si="250"/>
        <v>0</v>
      </c>
      <c r="K1162" s="122"/>
      <c r="L1162" s="122">
        <f t="shared" si="251"/>
        <v>0</v>
      </c>
      <c r="M1162" s="122"/>
      <c r="N1162" s="122">
        <f t="shared" si="252"/>
        <v>0</v>
      </c>
      <c r="O1162" s="123">
        <v>21</v>
      </c>
      <c r="P1162" s="123">
        <f t="shared" si="253"/>
        <v>0</v>
      </c>
      <c r="Q1162" s="123">
        <f t="shared" si="254"/>
        <v>0</v>
      </c>
      <c r="R1162" s="9"/>
      <c r="S1162" s="9"/>
      <c r="T1162" s="9"/>
    </row>
    <row r="1163" spans="1:20" ht="33.75" outlineLevel="5" x14ac:dyDescent="0.2">
      <c r="A1163" s="12"/>
      <c r="B1163" s="117"/>
      <c r="C1163" s="118">
        <v>822</v>
      </c>
      <c r="D1163" s="119" t="s">
        <v>621</v>
      </c>
      <c r="E1163" s="120" t="s">
        <v>1957</v>
      </c>
      <c r="F1163" s="121" t="s">
        <v>1958</v>
      </c>
      <c r="G1163" s="119" t="s">
        <v>1948</v>
      </c>
      <c r="H1163" s="122">
        <v>1</v>
      </c>
      <c r="I1163" s="150"/>
      <c r="J1163" s="123">
        <f t="shared" si="250"/>
        <v>0</v>
      </c>
      <c r="K1163" s="122"/>
      <c r="L1163" s="122">
        <f t="shared" si="251"/>
        <v>0</v>
      </c>
      <c r="M1163" s="122"/>
      <c r="N1163" s="122">
        <f t="shared" si="252"/>
        <v>0</v>
      </c>
      <c r="O1163" s="123">
        <v>21</v>
      </c>
      <c r="P1163" s="123">
        <f t="shared" si="253"/>
        <v>0</v>
      </c>
      <c r="Q1163" s="123">
        <f t="shared" si="254"/>
        <v>0</v>
      </c>
      <c r="R1163" s="9"/>
      <c r="S1163" s="9"/>
      <c r="T1163" s="9"/>
    </row>
    <row r="1164" spans="1:20" ht="11.25" outlineLevel="5" x14ac:dyDescent="0.2">
      <c r="A1164" s="12"/>
      <c r="B1164" s="117"/>
      <c r="C1164" s="118">
        <v>823</v>
      </c>
      <c r="D1164" s="119" t="s">
        <v>621</v>
      </c>
      <c r="E1164" s="120" t="s">
        <v>1959</v>
      </c>
      <c r="F1164" s="121" t="s">
        <v>1960</v>
      </c>
      <c r="G1164" s="119" t="s">
        <v>859</v>
      </c>
      <c r="H1164" s="122">
        <v>25</v>
      </c>
      <c r="I1164" s="150"/>
      <c r="J1164" s="123">
        <f t="shared" si="250"/>
        <v>0</v>
      </c>
      <c r="K1164" s="122"/>
      <c r="L1164" s="122">
        <f t="shared" si="251"/>
        <v>0</v>
      </c>
      <c r="M1164" s="122"/>
      <c r="N1164" s="122">
        <f t="shared" si="252"/>
        <v>0</v>
      </c>
      <c r="O1164" s="123">
        <v>21</v>
      </c>
      <c r="P1164" s="123">
        <f t="shared" si="253"/>
        <v>0</v>
      </c>
      <c r="Q1164" s="123">
        <f t="shared" si="254"/>
        <v>0</v>
      </c>
      <c r="R1164" s="9"/>
      <c r="S1164" s="9"/>
      <c r="T1164" s="9"/>
    </row>
    <row r="1165" spans="1:20" ht="11.25" outlineLevel="5" x14ac:dyDescent="0.2">
      <c r="A1165" s="12"/>
      <c r="B1165" s="117"/>
      <c r="C1165" s="118">
        <v>824</v>
      </c>
      <c r="D1165" s="119" t="s">
        <v>621</v>
      </c>
      <c r="E1165" s="120" t="s">
        <v>1961</v>
      </c>
      <c r="F1165" s="121" t="s">
        <v>1962</v>
      </c>
      <c r="G1165" s="119" t="s">
        <v>859</v>
      </c>
      <c r="H1165" s="122">
        <v>45</v>
      </c>
      <c r="I1165" s="150"/>
      <c r="J1165" s="123">
        <f t="shared" si="250"/>
        <v>0</v>
      </c>
      <c r="K1165" s="122"/>
      <c r="L1165" s="122">
        <f t="shared" si="251"/>
        <v>0</v>
      </c>
      <c r="M1165" s="122"/>
      <c r="N1165" s="122">
        <f t="shared" si="252"/>
        <v>0</v>
      </c>
      <c r="O1165" s="123">
        <v>21</v>
      </c>
      <c r="P1165" s="123">
        <f t="shared" si="253"/>
        <v>0</v>
      </c>
      <c r="Q1165" s="123">
        <f t="shared" si="254"/>
        <v>0</v>
      </c>
      <c r="R1165" s="9"/>
      <c r="S1165" s="9"/>
      <c r="T1165" s="9"/>
    </row>
    <row r="1166" spans="1:20" ht="22.5" outlineLevel="5" x14ac:dyDescent="0.2">
      <c r="A1166" s="12"/>
      <c r="B1166" s="117"/>
      <c r="C1166" s="118">
        <v>825</v>
      </c>
      <c r="D1166" s="119" t="s">
        <v>621</v>
      </c>
      <c r="E1166" s="120" t="s">
        <v>1963</v>
      </c>
      <c r="F1166" s="121" t="s">
        <v>1964</v>
      </c>
      <c r="G1166" s="119" t="s">
        <v>594</v>
      </c>
      <c r="H1166" s="122">
        <v>9</v>
      </c>
      <c r="I1166" s="150"/>
      <c r="J1166" s="123">
        <f t="shared" si="250"/>
        <v>0</v>
      </c>
      <c r="K1166" s="122"/>
      <c r="L1166" s="122">
        <f t="shared" si="251"/>
        <v>0</v>
      </c>
      <c r="M1166" s="122"/>
      <c r="N1166" s="122">
        <f t="shared" si="252"/>
        <v>0</v>
      </c>
      <c r="O1166" s="123">
        <v>21</v>
      </c>
      <c r="P1166" s="123">
        <f t="shared" si="253"/>
        <v>0</v>
      </c>
      <c r="Q1166" s="123">
        <f t="shared" si="254"/>
        <v>0</v>
      </c>
      <c r="R1166" s="9"/>
      <c r="S1166" s="9"/>
      <c r="T1166" s="9"/>
    </row>
    <row r="1167" spans="1:20" ht="22.5" outlineLevel="5" x14ac:dyDescent="0.2">
      <c r="A1167" s="12"/>
      <c r="B1167" s="117"/>
      <c r="C1167" s="118">
        <v>826</v>
      </c>
      <c r="D1167" s="119" t="s">
        <v>621</v>
      </c>
      <c r="E1167" s="120" t="s">
        <v>1965</v>
      </c>
      <c r="F1167" s="121" t="s">
        <v>1966</v>
      </c>
      <c r="G1167" s="119" t="s">
        <v>594</v>
      </c>
      <c r="H1167" s="122">
        <v>29</v>
      </c>
      <c r="I1167" s="150"/>
      <c r="J1167" s="123">
        <f t="shared" si="250"/>
        <v>0</v>
      </c>
      <c r="K1167" s="122"/>
      <c r="L1167" s="122">
        <f t="shared" si="251"/>
        <v>0</v>
      </c>
      <c r="M1167" s="122"/>
      <c r="N1167" s="122">
        <f t="shared" si="252"/>
        <v>0</v>
      </c>
      <c r="O1167" s="123">
        <v>21</v>
      </c>
      <c r="P1167" s="123">
        <f t="shared" si="253"/>
        <v>0</v>
      </c>
      <c r="Q1167" s="123">
        <f t="shared" si="254"/>
        <v>0</v>
      </c>
      <c r="R1167" s="9"/>
      <c r="S1167" s="9"/>
      <c r="T1167" s="9"/>
    </row>
    <row r="1168" spans="1:20" ht="11.25" outlineLevel="5" x14ac:dyDescent="0.2">
      <c r="A1168" s="12"/>
      <c r="B1168" s="117"/>
      <c r="C1168" s="118">
        <v>827</v>
      </c>
      <c r="D1168" s="119" t="s">
        <v>621</v>
      </c>
      <c r="E1168" s="120" t="s">
        <v>1967</v>
      </c>
      <c r="F1168" s="121" t="s">
        <v>1968</v>
      </c>
      <c r="G1168" s="119" t="s">
        <v>594</v>
      </c>
      <c r="H1168" s="122">
        <v>3</v>
      </c>
      <c r="I1168" s="150"/>
      <c r="J1168" s="123">
        <f t="shared" si="250"/>
        <v>0</v>
      </c>
      <c r="K1168" s="122"/>
      <c r="L1168" s="122">
        <f t="shared" si="251"/>
        <v>0</v>
      </c>
      <c r="M1168" s="122"/>
      <c r="N1168" s="122">
        <f t="shared" si="252"/>
        <v>0</v>
      </c>
      <c r="O1168" s="123">
        <v>21</v>
      </c>
      <c r="P1168" s="123">
        <f t="shared" si="253"/>
        <v>0</v>
      </c>
      <c r="Q1168" s="123">
        <f t="shared" si="254"/>
        <v>0</v>
      </c>
      <c r="R1168" s="9"/>
      <c r="S1168" s="9"/>
      <c r="T1168" s="9"/>
    </row>
    <row r="1169" spans="1:20" ht="11.25" outlineLevel="5" x14ac:dyDescent="0.2">
      <c r="A1169" s="12"/>
      <c r="B1169" s="117"/>
      <c r="C1169" s="118">
        <v>828</v>
      </c>
      <c r="D1169" s="119" t="s">
        <v>621</v>
      </c>
      <c r="E1169" s="120" t="s">
        <v>1969</v>
      </c>
      <c r="F1169" s="121" t="s">
        <v>1970</v>
      </c>
      <c r="G1169" s="119" t="s">
        <v>594</v>
      </c>
      <c r="H1169" s="122">
        <v>1</v>
      </c>
      <c r="I1169" s="150"/>
      <c r="J1169" s="123">
        <f t="shared" si="250"/>
        <v>0</v>
      </c>
      <c r="K1169" s="122"/>
      <c r="L1169" s="122">
        <f t="shared" si="251"/>
        <v>0</v>
      </c>
      <c r="M1169" s="122"/>
      <c r="N1169" s="122">
        <f t="shared" si="252"/>
        <v>0</v>
      </c>
      <c r="O1169" s="123">
        <v>21</v>
      </c>
      <c r="P1169" s="123">
        <f t="shared" si="253"/>
        <v>0</v>
      </c>
      <c r="Q1169" s="123">
        <f t="shared" si="254"/>
        <v>0</v>
      </c>
      <c r="R1169" s="9"/>
      <c r="S1169" s="9"/>
      <c r="T1169" s="9"/>
    </row>
    <row r="1170" spans="1:20" ht="22.5" outlineLevel="5" x14ac:dyDescent="0.2">
      <c r="A1170" s="12"/>
      <c r="B1170" s="117"/>
      <c r="C1170" s="118">
        <v>829</v>
      </c>
      <c r="D1170" s="119" t="s">
        <v>621</v>
      </c>
      <c r="E1170" s="120" t="s">
        <v>1971</v>
      </c>
      <c r="F1170" s="121" t="s">
        <v>1972</v>
      </c>
      <c r="G1170" s="119" t="s">
        <v>1948</v>
      </c>
      <c r="H1170" s="122">
        <v>1</v>
      </c>
      <c r="I1170" s="150"/>
      <c r="J1170" s="123">
        <f t="shared" si="250"/>
        <v>0</v>
      </c>
      <c r="K1170" s="122"/>
      <c r="L1170" s="122">
        <f t="shared" si="251"/>
        <v>0</v>
      </c>
      <c r="M1170" s="122"/>
      <c r="N1170" s="122">
        <f t="shared" si="252"/>
        <v>0</v>
      </c>
      <c r="O1170" s="123">
        <v>21</v>
      </c>
      <c r="P1170" s="123">
        <f t="shared" si="253"/>
        <v>0</v>
      </c>
      <c r="Q1170" s="123">
        <f t="shared" si="254"/>
        <v>0</v>
      </c>
      <c r="R1170" s="9"/>
      <c r="S1170" s="9"/>
      <c r="T1170" s="9"/>
    </row>
    <row r="1171" spans="1:20" ht="22.5" outlineLevel="5" x14ac:dyDescent="0.2">
      <c r="A1171" s="12"/>
      <c r="B1171" s="117"/>
      <c r="C1171" s="118">
        <v>830</v>
      </c>
      <c r="D1171" s="119" t="s">
        <v>621</v>
      </c>
      <c r="E1171" s="120" t="s">
        <v>1973</v>
      </c>
      <c r="F1171" s="121" t="s">
        <v>1974</v>
      </c>
      <c r="G1171" s="119" t="s">
        <v>594</v>
      </c>
      <c r="H1171" s="122">
        <v>5</v>
      </c>
      <c r="I1171" s="150"/>
      <c r="J1171" s="123">
        <f t="shared" si="250"/>
        <v>0</v>
      </c>
      <c r="K1171" s="122"/>
      <c r="L1171" s="122">
        <f t="shared" si="251"/>
        <v>0</v>
      </c>
      <c r="M1171" s="122"/>
      <c r="N1171" s="122">
        <f t="shared" si="252"/>
        <v>0</v>
      </c>
      <c r="O1171" s="123">
        <v>21</v>
      </c>
      <c r="P1171" s="123">
        <f t="shared" si="253"/>
        <v>0</v>
      </c>
      <c r="Q1171" s="123">
        <f t="shared" si="254"/>
        <v>0</v>
      </c>
      <c r="R1171" s="9"/>
      <c r="S1171" s="9"/>
      <c r="T1171" s="9"/>
    </row>
    <row r="1172" spans="1:20" outlineLevel="5" x14ac:dyDescent="0.15">
      <c r="B1172" s="7"/>
      <c r="C1172" s="7"/>
      <c r="D1172" s="7"/>
      <c r="E1172" s="7"/>
      <c r="F1172" s="7"/>
      <c r="G1172" s="7"/>
      <c r="H1172" s="7"/>
      <c r="I1172" s="9"/>
      <c r="J1172" s="9"/>
      <c r="K1172" s="7"/>
      <c r="L1172" s="7"/>
      <c r="M1172" s="7"/>
      <c r="N1172" s="7"/>
      <c r="O1172" s="7"/>
      <c r="P1172" s="9"/>
      <c r="Q1172" s="9"/>
    </row>
    <row r="1173" spans="1:20" ht="9" outlineLevel="4" x14ac:dyDescent="0.15">
      <c r="A1173" s="73" t="s">
        <v>404</v>
      </c>
      <c r="B1173" s="110">
        <v>5</v>
      </c>
      <c r="C1173" s="111"/>
      <c r="D1173" s="112" t="s">
        <v>500</v>
      </c>
      <c r="E1173" s="112"/>
      <c r="F1173" s="113" t="s">
        <v>405</v>
      </c>
      <c r="G1173" s="112"/>
      <c r="H1173" s="114"/>
      <c r="I1173" s="115"/>
      <c r="J1173" s="75">
        <f>SUBTOTAL(9,J1174:J1178)</f>
        <v>0</v>
      </c>
      <c r="K1173" s="114"/>
      <c r="L1173" s="76">
        <f>SUBTOTAL(9,L1174:L1178)</f>
        <v>0</v>
      </c>
      <c r="M1173" s="114"/>
      <c r="N1173" s="76">
        <f>SUBTOTAL(9,N1174:N1178)</f>
        <v>0</v>
      </c>
      <c r="O1173" s="116"/>
      <c r="P1173" s="75">
        <f>SUBTOTAL(9,P1174:P1178)</f>
        <v>0</v>
      </c>
      <c r="Q1173" s="75">
        <f>SUBTOTAL(9,Q1174:Q1178)</f>
        <v>0</v>
      </c>
      <c r="R1173" s="7"/>
      <c r="S1173" s="9"/>
      <c r="T1173" s="9"/>
    </row>
    <row r="1174" spans="1:20" ht="22.5" outlineLevel="5" x14ac:dyDescent="0.2">
      <c r="A1174" s="12"/>
      <c r="B1174" s="117"/>
      <c r="C1174" s="118">
        <v>831</v>
      </c>
      <c r="D1174" s="119" t="s">
        <v>621</v>
      </c>
      <c r="E1174" s="120" t="s">
        <v>1975</v>
      </c>
      <c r="F1174" s="121" t="s">
        <v>1976</v>
      </c>
      <c r="G1174" s="119" t="s">
        <v>1948</v>
      </c>
      <c r="H1174" s="122">
        <v>1</v>
      </c>
      <c r="I1174" s="150"/>
      <c r="J1174" s="123">
        <f>H1174*I1174</f>
        <v>0</v>
      </c>
      <c r="K1174" s="122"/>
      <c r="L1174" s="122">
        <f>H1174*K1174</f>
        <v>0</v>
      </c>
      <c r="M1174" s="122"/>
      <c r="N1174" s="122">
        <f>H1174*M1174</f>
        <v>0</v>
      </c>
      <c r="O1174" s="123">
        <v>21</v>
      </c>
      <c r="P1174" s="123">
        <f>J1174*(O1174/100)</f>
        <v>0</v>
      </c>
      <c r="Q1174" s="123">
        <f>J1174+P1174</f>
        <v>0</v>
      </c>
      <c r="R1174" s="9"/>
      <c r="S1174" s="9"/>
      <c r="T1174" s="9"/>
    </row>
    <row r="1175" spans="1:20" ht="11.25" outlineLevel="5" x14ac:dyDescent="0.2">
      <c r="A1175" s="12"/>
      <c r="B1175" s="117"/>
      <c r="C1175" s="118">
        <v>832</v>
      </c>
      <c r="D1175" s="119" t="s">
        <v>621</v>
      </c>
      <c r="E1175" s="120" t="s">
        <v>1977</v>
      </c>
      <c r="F1175" s="121" t="s">
        <v>1978</v>
      </c>
      <c r="G1175" s="119" t="s">
        <v>859</v>
      </c>
      <c r="H1175" s="122">
        <v>18</v>
      </c>
      <c r="I1175" s="150"/>
      <c r="J1175" s="123">
        <f>H1175*I1175</f>
        <v>0</v>
      </c>
      <c r="K1175" s="122"/>
      <c r="L1175" s="122">
        <f>H1175*K1175</f>
        <v>0</v>
      </c>
      <c r="M1175" s="122"/>
      <c r="N1175" s="122">
        <f>H1175*M1175</f>
        <v>0</v>
      </c>
      <c r="O1175" s="123">
        <v>21</v>
      </c>
      <c r="P1175" s="123">
        <f>J1175*(O1175/100)</f>
        <v>0</v>
      </c>
      <c r="Q1175" s="123">
        <f>J1175+P1175</f>
        <v>0</v>
      </c>
      <c r="R1175" s="9"/>
      <c r="S1175" s="9"/>
      <c r="T1175" s="9"/>
    </row>
    <row r="1176" spans="1:20" ht="11.25" outlineLevel="5" x14ac:dyDescent="0.2">
      <c r="A1176" s="12"/>
      <c r="B1176" s="117"/>
      <c r="C1176" s="118">
        <v>833</v>
      </c>
      <c r="D1176" s="119" t="s">
        <v>621</v>
      </c>
      <c r="E1176" s="120" t="s">
        <v>1979</v>
      </c>
      <c r="F1176" s="121" t="s">
        <v>1980</v>
      </c>
      <c r="G1176" s="119" t="s">
        <v>1948</v>
      </c>
      <c r="H1176" s="122">
        <v>1</v>
      </c>
      <c r="I1176" s="150"/>
      <c r="J1176" s="123">
        <f>H1176*I1176</f>
        <v>0</v>
      </c>
      <c r="K1176" s="122"/>
      <c r="L1176" s="122">
        <f>H1176*K1176</f>
        <v>0</v>
      </c>
      <c r="M1176" s="122"/>
      <c r="N1176" s="122">
        <f>H1176*M1176</f>
        <v>0</v>
      </c>
      <c r="O1176" s="123">
        <v>21</v>
      </c>
      <c r="P1176" s="123">
        <f>J1176*(O1176/100)</f>
        <v>0</v>
      </c>
      <c r="Q1176" s="123">
        <f>J1176+P1176</f>
        <v>0</v>
      </c>
      <c r="R1176" s="9"/>
      <c r="S1176" s="9"/>
      <c r="T1176" s="9"/>
    </row>
    <row r="1177" spans="1:20" ht="11.25" outlineLevel="5" x14ac:dyDescent="0.2">
      <c r="A1177" s="12"/>
      <c r="B1177" s="117"/>
      <c r="C1177" s="118">
        <v>834</v>
      </c>
      <c r="D1177" s="119" t="s">
        <v>621</v>
      </c>
      <c r="E1177" s="120" t="s">
        <v>1981</v>
      </c>
      <c r="F1177" s="121" t="s">
        <v>1982</v>
      </c>
      <c r="G1177" s="119" t="s">
        <v>594</v>
      </c>
      <c r="H1177" s="122">
        <v>3</v>
      </c>
      <c r="I1177" s="150"/>
      <c r="J1177" s="123">
        <f>H1177*I1177</f>
        <v>0</v>
      </c>
      <c r="K1177" s="122"/>
      <c r="L1177" s="122">
        <f>H1177*K1177</f>
        <v>0</v>
      </c>
      <c r="M1177" s="122"/>
      <c r="N1177" s="122">
        <f>H1177*M1177</f>
        <v>0</v>
      </c>
      <c r="O1177" s="123">
        <v>21</v>
      </c>
      <c r="P1177" s="123">
        <f>J1177*(O1177/100)</f>
        <v>0</v>
      </c>
      <c r="Q1177" s="123">
        <f>J1177+P1177</f>
        <v>0</v>
      </c>
      <c r="R1177" s="9"/>
      <c r="S1177" s="9"/>
      <c r="T1177" s="9"/>
    </row>
    <row r="1178" spans="1:20" outlineLevel="5" x14ac:dyDescent="0.15">
      <c r="B1178" s="7"/>
      <c r="C1178" s="7"/>
      <c r="D1178" s="7"/>
      <c r="E1178" s="7"/>
      <c r="F1178" s="7"/>
      <c r="G1178" s="7"/>
      <c r="H1178" s="7"/>
      <c r="I1178" s="9"/>
      <c r="J1178" s="9"/>
      <c r="K1178" s="7"/>
      <c r="L1178" s="7"/>
      <c r="M1178" s="7"/>
      <c r="N1178" s="7"/>
      <c r="O1178" s="7"/>
      <c r="P1178" s="9"/>
      <c r="Q1178" s="9"/>
    </row>
    <row r="1179" spans="1:20" ht="9" outlineLevel="4" x14ac:dyDescent="0.15">
      <c r="A1179" s="73" t="s">
        <v>406</v>
      </c>
      <c r="B1179" s="110">
        <v>5</v>
      </c>
      <c r="C1179" s="111"/>
      <c r="D1179" s="112" t="s">
        <v>500</v>
      </c>
      <c r="E1179" s="112"/>
      <c r="F1179" s="113" t="s">
        <v>407</v>
      </c>
      <c r="G1179" s="112"/>
      <c r="H1179" s="114"/>
      <c r="I1179" s="115"/>
      <c r="J1179" s="75">
        <f>SUBTOTAL(9,J1180:J1184)</f>
        <v>0</v>
      </c>
      <c r="K1179" s="114"/>
      <c r="L1179" s="76">
        <f>SUBTOTAL(9,L1180:L1184)</f>
        <v>0</v>
      </c>
      <c r="M1179" s="114"/>
      <c r="N1179" s="76">
        <f>SUBTOTAL(9,N1180:N1184)</f>
        <v>0</v>
      </c>
      <c r="O1179" s="116"/>
      <c r="P1179" s="75">
        <f>SUBTOTAL(9,P1180:P1184)</f>
        <v>0</v>
      </c>
      <c r="Q1179" s="75">
        <f>SUBTOTAL(9,Q1180:Q1184)</f>
        <v>0</v>
      </c>
      <c r="R1179" s="7"/>
      <c r="S1179" s="9"/>
      <c r="T1179" s="9"/>
    </row>
    <row r="1180" spans="1:20" ht="11.25" outlineLevel="5" x14ac:dyDescent="0.2">
      <c r="A1180" s="12"/>
      <c r="B1180" s="117"/>
      <c r="C1180" s="118">
        <v>835</v>
      </c>
      <c r="D1180" s="119" t="s">
        <v>621</v>
      </c>
      <c r="E1180" s="120" t="s">
        <v>1983</v>
      </c>
      <c r="F1180" s="121" t="s">
        <v>1984</v>
      </c>
      <c r="G1180" s="119" t="s">
        <v>859</v>
      </c>
      <c r="H1180" s="122">
        <v>135</v>
      </c>
      <c r="I1180" s="150"/>
      <c r="J1180" s="123">
        <f>H1180*I1180</f>
        <v>0</v>
      </c>
      <c r="K1180" s="122"/>
      <c r="L1180" s="122">
        <f>H1180*K1180</f>
        <v>0</v>
      </c>
      <c r="M1180" s="122"/>
      <c r="N1180" s="122">
        <f>H1180*M1180</f>
        <v>0</v>
      </c>
      <c r="O1180" s="123">
        <v>21</v>
      </c>
      <c r="P1180" s="123">
        <f>J1180*(O1180/100)</f>
        <v>0</v>
      </c>
      <c r="Q1180" s="123">
        <f>J1180+P1180</f>
        <v>0</v>
      </c>
      <c r="R1180" s="9"/>
      <c r="S1180" s="9"/>
      <c r="T1180" s="9"/>
    </row>
    <row r="1181" spans="1:20" ht="11.25" outlineLevel="5" x14ac:dyDescent="0.2">
      <c r="A1181" s="12"/>
      <c r="B1181" s="117"/>
      <c r="C1181" s="118">
        <v>836</v>
      </c>
      <c r="D1181" s="119" t="s">
        <v>621</v>
      </c>
      <c r="E1181" s="120" t="s">
        <v>1985</v>
      </c>
      <c r="F1181" s="121" t="s">
        <v>1986</v>
      </c>
      <c r="G1181" s="119" t="s">
        <v>859</v>
      </c>
      <c r="H1181" s="122">
        <v>485</v>
      </c>
      <c r="I1181" s="150"/>
      <c r="J1181" s="123">
        <f>H1181*I1181</f>
        <v>0</v>
      </c>
      <c r="K1181" s="122"/>
      <c r="L1181" s="122">
        <f>H1181*K1181</f>
        <v>0</v>
      </c>
      <c r="M1181" s="122"/>
      <c r="N1181" s="122">
        <f>H1181*M1181</f>
        <v>0</v>
      </c>
      <c r="O1181" s="123">
        <v>21</v>
      </c>
      <c r="P1181" s="123">
        <f>J1181*(O1181/100)</f>
        <v>0</v>
      </c>
      <c r="Q1181" s="123">
        <f>J1181+P1181</f>
        <v>0</v>
      </c>
      <c r="R1181" s="9"/>
      <c r="S1181" s="9"/>
      <c r="T1181" s="9"/>
    </row>
    <row r="1182" spans="1:20" ht="11.25" outlineLevel="5" x14ac:dyDescent="0.2">
      <c r="A1182" s="12"/>
      <c r="B1182" s="117"/>
      <c r="C1182" s="118">
        <v>837</v>
      </c>
      <c r="D1182" s="119" t="s">
        <v>621</v>
      </c>
      <c r="E1182" s="120" t="s">
        <v>1987</v>
      </c>
      <c r="F1182" s="121" t="s">
        <v>1988</v>
      </c>
      <c r="G1182" s="119" t="s">
        <v>859</v>
      </c>
      <c r="H1182" s="122">
        <v>120</v>
      </c>
      <c r="I1182" s="150"/>
      <c r="J1182" s="123">
        <f>H1182*I1182</f>
        <v>0</v>
      </c>
      <c r="K1182" s="122"/>
      <c r="L1182" s="122">
        <f>H1182*K1182</f>
        <v>0</v>
      </c>
      <c r="M1182" s="122"/>
      <c r="N1182" s="122">
        <f>H1182*M1182</f>
        <v>0</v>
      </c>
      <c r="O1182" s="123">
        <v>21</v>
      </c>
      <c r="P1182" s="123">
        <f>J1182*(O1182/100)</f>
        <v>0</v>
      </c>
      <c r="Q1182" s="123">
        <f>J1182+P1182</f>
        <v>0</v>
      </c>
      <c r="R1182" s="9"/>
      <c r="S1182" s="9"/>
      <c r="T1182" s="9"/>
    </row>
    <row r="1183" spans="1:20" ht="11.25" outlineLevel="5" x14ac:dyDescent="0.2">
      <c r="A1183" s="12"/>
      <c r="B1183" s="117"/>
      <c r="C1183" s="118">
        <v>838</v>
      </c>
      <c r="D1183" s="119" t="s">
        <v>621</v>
      </c>
      <c r="E1183" s="120" t="s">
        <v>1989</v>
      </c>
      <c r="F1183" s="121" t="s">
        <v>1990</v>
      </c>
      <c r="G1183" s="119" t="s">
        <v>859</v>
      </c>
      <c r="H1183" s="122">
        <v>365</v>
      </c>
      <c r="I1183" s="150"/>
      <c r="J1183" s="123">
        <f>H1183*I1183</f>
        <v>0</v>
      </c>
      <c r="K1183" s="122"/>
      <c r="L1183" s="122">
        <f>H1183*K1183</f>
        <v>0</v>
      </c>
      <c r="M1183" s="122"/>
      <c r="N1183" s="122">
        <f>H1183*M1183</f>
        <v>0</v>
      </c>
      <c r="O1183" s="123">
        <v>21</v>
      </c>
      <c r="P1183" s="123">
        <f>J1183*(O1183/100)</f>
        <v>0</v>
      </c>
      <c r="Q1183" s="123">
        <f>J1183+P1183</f>
        <v>0</v>
      </c>
      <c r="R1183" s="9"/>
      <c r="S1183" s="9"/>
      <c r="T1183" s="9"/>
    </row>
    <row r="1184" spans="1:20" outlineLevel="5" x14ac:dyDescent="0.15">
      <c r="B1184" s="7"/>
      <c r="C1184" s="7"/>
      <c r="D1184" s="7"/>
      <c r="E1184" s="7"/>
      <c r="F1184" s="7"/>
      <c r="G1184" s="7"/>
      <c r="H1184" s="7"/>
      <c r="I1184" s="9"/>
      <c r="J1184" s="9"/>
      <c r="K1184" s="7"/>
      <c r="L1184" s="7"/>
      <c r="M1184" s="7"/>
      <c r="N1184" s="7"/>
      <c r="O1184" s="7"/>
      <c r="P1184" s="9"/>
      <c r="Q1184" s="9"/>
    </row>
    <row r="1185" spans="1:20" ht="9" outlineLevel="4" x14ac:dyDescent="0.15">
      <c r="A1185" s="73" t="s">
        <v>408</v>
      </c>
      <c r="B1185" s="110">
        <v>5</v>
      </c>
      <c r="C1185" s="111"/>
      <c r="D1185" s="112" t="s">
        <v>500</v>
      </c>
      <c r="E1185" s="112"/>
      <c r="F1185" s="113" t="s">
        <v>409</v>
      </c>
      <c r="G1185" s="112"/>
      <c r="H1185" s="114"/>
      <c r="I1185" s="115"/>
      <c r="J1185" s="75">
        <f>SUBTOTAL(9,J1186:J1199)</f>
        <v>0</v>
      </c>
      <c r="K1185" s="114"/>
      <c r="L1185" s="76">
        <f>SUBTOTAL(9,L1186:L1199)</f>
        <v>0</v>
      </c>
      <c r="M1185" s="114"/>
      <c r="N1185" s="76">
        <f>SUBTOTAL(9,N1186:N1199)</f>
        <v>0</v>
      </c>
      <c r="O1185" s="116"/>
      <c r="P1185" s="75">
        <f>SUBTOTAL(9,P1186:P1199)</f>
        <v>0</v>
      </c>
      <c r="Q1185" s="75">
        <f>SUBTOTAL(9,Q1186:Q1199)</f>
        <v>0</v>
      </c>
      <c r="R1185" s="7"/>
      <c r="S1185" s="9"/>
      <c r="T1185" s="9"/>
    </row>
    <row r="1186" spans="1:20" ht="22.5" outlineLevel="5" x14ac:dyDescent="0.2">
      <c r="A1186" s="12"/>
      <c r="B1186" s="117"/>
      <c r="C1186" s="118">
        <v>839</v>
      </c>
      <c r="D1186" s="119" t="s">
        <v>621</v>
      </c>
      <c r="E1186" s="120" t="s">
        <v>1991</v>
      </c>
      <c r="F1186" s="121" t="s">
        <v>1992</v>
      </c>
      <c r="G1186" s="119" t="s">
        <v>594</v>
      </c>
      <c r="H1186" s="122">
        <v>6</v>
      </c>
      <c r="I1186" s="150"/>
      <c r="J1186" s="123">
        <f t="shared" ref="J1186:J1198" si="255">H1186*I1186</f>
        <v>0</v>
      </c>
      <c r="K1186" s="122"/>
      <c r="L1186" s="122">
        <f t="shared" ref="L1186:L1198" si="256">H1186*K1186</f>
        <v>0</v>
      </c>
      <c r="M1186" s="122"/>
      <c r="N1186" s="122">
        <f t="shared" ref="N1186:N1198" si="257">H1186*M1186</f>
        <v>0</v>
      </c>
      <c r="O1186" s="123">
        <v>21</v>
      </c>
      <c r="P1186" s="123">
        <f t="shared" ref="P1186:P1198" si="258">J1186*(O1186/100)</f>
        <v>0</v>
      </c>
      <c r="Q1186" s="123">
        <f t="shared" ref="Q1186:Q1198" si="259">J1186+P1186</f>
        <v>0</v>
      </c>
      <c r="R1186" s="9"/>
      <c r="S1186" s="9"/>
      <c r="T1186" s="9"/>
    </row>
    <row r="1187" spans="1:20" ht="22.5" outlineLevel="5" x14ac:dyDescent="0.2">
      <c r="A1187" s="12"/>
      <c r="B1187" s="117"/>
      <c r="C1187" s="118">
        <v>840</v>
      </c>
      <c r="D1187" s="119" t="s">
        <v>621</v>
      </c>
      <c r="E1187" s="120" t="s">
        <v>1993</v>
      </c>
      <c r="F1187" s="121" t="s">
        <v>1994</v>
      </c>
      <c r="G1187" s="119" t="s">
        <v>594</v>
      </c>
      <c r="H1187" s="122">
        <v>1</v>
      </c>
      <c r="I1187" s="150"/>
      <c r="J1187" s="123">
        <f t="shared" si="255"/>
        <v>0</v>
      </c>
      <c r="K1187" s="122"/>
      <c r="L1187" s="122">
        <f t="shared" si="256"/>
        <v>0</v>
      </c>
      <c r="M1187" s="122"/>
      <c r="N1187" s="122">
        <f t="shared" si="257"/>
        <v>0</v>
      </c>
      <c r="O1187" s="123">
        <v>21</v>
      </c>
      <c r="P1187" s="123">
        <f t="shared" si="258"/>
        <v>0</v>
      </c>
      <c r="Q1187" s="123">
        <f t="shared" si="259"/>
        <v>0</v>
      </c>
      <c r="R1187" s="9"/>
      <c r="S1187" s="9"/>
      <c r="T1187" s="9"/>
    </row>
    <row r="1188" spans="1:20" ht="22.5" outlineLevel="5" x14ac:dyDescent="0.2">
      <c r="A1188" s="12"/>
      <c r="B1188" s="117"/>
      <c r="C1188" s="118">
        <v>841</v>
      </c>
      <c r="D1188" s="119" t="s">
        <v>621</v>
      </c>
      <c r="E1188" s="120" t="s">
        <v>1995</v>
      </c>
      <c r="F1188" s="121" t="s">
        <v>1996</v>
      </c>
      <c r="G1188" s="119" t="s">
        <v>594</v>
      </c>
      <c r="H1188" s="122">
        <v>16</v>
      </c>
      <c r="I1188" s="150"/>
      <c r="J1188" s="123">
        <f t="shared" si="255"/>
        <v>0</v>
      </c>
      <c r="K1188" s="122"/>
      <c r="L1188" s="122">
        <f t="shared" si="256"/>
        <v>0</v>
      </c>
      <c r="M1188" s="122"/>
      <c r="N1188" s="122">
        <f t="shared" si="257"/>
        <v>0</v>
      </c>
      <c r="O1188" s="123">
        <v>21</v>
      </c>
      <c r="P1188" s="123">
        <f t="shared" si="258"/>
        <v>0</v>
      </c>
      <c r="Q1188" s="123">
        <f t="shared" si="259"/>
        <v>0</v>
      </c>
      <c r="R1188" s="9"/>
      <c r="S1188" s="9"/>
      <c r="T1188" s="9"/>
    </row>
    <row r="1189" spans="1:20" ht="22.5" outlineLevel="5" x14ac:dyDescent="0.2">
      <c r="A1189" s="12"/>
      <c r="B1189" s="117"/>
      <c r="C1189" s="118">
        <v>842</v>
      </c>
      <c r="D1189" s="119" t="s">
        <v>621</v>
      </c>
      <c r="E1189" s="120" t="s">
        <v>1997</v>
      </c>
      <c r="F1189" s="121" t="s">
        <v>1998</v>
      </c>
      <c r="G1189" s="119" t="s">
        <v>594</v>
      </c>
      <c r="H1189" s="122">
        <v>3</v>
      </c>
      <c r="I1189" s="150"/>
      <c r="J1189" s="123">
        <f t="shared" si="255"/>
        <v>0</v>
      </c>
      <c r="K1189" s="122"/>
      <c r="L1189" s="122">
        <f t="shared" si="256"/>
        <v>0</v>
      </c>
      <c r="M1189" s="122"/>
      <c r="N1189" s="122">
        <f t="shared" si="257"/>
        <v>0</v>
      </c>
      <c r="O1189" s="123">
        <v>21</v>
      </c>
      <c r="P1189" s="123">
        <f t="shared" si="258"/>
        <v>0</v>
      </c>
      <c r="Q1189" s="123">
        <f t="shared" si="259"/>
        <v>0</v>
      </c>
      <c r="R1189" s="9"/>
      <c r="S1189" s="9"/>
      <c r="T1189" s="9"/>
    </row>
    <row r="1190" spans="1:20" ht="22.5" outlineLevel="5" x14ac:dyDescent="0.2">
      <c r="A1190" s="12"/>
      <c r="B1190" s="117"/>
      <c r="C1190" s="118">
        <v>843</v>
      </c>
      <c r="D1190" s="119" t="s">
        <v>621</v>
      </c>
      <c r="E1190" s="120" t="s">
        <v>1999</v>
      </c>
      <c r="F1190" s="121" t="s">
        <v>2000</v>
      </c>
      <c r="G1190" s="119" t="s">
        <v>594</v>
      </c>
      <c r="H1190" s="122">
        <v>25</v>
      </c>
      <c r="I1190" s="150"/>
      <c r="J1190" s="123">
        <f t="shared" si="255"/>
        <v>0</v>
      </c>
      <c r="K1190" s="122"/>
      <c r="L1190" s="122">
        <f t="shared" si="256"/>
        <v>0</v>
      </c>
      <c r="M1190" s="122"/>
      <c r="N1190" s="122">
        <f t="shared" si="257"/>
        <v>0</v>
      </c>
      <c r="O1190" s="123">
        <v>21</v>
      </c>
      <c r="P1190" s="123">
        <f t="shared" si="258"/>
        <v>0</v>
      </c>
      <c r="Q1190" s="123">
        <f t="shared" si="259"/>
        <v>0</v>
      </c>
      <c r="R1190" s="9"/>
      <c r="S1190" s="9"/>
      <c r="T1190" s="9"/>
    </row>
    <row r="1191" spans="1:20" ht="22.5" outlineLevel="5" x14ac:dyDescent="0.2">
      <c r="A1191" s="12"/>
      <c r="B1191" s="117"/>
      <c r="C1191" s="118">
        <v>844</v>
      </c>
      <c r="D1191" s="119" t="s">
        <v>621</v>
      </c>
      <c r="E1191" s="120" t="s">
        <v>2001</v>
      </c>
      <c r="F1191" s="121" t="s">
        <v>2002</v>
      </c>
      <c r="G1191" s="119" t="s">
        <v>594</v>
      </c>
      <c r="H1191" s="122">
        <v>1</v>
      </c>
      <c r="I1191" s="150"/>
      <c r="J1191" s="123">
        <f t="shared" si="255"/>
        <v>0</v>
      </c>
      <c r="K1191" s="122"/>
      <c r="L1191" s="122">
        <f t="shared" si="256"/>
        <v>0</v>
      </c>
      <c r="M1191" s="122"/>
      <c r="N1191" s="122">
        <f t="shared" si="257"/>
        <v>0</v>
      </c>
      <c r="O1191" s="123">
        <v>21</v>
      </c>
      <c r="P1191" s="123">
        <f t="shared" si="258"/>
        <v>0</v>
      </c>
      <c r="Q1191" s="123">
        <f t="shared" si="259"/>
        <v>0</v>
      </c>
      <c r="R1191" s="9"/>
      <c r="S1191" s="9"/>
      <c r="T1191" s="9"/>
    </row>
    <row r="1192" spans="1:20" ht="22.5" outlineLevel="5" x14ac:dyDescent="0.2">
      <c r="A1192" s="12"/>
      <c r="B1192" s="117"/>
      <c r="C1192" s="118">
        <v>845</v>
      </c>
      <c r="D1192" s="119" t="s">
        <v>621</v>
      </c>
      <c r="E1192" s="120" t="s">
        <v>2003</v>
      </c>
      <c r="F1192" s="121" t="s">
        <v>2004</v>
      </c>
      <c r="G1192" s="119" t="s">
        <v>594</v>
      </c>
      <c r="H1192" s="122">
        <v>18</v>
      </c>
      <c r="I1192" s="150"/>
      <c r="J1192" s="123">
        <f t="shared" si="255"/>
        <v>0</v>
      </c>
      <c r="K1192" s="122"/>
      <c r="L1192" s="122">
        <f t="shared" si="256"/>
        <v>0</v>
      </c>
      <c r="M1192" s="122"/>
      <c r="N1192" s="122">
        <f t="shared" si="257"/>
        <v>0</v>
      </c>
      <c r="O1192" s="123">
        <v>21</v>
      </c>
      <c r="P1192" s="123">
        <f t="shared" si="258"/>
        <v>0</v>
      </c>
      <c r="Q1192" s="123">
        <f t="shared" si="259"/>
        <v>0</v>
      </c>
      <c r="R1192" s="9"/>
      <c r="S1192" s="9"/>
      <c r="T1192" s="9"/>
    </row>
    <row r="1193" spans="1:20" ht="22.5" outlineLevel="5" x14ac:dyDescent="0.2">
      <c r="A1193" s="12"/>
      <c r="B1193" s="117"/>
      <c r="C1193" s="118">
        <v>846</v>
      </c>
      <c r="D1193" s="119" t="s">
        <v>621</v>
      </c>
      <c r="E1193" s="120" t="s">
        <v>2005</v>
      </c>
      <c r="F1193" s="121" t="s">
        <v>2006</v>
      </c>
      <c r="G1193" s="119" t="s">
        <v>594</v>
      </c>
      <c r="H1193" s="122">
        <v>4</v>
      </c>
      <c r="I1193" s="150"/>
      <c r="J1193" s="123">
        <f t="shared" si="255"/>
        <v>0</v>
      </c>
      <c r="K1193" s="122"/>
      <c r="L1193" s="122">
        <f t="shared" si="256"/>
        <v>0</v>
      </c>
      <c r="M1193" s="122"/>
      <c r="N1193" s="122">
        <f t="shared" si="257"/>
        <v>0</v>
      </c>
      <c r="O1193" s="123">
        <v>21</v>
      </c>
      <c r="P1193" s="123">
        <f t="shared" si="258"/>
        <v>0</v>
      </c>
      <c r="Q1193" s="123">
        <f t="shared" si="259"/>
        <v>0</v>
      </c>
      <c r="R1193" s="9"/>
      <c r="S1193" s="9"/>
      <c r="T1193" s="9"/>
    </row>
    <row r="1194" spans="1:20" ht="33.75" outlineLevel="5" x14ac:dyDescent="0.2">
      <c r="A1194" s="12"/>
      <c r="B1194" s="117"/>
      <c r="C1194" s="118">
        <v>847</v>
      </c>
      <c r="D1194" s="119" t="s">
        <v>621</v>
      </c>
      <c r="E1194" s="120" t="s">
        <v>2007</v>
      </c>
      <c r="F1194" s="121" t="s">
        <v>2008</v>
      </c>
      <c r="G1194" s="119" t="s">
        <v>594</v>
      </c>
      <c r="H1194" s="122">
        <v>3</v>
      </c>
      <c r="I1194" s="150"/>
      <c r="J1194" s="123">
        <f t="shared" si="255"/>
        <v>0</v>
      </c>
      <c r="K1194" s="122"/>
      <c r="L1194" s="122">
        <f t="shared" si="256"/>
        <v>0</v>
      </c>
      <c r="M1194" s="122"/>
      <c r="N1194" s="122">
        <f t="shared" si="257"/>
        <v>0</v>
      </c>
      <c r="O1194" s="123">
        <v>21</v>
      </c>
      <c r="P1194" s="123">
        <f t="shared" si="258"/>
        <v>0</v>
      </c>
      <c r="Q1194" s="123">
        <f t="shared" si="259"/>
        <v>0</v>
      </c>
      <c r="R1194" s="9"/>
      <c r="S1194" s="9"/>
      <c r="T1194" s="9"/>
    </row>
    <row r="1195" spans="1:20" ht="33.75" outlineLevel="5" x14ac:dyDescent="0.2">
      <c r="A1195" s="12"/>
      <c r="B1195" s="117"/>
      <c r="C1195" s="118">
        <v>848</v>
      </c>
      <c r="D1195" s="119" t="s">
        <v>621</v>
      </c>
      <c r="E1195" s="120" t="s">
        <v>2009</v>
      </c>
      <c r="F1195" s="121" t="s">
        <v>2010</v>
      </c>
      <c r="G1195" s="119" t="s">
        <v>594</v>
      </c>
      <c r="H1195" s="122">
        <v>2</v>
      </c>
      <c r="I1195" s="150"/>
      <c r="J1195" s="123">
        <f t="shared" si="255"/>
        <v>0</v>
      </c>
      <c r="K1195" s="122"/>
      <c r="L1195" s="122">
        <f t="shared" si="256"/>
        <v>0</v>
      </c>
      <c r="M1195" s="122"/>
      <c r="N1195" s="122">
        <f t="shared" si="257"/>
        <v>0</v>
      </c>
      <c r="O1195" s="123">
        <v>21</v>
      </c>
      <c r="P1195" s="123">
        <f t="shared" si="258"/>
        <v>0</v>
      </c>
      <c r="Q1195" s="123">
        <f t="shared" si="259"/>
        <v>0</v>
      </c>
      <c r="R1195" s="9"/>
      <c r="S1195" s="9"/>
      <c r="T1195" s="9"/>
    </row>
    <row r="1196" spans="1:20" ht="22.5" outlineLevel="5" x14ac:dyDescent="0.2">
      <c r="A1196" s="12"/>
      <c r="B1196" s="117"/>
      <c r="C1196" s="118">
        <v>849</v>
      </c>
      <c r="D1196" s="119" t="s">
        <v>621</v>
      </c>
      <c r="E1196" s="120" t="s">
        <v>2011</v>
      </c>
      <c r="F1196" s="121" t="s">
        <v>2012</v>
      </c>
      <c r="G1196" s="119" t="s">
        <v>594</v>
      </c>
      <c r="H1196" s="122">
        <v>3</v>
      </c>
      <c r="I1196" s="150"/>
      <c r="J1196" s="123">
        <f t="shared" si="255"/>
        <v>0</v>
      </c>
      <c r="K1196" s="122"/>
      <c r="L1196" s="122">
        <f t="shared" si="256"/>
        <v>0</v>
      </c>
      <c r="M1196" s="122"/>
      <c r="N1196" s="122">
        <f t="shared" si="257"/>
        <v>0</v>
      </c>
      <c r="O1196" s="123">
        <v>21</v>
      </c>
      <c r="P1196" s="123">
        <f t="shared" si="258"/>
        <v>0</v>
      </c>
      <c r="Q1196" s="123">
        <f t="shared" si="259"/>
        <v>0</v>
      </c>
      <c r="R1196" s="9"/>
      <c r="S1196" s="9"/>
      <c r="T1196" s="9"/>
    </row>
    <row r="1197" spans="1:20" ht="22.5" outlineLevel="5" x14ac:dyDescent="0.2">
      <c r="A1197" s="12"/>
      <c r="B1197" s="117"/>
      <c r="C1197" s="118">
        <v>850</v>
      </c>
      <c r="D1197" s="119" t="s">
        <v>621</v>
      </c>
      <c r="E1197" s="120" t="s">
        <v>2013</v>
      </c>
      <c r="F1197" s="121" t="s">
        <v>2014</v>
      </c>
      <c r="G1197" s="119" t="s">
        <v>594</v>
      </c>
      <c r="H1197" s="122">
        <v>9</v>
      </c>
      <c r="I1197" s="150"/>
      <c r="J1197" s="123">
        <f t="shared" si="255"/>
        <v>0</v>
      </c>
      <c r="K1197" s="122"/>
      <c r="L1197" s="122">
        <f t="shared" si="256"/>
        <v>0</v>
      </c>
      <c r="M1197" s="122"/>
      <c r="N1197" s="122">
        <f t="shared" si="257"/>
        <v>0</v>
      </c>
      <c r="O1197" s="123">
        <v>21</v>
      </c>
      <c r="P1197" s="123">
        <f t="shared" si="258"/>
        <v>0</v>
      </c>
      <c r="Q1197" s="123">
        <f t="shared" si="259"/>
        <v>0</v>
      </c>
      <c r="R1197" s="9"/>
      <c r="S1197" s="9"/>
      <c r="T1197" s="9"/>
    </row>
    <row r="1198" spans="1:20" ht="22.5" outlineLevel="5" x14ac:dyDescent="0.2">
      <c r="A1198" s="12"/>
      <c r="B1198" s="117"/>
      <c r="C1198" s="118">
        <v>851</v>
      </c>
      <c r="D1198" s="119" t="s">
        <v>621</v>
      </c>
      <c r="E1198" s="120" t="s">
        <v>2015</v>
      </c>
      <c r="F1198" s="121" t="s">
        <v>2016</v>
      </c>
      <c r="G1198" s="119" t="s">
        <v>594</v>
      </c>
      <c r="H1198" s="122">
        <v>9</v>
      </c>
      <c r="I1198" s="150"/>
      <c r="J1198" s="123">
        <f t="shared" si="255"/>
        <v>0</v>
      </c>
      <c r="K1198" s="122"/>
      <c r="L1198" s="122">
        <f t="shared" si="256"/>
        <v>0</v>
      </c>
      <c r="M1198" s="122"/>
      <c r="N1198" s="122">
        <f t="shared" si="257"/>
        <v>0</v>
      </c>
      <c r="O1198" s="123">
        <v>21</v>
      </c>
      <c r="P1198" s="123">
        <f t="shared" si="258"/>
        <v>0</v>
      </c>
      <c r="Q1198" s="123">
        <f t="shared" si="259"/>
        <v>0</v>
      </c>
      <c r="R1198" s="9"/>
      <c r="S1198" s="9"/>
      <c r="T1198" s="9"/>
    </row>
    <row r="1199" spans="1:20" outlineLevel="5" x14ac:dyDescent="0.15">
      <c r="B1199" s="7"/>
      <c r="C1199" s="7"/>
      <c r="D1199" s="7"/>
      <c r="E1199" s="7"/>
      <c r="F1199" s="7"/>
      <c r="G1199" s="7"/>
      <c r="H1199" s="7"/>
      <c r="I1199" s="9"/>
      <c r="J1199" s="9"/>
      <c r="K1199" s="7"/>
      <c r="L1199" s="7"/>
      <c r="M1199" s="7"/>
      <c r="N1199" s="7"/>
      <c r="O1199" s="7"/>
      <c r="P1199" s="9"/>
      <c r="Q1199" s="9"/>
    </row>
    <row r="1200" spans="1:20" ht="9" outlineLevel="4" x14ac:dyDescent="0.15">
      <c r="A1200" s="73" t="s">
        <v>410</v>
      </c>
      <c r="B1200" s="110">
        <v>5</v>
      </c>
      <c r="C1200" s="111"/>
      <c r="D1200" s="112" t="s">
        <v>500</v>
      </c>
      <c r="E1200" s="112"/>
      <c r="F1200" s="113" t="s">
        <v>411</v>
      </c>
      <c r="G1200" s="112"/>
      <c r="H1200" s="114"/>
      <c r="I1200" s="115"/>
      <c r="J1200" s="75">
        <f>SUBTOTAL(9,J1201:J1205)</f>
        <v>0</v>
      </c>
      <c r="K1200" s="114"/>
      <c r="L1200" s="76">
        <f>SUBTOTAL(9,L1201:L1205)</f>
        <v>0</v>
      </c>
      <c r="M1200" s="114"/>
      <c r="N1200" s="76">
        <f>SUBTOTAL(9,N1201:N1205)</f>
        <v>0</v>
      </c>
      <c r="O1200" s="116"/>
      <c r="P1200" s="75">
        <f>SUBTOTAL(9,P1201:P1205)</f>
        <v>0</v>
      </c>
      <c r="Q1200" s="75">
        <f>SUBTOTAL(9,Q1201:Q1205)</f>
        <v>0</v>
      </c>
      <c r="R1200" s="7"/>
      <c r="S1200" s="9"/>
      <c r="T1200" s="9"/>
    </row>
    <row r="1201" spans="1:20" ht="11.25" outlineLevel="5" x14ac:dyDescent="0.2">
      <c r="A1201" s="12"/>
      <c r="B1201" s="117"/>
      <c r="C1201" s="118">
        <v>852</v>
      </c>
      <c r="D1201" s="119" t="s">
        <v>621</v>
      </c>
      <c r="E1201" s="120" t="s">
        <v>2017</v>
      </c>
      <c r="F1201" s="121" t="s">
        <v>2018</v>
      </c>
      <c r="G1201" s="119" t="s">
        <v>594</v>
      </c>
      <c r="H1201" s="122">
        <v>6</v>
      </c>
      <c r="I1201" s="150"/>
      <c r="J1201" s="123">
        <f>H1201*I1201</f>
        <v>0</v>
      </c>
      <c r="K1201" s="122"/>
      <c r="L1201" s="122">
        <f>H1201*K1201</f>
        <v>0</v>
      </c>
      <c r="M1201" s="122"/>
      <c r="N1201" s="122">
        <f>H1201*M1201</f>
        <v>0</v>
      </c>
      <c r="O1201" s="123">
        <v>21</v>
      </c>
      <c r="P1201" s="123">
        <f>J1201*(O1201/100)</f>
        <v>0</v>
      </c>
      <c r="Q1201" s="123">
        <f>J1201+P1201</f>
        <v>0</v>
      </c>
      <c r="R1201" s="9"/>
      <c r="S1201" s="9"/>
      <c r="T1201" s="9"/>
    </row>
    <row r="1202" spans="1:20" ht="11.25" outlineLevel="5" x14ac:dyDescent="0.2">
      <c r="A1202" s="12"/>
      <c r="B1202" s="117"/>
      <c r="C1202" s="118">
        <v>853</v>
      </c>
      <c r="D1202" s="119" t="s">
        <v>621</v>
      </c>
      <c r="E1202" s="120" t="s">
        <v>2019</v>
      </c>
      <c r="F1202" s="121" t="s">
        <v>2020</v>
      </c>
      <c r="G1202" s="119" t="s">
        <v>594</v>
      </c>
      <c r="H1202" s="122">
        <v>6</v>
      </c>
      <c r="I1202" s="150"/>
      <c r="J1202" s="123">
        <f>H1202*I1202</f>
        <v>0</v>
      </c>
      <c r="K1202" s="122"/>
      <c r="L1202" s="122">
        <f>H1202*K1202</f>
        <v>0</v>
      </c>
      <c r="M1202" s="122"/>
      <c r="N1202" s="122">
        <f>H1202*M1202</f>
        <v>0</v>
      </c>
      <c r="O1202" s="123">
        <v>21</v>
      </c>
      <c r="P1202" s="123">
        <f>J1202*(O1202/100)</f>
        <v>0</v>
      </c>
      <c r="Q1202" s="123">
        <f>J1202+P1202</f>
        <v>0</v>
      </c>
      <c r="R1202" s="9"/>
      <c r="S1202" s="9"/>
      <c r="T1202" s="9"/>
    </row>
    <row r="1203" spans="1:20" ht="11.25" outlineLevel="5" x14ac:dyDescent="0.2">
      <c r="A1203" s="12"/>
      <c r="B1203" s="117"/>
      <c r="C1203" s="118">
        <v>854</v>
      </c>
      <c r="D1203" s="119" t="s">
        <v>621</v>
      </c>
      <c r="E1203" s="120" t="s">
        <v>2021</v>
      </c>
      <c r="F1203" s="121" t="s">
        <v>2022</v>
      </c>
      <c r="G1203" s="119" t="s">
        <v>594</v>
      </c>
      <c r="H1203" s="122">
        <v>1</v>
      </c>
      <c r="I1203" s="150"/>
      <c r="J1203" s="123">
        <f>H1203*I1203</f>
        <v>0</v>
      </c>
      <c r="K1203" s="122"/>
      <c r="L1203" s="122">
        <f>H1203*K1203</f>
        <v>0</v>
      </c>
      <c r="M1203" s="122"/>
      <c r="N1203" s="122">
        <f>H1203*M1203</f>
        <v>0</v>
      </c>
      <c r="O1203" s="123">
        <v>21</v>
      </c>
      <c r="P1203" s="123">
        <f>J1203*(O1203/100)</f>
        <v>0</v>
      </c>
      <c r="Q1203" s="123">
        <f>J1203+P1203</f>
        <v>0</v>
      </c>
      <c r="R1203" s="9"/>
      <c r="S1203" s="9"/>
      <c r="T1203" s="9"/>
    </row>
    <row r="1204" spans="1:20" ht="11.25" outlineLevel="5" x14ac:dyDescent="0.2">
      <c r="A1204" s="12"/>
      <c r="B1204" s="117"/>
      <c r="C1204" s="118">
        <v>855</v>
      </c>
      <c r="D1204" s="119" t="s">
        <v>621</v>
      </c>
      <c r="E1204" s="120" t="s">
        <v>2023</v>
      </c>
      <c r="F1204" s="121" t="s">
        <v>2024</v>
      </c>
      <c r="G1204" s="119" t="s">
        <v>594</v>
      </c>
      <c r="H1204" s="122">
        <v>2</v>
      </c>
      <c r="I1204" s="150"/>
      <c r="J1204" s="123">
        <f>H1204*I1204</f>
        <v>0</v>
      </c>
      <c r="K1204" s="122"/>
      <c r="L1204" s="122">
        <f>H1204*K1204</f>
        <v>0</v>
      </c>
      <c r="M1204" s="122"/>
      <c r="N1204" s="122">
        <f>H1204*M1204</f>
        <v>0</v>
      </c>
      <c r="O1204" s="123">
        <v>21</v>
      </c>
      <c r="P1204" s="123">
        <f>J1204*(O1204/100)</f>
        <v>0</v>
      </c>
      <c r="Q1204" s="123">
        <f>J1204+P1204</f>
        <v>0</v>
      </c>
      <c r="R1204" s="9"/>
      <c r="S1204" s="9"/>
      <c r="T1204" s="9"/>
    </row>
    <row r="1205" spans="1:20" outlineLevel="5" x14ac:dyDescent="0.15">
      <c r="B1205" s="7"/>
      <c r="C1205" s="7"/>
      <c r="D1205" s="7"/>
      <c r="E1205" s="7"/>
      <c r="F1205" s="7"/>
      <c r="G1205" s="7"/>
      <c r="H1205" s="7"/>
      <c r="I1205" s="9"/>
      <c r="J1205" s="9"/>
      <c r="K1205" s="7"/>
      <c r="L1205" s="7"/>
      <c r="M1205" s="7"/>
      <c r="N1205" s="7"/>
      <c r="O1205" s="7"/>
      <c r="P1205" s="9"/>
      <c r="Q1205" s="9"/>
    </row>
    <row r="1206" spans="1:20" ht="9" outlineLevel="4" x14ac:dyDescent="0.15">
      <c r="A1206" s="73" t="s">
        <v>412</v>
      </c>
      <c r="B1206" s="110">
        <v>5</v>
      </c>
      <c r="C1206" s="111"/>
      <c r="D1206" s="112" t="s">
        <v>500</v>
      </c>
      <c r="E1206" s="112"/>
      <c r="F1206" s="113" t="s">
        <v>413</v>
      </c>
      <c r="G1206" s="112"/>
      <c r="H1206" s="114"/>
      <c r="I1206" s="115"/>
      <c r="J1206" s="75">
        <f>SUBTOTAL(9,J1207:J1208)</f>
        <v>0</v>
      </c>
      <c r="K1206" s="114"/>
      <c r="L1206" s="76">
        <f>SUBTOTAL(9,L1207:L1208)</f>
        <v>0</v>
      </c>
      <c r="M1206" s="114"/>
      <c r="N1206" s="76">
        <f>SUBTOTAL(9,N1207:N1208)</f>
        <v>0</v>
      </c>
      <c r="O1206" s="116"/>
      <c r="P1206" s="75">
        <f>SUBTOTAL(9,P1207:P1208)</f>
        <v>0</v>
      </c>
      <c r="Q1206" s="75">
        <f>SUBTOTAL(9,Q1207:Q1208)</f>
        <v>0</v>
      </c>
      <c r="R1206" s="7"/>
      <c r="S1206" s="9"/>
      <c r="T1206" s="9"/>
    </row>
    <row r="1207" spans="1:20" ht="22.5" outlineLevel="5" x14ac:dyDescent="0.2">
      <c r="A1207" s="12"/>
      <c r="B1207" s="117"/>
      <c r="C1207" s="118">
        <v>856</v>
      </c>
      <c r="D1207" s="119" t="s">
        <v>621</v>
      </c>
      <c r="E1207" s="120" t="s">
        <v>2025</v>
      </c>
      <c r="F1207" s="121" t="s">
        <v>2026</v>
      </c>
      <c r="G1207" s="119" t="s">
        <v>2027</v>
      </c>
      <c r="H1207" s="122">
        <v>1</v>
      </c>
      <c r="I1207" s="150"/>
      <c r="J1207" s="123">
        <f>H1207*I1207</f>
        <v>0</v>
      </c>
      <c r="K1207" s="122"/>
      <c r="L1207" s="122">
        <f>H1207*K1207</f>
        <v>0</v>
      </c>
      <c r="M1207" s="122"/>
      <c r="N1207" s="122">
        <f>H1207*M1207</f>
        <v>0</v>
      </c>
      <c r="O1207" s="123">
        <v>21</v>
      </c>
      <c r="P1207" s="123">
        <f>J1207*(O1207/100)</f>
        <v>0</v>
      </c>
      <c r="Q1207" s="123">
        <f>J1207+P1207</f>
        <v>0</v>
      </c>
      <c r="R1207" s="9"/>
      <c r="S1207" s="9"/>
      <c r="T1207" s="9"/>
    </row>
    <row r="1208" spans="1:20" outlineLevel="5" x14ac:dyDescent="0.15">
      <c r="B1208" s="7"/>
      <c r="C1208" s="7"/>
      <c r="D1208" s="7"/>
      <c r="E1208" s="7"/>
      <c r="F1208" s="7"/>
      <c r="G1208" s="7"/>
      <c r="H1208" s="7"/>
      <c r="I1208" s="9"/>
      <c r="J1208" s="9"/>
      <c r="K1208" s="7"/>
      <c r="L1208" s="7"/>
      <c r="M1208" s="7"/>
      <c r="N1208" s="7"/>
      <c r="O1208" s="7"/>
      <c r="P1208" s="9"/>
      <c r="Q1208" s="9"/>
    </row>
    <row r="1209" spans="1:20" ht="9" outlineLevel="4" x14ac:dyDescent="0.15">
      <c r="A1209" s="73" t="s">
        <v>414</v>
      </c>
      <c r="B1209" s="110">
        <v>5</v>
      </c>
      <c r="C1209" s="111"/>
      <c r="D1209" s="112" t="s">
        <v>500</v>
      </c>
      <c r="E1209" s="112"/>
      <c r="F1209" s="113" t="s">
        <v>415</v>
      </c>
      <c r="G1209" s="112"/>
      <c r="H1209" s="114"/>
      <c r="I1209" s="115"/>
      <c r="J1209" s="75">
        <f>SUBTOTAL(9,J1210:J1215)</f>
        <v>0</v>
      </c>
      <c r="K1209" s="114"/>
      <c r="L1209" s="76">
        <f>SUBTOTAL(9,L1210:L1215)</f>
        <v>0</v>
      </c>
      <c r="M1209" s="114"/>
      <c r="N1209" s="76">
        <f>SUBTOTAL(9,N1210:N1215)</f>
        <v>0</v>
      </c>
      <c r="O1209" s="116"/>
      <c r="P1209" s="75">
        <f>SUBTOTAL(9,P1210:P1215)</f>
        <v>0</v>
      </c>
      <c r="Q1209" s="75">
        <f>SUBTOTAL(9,Q1210:Q1215)</f>
        <v>0</v>
      </c>
      <c r="R1209" s="7"/>
      <c r="S1209" s="9"/>
      <c r="T1209" s="9"/>
    </row>
    <row r="1210" spans="1:20" ht="33.75" outlineLevel="5" x14ac:dyDescent="0.2">
      <c r="A1210" s="12"/>
      <c r="B1210" s="117"/>
      <c r="C1210" s="118">
        <v>857</v>
      </c>
      <c r="D1210" s="119" t="s">
        <v>621</v>
      </c>
      <c r="E1210" s="120" t="s">
        <v>2028</v>
      </c>
      <c r="F1210" s="121" t="s">
        <v>2029</v>
      </c>
      <c r="G1210" s="119" t="s">
        <v>594</v>
      </c>
      <c r="H1210" s="122">
        <v>14</v>
      </c>
      <c r="I1210" s="150"/>
      <c r="J1210" s="123">
        <f>H1210*I1210</f>
        <v>0</v>
      </c>
      <c r="K1210" s="122"/>
      <c r="L1210" s="122">
        <f>H1210*K1210</f>
        <v>0</v>
      </c>
      <c r="M1210" s="122"/>
      <c r="N1210" s="122">
        <f>H1210*M1210</f>
        <v>0</v>
      </c>
      <c r="O1210" s="123">
        <v>21</v>
      </c>
      <c r="P1210" s="123">
        <f>J1210*(O1210/100)</f>
        <v>0</v>
      </c>
      <c r="Q1210" s="123">
        <f>J1210+P1210</f>
        <v>0</v>
      </c>
      <c r="R1210" s="9"/>
      <c r="S1210" s="9"/>
      <c r="T1210" s="9"/>
    </row>
    <row r="1211" spans="1:20" ht="22.5" outlineLevel="5" x14ac:dyDescent="0.2">
      <c r="A1211" s="12"/>
      <c r="B1211" s="117"/>
      <c r="C1211" s="118">
        <v>858</v>
      </c>
      <c r="D1211" s="119" t="s">
        <v>621</v>
      </c>
      <c r="E1211" s="120" t="s">
        <v>2030</v>
      </c>
      <c r="F1211" s="121" t="s">
        <v>2031</v>
      </c>
      <c r="G1211" s="119" t="s">
        <v>594</v>
      </c>
      <c r="H1211" s="122">
        <v>4</v>
      </c>
      <c r="I1211" s="150"/>
      <c r="J1211" s="123">
        <f>H1211*I1211</f>
        <v>0</v>
      </c>
      <c r="K1211" s="122"/>
      <c r="L1211" s="122">
        <f>H1211*K1211</f>
        <v>0</v>
      </c>
      <c r="M1211" s="122"/>
      <c r="N1211" s="122">
        <f>H1211*M1211</f>
        <v>0</v>
      </c>
      <c r="O1211" s="123">
        <v>21</v>
      </c>
      <c r="P1211" s="123">
        <f>J1211*(O1211/100)</f>
        <v>0</v>
      </c>
      <c r="Q1211" s="123">
        <f>J1211+P1211</f>
        <v>0</v>
      </c>
      <c r="R1211" s="9"/>
      <c r="S1211" s="9"/>
      <c r="T1211" s="9"/>
    </row>
    <row r="1212" spans="1:20" ht="22.5" outlineLevel="5" x14ac:dyDescent="0.2">
      <c r="A1212" s="12"/>
      <c r="B1212" s="117"/>
      <c r="C1212" s="118">
        <v>859</v>
      </c>
      <c r="D1212" s="119" t="s">
        <v>621</v>
      </c>
      <c r="E1212" s="120" t="s">
        <v>2032</v>
      </c>
      <c r="F1212" s="121" t="s">
        <v>2033</v>
      </c>
      <c r="G1212" s="119" t="s">
        <v>594</v>
      </c>
      <c r="H1212" s="122">
        <v>2</v>
      </c>
      <c r="I1212" s="150"/>
      <c r="J1212" s="123">
        <f>H1212*I1212</f>
        <v>0</v>
      </c>
      <c r="K1212" s="122"/>
      <c r="L1212" s="122">
        <f>H1212*K1212</f>
        <v>0</v>
      </c>
      <c r="M1212" s="122"/>
      <c r="N1212" s="122">
        <f>H1212*M1212</f>
        <v>0</v>
      </c>
      <c r="O1212" s="123">
        <v>21</v>
      </c>
      <c r="P1212" s="123">
        <f>J1212*(O1212/100)</f>
        <v>0</v>
      </c>
      <c r="Q1212" s="123">
        <f>J1212+P1212</f>
        <v>0</v>
      </c>
      <c r="R1212" s="9"/>
      <c r="S1212" s="9"/>
      <c r="T1212" s="9"/>
    </row>
    <row r="1213" spans="1:20" ht="33.75" outlineLevel="5" x14ac:dyDescent="0.2">
      <c r="A1213" s="12"/>
      <c r="B1213" s="117"/>
      <c r="C1213" s="118">
        <v>860</v>
      </c>
      <c r="D1213" s="119" t="s">
        <v>621</v>
      </c>
      <c r="E1213" s="120" t="s">
        <v>2034</v>
      </c>
      <c r="F1213" s="121" t="s">
        <v>2035</v>
      </c>
      <c r="G1213" s="119" t="s">
        <v>594</v>
      </c>
      <c r="H1213" s="122">
        <v>8</v>
      </c>
      <c r="I1213" s="150"/>
      <c r="J1213" s="123">
        <f>H1213*I1213</f>
        <v>0</v>
      </c>
      <c r="K1213" s="122"/>
      <c r="L1213" s="122">
        <f>H1213*K1213</f>
        <v>0</v>
      </c>
      <c r="M1213" s="122"/>
      <c r="N1213" s="122">
        <f>H1213*M1213</f>
        <v>0</v>
      </c>
      <c r="O1213" s="123">
        <v>21</v>
      </c>
      <c r="P1213" s="123">
        <f>J1213*(O1213/100)</f>
        <v>0</v>
      </c>
      <c r="Q1213" s="123">
        <f>J1213+P1213</f>
        <v>0</v>
      </c>
      <c r="R1213" s="9"/>
      <c r="S1213" s="9"/>
      <c r="T1213" s="9"/>
    </row>
    <row r="1214" spans="1:20" ht="33.75" outlineLevel="5" x14ac:dyDescent="0.2">
      <c r="A1214" s="12"/>
      <c r="B1214" s="117"/>
      <c r="C1214" s="118">
        <v>861</v>
      </c>
      <c r="D1214" s="119" t="s">
        <v>621</v>
      </c>
      <c r="E1214" s="120" t="s">
        <v>2036</v>
      </c>
      <c r="F1214" s="121" t="s">
        <v>2037</v>
      </c>
      <c r="G1214" s="119" t="s">
        <v>594</v>
      </c>
      <c r="H1214" s="122">
        <v>2</v>
      </c>
      <c r="I1214" s="150"/>
      <c r="J1214" s="123">
        <f>H1214*I1214</f>
        <v>0</v>
      </c>
      <c r="K1214" s="122"/>
      <c r="L1214" s="122">
        <f>H1214*K1214</f>
        <v>0</v>
      </c>
      <c r="M1214" s="122"/>
      <c r="N1214" s="122">
        <f>H1214*M1214</f>
        <v>0</v>
      </c>
      <c r="O1214" s="123">
        <v>21</v>
      </c>
      <c r="P1214" s="123">
        <f>J1214*(O1214/100)</f>
        <v>0</v>
      </c>
      <c r="Q1214" s="123">
        <f>J1214+P1214</f>
        <v>0</v>
      </c>
      <c r="R1214" s="9"/>
      <c r="S1214" s="9"/>
      <c r="T1214" s="9"/>
    </row>
    <row r="1215" spans="1:20" outlineLevel="5" x14ac:dyDescent="0.15">
      <c r="B1215" s="7"/>
      <c r="C1215" s="7"/>
      <c r="D1215" s="7"/>
      <c r="E1215" s="7"/>
      <c r="F1215" s="7"/>
      <c r="G1215" s="7"/>
      <c r="H1215" s="7"/>
      <c r="I1215" s="9"/>
      <c r="J1215" s="9"/>
      <c r="K1215" s="7"/>
      <c r="L1215" s="7"/>
      <c r="M1215" s="7"/>
      <c r="N1215" s="7"/>
      <c r="O1215" s="7"/>
      <c r="P1215" s="9"/>
      <c r="Q1215" s="9"/>
    </row>
    <row r="1216" spans="1:20" ht="10.5" outlineLevel="3" x14ac:dyDescent="0.15">
      <c r="A1216" s="69" t="s">
        <v>416</v>
      </c>
      <c r="B1216" s="103">
        <v>4</v>
      </c>
      <c r="C1216" s="104"/>
      <c r="D1216" s="105" t="s">
        <v>499</v>
      </c>
      <c r="E1216" s="105"/>
      <c r="F1216" s="106" t="s">
        <v>417</v>
      </c>
      <c r="G1216" s="105"/>
      <c r="H1216" s="107"/>
      <c r="I1216" s="108"/>
      <c r="J1216" s="71">
        <f>SUBTOTAL(9,J1217:J1282)</f>
        <v>0</v>
      </c>
      <c r="K1216" s="107"/>
      <c r="L1216" s="72">
        <f>SUBTOTAL(9,L1217:L1282)</f>
        <v>0</v>
      </c>
      <c r="M1216" s="107"/>
      <c r="N1216" s="72">
        <f>SUBTOTAL(9,N1217:N1282)</f>
        <v>0</v>
      </c>
      <c r="O1216" s="109"/>
      <c r="P1216" s="71">
        <f>SUBTOTAL(9,P1217:P1282)</f>
        <v>0</v>
      </c>
      <c r="Q1216" s="71">
        <f>SUBTOTAL(9,Q1217:Q1282)</f>
        <v>0</v>
      </c>
      <c r="R1216" s="7"/>
      <c r="S1216" s="9"/>
      <c r="T1216" s="9"/>
    </row>
    <row r="1217" spans="1:20" ht="9" outlineLevel="4" x14ac:dyDescent="0.15">
      <c r="A1217" s="73" t="s">
        <v>418</v>
      </c>
      <c r="B1217" s="110">
        <v>5</v>
      </c>
      <c r="C1217" s="111"/>
      <c r="D1217" s="112" t="s">
        <v>500</v>
      </c>
      <c r="E1217" s="112"/>
      <c r="F1217" s="113" t="s">
        <v>419</v>
      </c>
      <c r="G1217" s="112"/>
      <c r="H1217" s="114"/>
      <c r="I1217" s="115"/>
      <c r="J1217" s="75">
        <f>SUBTOTAL(9,J1218:J1226)</f>
        <v>0</v>
      </c>
      <c r="K1217" s="114"/>
      <c r="L1217" s="76">
        <f>SUBTOTAL(9,L1218:L1226)</f>
        <v>0</v>
      </c>
      <c r="M1217" s="114"/>
      <c r="N1217" s="76">
        <f>SUBTOTAL(9,N1218:N1226)</f>
        <v>0</v>
      </c>
      <c r="O1217" s="116"/>
      <c r="P1217" s="75">
        <f>SUBTOTAL(9,P1218:P1226)</f>
        <v>0</v>
      </c>
      <c r="Q1217" s="75">
        <f>SUBTOTAL(9,Q1218:Q1226)</f>
        <v>0</v>
      </c>
      <c r="R1217" s="7"/>
      <c r="S1217" s="9"/>
      <c r="T1217" s="9"/>
    </row>
    <row r="1218" spans="1:20" ht="22.5" outlineLevel="5" x14ac:dyDescent="0.2">
      <c r="A1218" s="12"/>
      <c r="B1218" s="117"/>
      <c r="C1218" s="118">
        <v>862</v>
      </c>
      <c r="D1218" s="119" t="s">
        <v>1423</v>
      </c>
      <c r="E1218" s="120" t="s">
        <v>2038</v>
      </c>
      <c r="F1218" s="121" t="s">
        <v>1425</v>
      </c>
      <c r="G1218" s="119" t="s">
        <v>591</v>
      </c>
      <c r="H1218" s="122">
        <v>1.8</v>
      </c>
      <c r="I1218" s="150"/>
      <c r="J1218" s="123">
        <f t="shared" ref="J1218:J1225" si="260">H1218*I1218</f>
        <v>0</v>
      </c>
      <c r="K1218" s="122"/>
      <c r="L1218" s="122">
        <f t="shared" ref="L1218:L1225" si="261">H1218*K1218</f>
        <v>0</v>
      </c>
      <c r="M1218" s="122"/>
      <c r="N1218" s="122">
        <f t="shared" ref="N1218:N1225" si="262">H1218*M1218</f>
        <v>0</v>
      </c>
      <c r="O1218" s="123">
        <v>21</v>
      </c>
      <c r="P1218" s="123">
        <f t="shared" ref="P1218:P1225" si="263">J1218*(O1218/100)</f>
        <v>0</v>
      </c>
      <c r="Q1218" s="123">
        <f t="shared" ref="Q1218:Q1225" si="264">J1218+P1218</f>
        <v>0</v>
      </c>
      <c r="R1218" s="9"/>
      <c r="S1218" s="9"/>
      <c r="T1218" s="9"/>
    </row>
    <row r="1219" spans="1:20" ht="22.5" outlineLevel="5" x14ac:dyDescent="0.2">
      <c r="A1219" s="12"/>
      <c r="B1219" s="117"/>
      <c r="C1219" s="118">
        <v>863</v>
      </c>
      <c r="D1219" s="119" t="s">
        <v>1423</v>
      </c>
      <c r="E1219" s="120" t="s">
        <v>2039</v>
      </c>
      <c r="F1219" s="121" t="s">
        <v>1427</v>
      </c>
      <c r="G1219" s="119" t="s">
        <v>591</v>
      </c>
      <c r="H1219" s="122">
        <v>2.1</v>
      </c>
      <c r="I1219" s="150"/>
      <c r="J1219" s="123">
        <f t="shared" si="260"/>
        <v>0</v>
      </c>
      <c r="K1219" s="122"/>
      <c r="L1219" s="122">
        <f t="shared" si="261"/>
        <v>0</v>
      </c>
      <c r="M1219" s="122"/>
      <c r="N1219" s="122">
        <f t="shared" si="262"/>
        <v>0</v>
      </c>
      <c r="O1219" s="123">
        <v>21</v>
      </c>
      <c r="P1219" s="123">
        <f t="shared" si="263"/>
        <v>0</v>
      </c>
      <c r="Q1219" s="123">
        <f t="shared" si="264"/>
        <v>0</v>
      </c>
      <c r="R1219" s="9"/>
      <c r="S1219" s="9"/>
      <c r="T1219" s="9"/>
    </row>
    <row r="1220" spans="1:20" ht="11.25" outlineLevel="5" x14ac:dyDescent="0.2">
      <c r="A1220" s="12"/>
      <c r="B1220" s="117"/>
      <c r="C1220" s="118">
        <v>864</v>
      </c>
      <c r="D1220" s="119" t="s">
        <v>1423</v>
      </c>
      <c r="E1220" s="120" t="s">
        <v>2040</v>
      </c>
      <c r="F1220" s="121" t="s">
        <v>1431</v>
      </c>
      <c r="G1220" s="119" t="s">
        <v>591</v>
      </c>
      <c r="H1220" s="122">
        <v>5.8</v>
      </c>
      <c r="I1220" s="150"/>
      <c r="J1220" s="123">
        <f t="shared" si="260"/>
        <v>0</v>
      </c>
      <c r="K1220" s="122"/>
      <c r="L1220" s="122">
        <f t="shared" si="261"/>
        <v>0</v>
      </c>
      <c r="M1220" s="122"/>
      <c r="N1220" s="122">
        <f t="shared" si="262"/>
        <v>0</v>
      </c>
      <c r="O1220" s="123">
        <v>21</v>
      </c>
      <c r="P1220" s="123">
        <f t="shared" si="263"/>
        <v>0</v>
      </c>
      <c r="Q1220" s="123">
        <f t="shared" si="264"/>
        <v>0</v>
      </c>
      <c r="R1220" s="9"/>
      <c r="S1220" s="9"/>
      <c r="T1220" s="9"/>
    </row>
    <row r="1221" spans="1:20" ht="11.25" outlineLevel="5" x14ac:dyDescent="0.2">
      <c r="A1221" s="12"/>
      <c r="B1221" s="117"/>
      <c r="C1221" s="118">
        <v>865</v>
      </c>
      <c r="D1221" s="119" t="s">
        <v>1423</v>
      </c>
      <c r="E1221" s="120" t="s">
        <v>2041</v>
      </c>
      <c r="F1221" s="121" t="s">
        <v>1433</v>
      </c>
      <c r="G1221" s="119" t="s">
        <v>591</v>
      </c>
      <c r="H1221" s="122">
        <v>1.1000000000000001</v>
      </c>
      <c r="I1221" s="150"/>
      <c r="J1221" s="123">
        <f t="shared" si="260"/>
        <v>0</v>
      </c>
      <c r="K1221" s="122"/>
      <c r="L1221" s="122">
        <f t="shared" si="261"/>
        <v>0</v>
      </c>
      <c r="M1221" s="122"/>
      <c r="N1221" s="122">
        <f t="shared" si="262"/>
        <v>0</v>
      </c>
      <c r="O1221" s="123">
        <v>21</v>
      </c>
      <c r="P1221" s="123">
        <f t="shared" si="263"/>
        <v>0</v>
      </c>
      <c r="Q1221" s="123">
        <f t="shared" si="264"/>
        <v>0</v>
      </c>
      <c r="R1221" s="9"/>
      <c r="S1221" s="9"/>
      <c r="T1221" s="9"/>
    </row>
    <row r="1222" spans="1:20" ht="11.25" outlineLevel="5" x14ac:dyDescent="0.2">
      <c r="A1222" s="12"/>
      <c r="B1222" s="117"/>
      <c r="C1222" s="118">
        <v>866</v>
      </c>
      <c r="D1222" s="119" t="s">
        <v>1423</v>
      </c>
      <c r="E1222" s="120" t="s">
        <v>2042</v>
      </c>
      <c r="F1222" s="121" t="s">
        <v>1435</v>
      </c>
      <c r="G1222" s="119" t="s">
        <v>591</v>
      </c>
      <c r="H1222" s="122">
        <v>1.6</v>
      </c>
      <c r="I1222" s="150"/>
      <c r="J1222" s="123">
        <f t="shared" si="260"/>
        <v>0</v>
      </c>
      <c r="K1222" s="122"/>
      <c r="L1222" s="122">
        <f t="shared" si="261"/>
        <v>0</v>
      </c>
      <c r="M1222" s="122"/>
      <c r="N1222" s="122">
        <f t="shared" si="262"/>
        <v>0</v>
      </c>
      <c r="O1222" s="123">
        <v>21</v>
      </c>
      <c r="P1222" s="123">
        <f t="shared" si="263"/>
        <v>0</v>
      </c>
      <c r="Q1222" s="123">
        <f t="shared" si="264"/>
        <v>0</v>
      </c>
      <c r="R1222" s="9"/>
      <c r="S1222" s="9"/>
      <c r="T1222" s="9"/>
    </row>
    <row r="1223" spans="1:20" ht="11.25" outlineLevel="5" x14ac:dyDescent="0.2">
      <c r="A1223" s="12"/>
      <c r="B1223" s="117"/>
      <c r="C1223" s="118">
        <v>867</v>
      </c>
      <c r="D1223" s="119" t="s">
        <v>1423</v>
      </c>
      <c r="E1223" s="120" t="s">
        <v>2043</v>
      </c>
      <c r="F1223" s="121" t="s">
        <v>1439</v>
      </c>
      <c r="G1223" s="119" t="s">
        <v>591</v>
      </c>
      <c r="H1223" s="122">
        <v>0.8</v>
      </c>
      <c r="I1223" s="150"/>
      <c r="J1223" s="123">
        <f t="shared" si="260"/>
        <v>0</v>
      </c>
      <c r="K1223" s="122"/>
      <c r="L1223" s="122">
        <f t="shared" si="261"/>
        <v>0</v>
      </c>
      <c r="M1223" s="122"/>
      <c r="N1223" s="122">
        <f t="shared" si="262"/>
        <v>0</v>
      </c>
      <c r="O1223" s="123">
        <v>21</v>
      </c>
      <c r="P1223" s="123">
        <f t="shared" si="263"/>
        <v>0</v>
      </c>
      <c r="Q1223" s="123">
        <f t="shared" si="264"/>
        <v>0</v>
      </c>
      <c r="R1223" s="9"/>
      <c r="S1223" s="9"/>
      <c r="T1223" s="9"/>
    </row>
    <row r="1224" spans="1:20" ht="22.5" outlineLevel="5" x14ac:dyDescent="0.2">
      <c r="A1224" s="12"/>
      <c r="B1224" s="117"/>
      <c r="C1224" s="118">
        <v>868</v>
      </c>
      <c r="D1224" s="119" t="s">
        <v>1423</v>
      </c>
      <c r="E1224" s="120" t="s">
        <v>2044</v>
      </c>
      <c r="F1224" s="121" t="s">
        <v>1441</v>
      </c>
      <c r="G1224" s="119" t="s">
        <v>591</v>
      </c>
      <c r="H1224" s="122">
        <v>3.4</v>
      </c>
      <c r="I1224" s="150"/>
      <c r="J1224" s="123">
        <f t="shared" si="260"/>
        <v>0</v>
      </c>
      <c r="K1224" s="122"/>
      <c r="L1224" s="122">
        <f t="shared" si="261"/>
        <v>0</v>
      </c>
      <c r="M1224" s="122"/>
      <c r="N1224" s="122">
        <f t="shared" si="262"/>
        <v>0</v>
      </c>
      <c r="O1224" s="123">
        <v>21</v>
      </c>
      <c r="P1224" s="123">
        <f t="shared" si="263"/>
        <v>0</v>
      </c>
      <c r="Q1224" s="123">
        <f t="shared" si="264"/>
        <v>0</v>
      </c>
      <c r="R1224" s="9"/>
      <c r="S1224" s="9"/>
      <c r="T1224" s="9"/>
    </row>
    <row r="1225" spans="1:20" ht="11.25" outlineLevel="5" x14ac:dyDescent="0.2">
      <c r="A1225" s="12"/>
      <c r="B1225" s="117"/>
      <c r="C1225" s="118">
        <v>869</v>
      </c>
      <c r="D1225" s="119" t="s">
        <v>1423</v>
      </c>
      <c r="E1225" s="120" t="s">
        <v>2045</v>
      </c>
      <c r="F1225" s="121" t="s">
        <v>1443</v>
      </c>
      <c r="G1225" s="119" t="s">
        <v>591</v>
      </c>
      <c r="H1225" s="122">
        <v>0.6</v>
      </c>
      <c r="I1225" s="150"/>
      <c r="J1225" s="123">
        <f t="shared" si="260"/>
        <v>0</v>
      </c>
      <c r="K1225" s="122"/>
      <c r="L1225" s="122">
        <f t="shared" si="261"/>
        <v>0</v>
      </c>
      <c r="M1225" s="122"/>
      <c r="N1225" s="122">
        <f t="shared" si="262"/>
        <v>0</v>
      </c>
      <c r="O1225" s="123">
        <v>21</v>
      </c>
      <c r="P1225" s="123">
        <f t="shared" si="263"/>
        <v>0</v>
      </c>
      <c r="Q1225" s="123">
        <f t="shared" si="264"/>
        <v>0</v>
      </c>
      <c r="R1225" s="9"/>
      <c r="S1225" s="9"/>
      <c r="T1225" s="9"/>
    </row>
    <row r="1226" spans="1:20" outlineLevel="5" x14ac:dyDescent="0.15">
      <c r="B1226" s="7"/>
      <c r="C1226" s="7"/>
      <c r="D1226" s="7"/>
      <c r="E1226" s="7"/>
      <c r="F1226" s="7"/>
      <c r="G1226" s="7"/>
      <c r="H1226" s="7"/>
      <c r="I1226" s="9"/>
      <c r="J1226" s="9"/>
      <c r="K1226" s="7"/>
      <c r="L1226" s="7"/>
      <c r="M1226" s="7"/>
      <c r="N1226" s="7"/>
      <c r="O1226" s="7"/>
      <c r="P1226" s="9"/>
      <c r="Q1226" s="9"/>
    </row>
    <row r="1227" spans="1:20" ht="9" outlineLevel="4" x14ac:dyDescent="0.15">
      <c r="A1227" s="73" t="s">
        <v>420</v>
      </c>
      <c r="B1227" s="110">
        <v>5</v>
      </c>
      <c r="C1227" s="111"/>
      <c r="D1227" s="112" t="s">
        <v>500</v>
      </c>
      <c r="E1227" s="112"/>
      <c r="F1227" s="113" t="s">
        <v>421</v>
      </c>
      <c r="G1227" s="112"/>
      <c r="H1227" s="114"/>
      <c r="I1227" s="115"/>
      <c r="J1227" s="75">
        <f>SUBTOTAL(9,J1228:J1231)</f>
        <v>0</v>
      </c>
      <c r="K1227" s="114"/>
      <c r="L1227" s="76">
        <f>SUBTOTAL(9,L1228:L1231)</f>
        <v>0</v>
      </c>
      <c r="M1227" s="114"/>
      <c r="N1227" s="76">
        <f>SUBTOTAL(9,N1228:N1231)</f>
        <v>0</v>
      </c>
      <c r="O1227" s="116"/>
      <c r="P1227" s="75">
        <f>SUBTOTAL(9,P1228:P1231)</f>
        <v>0</v>
      </c>
      <c r="Q1227" s="75">
        <f>SUBTOTAL(9,Q1228:Q1231)</f>
        <v>0</v>
      </c>
      <c r="R1227" s="7"/>
      <c r="S1227" s="9"/>
      <c r="T1227" s="9"/>
    </row>
    <row r="1228" spans="1:20" ht="22.5" outlineLevel="5" x14ac:dyDescent="0.2">
      <c r="A1228" s="12"/>
      <c r="B1228" s="117"/>
      <c r="C1228" s="118">
        <v>870</v>
      </c>
      <c r="D1228" s="119" t="s">
        <v>1423</v>
      </c>
      <c r="E1228" s="120" t="s">
        <v>2046</v>
      </c>
      <c r="F1228" s="121" t="s">
        <v>1447</v>
      </c>
      <c r="G1228" s="119" t="s">
        <v>591</v>
      </c>
      <c r="H1228" s="122">
        <v>6.8</v>
      </c>
      <c r="I1228" s="150"/>
      <c r="J1228" s="123">
        <f>H1228*I1228</f>
        <v>0</v>
      </c>
      <c r="K1228" s="122"/>
      <c r="L1228" s="122">
        <f>H1228*K1228</f>
        <v>0</v>
      </c>
      <c r="M1228" s="122"/>
      <c r="N1228" s="122">
        <f>H1228*M1228</f>
        <v>0</v>
      </c>
      <c r="O1228" s="123">
        <v>21</v>
      </c>
      <c r="P1228" s="123">
        <f>J1228*(O1228/100)</f>
        <v>0</v>
      </c>
      <c r="Q1228" s="123">
        <f>J1228+P1228</f>
        <v>0</v>
      </c>
      <c r="R1228" s="9"/>
      <c r="S1228" s="9"/>
      <c r="T1228" s="9"/>
    </row>
    <row r="1229" spans="1:20" ht="11.25" outlineLevel="5" x14ac:dyDescent="0.2">
      <c r="A1229" s="12"/>
      <c r="B1229" s="117"/>
      <c r="C1229" s="118">
        <v>871</v>
      </c>
      <c r="D1229" s="119" t="s">
        <v>1423</v>
      </c>
      <c r="E1229" s="120" t="s">
        <v>2047</v>
      </c>
      <c r="F1229" s="121" t="s">
        <v>1449</v>
      </c>
      <c r="G1229" s="119" t="s">
        <v>591</v>
      </c>
      <c r="H1229" s="122">
        <v>5.4</v>
      </c>
      <c r="I1229" s="150"/>
      <c r="J1229" s="123">
        <f>H1229*I1229</f>
        <v>0</v>
      </c>
      <c r="K1229" s="122"/>
      <c r="L1229" s="122">
        <f>H1229*K1229</f>
        <v>0</v>
      </c>
      <c r="M1229" s="122"/>
      <c r="N1229" s="122">
        <f>H1229*M1229</f>
        <v>0</v>
      </c>
      <c r="O1229" s="123">
        <v>21</v>
      </c>
      <c r="P1229" s="123">
        <f>J1229*(O1229/100)</f>
        <v>0</v>
      </c>
      <c r="Q1229" s="123">
        <f>J1229+P1229</f>
        <v>0</v>
      </c>
      <c r="R1229" s="9"/>
      <c r="S1229" s="9"/>
      <c r="T1229" s="9"/>
    </row>
    <row r="1230" spans="1:20" ht="11.25" outlineLevel="5" x14ac:dyDescent="0.2">
      <c r="A1230" s="12"/>
      <c r="B1230" s="117"/>
      <c r="C1230" s="118">
        <v>872</v>
      </c>
      <c r="D1230" s="119" t="s">
        <v>1423</v>
      </c>
      <c r="E1230" s="120" t="s">
        <v>2048</v>
      </c>
      <c r="F1230" s="121" t="s">
        <v>1451</v>
      </c>
      <c r="G1230" s="119" t="s">
        <v>591</v>
      </c>
      <c r="H1230" s="122">
        <v>0.4</v>
      </c>
      <c r="I1230" s="150"/>
      <c r="J1230" s="123">
        <f>H1230*I1230</f>
        <v>0</v>
      </c>
      <c r="K1230" s="122"/>
      <c r="L1230" s="122">
        <f>H1230*K1230</f>
        <v>0</v>
      </c>
      <c r="M1230" s="122"/>
      <c r="N1230" s="122">
        <f>H1230*M1230</f>
        <v>0</v>
      </c>
      <c r="O1230" s="123">
        <v>21</v>
      </c>
      <c r="P1230" s="123">
        <f>J1230*(O1230/100)</f>
        <v>0</v>
      </c>
      <c r="Q1230" s="123">
        <f>J1230+P1230</f>
        <v>0</v>
      </c>
      <c r="R1230" s="9"/>
      <c r="S1230" s="9"/>
      <c r="T1230" s="9"/>
    </row>
    <row r="1231" spans="1:20" outlineLevel="5" x14ac:dyDescent="0.15">
      <c r="B1231" s="7"/>
      <c r="C1231" s="7"/>
      <c r="D1231" s="7"/>
      <c r="E1231" s="7"/>
      <c r="F1231" s="7"/>
      <c r="G1231" s="7"/>
      <c r="H1231" s="7"/>
      <c r="I1231" s="9"/>
      <c r="J1231" s="9"/>
      <c r="K1231" s="7"/>
      <c r="L1231" s="7"/>
      <c r="M1231" s="7"/>
      <c r="N1231" s="7"/>
      <c r="O1231" s="7"/>
      <c r="P1231" s="9"/>
      <c r="Q1231" s="9"/>
    </row>
    <row r="1232" spans="1:20" ht="9" outlineLevel="4" x14ac:dyDescent="0.15">
      <c r="A1232" s="73" t="s">
        <v>422</v>
      </c>
      <c r="B1232" s="110">
        <v>5</v>
      </c>
      <c r="C1232" s="111"/>
      <c r="D1232" s="112" t="s">
        <v>500</v>
      </c>
      <c r="E1232" s="112"/>
      <c r="F1232" s="113" t="s">
        <v>423</v>
      </c>
      <c r="G1232" s="112"/>
      <c r="H1232" s="114"/>
      <c r="I1232" s="115"/>
      <c r="J1232" s="75">
        <f>SUBTOTAL(9,J1233:J1235)</f>
        <v>0</v>
      </c>
      <c r="K1232" s="114"/>
      <c r="L1232" s="76">
        <f>SUBTOTAL(9,L1233:L1235)</f>
        <v>0</v>
      </c>
      <c r="M1232" s="114"/>
      <c r="N1232" s="76">
        <f>SUBTOTAL(9,N1233:N1235)</f>
        <v>0</v>
      </c>
      <c r="O1232" s="116"/>
      <c r="P1232" s="75">
        <f>SUBTOTAL(9,P1233:P1235)</f>
        <v>0</v>
      </c>
      <c r="Q1232" s="75">
        <f>SUBTOTAL(9,Q1233:Q1235)</f>
        <v>0</v>
      </c>
      <c r="R1232" s="7"/>
      <c r="S1232" s="9"/>
      <c r="T1232" s="9"/>
    </row>
    <row r="1233" spans="1:20" ht="11.25" outlineLevel="5" x14ac:dyDescent="0.2">
      <c r="A1233" s="12"/>
      <c r="B1233" s="117"/>
      <c r="C1233" s="118">
        <v>873</v>
      </c>
      <c r="D1233" s="119" t="s">
        <v>1423</v>
      </c>
      <c r="E1233" s="120" t="s">
        <v>2049</v>
      </c>
      <c r="F1233" s="121" t="s">
        <v>1453</v>
      </c>
      <c r="G1233" s="119" t="s">
        <v>591</v>
      </c>
      <c r="H1233" s="122">
        <v>8.6999999999999993</v>
      </c>
      <c r="I1233" s="150"/>
      <c r="J1233" s="123">
        <f>H1233*I1233</f>
        <v>0</v>
      </c>
      <c r="K1233" s="122"/>
      <c r="L1233" s="122">
        <f>H1233*K1233</f>
        <v>0</v>
      </c>
      <c r="M1233" s="122"/>
      <c r="N1233" s="122">
        <f>H1233*M1233</f>
        <v>0</v>
      </c>
      <c r="O1233" s="123">
        <v>21</v>
      </c>
      <c r="P1233" s="123">
        <f>J1233*(O1233/100)</f>
        <v>0</v>
      </c>
      <c r="Q1233" s="123">
        <f>J1233+P1233</f>
        <v>0</v>
      </c>
      <c r="R1233" s="9"/>
      <c r="S1233" s="9"/>
      <c r="T1233" s="9"/>
    </row>
    <row r="1234" spans="1:20" ht="11.25" outlineLevel="5" x14ac:dyDescent="0.2">
      <c r="A1234" s="12"/>
      <c r="B1234" s="117"/>
      <c r="C1234" s="118">
        <v>874</v>
      </c>
      <c r="D1234" s="119" t="s">
        <v>1423</v>
      </c>
      <c r="E1234" s="120" t="s">
        <v>2050</v>
      </c>
      <c r="F1234" s="121" t="s">
        <v>1455</v>
      </c>
      <c r="G1234" s="119" t="s">
        <v>591</v>
      </c>
      <c r="H1234" s="122">
        <v>33.200000000000003</v>
      </c>
      <c r="I1234" s="150"/>
      <c r="J1234" s="123">
        <f>H1234*I1234</f>
        <v>0</v>
      </c>
      <c r="K1234" s="122"/>
      <c r="L1234" s="122">
        <f>H1234*K1234</f>
        <v>0</v>
      </c>
      <c r="M1234" s="122"/>
      <c r="N1234" s="122">
        <f>H1234*M1234</f>
        <v>0</v>
      </c>
      <c r="O1234" s="123">
        <v>21</v>
      </c>
      <c r="P1234" s="123">
        <f>J1234*(O1234/100)</f>
        <v>0</v>
      </c>
      <c r="Q1234" s="123">
        <f>J1234+P1234</f>
        <v>0</v>
      </c>
      <c r="R1234" s="9"/>
      <c r="S1234" s="9"/>
      <c r="T1234" s="9"/>
    </row>
    <row r="1235" spans="1:20" outlineLevel="5" x14ac:dyDescent="0.15">
      <c r="B1235" s="7"/>
      <c r="C1235" s="7"/>
      <c r="D1235" s="7"/>
      <c r="E1235" s="7"/>
      <c r="F1235" s="7"/>
      <c r="G1235" s="7"/>
      <c r="H1235" s="7"/>
      <c r="I1235" s="9"/>
      <c r="J1235" s="9"/>
      <c r="K1235" s="7"/>
      <c r="L1235" s="7"/>
      <c r="M1235" s="7"/>
      <c r="N1235" s="7"/>
      <c r="O1235" s="7"/>
      <c r="P1235" s="9"/>
      <c r="Q1235" s="9"/>
    </row>
    <row r="1236" spans="1:20" ht="9" outlineLevel="4" x14ac:dyDescent="0.15">
      <c r="A1236" s="73" t="s">
        <v>424</v>
      </c>
      <c r="B1236" s="110">
        <v>5</v>
      </c>
      <c r="C1236" s="111"/>
      <c r="D1236" s="112" t="s">
        <v>500</v>
      </c>
      <c r="E1236" s="112"/>
      <c r="F1236" s="113" t="s">
        <v>425</v>
      </c>
      <c r="G1236" s="112"/>
      <c r="H1236" s="114"/>
      <c r="I1236" s="115"/>
      <c r="J1236" s="75">
        <f>SUBTOTAL(9,J1237:J1239)</f>
        <v>0</v>
      </c>
      <c r="K1236" s="114"/>
      <c r="L1236" s="76">
        <f>SUBTOTAL(9,L1237:L1239)</f>
        <v>0</v>
      </c>
      <c r="M1236" s="114"/>
      <c r="N1236" s="76">
        <f>SUBTOTAL(9,N1237:N1239)</f>
        <v>0</v>
      </c>
      <c r="O1236" s="116"/>
      <c r="P1236" s="75">
        <f>SUBTOTAL(9,P1237:P1239)</f>
        <v>0</v>
      </c>
      <c r="Q1236" s="75">
        <f>SUBTOTAL(9,Q1237:Q1239)</f>
        <v>0</v>
      </c>
      <c r="R1236" s="7"/>
      <c r="S1236" s="9"/>
      <c r="T1236" s="9"/>
    </row>
    <row r="1237" spans="1:20" ht="22.5" outlineLevel="5" x14ac:dyDescent="0.2">
      <c r="A1237" s="12"/>
      <c r="B1237" s="117"/>
      <c r="C1237" s="118">
        <v>875</v>
      </c>
      <c r="D1237" s="119" t="s">
        <v>1423</v>
      </c>
      <c r="E1237" s="120" t="s">
        <v>2051</v>
      </c>
      <c r="F1237" s="121" t="s">
        <v>1457</v>
      </c>
      <c r="G1237" s="119" t="s">
        <v>591</v>
      </c>
      <c r="H1237" s="122">
        <v>7.2</v>
      </c>
      <c r="I1237" s="150"/>
      <c r="J1237" s="123">
        <f>H1237*I1237</f>
        <v>0</v>
      </c>
      <c r="K1237" s="122"/>
      <c r="L1237" s="122">
        <f>H1237*K1237</f>
        <v>0</v>
      </c>
      <c r="M1237" s="122"/>
      <c r="N1237" s="122">
        <f>H1237*M1237</f>
        <v>0</v>
      </c>
      <c r="O1237" s="123">
        <v>21</v>
      </c>
      <c r="P1237" s="123">
        <f>J1237*(O1237/100)</f>
        <v>0</v>
      </c>
      <c r="Q1237" s="123">
        <f>J1237+P1237</f>
        <v>0</v>
      </c>
      <c r="R1237" s="9"/>
      <c r="S1237" s="9"/>
      <c r="T1237" s="9"/>
    </row>
    <row r="1238" spans="1:20" ht="11.25" outlineLevel="5" x14ac:dyDescent="0.2">
      <c r="A1238" s="12"/>
      <c r="B1238" s="117"/>
      <c r="C1238" s="118">
        <v>876</v>
      </c>
      <c r="D1238" s="119" t="s">
        <v>1423</v>
      </c>
      <c r="E1238" s="120" t="s">
        <v>2052</v>
      </c>
      <c r="F1238" s="121" t="s">
        <v>1459</v>
      </c>
      <c r="G1238" s="119" t="s">
        <v>591</v>
      </c>
      <c r="H1238" s="122">
        <v>1.3</v>
      </c>
      <c r="I1238" s="150"/>
      <c r="J1238" s="123">
        <f>H1238*I1238</f>
        <v>0</v>
      </c>
      <c r="K1238" s="122"/>
      <c r="L1238" s="122">
        <f>H1238*K1238</f>
        <v>0</v>
      </c>
      <c r="M1238" s="122"/>
      <c r="N1238" s="122">
        <f>H1238*M1238</f>
        <v>0</v>
      </c>
      <c r="O1238" s="123">
        <v>21</v>
      </c>
      <c r="P1238" s="123">
        <f>J1238*(O1238/100)</f>
        <v>0</v>
      </c>
      <c r="Q1238" s="123">
        <f>J1238+P1238</f>
        <v>0</v>
      </c>
      <c r="R1238" s="9"/>
      <c r="S1238" s="9"/>
      <c r="T1238" s="9"/>
    </row>
    <row r="1239" spans="1:20" outlineLevel="5" x14ac:dyDescent="0.15">
      <c r="B1239" s="7"/>
      <c r="C1239" s="7"/>
      <c r="D1239" s="7"/>
      <c r="E1239" s="7"/>
      <c r="F1239" s="7"/>
      <c r="G1239" s="7"/>
      <c r="H1239" s="7"/>
      <c r="I1239" s="9"/>
      <c r="J1239" s="9"/>
      <c r="K1239" s="7"/>
      <c r="L1239" s="7"/>
      <c r="M1239" s="7"/>
      <c r="N1239" s="7"/>
      <c r="O1239" s="7"/>
      <c r="P1239" s="9"/>
      <c r="Q1239" s="9"/>
    </row>
    <row r="1240" spans="1:20" ht="9" outlineLevel="4" x14ac:dyDescent="0.15">
      <c r="A1240" s="73" t="s">
        <v>426</v>
      </c>
      <c r="B1240" s="110">
        <v>5</v>
      </c>
      <c r="C1240" s="111"/>
      <c r="D1240" s="112" t="s">
        <v>500</v>
      </c>
      <c r="E1240" s="112"/>
      <c r="F1240" s="113" t="s">
        <v>427</v>
      </c>
      <c r="G1240" s="112"/>
      <c r="H1240" s="114"/>
      <c r="I1240" s="115"/>
      <c r="J1240" s="75">
        <f>SUBTOTAL(9,J1241:J1245)</f>
        <v>0</v>
      </c>
      <c r="K1240" s="114"/>
      <c r="L1240" s="76">
        <f>SUBTOTAL(9,L1241:L1245)</f>
        <v>0</v>
      </c>
      <c r="M1240" s="114"/>
      <c r="N1240" s="76">
        <f>SUBTOTAL(9,N1241:N1245)</f>
        <v>0</v>
      </c>
      <c r="O1240" s="116"/>
      <c r="P1240" s="75">
        <f>SUBTOTAL(9,P1241:P1245)</f>
        <v>0</v>
      </c>
      <c r="Q1240" s="75">
        <f>SUBTOTAL(9,Q1241:Q1245)</f>
        <v>0</v>
      </c>
      <c r="R1240" s="7"/>
      <c r="S1240" s="9"/>
      <c r="T1240" s="9"/>
    </row>
    <row r="1241" spans="1:20" ht="22.5" outlineLevel="5" x14ac:dyDescent="0.2">
      <c r="A1241" s="12"/>
      <c r="B1241" s="117"/>
      <c r="C1241" s="118">
        <v>877</v>
      </c>
      <c r="D1241" s="119" t="s">
        <v>1423</v>
      </c>
      <c r="E1241" s="120" t="s">
        <v>2053</v>
      </c>
      <c r="F1241" s="121" t="s">
        <v>1461</v>
      </c>
      <c r="G1241" s="119" t="s">
        <v>591</v>
      </c>
      <c r="H1241" s="122">
        <v>7.6</v>
      </c>
      <c r="I1241" s="150"/>
      <c r="J1241" s="123">
        <f>H1241*I1241</f>
        <v>0</v>
      </c>
      <c r="K1241" s="122"/>
      <c r="L1241" s="122">
        <f>H1241*K1241</f>
        <v>0</v>
      </c>
      <c r="M1241" s="122"/>
      <c r="N1241" s="122">
        <f>H1241*M1241</f>
        <v>0</v>
      </c>
      <c r="O1241" s="123">
        <v>21</v>
      </c>
      <c r="P1241" s="123">
        <f>J1241*(O1241/100)</f>
        <v>0</v>
      </c>
      <c r="Q1241" s="123">
        <f>J1241+P1241</f>
        <v>0</v>
      </c>
      <c r="R1241" s="9"/>
      <c r="S1241" s="9"/>
      <c r="T1241" s="9"/>
    </row>
    <row r="1242" spans="1:20" ht="22.5" outlineLevel="5" x14ac:dyDescent="0.2">
      <c r="A1242" s="12"/>
      <c r="B1242" s="117"/>
      <c r="C1242" s="118">
        <v>878</v>
      </c>
      <c r="D1242" s="119" t="s">
        <v>1423</v>
      </c>
      <c r="E1242" s="120" t="s">
        <v>2054</v>
      </c>
      <c r="F1242" s="121" t="s">
        <v>1463</v>
      </c>
      <c r="G1242" s="119" t="s">
        <v>591</v>
      </c>
      <c r="H1242" s="122">
        <v>3.2</v>
      </c>
      <c r="I1242" s="150"/>
      <c r="J1242" s="123">
        <f>H1242*I1242</f>
        <v>0</v>
      </c>
      <c r="K1242" s="122"/>
      <c r="L1242" s="122">
        <f>H1242*K1242</f>
        <v>0</v>
      </c>
      <c r="M1242" s="122"/>
      <c r="N1242" s="122">
        <f>H1242*M1242</f>
        <v>0</v>
      </c>
      <c r="O1242" s="123">
        <v>21</v>
      </c>
      <c r="P1242" s="123">
        <f>J1242*(O1242/100)</f>
        <v>0</v>
      </c>
      <c r="Q1242" s="123">
        <f>J1242+P1242</f>
        <v>0</v>
      </c>
      <c r="R1242" s="9"/>
      <c r="S1242" s="9"/>
      <c r="T1242" s="9"/>
    </row>
    <row r="1243" spans="1:20" ht="11.25" outlineLevel="5" x14ac:dyDescent="0.2">
      <c r="A1243" s="12"/>
      <c r="B1243" s="117"/>
      <c r="C1243" s="118">
        <v>879</v>
      </c>
      <c r="D1243" s="119" t="s">
        <v>1423</v>
      </c>
      <c r="E1243" s="120" t="s">
        <v>2055</v>
      </c>
      <c r="F1243" s="121" t="s">
        <v>2056</v>
      </c>
      <c r="G1243" s="119" t="s">
        <v>591</v>
      </c>
      <c r="H1243" s="122">
        <v>5.8</v>
      </c>
      <c r="I1243" s="150"/>
      <c r="J1243" s="123">
        <f>H1243*I1243</f>
        <v>0</v>
      </c>
      <c r="K1243" s="122"/>
      <c r="L1243" s="122">
        <f>H1243*K1243</f>
        <v>0</v>
      </c>
      <c r="M1243" s="122"/>
      <c r="N1243" s="122">
        <f>H1243*M1243</f>
        <v>0</v>
      </c>
      <c r="O1243" s="123">
        <v>21</v>
      </c>
      <c r="P1243" s="123">
        <f>J1243*(O1243/100)</f>
        <v>0</v>
      </c>
      <c r="Q1243" s="123">
        <f>J1243+P1243</f>
        <v>0</v>
      </c>
      <c r="R1243" s="9"/>
      <c r="S1243" s="9"/>
      <c r="T1243" s="9"/>
    </row>
    <row r="1244" spans="1:20" ht="22.5" outlineLevel="5" x14ac:dyDescent="0.2">
      <c r="A1244" s="12"/>
      <c r="B1244" s="117"/>
      <c r="C1244" s="118">
        <v>880</v>
      </c>
      <c r="D1244" s="119" t="s">
        <v>1423</v>
      </c>
      <c r="E1244" s="120" t="s">
        <v>2057</v>
      </c>
      <c r="F1244" s="121" t="s">
        <v>1465</v>
      </c>
      <c r="G1244" s="119" t="s">
        <v>591</v>
      </c>
      <c r="H1244" s="122">
        <v>6.7</v>
      </c>
      <c r="I1244" s="150"/>
      <c r="J1244" s="123">
        <f>H1244*I1244</f>
        <v>0</v>
      </c>
      <c r="K1244" s="122"/>
      <c r="L1244" s="122">
        <f>H1244*K1244</f>
        <v>0</v>
      </c>
      <c r="M1244" s="122"/>
      <c r="N1244" s="122">
        <f>H1244*M1244</f>
        <v>0</v>
      </c>
      <c r="O1244" s="123">
        <v>21</v>
      </c>
      <c r="P1244" s="123">
        <f>J1244*(O1244/100)</f>
        <v>0</v>
      </c>
      <c r="Q1244" s="123">
        <f>J1244+P1244</f>
        <v>0</v>
      </c>
      <c r="R1244" s="9"/>
      <c r="S1244" s="9"/>
      <c r="T1244" s="9"/>
    </row>
    <row r="1245" spans="1:20" outlineLevel="5" x14ac:dyDescent="0.15">
      <c r="B1245" s="7"/>
      <c r="C1245" s="7"/>
      <c r="D1245" s="7"/>
      <c r="E1245" s="7"/>
      <c r="F1245" s="7"/>
      <c r="G1245" s="7"/>
      <c r="H1245" s="7"/>
      <c r="I1245" s="9"/>
      <c r="J1245" s="9"/>
      <c r="K1245" s="7"/>
      <c r="L1245" s="7"/>
      <c r="M1245" s="7"/>
      <c r="N1245" s="7"/>
      <c r="O1245" s="7"/>
      <c r="P1245" s="9"/>
      <c r="Q1245" s="9"/>
    </row>
    <row r="1246" spans="1:20" ht="9" outlineLevel="4" x14ac:dyDescent="0.15">
      <c r="A1246" s="73" t="s">
        <v>428</v>
      </c>
      <c r="B1246" s="110">
        <v>5</v>
      </c>
      <c r="C1246" s="111"/>
      <c r="D1246" s="112" t="s">
        <v>500</v>
      </c>
      <c r="E1246" s="112"/>
      <c r="F1246" s="113" t="s">
        <v>429</v>
      </c>
      <c r="G1246" s="112"/>
      <c r="H1246" s="114"/>
      <c r="I1246" s="115"/>
      <c r="J1246" s="75">
        <f>SUBTOTAL(9,J1247:J1249)</f>
        <v>0</v>
      </c>
      <c r="K1246" s="114"/>
      <c r="L1246" s="76">
        <f>SUBTOTAL(9,L1247:L1249)</f>
        <v>0</v>
      </c>
      <c r="M1246" s="114"/>
      <c r="N1246" s="76">
        <f>SUBTOTAL(9,N1247:N1249)</f>
        <v>0</v>
      </c>
      <c r="O1246" s="116"/>
      <c r="P1246" s="75">
        <f>SUBTOTAL(9,P1247:P1249)</f>
        <v>0</v>
      </c>
      <c r="Q1246" s="75">
        <f>SUBTOTAL(9,Q1247:Q1249)</f>
        <v>0</v>
      </c>
      <c r="R1246" s="7"/>
      <c r="S1246" s="9"/>
      <c r="T1246" s="9"/>
    </row>
    <row r="1247" spans="1:20" ht="22.5" outlineLevel="5" x14ac:dyDescent="0.2">
      <c r="A1247" s="12"/>
      <c r="B1247" s="117"/>
      <c r="C1247" s="118">
        <v>881</v>
      </c>
      <c r="D1247" s="119" t="s">
        <v>1423</v>
      </c>
      <c r="E1247" s="120" t="s">
        <v>2058</v>
      </c>
      <c r="F1247" s="121" t="s">
        <v>1475</v>
      </c>
      <c r="G1247" s="119" t="s">
        <v>591</v>
      </c>
      <c r="H1247" s="122">
        <v>4.8</v>
      </c>
      <c r="I1247" s="150"/>
      <c r="J1247" s="123">
        <f>H1247*I1247</f>
        <v>0</v>
      </c>
      <c r="K1247" s="122"/>
      <c r="L1247" s="122">
        <f>H1247*K1247</f>
        <v>0</v>
      </c>
      <c r="M1247" s="122"/>
      <c r="N1247" s="122">
        <f>H1247*M1247</f>
        <v>0</v>
      </c>
      <c r="O1247" s="123">
        <v>21</v>
      </c>
      <c r="P1247" s="123">
        <f>J1247*(O1247/100)</f>
        <v>0</v>
      </c>
      <c r="Q1247" s="123">
        <f>J1247+P1247</f>
        <v>0</v>
      </c>
      <c r="R1247" s="9"/>
      <c r="S1247" s="9"/>
      <c r="T1247" s="9"/>
    </row>
    <row r="1248" spans="1:20" ht="11.25" outlineLevel="5" x14ac:dyDescent="0.2">
      <c r="A1248" s="12"/>
      <c r="B1248" s="117"/>
      <c r="C1248" s="118">
        <v>882</v>
      </c>
      <c r="D1248" s="119" t="s">
        <v>1423</v>
      </c>
      <c r="E1248" s="120" t="s">
        <v>2059</v>
      </c>
      <c r="F1248" s="121" t="s">
        <v>1479</v>
      </c>
      <c r="G1248" s="119" t="s">
        <v>591</v>
      </c>
      <c r="H1248" s="122">
        <v>6.2</v>
      </c>
      <c r="I1248" s="150"/>
      <c r="J1248" s="123">
        <f>H1248*I1248</f>
        <v>0</v>
      </c>
      <c r="K1248" s="122"/>
      <c r="L1248" s="122">
        <f>H1248*K1248</f>
        <v>0</v>
      </c>
      <c r="M1248" s="122"/>
      <c r="N1248" s="122">
        <f>H1248*M1248</f>
        <v>0</v>
      </c>
      <c r="O1248" s="123">
        <v>21</v>
      </c>
      <c r="P1248" s="123">
        <f>J1248*(O1248/100)</f>
        <v>0</v>
      </c>
      <c r="Q1248" s="123">
        <f>J1248+P1248</f>
        <v>0</v>
      </c>
      <c r="R1248" s="9"/>
      <c r="S1248" s="9"/>
      <c r="T1248" s="9"/>
    </row>
    <row r="1249" spans="1:20" outlineLevel="5" x14ac:dyDescent="0.15">
      <c r="B1249" s="7"/>
      <c r="C1249" s="7"/>
      <c r="D1249" s="7"/>
      <c r="E1249" s="7"/>
      <c r="F1249" s="7"/>
      <c r="G1249" s="7"/>
      <c r="H1249" s="7"/>
      <c r="I1249" s="9"/>
      <c r="J1249" s="9"/>
      <c r="K1249" s="7"/>
      <c r="L1249" s="7"/>
      <c r="M1249" s="7"/>
      <c r="N1249" s="7"/>
      <c r="O1249" s="7"/>
      <c r="P1249" s="9"/>
      <c r="Q1249" s="9"/>
    </row>
    <row r="1250" spans="1:20" ht="9" outlineLevel="4" x14ac:dyDescent="0.15">
      <c r="A1250" s="73" t="s">
        <v>430</v>
      </c>
      <c r="B1250" s="110">
        <v>5</v>
      </c>
      <c r="C1250" s="111"/>
      <c r="D1250" s="112" t="s">
        <v>500</v>
      </c>
      <c r="E1250" s="112"/>
      <c r="F1250" s="113" t="s">
        <v>431</v>
      </c>
      <c r="G1250" s="112"/>
      <c r="H1250" s="114"/>
      <c r="I1250" s="115"/>
      <c r="J1250" s="75">
        <f>SUBTOTAL(9,J1251:J1252)</f>
        <v>0</v>
      </c>
      <c r="K1250" s="114"/>
      <c r="L1250" s="76">
        <f>SUBTOTAL(9,L1251:L1252)</f>
        <v>0</v>
      </c>
      <c r="M1250" s="114"/>
      <c r="N1250" s="76">
        <f>SUBTOTAL(9,N1251:N1252)</f>
        <v>0</v>
      </c>
      <c r="O1250" s="116"/>
      <c r="P1250" s="75">
        <f>SUBTOTAL(9,P1251:P1252)</f>
        <v>0</v>
      </c>
      <c r="Q1250" s="75">
        <f>SUBTOTAL(9,Q1251:Q1252)</f>
        <v>0</v>
      </c>
      <c r="R1250" s="7"/>
      <c r="S1250" s="9"/>
      <c r="T1250" s="9"/>
    </row>
    <row r="1251" spans="1:20" ht="11.25" outlineLevel="5" x14ac:dyDescent="0.2">
      <c r="A1251" s="12"/>
      <c r="B1251" s="117"/>
      <c r="C1251" s="118">
        <v>883</v>
      </c>
      <c r="D1251" s="119" t="s">
        <v>1423</v>
      </c>
      <c r="E1251" s="120" t="s">
        <v>2060</v>
      </c>
      <c r="F1251" s="121" t="s">
        <v>2061</v>
      </c>
      <c r="G1251" s="119" t="s">
        <v>591</v>
      </c>
      <c r="H1251" s="122">
        <v>11.8</v>
      </c>
      <c r="I1251" s="150"/>
      <c r="J1251" s="123">
        <f>H1251*I1251</f>
        <v>0</v>
      </c>
      <c r="K1251" s="122"/>
      <c r="L1251" s="122">
        <f>H1251*K1251</f>
        <v>0</v>
      </c>
      <c r="M1251" s="122"/>
      <c r="N1251" s="122">
        <f>H1251*M1251</f>
        <v>0</v>
      </c>
      <c r="O1251" s="123">
        <v>21</v>
      </c>
      <c r="P1251" s="123">
        <f>J1251*(O1251/100)</f>
        <v>0</v>
      </c>
      <c r="Q1251" s="123">
        <f>J1251+P1251</f>
        <v>0</v>
      </c>
      <c r="R1251" s="9"/>
      <c r="S1251" s="9"/>
      <c r="T1251" s="9"/>
    </row>
    <row r="1252" spans="1:20" outlineLevel="5" x14ac:dyDescent="0.15">
      <c r="B1252" s="7"/>
      <c r="C1252" s="7"/>
      <c r="D1252" s="7"/>
      <c r="E1252" s="7"/>
      <c r="F1252" s="7"/>
      <c r="G1252" s="7"/>
      <c r="H1252" s="7"/>
      <c r="I1252" s="9"/>
      <c r="J1252" s="9"/>
      <c r="K1252" s="7"/>
      <c r="L1252" s="7"/>
      <c r="M1252" s="7"/>
      <c r="N1252" s="7"/>
      <c r="O1252" s="7"/>
      <c r="P1252" s="9"/>
      <c r="Q1252" s="9"/>
    </row>
    <row r="1253" spans="1:20" ht="9" outlineLevel="4" x14ac:dyDescent="0.15">
      <c r="A1253" s="73" t="s">
        <v>432</v>
      </c>
      <c r="B1253" s="110">
        <v>5</v>
      </c>
      <c r="C1253" s="111"/>
      <c r="D1253" s="112" t="s">
        <v>500</v>
      </c>
      <c r="E1253" s="112"/>
      <c r="F1253" s="113" t="s">
        <v>433</v>
      </c>
      <c r="G1253" s="112"/>
      <c r="H1253" s="114"/>
      <c r="I1253" s="115"/>
      <c r="J1253" s="75">
        <f>SUBTOTAL(9,J1254:J1259)</f>
        <v>0</v>
      </c>
      <c r="K1253" s="114"/>
      <c r="L1253" s="76">
        <f>SUBTOTAL(9,L1254:L1259)</f>
        <v>0</v>
      </c>
      <c r="M1253" s="114"/>
      <c r="N1253" s="76">
        <f>SUBTOTAL(9,N1254:N1259)</f>
        <v>0</v>
      </c>
      <c r="O1253" s="116"/>
      <c r="P1253" s="75">
        <f>SUBTOTAL(9,P1254:P1259)</f>
        <v>0</v>
      </c>
      <c r="Q1253" s="75">
        <f>SUBTOTAL(9,Q1254:Q1259)</f>
        <v>0</v>
      </c>
      <c r="R1253" s="7"/>
      <c r="S1253" s="9"/>
      <c r="T1253" s="9"/>
    </row>
    <row r="1254" spans="1:20" ht="22.5" outlineLevel="5" x14ac:dyDescent="0.2">
      <c r="A1254" s="12"/>
      <c r="B1254" s="117"/>
      <c r="C1254" s="118">
        <v>884</v>
      </c>
      <c r="D1254" s="119" t="s">
        <v>1423</v>
      </c>
      <c r="E1254" s="120" t="s">
        <v>2062</v>
      </c>
      <c r="F1254" s="121" t="s">
        <v>1495</v>
      </c>
      <c r="G1254" s="119" t="s">
        <v>591</v>
      </c>
      <c r="H1254" s="122">
        <v>8.6999999999999993</v>
      </c>
      <c r="I1254" s="150"/>
      <c r="J1254" s="123">
        <f>H1254*I1254</f>
        <v>0</v>
      </c>
      <c r="K1254" s="122"/>
      <c r="L1254" s="122">
        <f>H1254*K1254</f>
        <v>0</v>
      </c>
      <c r="M1254" s="122"/>
      <c r="N1254" s="122">
        <f>H1254*M1254</f>
        <v>0</v>
      </c>
      <c r="O1254" s="123">
        <v>21</v>
      </c>
      <c r="P1254" s="123">
        <f>J1254*(O1254/100)</f>
        <v>0</v>
      </c>
      <c r="Q1254" s="123">
        <f>J1254+P1254</f>
        <v>0</v>
      </c>
      <c r="R1254" s="9"/>
      <c r="S1254" s="9"/>
      <c r="T1254" s="9"/>
    </row>
    <row r="1255" spans="1:20" ht="22.5" outlineLevel="5" x14ac:dyDescent="0.2">
      <c r="A1255" s="12"/>
      <c r="B1255" s="117"/>
      <c r="C1255" s="118">
        <v>885</v>
      </c>
      <c r="D1255" s="119" t="s">
        <v>1423</v>
      </c>
      <c r="E1255" s="120" t="s">
        <v>2063</v>
      </c>
      <c r="F1255" s="121" t="s">
        <v>1497</v>
      </c>
      <c r="G1255" s="119" t="s">
        <v>591</v>
      </c>
      <c r="H1255" s="122">
        <v>11.3</v>
      </c>
      <c r="I1255" s="150"/>
      <c r="J1255" s="123">
        <f>H1255*I1255</f>
        <v>0</v>
      </c>
      <c r="K1255" s="122"/>
      <c r="L1255" s="122">
        <f>H1255*K1255</f>
        <v>0</v>
      </c>
      <c r="M1255" s="122"/>
      <c r="N1255" s="122">
        <f>H1255*M1255</f>
        <v>0</v>
      </c>
      <c r="O1255" s="123">
        <v>21</v>
      </c>
      <c r="P1255" s="123">
        <f>J1255*(O1255/100)</f>
        <v>0</v>
      </c>
      <c r="Q1255" s="123">
        <f>J1255+P1255</f>
        <v>0</v>
      </c>
      <c r="R1255" s="9"/>
      <c r="S1255" s="9"/>
      <c r="T1255" s="9"/>
    </row>
    <row r="1256" spans="1:20" ht="22.5" outlineLevel="5" x14ac:dyDescent="0.2">
      <c r="A1256" s="12"/>
      <c r="B1256" s="117"/>
      <c r="C1256" s="118">
        <v>886</v>
      </c>
      <c r="D1256" s="119" t="s">
        <v>1423</v>
      </c>
      <c r="E1256" s="120" t="s">
        <v>2064</v>
      </c>
      <c r="F1256" s="121" t="s">
        <v>1499</v>
      </c>
      <c r="G1256" s="119" t="s">
        <v>591</v>
      </c>
      <c r="H1256" s="122">
        <v>2.2000000000000002</v>
      </c>
      <c r="I1256" s="150"/>
      <c r="J1256" s="123">
        <f>H1256*I1256</f>
        <v>0</v>
      </c>
      <c r="K1256" s="122"/>
      <c r="L1256" s="122">
        <f>H1256*K1256</f>
        <v>0</v>
      </c>
      <c r="M1256" s="122"/>
      <c r="N1256" s="122">
        <f>H1256*M1256</f>
        <v>0</v>
      </c>
      <c r="O1256" s="123">
        <v>21</v>
      </c>
      <c r="P1256" s="123">
        <f>J1256*(O1256/100)</f>
        <v>0</v>
      </c>
      <c r="Q1256" s="123">
        <f>J1256+P1256</f>
        <v>0</v>
      </c>
      <c r="R1256" s="9"/>
      <c r="S1256" s="9"/>
      <c r="T1256" s="9"/>
    </row>
    <row r="1257" spans="1:20" ht="22.5" outlineLevel="5" x14ac:dyDescent="0.2">
      <c r="A1257" s="12"/>
      <c r="B1257" s="117"/>
      <c r="C1257" s="118">
        <v>887</v>
      </c>
      <c r="D1257" s="119" t="s">
        <v>1423</v>
      </c>
      <c r="E1257" s="120" t="s">
        <v>2065</v>
      </c>
      <c r="F1257" s="121" t="s">
        <v>1501</v>
      </c>
      <c r="G1257" s="119" t="s">
        <v>591</v>
      </c>
      <c r="H1257" s="122">
        <v>6.4</v>
      </c>
      <c r="I1257" s="150"/>
      <c r="J1257" s="123">
        <f>H1257*I1257</f>
        <v>0</v>
      </c>
      <c r="K1257" s="122"/>
      <c r="L1257" s="122">
        <f>H1257*K1257</f>
        <v>0</v>
      </c>
      <c r="M1257" s="122"/>
      <c r="N1257" s="122">
        <f>H1257*M1257</f>
        <v>0</v>
      </c>
      <c r="O1257" s="123">
        <v>21</v>
      </c>
      <c r="P1257" s="123">
        <f>J1257*(O1257/100)</f>
        <v>0</v>
      </c>
      <c r="Q1257" s="123">
        <f>J1257+P1257</f>
        <v>0</v>
      </c>
      <c r="R1257" s="9"/>
      <c r="S1257" s="9"/>
      <c r="T1257" s="9"/>
    </row>
    <row r="1258" spans="1:20" ht="22.5" outlineLevel="5" x14ac:dyDescent="0.2">
      <c r="A1258" s="12"/>
      <c r="B1258" s="117"/>
      <c r="C1258" s="118">
        <v>888</v>
      </c>
      <c r="D1258" s="119" t="s">
        <v>1423</v>
      </c>
      <c r="E1258" s="120" t="s">
        <v>2066</v>
      </c>
      <c r="F1258" s="121" t="s">
        <v>1503</v>
      </c>
      <c r="G1258" s="119" t="s">
        <v>591</v>
      </c>
      <c r="H1258" s="122">
        <v>8.8000000000000007</v>
      </c>
      <c r="I1258" s="150"/>
      <c r="J1258" s="123">
        <f>H1258*I1258</f>
        <v>0</v>
      </c>
      <c r="K1258" s="122"/>
      <c r="L1258" s="122">
        <f>H1258*K1258</f>
        <v>0</v>
      </c>
      <c r="M1258" s="122"/>
      <c r="N1258" s="122">
        <f>H1258*M1258</f>
        <v>0</v>
      </c>
      <c r="O1258" s="123">
        <v>21</v>
      </c>
      <c r="P1258" s="123">
        <f>J1258*(O1258/100)</f>
        <v>0</v>
      </c>
      <c r="Q1258" s="123">
        <f>J1258+P1258</f>
        <v>0</v>
      </c>
      <c r="R1258" s="9"/>
      <c r="S1258" s="9"/>
      <c r="T1258" s="9"/>
    </row>
    <row r="1259" spans="1:20" outlineLevel="5" x14ac:dyDescent="0.15">
      <c r="B1259" s="7"/>
      <c r="C1259" s="7"/>
      <c r="D1259" s="7"/>
      <c r="E1259" s="7"/>
      <c r="F1259" s="7"/>
      <c r="G1259" s="7"/>
      <c r="H1259" s="7"/>
      <c r="I1259" s="9"/>
      <c r="J1259" s="9"/>
      <c r="K1259" s="7"/>
      <c r="L1259" s="7"/>
      <c r="M1259" s="7"/>
      <c r="N1259" s="7"/>
      <c r="O1259" s="7"/>
      <c r="P1259" s="9"/>
      <c r="Q1259" s="9"/>
    </row>
    <row r="1260" spans="1:20" ht="9" outlineLevel="4" x14ac:dyDescent="0.15">
      <c r="A1260" s="73" t="s">
        <v>434</v>
      </c>
      <c r="B1260" s="110">
        <v>5</v>
      </c>
      <c r="C1260" s="111"/>
      <c r="D1260" s="112" t="s">
        <v>500</v>
      </c>
      <c r="E1260" s="112"/>
      <c r="F1260" s="113" t="s">
        <v>435</v>
      </c>
      <c r="G1260" s="112"/>
      <c r="H1260" s="114"/>
      <c r="I1260" s="115"/>
      <c r="J1260" s="75">
        <f>SUBTOTAL(9,J1261:J1266)</f>
        <v>0</v>
      </c>
      <c r="K1260" s="114"/>
      <c r="L1260" s="76">
        <f>SUBTOTAL(9,L1261:L1266)</f>
        <v>0</v>
      </c>
      <c r="M1260" s="114"/>
      <c r="N1260" s="76">
        <f>SUBTOTAL(9,N1261:N1266)</f>
        <v>0</v>
      </c>
      <c r="O1260" s="116"/>
      <c r="P1260" s="75">
        <f>SUBTOTAL(9,P1261:P1266)</f>
        <v>0</v>
      </c>
      <c r="Q1260" s="75">
        <f>SUBTOTAL(9,Q1261:Q1266)</f>
        <v>0</v>
      </c>
      <c r="R1260" s="7"/>
      <c r="S1260" s="9"/>
      <c r="T1260" s="9"/>
    </row>
    <row r="1261" spans="1:20" ht="11.25" outlineLevel="5" x14ac:dyDescent="0.2">
      <c r="A1261" s="12"/>
      <c r="B1261" s="117"/>
      <c r="C1261" s="118">
        <v>889</v>
      </c>
      <c r="D1261" s="119" t="s">
        <v>1423</v>
      </c>
      <c r="E1261" s="120" t="s">
        <v>2067</v>
      </c>
      <c r="F1261" s="121" t="s">
        <v>1513</v>
      </c>
      <c r="G1261" s="119" t="s">
        <v>591</v>
      </c>
      <c r="H1261" s="122">
        <v>3.6</v>
      </c>
      <c r="I1261" s="150"/>
      <c r="J1261" s="123">
        <f>H1261*I1261</f>
        <v>0</v>
      </c>
      <c r="K1261" s="122"/>
      <c r="L1261" s="122">
        <f>H1261*K1261</f>
        <v>0</v>
      </c>
      <c r="M1261" s="122"/>
      <c r="N1261" s="122">
        <f>H1261*M1261</f>
        <v>0</v>
      </c>
      <c r="O1261" s="123">
        <v>21</v>
      </c>
      <c r="P1261" s="123">
        <f>J1261*(O1261/100)</f>
        <v>0</v>
      </c>
      <c r="Q1261" s="123">
        <f>J1261+P1261</f>
        <v>0</v>
      </c>
      <c r="R1261" s="9"/>
      <c r="S1261" s="9"/>
      <c r="T1261" s="9"/>
    </row>
    <row r="1262" spans="1:20" ht="22.5" outlineLevel="5" x14ac:dyDescent="0.2">
      <c r="A1262" s="12"/>
      <c r="B1262" s="117"/>
      <c r="C1262" s="118">
        <v>890</v>
      </c>
      <c r="D1262" s="119" t="s">
        <v>1423</v>
      </c>
      <c r="E1262" s="120" t="s">
        <v>2068</v>
      </c>
      <c r="F1262" s="121" t="s">
        <v>1515</v>
      </c>
      <c r="G1262" s="119" t="s">
        <v>591</v>
      </c>
      <c r="H1262" s="122">
        <v>2.2000000000000002</v>
      </c>
      <c r="I1262" s="150"/>
      <c r="J1262" s="123">
        <f>H1262*I1262</f>
        <v>0</v>
      </c>
      <c r="K1262" s="122"/>
      <c r="L1262" s="122">
        <f>H1262*K1262</f>
        <v>0</v>
      </c>
      <c r="M1262" s="122"/>
      <c r="N1262" s="122">
        <f>H1262*M1262</f>
        <v>0</v>
      </c>
      <c r="O1262" s="123">
        <v>21</v>
      </c>
      <c r="P1262" s="123">
        <f>J1262*(O1262/100)</f>
        <v>0</v>
      </c>
      <c r="Q1262" s="123">
        <f>J1262+P1262</f>
        <v>0</v>
      </c>
      <c r="R1262" s="9"/>
      <c r="S1262" s="9"/>
      <c r="T1262" s="9"/>
    </row>
    <row r="1263" spans="1:20" ht="22.5" outlineLevel="5" x14ac:dyDescent="0.2">
      <c r="A1263" s="12"/>
      <c r="B1263" s="117"/>
      <c r="C1263" s="118">
        <v>891</v>
      </c>
      <c r="D1263" s="119" t="s">
        <v>1423</v>
      </c>
      <c r="E1263" s="120" t="s">
        <v>2069</v>
      </c>
      <c r="F1263" s="121" t="s">
        <v>1517</v>
      </c>
      <c r="G1263" s="119" t="s">
        <v>591</v>
      </c>
      <c r="H1263" s="122">
        <v>3.8</v>
      </c>
      <c r="I1263" s="150"/>
      <c r="J1263" s="123">
        <f>H1263*I1263</f>
        <v>0</v>
      </c>
      <c r="K1263" s="122"/>
      <c r="L1263" s="122">
        <f>H1263*K1263</f>
        <v>0</v>
      </c>
      <c r="M1263" s="122"/>
      <c r="N1263" s="122">
        <f>H1263*M1263</f>
        <v>0</v>
      </c>
      <c r="O1263" s="123">
        <v>21</v>
      </c>
      <c r="P1263" s="123">
        <f>J1263*(O1263/100)</f>
        <v>0</v>
      </c>
      <c r="Q1263" s="123">
        <f>J1263+P1263</f>
        <v>0</v>
      </c>
      <c r="R1263" s="9"/>
      <c r="S1263" s="9"/>
      <c r="T1263" s="9"/>
    </row>
    <row r="1264" spans="1:20" ht="22.5" outlineLevel="5" x14ac:dyDescent="0.2">
      <c r="A1264" s="12"/>
      <c r="B1264" s="117"/>
      <c r="C1264" s="118">
        <v>892</v>
      </c>
      <c r="D1264" s="119" t="s">
        <v>1423</v>
      </c>
      <c r="E1264" s="120" t="s">
        <v>2070</v>
      </c>
      <c r="F1264" s="121" t="s">
        <v>1519</v>
      </c>
      <c r="G1264" s="119" t="s">
        <v>591</v>
      </c>
      <c r="H1264" s="122">
        <v>1.2</v>
      </c>
      <c r="I1264" s="150"/>
      <c r="J1264" s="123">
        <f>H1264*I1264</f>
        <v>0</v>
      </c>
      <c r="K1264" s="122"/>
      <c r="L1264" s="122">
        <f>H1264*K1264</f>
        <v>0</v>
      </c>
      <c r="M1264" s="122"/>
      <c r="N1264" s="122">
        <f>H1264*M1264</f>
        <v>0</v>
      </c>
      <c r="O1264" s="123">
        <v>21</v>
      </c>
      <c r="P1264" s="123">
        <f>J1264*(O1264/100)</f>
        <v>0</v>
      </c>
      <c r="Q1264" s="123">
        <f>J1264+P1264</f>
        <v>0</v>
      </c>
      <c r="R1264" s="9"/>
      <c r="S1264" s="9"/>
      <c r="T1264" s="9"/>
    </row>
    <row r="1265" spans="1:20" ht="22.5" outlineLevel="5" x14ac:dyDescent="0.2">
      <c r="A1265" s="12"/>
      <c r="B1265" s="117"/>
      <c r="C1265" s="118">
        <v>893</v>
      </c>
      <c r="D1265" s="119" t="s">
        <v>1423</v>
      </c>
      <c r="E1265" s="120" t="s">
        <v>2071</v>
      </c>
      <c r="F1265" s="121" t="s">
        <v>1523</v>
      </c>
      <c r="G1265" s="119" t="s">
        <v>591</v>
      </c>
      <c r="H1265" s="122">
        <v>2.4</v>
      </c>
      <c r="I1265" s="150"/>
      <c r="J1265" s="123">
        <f>H1265*I1265</f>
        <v>0</v>
      </c>
      <c r="K1265" s="122"/>
      <c r="L1265" s="122">
        <f>H1265*K1265</f>
        <v>0</v>
      </c>
      <c r="M1265" s="122"/>
      <c r="N1265" s="122">
        <f>H1265*M1265</f>
        <v>0</v>
      </c>
      <c r="O1265" s="123">
        <v>21</v>
      </c>
      <c r="P1265" s="123">
        <f>J1265*(O1265/100)</f>
        <v>0</v>
      </c>
      <c r="Q1265" s="123">
        <f>J1265+P1265</f>
        <v>0</v>
      </c>
      <c r="R1265" s="9"/>
      <c r="S1265" s="9"/>
      <c r="T1265" s="9"/>
    </row>
    <row r="1266" spans="1:20" outlineLevel="5" x14ac:dyDescent="0.15">
      <c r="B1266" s="7"/>
      <c r="C1266" s="7"/>
      <c r="D1266" s="7"/>
      <c r="E1266" s="7"/>
      <c r="F1266" s="7"/>
      <c r="G1266" s="7"/>
      <c r="H1266" s="7"/>
      <c r="I1266" s="9"/>
      <c r="J1266" s="9"/>
      <c r="K1266" s="7"/>
      <c r="L1266" s="7"/>
      <c r="M1266" s="7"/>
      <c r="N1266" s="7"/>
      <c r="O1266" s="7"/>
      <c r="P1266" s="9"/>
      <c r="Q1266" s="9"/>
    </row>
    <row r="1267" spans="1:20" ht="9" outlineLevel="4" x14ac:dyDescent="0.15">
      <c r="A1267" s="73" t="s">
        <v>436</v>
      </c>
      <c r="B1267" s="110">
        <v>5</v>
      </c>
      <c r="C1267" s="111"/>
      <c r="D1267" s="112" t="s">
        <v>500</v>
      </c>
      <c r="E1267" s="112"/>
      <c r="F1267" s="113" t="s">
        <v>437</v>
      </c>
      <c r="G1267" s="112"/>
      <c r="H1267" s="114"/>
      <c r="I1267" s="115"/>
      <c r="J1267" s="75">
        <f>SUBTOTAL(9,J1268:J1270)</f>
        <v>0</v>
      </c>
      <c r="K1267" s="114"/>
      <c r="L1267" s="76">
        <f>SUBTOTAL(9,L1268:L1270)</f>
        <v>0</v>
      </c>
      <c r="M1267" s="114"/>
      <c r="N1267" s="76">
        <f>SUBTOTAL(9,N1268:N1270)</f>
        <v>0</v>
      </c>
      <c r="O1267" s="116"/>
      <c r="P1267" s="75">
        <f>SUBTOTAL(9,P1268:P1270)</f>
        <v>0</v>
      </c>
      <c r="Q1267" s="75">
        <f>SUBTOTAL(9,Q1268:Q1270)</f>
        <v>0</v>
      </c>
      <c r="R1267" s="7"/>
      <c r="S1267" s="9"/>
      <c r="T1267" s="9"/>
    </row>
    <row r="1268" spans="1:20" ht="11.25" outlineLevel="5" x14ac:dyDescent="0.2">
      <c r="A1268" s="12"/>
      <c r="B1268" s="117"/>
      <c r="C1268" s="118">
        <v>894</v>
      </c>
      <c r="D1268" s="119" t="s">
        <v>1423</v>
      </c>
      <c r="E1268" s="120" t="s">
        <v>2072</v>
      </c>
      <c r="F1268" s="121" t="s">
        <v>1525</v>
      </c>
      <c r="G1268" s="119" t="s">
        <v>591</v>
      </c>
      <c r="H1268" s="122">
        <v>1.2</v>
      </c>
      <c r="I1268" s="150"/>
      <c r="J1268" s="123">
        <f>H1268*I1268</f>
        <v>0</v>
      </c>
      <c r="K1268" s="122"/>
      <c r="L1268" s="122">
        <f>H1268*K1268</f>
        <v>0</v>
      </c>
      <c r="M1268" s="122"/>
      <c r="N1268" s="122">
        <f>H1268*M1268</f>
        <v>0</v>
      </c>
      <c r="O1268" s="123">
        <v>21</v>
      </c>
      <c r="P1268" s="123">
        <f>J1268*(O1268/100)</f>
        <v>0</v>
      </c>
      <c r="Q1268" s="123">
        <f>J1268+P1268</f>
        <v>0</v>
      </c>
      <c r="R1268" s="9"/>
      <c r="S1268" s="9"/>
      <c r="T1268" s="9"/>
    </row>
    <row r="1269" spans="1:20" ht="22.5" outlineLevel="5" x14ac:dyDescent="0.2">
      <c r="A1269" s="12"/>
      <c r="B1269" s="117"/>
      <c r="C1269" s="118">
        <v>895</v>
      </c>
      <c r="D1269" s="119" t="s">
        <v>1423</v>
      </c>
      <c r="E1269" s="120" t="s">
        <v>2073</v>
      </c>
      <c r="F1269" s="121" t="s">
        <v>1527</v>
      </c>
      <c r="G1269" s="119" t="s">
        <v>591</v>
      </c>
      <c r="H1269" s="122">
        <v>1.8</v>
      </c>
      <c r="I1269" s="150"/>
      <c r="J1269" s="123">
        <f>H1269*I1269</f>
        <v>0</v>
      </c>
      <c r="K1269" s="122"/>
      <c r="L1269" s="122">
        <f>H1269*K1269</f>
        <v>0</v>
      </c>
      <c r="M1269" s="122"/>
      <c r="N1269" s="122">
        <f>H1269*M1269</f>
        <v>0</v>
      </c>
      <c r="O1269" s="123">
        <v>21</v>
      </c>
      <c r="P1269" s="123">
        <f>J1269*(O1269/100)</f>
        <v>0</v>
      </c>
      <c r="Q1269" s="123">
        <f>J1269+P1269</f>
        <v>0</v>
      </c>
      <c r="R1269" s="9"/>
      <c r="S1269" s="9"/>
      <c r="T1269" s="9"/>
    </row>
    <row r="1270" spans="1:20" outlineLevel="5" x14ac:dyDescent="0.15">
      <c r="B1270" s="7"/>
      <c r="C1270" s="7"/>
      <c r="D1270" s="7"/>
      <c r="E1270" s="7"/>
      <c r="F1270" s="7"/>
      <c r="G1270" s="7"/>
      <c r="H1270" s="7"/>
      <c r="I1270" s="9"/>
      <c r="J1270" s="9"/>
      <c r="K1270" s="7"/>
      <c r="L1270" s="7"/>
      <c r="M1270" s="7"/>
      <c r="N1270" s="7"/>
      <c r="O1270" s="7"/>
      <c r="P1270" s="9"/>
      <c r="Q1270" s="9"/>
    </row>
    <row r="1271" spans="1:20" ht="9" outlineLevel="4" x14ac:dyDescent="0.15">
      <c r="A1271" s="73" t="s">
        <v>438</v>
      </c>
      <c r="B1271" s="110">
        <v>5</v>
      </c>
      <c r="C1271" s="111"/>
      <c r="D1271" s="112" t="s">
        <v>500</v>
      </c>
      <c r="E1271" s="112"/>
      <c r="F1271" s="113" t="s">
        <v>439</v>
      </c>
      <c r="G1271" s="112"/>
      <c r="H1271" s="114"/>
      <c r="I1271" s="115"/>
      <c r="J1271" s="75">
        <f>SUBTOTAL(9,J1272:J1277)</f>
        <v>0</v>
      </c>
      <c r="K1271" s="114"/>
      <c r="L1271" s="76">
        <f>SUBTOTAL(9,L1272:L1277)</f>
        <v>0</v>
      </c>
      <c r="M1271" s="114"/>
      <c r="N1271" s="76">
        <f>SUBTOTAL(9,N1272:N1277)</f>
        <v>0</v>
      </c>
      <c r="O1271" s="116"/>
      <c r="P1271" s="75">
        <f>SUBTOTAL(9,P1272:P1277)</f>
        <v>0</v>
      </c>
      <c r="Q1271" s="75">
        <f>SUBTOTAL(9,Q1272:Q1277)</f>
        <v>0</v>
      </c>
      <c r="R1271" s="7"/>
      <c r="S1271" s="9"/>
      <c r="T1271" s="9"/>
    </row>
    <row r="1272" spans="1:20" ht="11.25" outlineLevel="5" x14ac:dyDescent="0.2">
      <c r="A1272" s="12"/>
      <c r="B1272" s="117"/>
      <c r="C1272" s="118">
        <v>896</v>
      </c>
      <c r="D1272" s="119" t="s">
        <v>1423</v>
      </c>
      <c r="E1272" s="120" t="s">
        <v>2074</v>
      </c>
      <c r="F1272" s="121" t="s">
        <v>1529</v>
      </c>
      <c r="G1272" s="119" t="s">
        <v>591</v>
      </c>
      <c r="H1272" s="122">
        <v>24.6</v>
      </c>
      <c r="I1272" s="150"/>
      <c r="J1272" s="123">
        <f>H1272*I1272</f>
        <v>0</v>
      </c>
      <c r="K1272" s="122"/>
      <c r="L1272" s="122">
        <f>H1272*K1272</f>
        <v>0</v>
      </c>
      <c r="M1272" s="122"/>
      <c r="N1272" s="122">
        <f>H1272*M1272</f>
        <v>0</v>
      </c>
      <c r="O1272" s="123">
        <v>21</v>
      </c>
      <c r="P1272" s="123">
        <f>J1272*(O1272/100)</f>
        <v>0</v>
      </c>
      <c r="Q1272" s="123">
        <f>J1272+P1272</f>
        <v>0</v>
      </c>
      <c r="R1272" s="9"/>
      <c r="S1272" s="9"/>
      <c r="T1272" s="9"/>
    </row>
    <row r="1273" spans="1:20" ht="11.25" outlineLevel="5" x14ac:dyDescent="0.2">
      <c r="A1273" s="12"/>
      <c r="B1273" s="117"/>
      <c r="C1273" s="118">
        <v>897</v>
      </c>
      <c r="D1273" s="119" t="s">
        <v>1423</v>
      </c>
      <c r="E1273" s="120" t="s">
        <v>2075</v>
      </c>
      <c r="F1273" s="121" t="s">
        <v>1531</v>
      </c>
      <c r="G1273" s="119" t="s">
        <v>591</v>
      </c>
      <c r="H1273" s="122">
        <v>8.4</v>
      </c>
      <c r="I1273" s="150"/>
      <c r="J1273" s="123">
        <f>H1273*I1273</f>
        <v>0</v>
      </c>
      <c r="K1273" s="122"/>
      <c r="L1273" s="122">
        <f>H1273*K1273</f>
        <v>0</v>
      </c>
      <c r="M1273" s="122"/>
      <c r="N1273" s="122">
        <f>H1273*M1273</f>
        <v>0</v>
      </c>
      <c r="O1273" s="123">
        <v>21</v>
      </c>
      <c r="P1273" s="123">
        <f>J1273*(O1273/100)</f>
        <v>0</v>
      </c>
      <c r="Q1273" s="123">
        <f>J1273+P1273</f>
        <v>0</v>
      </c>
      <c r="R1273" s="9"/>
      <c r="S1273" s="9"/>
      <c r="T1273" s="9"/>
    </row>
    <row r="1274" spans="1:20" ht="11.25" outlineLevel="5" x14ac:dyDescent="0.2">
      <c r="A1274" s="12"/>
      <c r="B1274" s="117"/>
      <c r="C1274" s="118">
        <v>898</v>
      </c>
      <c r="D1274" s="119" t="s">
        <v>1423</v>
      </c>
      <c r="E1274" s="120" t="s">
        <v>2076</v>
      </c>
      <c r="F1274" s="121" t="s">
        <v>1533</v>
      </c>
      <c r="G1274" s="119" t="s">
        <v>591</v>
      </c>
      <c r="H1274" s="122">
        <v>6.2</v>
      </c>
      <c r="I1274" s="150"/>
      <c r="J1274" s="123">
        <f>H1274*I1274</f>
        <v>0</v>
      </c>
      <c r="K1274" s="122"/>
      <c r="L1274" s="122">
        <f>H1274*K1274</f>
        <v>0</v>
      </c>
      <c r="M1274" s="122"/>
      <c r="N1274" s="122">
        <f>H1274*M1274</f>
        <v>0</v>
      </c>
      <c r="O1274" s="123">
        <v>21</v>
      </c>
      <c r="P1274" s="123">
        <f>J1274*(O1274/100)</f>
        <v>0</v>
      </c>
      <c r="Q1274" s="123">
        <f>J1274+P1274</f>
        <v>0</v>
      </c>
      <c r="R1274" s="9"/>
      <c r="S1274" s="9"/>
      <c r="T1274" s="9"/>
    </row>
    <row r="1275" spans="1:20" ht="11.25" outlineLevel="5" x14ac:dyDescent="0.2">
      <c r="A1275" s="12"/>
      <c r="B1275" s="117"/>
      <c r="C1275" s="118">
        <v>899</v>
      </c>
      <c r="D1275" s="119" t="s">
        <v>1423</v>
      </c>
      <c r="E1275" s="120" t="s">
        <v>2077</v>
      </c>
      <c r="F1275" s="121" t="s">
        <v>1535</v>
      </c>
      <c r="G1275" s="119" t="s">
        <v>591</v>
      </c>
      <c r="H1275" s="122">
        <v>2.4</v>
      </c>
      <c r="I1275" s="150"/>
      <c r="J1275" s="123">
        <f>H1275*I1275</f>
        <v>0</v>
      </c>
      <c r="K1275" s="122"/>
      <c r="L1275" s="122">
        <f>H1275*K1275</f>
        <v>0</v>
      </c>
      <c r="M1275" s="122"/>
      <c r="N1275" s="122">
        <f>H1275*M1275</f>
        <v>0</v>
      </c>
      <c r="O1275" s="123">
        <v>21</v>
      </c>
      <c r="P1275" s="123">
        <f>J1275*(O1275/100)</f>
        <v>0</v>
      </c>
      <c r="Q1275" s="123">
        <f>J1275+P1275</f>
        <v>0</v>
      </c>
      <c r="R1275" s="9"/>
      <c r="S1275" s="9"/>
      <c r="T1275" s="9"/>
    </row>
    <row r="1276" spans="1:20" ht="11.25" outlineLevel="5" x14ac:dyDescent="0.2">
      <c r="A1276" s="12"/>
      <c r="B1276" s="117"/>
      <c r="C1276" s="118">
        <v>900</v>
      </c>
      <c r="D1276" s="119" t="s">
        <v>1423</v>
      </c>
      <c r="E1276" s="120" t="s">
        <v>2078</v>
      </c>
      <c r="F1276" s="121" t="s">
        <v>1537</v>
      </c>
      <c r="G1276" s="119" t="s">
        <v>591</v>
      </c>
      <c r="H1276" s="122">
        <v>4</v>
      </c>
      <c r="I1276" s="150"/>
      <c r="J1276" s="123">
        <f>H1276*I1276</f>
        <v>0</v>
      </c>
      <c r="K1276" s="122"/>
      <c r="L1276" s="122">
        <f>H1276*K1276</f>
        <v>0</v>
      </c>
      <c r="M1276" s="122"/>
      <c r="N1276" s="122">
        <f>H1276*M1276</f>
        <v>0</v>
      </c>
      <c r="O1276" s="123">
        <v>21</v>
      </c>
      <c r="P1276" s="123">
        <f>J1276*(O1276/100)</f>
        <v>0</v>
      </c>
      <c r="Q1276" s="123">
        <f>J1276+P1276</f>
        <v>0</v>
      </c>
      <c r="R1276" s="9"/>
      <c r="S1276" s="9"/>
      <c r="T1276" s="9"/>
    </row>
    <row r="1277" spans="1:20" outlineLevel="5" x14ac:dyDescent="0.15">
      <c r="B1277" s="7"/>
      <c r="C1277" s="7"/>
      <c r="D1277" s="7"/>
      <c r="E1277" s="7"/>
      <c r="F1277" s="7"/>
      <c r="G1277" s="7"/>
      <c r="H1277" s="7"/>
      <c r="I1277" s="9"/>
      <c r="J1277" s="9"/>
      <c r="K1277" s="7"/>
      <c r="L1277" s="7"/>
      <c r="M1277" s="7"/>
      <c r="N1277" s="7"/>
      <c r="O1277" s="7"/>
      <c r="P1277" s="9"/>
      <c r="Q1277" s="9"/>
    </row>
    <row r="1278" spans="1:20" ht="9" outlineLevel="4" x14ac:dyDescent="0.15">
      <c r="A1278" s="73" t="s">
        <v>440</v>
      </c>
      <c r="B1278" s="110">
        <v>5</v>
      </c>
      <c r="C1278" s="111"/>
      <c r="D1278" s="112" t="s">
        <v>500</v>
      </c>
      <c r="E1278" s="112"/>
      <c r="F1278" s="113" t="s">
        <v>441</v>
      </c>
      <c r="G1278" s="112"/>
      <c r="H1278" s="114"/>
      <c r="I1278" s="115"/>
      <c r="J1278" s="75">
        <f>SUBTOTAL(9,J1279:J1282)</f>
        <v>0</v>
      </c>
      <c r="K1278" s="114"/>
      <c r="L1278" s="76">
        <f>SUBTOTAL(9,L1279:L1282)</f>
        <v>0</v>
      </c>
      <c r="M1278" s="114"/>
      <c r="N1278" s="76">
        <f>SUBTOTAL(9,N1279:N1282)</f>
        <v>0</v>
      </c>
      <c r="O1278" s="116"/>
      <c r="P1278" s="75">
        <f>SUBTOTAL(9,P1279:P1282)</f>
        <v>0</v>
      </c>
      <c r="Q1278" s="75">
        <f>SUBTOTAL(9,Q1279:Q1282)</f>
        <v>0</v>
      </c>
      <c r="R1278" s="7"/>
      <c r="S1278" s="9"/>
      <c r="T1278" s="9"/>
    </row>
    <row r="1279" spans="1:20" ht="22.5" outlineLevel="5" x14ac:dyDescent="0.2">
      <c r="A1279" s="12"/>
      <c r="B1279" s="117"/>
      <c r="C1279" s="118">
        <v>901</v>
      </c>
      <c r="D1279" s="119" t="s">
        <v>1423</v>
      </c>
      <c r="E1279" s="120" t="s">
        <v>2079</v>
      </c>
      <c r="F1279" s="121" t="s">
        <v>1539</v>
      </c>
      <c r="G1279" s="119" t="s">
        <v>591</v>
      </c>
      <c r="H1279" s="122">
        <v>2.7</v>
      </c>
      <c r="I1279" s="150"/>
      <c r="J1279" s="123">
        <f>H1279*I1279</f>
        <v>0</v>
      </c>
      <c r="K1279" s="122"/>
      <c r="L1279" s="122">
        <f>H1279*K1279</f>
        <v>0</v>
      </c>
      <c r="M1279" s="122"/>
      <c r="N1279" s="122">
        <f>H1279*M1279</f>
        <v>0</v>
      </c>
      <c r="O1279" s="123">
        <v>21</v>
      </c>
      <c r="P1279" s="123">
        <f>J1279*(O1279/100)</f>
        <v>0</v>
      </c>
      <c r="Q1279" s="123">
        <f>J1279+P1279</f>
        <v>0</v>
      </c>
      <c r="R1279" s="9"/>
      <c r="S1279" s="9"/>
      <c r="T1279" s="9"/>
    </row>
    <row r="1280" spans="1:20" ht="11.25" outlineLevel="5" x14ac:dyDescent="0.2">
      <c r="A1280" s="12"/>
      <c r="B1280" s="117"/>
      <c r="C1280" s="118">
        <v>902</v>
      </c>
      <c r="D1280" s="119" t="s">
        <v>1423</v>
      </c>
      <c r="E1280" s="120" t="s">
        <v>2080</v>
      </c>
      <c r="F1280" s="121" t="s">
        <v>1541</v>
      </c>
      <c r="G1280" s="119" t="s">
        <v>591</v>
      </c>
      <c r="H1280" s="122">
        <v>7.8</v>
      </c>
      <c r="I1280" s="150"/>
      <c r="J1280" s="123">
        <f>H1280*I1280</f>
        <v>0</v>
      </c>
      <c r="K1280" s="122"/>
      <c r="L1280" s="122">
        <f>H1280*K1280</f>
        <v>0</v>
      </c>
      <c r="M1280" s="122"/>
      <c r="N1280" s="122">
        <f>H1280*M1280</f>
        <v>0</v>
      </c>
      <c r="O1280" s="123">
        <v>21</v>
      </c>
      <c r="P1280" s="123">
        <f>J1280*(O1280/100)</f>
        <v>0</v>
      </c>
      <c r="Q1280" s="123">
        <f>J1280+P1280</f>
        <v>0</v>
      </c>
      <c r="R1280" s="9"/>
      <c r="S1280" s="9"/>
      <c r="T1280" s="9"/>
    </row>
    <row r="1281" spans="1:20" ht="11.25" outlineLevel="5" x14ac:dyDescent="0.2">
      <c r="A1281" s="12"/>
      <c r="B1281" s="117"/>
      <c r="C1281" s="118">
        <v>903</v>
      </c>
      <c r="D1281" s="119" t="s">
        <v>1423</v>
      </c>
      <c r="E1281" s="120" t="s">
        <v>2081</v>
      </c>
      <c r="F1281" s="121" t="s">
        <v>1543</v>
      </c>
      <c r="G1281" s="119" t="s">
        <v>591</v>
      </c>
      <c r="H1281" s="122">
        <v>3.3</v>
      </c>
      <c r="I1281" s="150"/>
      <c r="J1281" s="123">
        <f>H1281*I1281</f>
        <v>0</v>
      </c>
      <c r="K1281" s="122"/>
      <c r="L1281" s="122">
        <f>H1281*K1281</f>
        <v>0</v>
      </c>
      <c r="M1281" s="122"/>
      <c r="N1281" s="122">
        <f>H1281*M1281</f>
        <v>0</v>
      </c>
      <c r="O1281" s="123">
        <v>21</v>
      </c>
      <c r="P1281" s="123">
        <f>J1281*(O1281/100)</f>
        <v>0</v>
      </c>
      <c r="Q1281" s="123">
        <f>J1281+P1281</f>
        <v>0</v>
      </c>
      <c r="R1281" s="9"/>
      <c r="S1281" s="9"/>
      <c r="T1281" s="9"/>
    </row>
    <row r="1282" spans="1:20" outlineLevel="5" x14ac:dyDescent="0.15">
      <c r="B1282" s="7"/>
      <c r="C1282" s="7"/>
      <c r="D1282" s="7"/>
      <c r="E1282" s="7"/>
      <c r="F1282" s="7"/>
      <c r="G1282" s="7"/>
      <c r="H1282" s="7"/>
      <c r="I1282" s="9"/>
      <c r="J1282" s="9"/>
      <c r="K1282" s="7"/>
      <c r="L1282" s="7"/>
      <c r="M1282" s="7"/>
      <c r="N1282" s="7"/>
      <c r="O1282" s="7"/>
      <c r="P1282" s="9"/>
      <c r="Q1282" s="9"/>
    </row>
    <row r="1283" spans="1:20" ht="10.5" outlineLevel="3" x14ac:dyDescent="0.15">
      <c r="A1283" s="69" t="s">
        <v>442</v>
      </c>
      <c r="B1283" s="103">
        <v>4</v>
      </c>
      <c r="C1283" s="104"/>
      <c r="D1283" s="105" t="s">
        <v>499</v>
      </c>
      <c r="E1283" s="105"/>
      <c r="F1283" s="106" t="s">
        <v>443</v>
      </c>
      <c r="G1283" s="105"/>
      <c r="H1283" s="107"/>
      <c r="I1283" s="108"/>
      <c r="J1283" s="71">
        <f>SUBTOTAL(9,J1284:J1288)</f>
        <v>0</v>
      </c>
      <c r="K1283" s="107"/>
      <c r="L1283" s="72">
        <f>SUBTOTAL(9,L1284:L1288)</f>
        <v>0</v>
      </c>
      <c r="M1283" s="107"/>
      <c r="N1283" s="72">
        <f>SUBTOTAL(9,N1284:N1288)</f>
        <v>0</v>
      </c>
      <c r="O1283" s="109"/>
      <c r="P1283" s="71">
        <f>SUBTOTAL(9,P1284:P1288)</f>
        <v>0</v>
      </c>
      <c r="Q1283" s="71">
        <f>SUBTOTAL(9,Q1284:Q1288)</f>
        <v>0</v>
      </c>
      <c r="R1283" s="7"/>
      <c r="S1283" s="9"/>
      <c r="T1283" s="9"/>
    </row>
    <row r="1284" spans="1:20" ht="9" outlineLevel="4" x14ac:dyDescent="0.15">
      <c r="A1284" s="73" t="s">
        <v>444</v>
      </c>
      <c r="B1284" s="110">
        <v>5</v>
      </c>
      <c r="C1284" s="111"/>
      <c r="D1284" s="112" t="s">
        <v>500</v>
      </c>
      <c r="E1284" s="112"/>
      <c r="F1284" s="113" t="s">
        <v>445</v>
      </c>
      <c r="G1284" s="112"/>
      <c r="H1284" s="114"/>
      <c r="I1284" s="115"/>
      <c r="J1284" s="75">
        <f>SUBTOTAL(9,J1285:J1288)</f>
        <v>0</v>
      </c>
      <c r="K1284" s="114"/>
      <c r="L1284" s="76">
        <f>SUBTOTAL(9,L1285:L1288)</f>
        <v>0</v>
      </c>
      <c r="M1284" s="114"/>
      <c r="N1284" s="76">
        <f>SUBTOTAL(9,N1285:N1288)</f>
        <v>0</v>
      </c>
      <c r="O1284" s="116"/>
      <c r="P1284" s="75">
        <f>SUBTOTAL(9,P1285:P1288)</f>
        <v>0</v>
      </c>
      <c r="Q1284" s="75">
        <f>SUBTOTAL(9,Q1285:Q1288)</f>
        <v>0</v>
      </c>
      <c r="R1284" s="7"/>
      <c r="S1284" s="9"/>
      <c r="T1284" s="9"/>
    </row>
    <row r="1285" spans="1:20" ht="22.5" outlineLevel="5" x14ac:dyDescent="0.2">
      <c r="A1285" s="12"/>
      <c r="B1285" s="117"/>
      <c r="C1285" s="118">
        <v>904</v>
      </c>
      <c r="D1285" s="119" t="s">
        <v>1423</v>
      </c>
      <c r="E1285" s="120" t="s">
        <v>2082</v>
      </c>
      <c r="F1285" s="121" t="s">
        <v>1553</v>
      </c>
      <c r="G1285" s="119" t="s">
        <v>591</v>
      </c>
      <c r="H1285" s="122">
        <v>6.2</v>
      </c>
      <c r="I1285" s="150"/>
      <c r="J1285" s="123">
        <f>H1285*I1285</f>
        <v>0</v>
      </c>
      <c r="K1285" s="122"/>
      <c r="L1285" s="122">
        <f>H1285*K1285</f>
        <v>0</v>
      </c>
      <c r="M1285" s="122"/>
      <c r="N1285" s="122">
        <f>H1285*M1285</f>
        <v>0</v>
      </c>
      <c r="O1285" s="123">
        <v>21</v>
      </c>
      <c r="P1285" s="123">
        <f>J1285*(O1285/100)</f>
        <v>0</v>
      </c>
      <c r="Q1285" s="123">
        <f>J1285+P1285</f>
        <v>0</v>
      </c>
      <c r="R1285" s="9"/>
      <c r="S1285" s="9"/>
      <c r="T1285" s="9"/>
    </row>
    <row r="1286" spans="1:20" ht="22.5" outlineLevel="5" x14ac:dyDescent="0.2">
      <c r="A1286" s="12"/>
      <c r="B1286" s="117"/>
      <c r="C1286" s="118">
        <v>905</v>
      </c>
      <c r="D1286" s="119" t="s">
        <v>1423</v>
      </c>
      <c r="E1286" s="120" t="s">
        <v>2083</v>
      </c>
      <c r="F1286" s="121" t="s">
        <v>1555</v>
      </c>
      <c r="G1286" s="119" t="s">
        <v>591</v>
      </c>
      <c r="H1286" s="122">
        <v>8.4</v>
      </c>
      <c r="I1286" s="150"/>
      <c r="J1286" s="123">
        <f>H1286*I1286</f>
        <v>0</v>
      </c>
      <c r="K1286" s="122"/>
      <c r="L1286" s="122">
        <f>H1286*K1286</f>
        <v>0</v>
      </c>
      <c r="M1286" s="122"/>
      <c r="N1286" s="122">
        <f>H1286*M1286</f>
        <v>0</v>
      </c>
      <c r="O1286" s="123">
        <v>21</v>
      </c>
      <c r="P1286" s="123">
        <f>J1286*(O1286/100)</f>
        <v>0</v>
      </c>
      <c r="Q1286" s="123">
        <f>J1286+P1286</f>
        <v>0</v>
      </c>
      <c r="R1286" s="9"/>
      <c r="S1286" s="9"/>
      <c r="T1286" s="9"/>
    </row>
    <row r="1287" spans="1:20" ht="11.25" outlineLevel="5" x14ac:dyDescent="0.2">
      <c r="A1287" s="12"/>
      <c r="B1287" s="117"/>
      <c r="C1287" s="118">
        <v>906</v>
      </c>
      <c r="D1287" s="119" t="s">
        <v>1423</v>
      </c>
      <c r="E1287" s="120" t="s">
        <v>2084</v>
      </c>
      <c r="F1287" s="121" t="s">
        <v>1557</v>
      </c>
      <c r="G1287" s="119" t="s">
        <v>591</v>
      </c>
      <c r="H1287" s="122">
        <v>1.2</v>
      </c>
      <c r="I1287" s="150"/>
      <c r="J1287" s="123">
        <f>H1287*I1287</f>
        <v>0</v>
      </c>
      <c r="K1287" s="122"/>
      <c r="L1287" s="122">
        <f>H1287*K1287</f>
        <v>0</v>
      </c>
      <c r="M1287" s="122"/>
      <c r="N1287" s="122">
        <f>H1287*M1287</f>
        <v>0</v>
      </c>
      <c r="O1287" s="123">
        <v>21</v>
      </c>
      <c r="P1287" s="123">
        <f>J1287*(O1287/100)</f>
        <v>0</v>
      </c>
      <c r="Q1287" s="123">
        <f>J1287+P1287</f>
        <v>0</v>
      </c>
      <c r="R1287" s="9"/>
      <c r="S1287" s="9"/>
      <c r="T1287" s="9"/>
    </row>
    <row r="1288" spans="1:20" outlineLevel="5" x14ac:dyDescent="0.15">
      <c r="B1288" s="7"/>
      <c r="C1288" s="7"/>
      <c r="D1288" s="7"/>
      <c r="E1288" s="7"/>
      <c r="F1288" s="7"/>
      <c r="G1288" s="7"/>
      <c r="H1288" s="7"/>
      <c r="I1288" s="9"/>
      <c r="J1288" s="9"/>
      <c r="K1288" s="7"/>
      <c r="L1288" s="7"/>
      <c r="M1288" s="7"/>
      <c r="N1288" s="7"/>
      <c r="O1288" s="7"/>
      <c r="P1288" s="9"/>
      <c r="Q1288" s="9"/>
    </row>
    <row r="1289" spans="1:20" ht="10.5" outlineLevel="3" x14ac:dyDescent="0.15">
      <c r="A1289" s="69" t="s">
        <v>446</v>
      </c>
      <c r="B1289" s="103">
        <v>4</v>
      </c>
      <c r="C1289" s="104"/>
      <c r="D1289" s="105" t="s">
        <v>499</v>
      </c>
      <c r="E1289" s="105"/>
      <c r="F1289" s="106" t="s">
        <v>447</v>
      </c>
      <c r="G1289" s="105"/>
      <c r="H1289" s="107"/>
      <c r="I1289" s="108"/>
      <c r="J1289" s="71">
        <f>SUBTOTAL(9,J1290:J1292)</f>
        <v>0</v>
      </c>
      <c r="K1289" s="107"/>
      <c r="L1289" s="72">
        <f>SUBTOTAL(9,L1290:L1292)</f>
        <v>0</v>
      </c>
      <c r="M1289" s="107"/>
      <c r="N1289" s="72">
        <f>SUBTOTAL(9,N1290:N1292)</f>
        <v>0</v>
      </c>
      <c r="O1289" s="109"/>
      <c r="P1289" s="71">
        <f>SUBTOTAL(9,P1290:P1292)</f>
        <v>0</v>
      </c>
      <c r="Q1289" s="71">
        <f>SUBTOTAL(9,Q1290:Q1292)</f>
        <v>0</v>
      </c>
      <c r="R1289" s="7"/>
      <c r="S1289" s="9"/>
      <c r="T1289" s="9"/>
    </row>
    <row r="1290" spans="1:20" ht="9" outlineLevel="4" x14ac:dyDescent="0.15">
      <c r="A1290" s="73" t="s">
        <v>448</v>
      </c>
      <c r="B1290" s="110">
        <v>5</v>
      </c>
      <c r="C1290" s="111"/>
      <c r="D1290" s="112" t="s">
        <v>500</v>
      </c>
      <c r="E1290" s="112"/>
      <c r="F1290" s="113" t="s">
        <v>449</v>
      </c>
      <c r="G1290" s="112"/>
      <c r="H1290" s="114"/>
      <c r="I1290" s="115"/>
      <c r="J1290" s="75">
        <f>SUBTOTAL(9,J1291:J1292)</f>
        <v>0</v>
      </c>
      <c r="K1290" s="114"/>
      <c r="L1290" s="76">
        <f>SUBTOTAL(9,L1291:L1292)</f>
        <v>0</v>
      </c>
      <c r="M1290" s="114"/>
      <c r="N1290" s="76">
        <f>SUBTOTAL(9,N1291:N1292)</f>
        <v>0</v>
      </c>
      <c r="O1290" s="116"/>
      <c r="P1290" s="75">
        <f>SUBTOTAL(9,P1291:P1292)</f>
        <v>0</v>
      </c>
      <c r="Q1290" s="75">
        <f>SUBTOTAL(9,Q1291:Q1292)</f>
        <v>0</v>
      </c>
      <c r="R1290" s="7"/>
      <c r="S1290" s="9"/>
      <c r="T1290" s="9"/>
    </row>
    <row r="1291" spans="1:20" ht="11.25" outlineLevel="5" x14ac:dyDescent="0.2">
      <c r="A1291" s="12"/>
      <c r="B1291" s="117"/>
      <c r="C1291" s="118">
        <v>907</v>
      </c>
      <c r="D1291" s="119" t="s">
        <v>1423</v>
      </c>
      <c r="E1291" s="120" t="s">
        <v>2085</v>
      </c>
      <c r="F1291" s="121" t="s">
        <v>1559</v>
      </c>
      <c r="G1291" s="119" t="s">
        <v>591</v>
      </c>
      <c r="H1291" s="122">
        <v>6.7</v>
      </c>
      <c r="I1291" s="150"/>
      <c r="J1291" s="123">
        <f>H1291*I1291</f>
        <v>0</v>
      </c>
      <c r="K1291" s="122"/>
      <c r="L1291" s="122">
        <f>H1291*K1291</f>
        <v>0</v>
      </c>
      <c r="M1291" s="122"/>
      <c r="N1291" s="122">
        <f>H1291*M1291</f>
        <v>0</v>
      </c>
      <c r="O1291" s="123">
        <v>21</v>
      </c>
      <c r="P1291" s="123">
        <f>J1291*(O1291/100)</f>
        <v>0</v>
      </c>
      <c r="Q1291" s="123">
        <f>J1291+P1291</f>
        <v>0</v>
      </c>
      <c r="R1291" s="9"/>
      <c r="S1291" s="9"/>
      <c r="T1291" s="9"/>
    </row>
    <row r="1292" spans="1:20" outlineLevel="5" x14ac:dyDescent="0.15">
      <c r="B1292" s="7"/>
      <c r="C1292" s="7"/>
      <c r="D1292" s="7"/>
      <c r="E1292" s="7"/>
      <c r="F1292" s="7"/>
      <c r="G1292" s="7"/>
      <c r="H1292" s="7"/>
      <c r="I1292" s="9"/>
      <c r="J1292" s="9"/>
      <c r="K1292" s="7"/>
      <c r="L1292" s="7"/>
      <c r="M1292" s="7"/>
      <c r="N1292" s="7"/>
      <c r="O1292" s="7"/>
      <c r="P1292" s="9"/>
      <c r="Q1292" s="9"/>
    </row>
    <row r="1293" spans="1:20" ht="11.25" outlineLevel="2" x14ac:dyDescent="0.2">
      <c r="A1293" s="65" t="s">
        <v>450</v>
      </c>
      <c r="B1293" s="96">
        <v>3</v>
      </c>
      <c r="C1293" s="97"/>
      <c r="D1293" s="98" t="s">
        <v>498</v>
      </c>
      <c r="E1293" s="98"/>
      <c r="F1293" s="99" t="s">
        <v>451</v>
      </c>
      <c r="G1293" s="98"/>
      <c r="H1293" s="100"/>
      <c r="I1293" s="101"/>
      <c r="J1293" s="67">
        <f>SUBTOTAL(9,J1294:J1356)</f>
        <v>0</v>
      </c>
      <c r="K1293" s="100"/>
      <c r="L1293" s="68">
        <f>SUBTOTAL(9,L1294:L1356)</f>
        <v>1.0179399999999998</v>
      </c>
      <c r="M1293" s="100"/>
      <c r="N1293" s="68">
        <f>SUBTOTAL(9,N1294:N1356)</f>
        <v>1.1951799999999999</v>
      </c>
      <c r="O1293" s="102"/>
      <c r="P1293" s="67">
        <f>SUBTOTAL(9,P1294:P1356)</f>
        <v>0</v>
      </c>
      <c r="Q1293" s="67">
        <f>SUBTOTAL(9,Q1294:Q1356)</f>
        <v>0</v>
      </c>
      <c r="R1293" s="7"/>
      <c r="S1293" s="9"/>
      <c r="T1293" s="9"/>
    </row>
    <row r="1294" spans="1:20" ht="10.5" outlineLevel="3" x14ac:dyDescent="0.15">
      <c r="A1294" s="69" t="s">
        <v>452</v>
      </c>
      <c r="B1294" s="103">
        <v>4</v>
      </c>
      <c r="C1294" s="104"/>
      <c r="D1294" s="105" t="s">
        <v>499</v>
      </c>
      <c r="E1294" s="105"/>
      <c r="F1294" s="106" t="s">
        <v>65</v>
      </c>
      <c r="G1294" s="105"/>
      <c r="H1294" s="107"/>
      <c r="I1294" s="108"/>
      <c r="J1294" s="71">
        <f>SUBTOTAL(9,J1295:J1297)</f>
        <v>0</v>
      </c>
      <c r="K1294" s="107"/>
      <c r="L1294" s="72">
        <f>SUBTOTAL(9,L1295:L1297)</f>
        <v>0.21600000000000003</v>
      </c>
      <c r="M1294" s="107"/>
      <c r="N1294" s="72">
        <f>SUBTOTAL(9,N1295:N1297)</f>
        <v>0</v>
      </c>
      <c r="O1294" s="109"/>
      <c r="P1294" s="71">
        <f>SUBTOTAL(9,P1295:P1297)</f>
        <v>0</v>
      </c>
      <c r="Q1294" s="71">
        <f>SUBTOTAL(9,Q1295:Q1297)</f>
        <v>0</v>
      </c>
      <c r="R1294" s="7"/>
      <c r="S1294" s="9"/>
      <c r="T1294" s="9"/>
    </row>
    <row r="1295" spans="1:20" ht="9" outlineLevel="4" x14ac:dyDescent="0.15">
      <c r="A1295" s="73" t="s">
        <v>453</v>
      </c>
      <c r="B1295" s="110">
        <v>5</v>
      </c>
      <c r="C1295" s="111"/>
      <c r="D1295" s="112" t="s">
        <v>500</v>
      </c>
      <c r="E1295" s="112"/>
      <c r="F1295" s="113" t="s">
        <v>67</v>
      </c>
      <c r="G1295" s="112"/>
      <c r="H1295" s="114"/>
      <c r="I1295" s="115"/>
      <c r="J1295" s="75">
        <f>SUBTOTAL(9,J1296:J1297)</f>
        <v>0</v>
      </c>
      <c r="K1295" s="114"/>
      <c r="L1295" s="76">
        <f>SUBTOTAL(9,L1296:L1297)</f>
        <v>0.21600000000000003</v>
      </c>
      <c r="M1295" s="114"/>
      <c r="N1295" s="76">
        <f>SUBTOTAL(9,N1296:N1297)</f>
        <v>0</v>
      </c>
      <c r="O1295" s="116"/>
      <c r="P1295" s="75">
        <f>SUBTOTAL(9,P1296:P1297)</f>
        <v>0</v>
      </c>
      <c r="Q1295" s="75">
        <f>SUBTOTAL(9,Q1296:Q1297)</f>
        <v>0</v>
      </c>
      <c r="R1295" s="7"/>
      <c r="S1295" s="9"/>
      <c r="T1295" s="9"/>
    </row>
    <row r="1296" spans="1:20" ht="11.25" outlineLevel="5" x14ac:dyDescent="0.2">
      <c r="A1296" s="12"/>
      <c r="B1296" s="117"/>
      <c r="C1296" s="118">
        <v>908</v>
      </c>
      <c r="D1296" s="119" t="s">
        <v>501</v>
      </c>
      <c r="E1296" s="120" t="s">
        <v>1816</v>
      </c>
      <c r="F1296" s="121" t="s">
        <v>1817</v>
      </c>
      <c r="G1296" s="119" t="s">
        <v>504</v>
      </c>
      <c r="H1296" s="122">
        <v>5.4</v>
      </c>
      <c r="I1296" s="150"/>
      <c r="J1296" s="123">
        <f>H1296*I1296</f>
        <v>0</v>
      </c>
      <c r="K1296" s="122">
        <v>0.04</v>
      </c>
      <c r="L1296" s="122">
        <f>H1296*K1296</f>
        <v>0.21600000000000003</v>
      </c>
      <c r="M1296" s="122"/>
      <c r="N1296" s="122">
        <f>H1296*M1296</f>
        <v>0</v>
      </c>
      <c r="O1296" s="123">
        <v>21</v>
      </c>
      <c r="P1296" s="123">
        <f>J1296*(O1296/100)</f>
        <v>0</v>
      </c>
      <c r="Q1296" s="123">
        <f>J1296+P1296</f>
        <v>0</v>
      </c>
      <c r="R1296" s="9"/>
      <c r="S1296" s="9"/>
      <c r="T1296" s="9"/>
    </row>
    <row r="1297" spans="1:20" outlineLevel="5" x14ac:dyDescent="0.15">
      <c r="B1297" s="7"/>
      <c r="C1297" s="7"/>
      <c r="D1297" s="7"/>
      <c r="E1297" s="7"/>
      <c r="F1297" s="7"/>
      <c r="G1297" s="7"/>
      <c r="H1297" s="7"/>
      <c r="I1297" s="9"/>
      <c r="J1297" s="9"/>
      <c r="K1297" s="7"/>
      <c r="L1297" s="7"/>
      <c r="M1297" s="7"/>
      <c r="N1297" s="7"/>
      <c r="O1297" s="7"/>
      <c r="P1297" s="9"/>
      <c r="Q1297" s="9"/>
    </row>
    <row r="1298" spans="1:20" ht="10.5" outlineLevel="3" x14ac:dyDescent="0.15">
      <c r="A1298" s="69" t="s">
        <v>454</v>
      </c>
      <c r="B1298" s="103">
        <v>4</v>
      </c>
      <c r="C1298" s="104"/>
      <c r="D1298" s="105" t="s">
        <v>499</v>
      </c>
      <c r="E1298" s="105"/>
      <c r="F1298" s="106" t="s">
        <v>71</v>
      </c>
      <c r="G1298" s="105"/>
      <c r="H1298" s="107"/>
      <c r="I1298" s="108"/>
      <c r="J1298" s="71">
        <f>SUBTOTAL(9,J1299:J1307)</f>
        <v>0</v>
      </c>
      <c r="K1298" s="107"/>
      <c r="L1298" s="72">
        <f>SUBTOTAL(9,L1299:L1307)</f>
        <v>0</v>
      </c>
      <c r="M1298" s="107"/>
      <c r="N1298" s="72">
        <f>SUBTOTAL(9,N1299:N1307)</f>
        <v>0.48599999999999999</v>
      </c>
      <c r="O1298" s="109"/>
      <c r="P1298" s="71">
        <f>SUBTOTAL(9,P1299:P1307)</f>
        <v>0</v>
      </c>
      <c r="Q1298" s="71">
        <f>SUBTOTAL(9,Q1299:Q1307)</f>
        <v>0</v>
      </c>
      <c r="R1298" s="7"/>
      <c r="S1298" s="9"/>
      <c r="T1298" s="9"/>
    </row>
    <row r="1299" spans="1:20" ht="9" outlineLevel="4" x14ac:dyDescent="0.15">
      <c r="A1299" s="73" t="s">
        <v>455</v>
      </c>
      <c r="B1299" s="110">
        <v>5</v>
      </c>
      <c r="C1299" s="111"/>
      <c r="D1299" s="112" t="s">
        <v>500</v>
      </c>
      <c r="E1299" s="112"/>
      <c r="F1299" s="113" t="s">
        <v>79</v>
      </c>
      <c r="G1299" s="112"/>
      <c r="H1299" s="114"/>
      <c r="I1299" s="115"/>
      <c r="J1299" s="75">
        <f>SUBTOTAL(9,J1300:J1307)</f>
        <v>0</v>
      </c>
      <c r="K1299" s="114"/>
      <c r="L1299" s="76">
        <f>SUBTOTAL(9,L1300:L1307)</f>
        <v>0</v>
      </c>
      <c r="M1299" s="114"/>
      <c r="N1299" s="76">
        <f>SUBTOTAL(9,N1300:N1307)</f>
        <v>0.48599999999999999</v>
      </c>
      <c r="O1299" s="116"/>
      <c r="P1299" s="75">
        <f>SUBTOTAL(9,P1300:P1307)</f>
        <v>0</v>
      </c>
      <c r="Q1299" s="75">
        <f>SUBTOTAL(9,Q1300:Q1307)</f>
        <v>0</v>
      </c>
      <c r="R1299" s="7"/>
      <c r="S1299" s="9"/>
      <c r="T1299" s="9"/>
    </row>
    <row r="1300" spans="1:20" ht="11.25" outlineLevel="5" x14ac:dyDescent="0.2">
      <c r="A1300" s="12"/>
      <c r="B1300" s="117"/>
      <c r="C1300" s="118">
        <v>909</v>
      </c>
      <c r="D1300" s="119" t="s">
        <v>501</v>
      </c>
      <c r="E1300" s="120" t="s">
        <v>952</v>
      </c>
      <c r="F1300" s="121" t="s">
        <v>953</v>
      </c>
      <c r="G1300" s="119" t="s">
        <v>547</v>
      </c>
      <c r="H1300" s="122">
        <v>27</v>
      </c>
      <c r="I1300" s="150"/>
      <c r="J1300" s="123">
        <f t="shared" ref="J1300:J1306" si="265">H1300*I1300</f>
        <v>0</v>
      </c>
      <c r="K1300" s="122"/>
      <c r="L1300" s="122">
        <f t="shared" ref="L1300:L1306" si="266">H1300*K1300</f>
        <v>0</v>
      </c>
      <c r="M1300" s="122">
        <v>1.7999999999999999E-2</v>
      </c>
      <c r="N1300" s="122">
        <f t="shared" ref="N1300:N1306" si="267">H1300*M1300</f>
        <v>0.48599999999999999</v>
      </c>
      <c r="O1300" s="123">
        <v>21</v>
      </c>
      <c r="P1300" s="123">
        <f t="shared" ref="P1300:P1306" si="268">J1300*(O1300/100)</f>
        <v>0</v>
      </c>
      <c r="Q1300" s="123">
        <f t="shared" ref="Q1300:Q1306" si="269">J1300+P1300</f>
        <v>0</v>
      </c>
      <c r="R1300" s="9"/>
      <c r="S1300" s="9"/>
      <c r="T1300" s="9"/>
    </row>
    <row r="1301" spans="1:20" ht="11.25" outlineLevel="5" x14ac:dyDescent="0.2">
      <c r="A1301" s="12"/>
      <c r="B1301" s="117"/>
      <c r="C1301" s="118">
        <v>910</v>
      </c>
      <c r="D1301" s="119" t="s">
        <v>501</v>
      </c>
      <c r="E1301" s="120" t="s">
        <v>1713</v>
      </c>
      <c r="F1301" s="121" t="s">
        <v>1714</v>
      </c>
      <c r="G1301" s="119" t="s">
        <v>534</v>
      </c>
      <c r="H1301" s="122">
        <v>1.1951799999999999</v>
      </c>
      <c r="I1301" s="150"/>
      <c r="J1301" s="123">
        <f t="shared" si="265"/>
        <v>0</v>
      </c>
      <c r="K1301" s="122"/>
      <c r="L1301" s="122">
        <f t="shared" si="266"/>
        <v>0</v>
      </c>
      <c r="M1301" s="122"/>
      <c r="N1301" s="122">
        <f t="shared" si="267"/>
        <v>0</v>
      </c>
      <c r="O1301" s="123">
        <v>21</v>
      </c>
      <c r="P1301" s="123">
        <f t="shared" si="268"/>
        <v>0</v>
      </c>
      <c r="Q1301" s="123">
        <f t="shared" si="269"/>
        <v>0</v>
      </c>
      <c r="R1301" s="9"/>
      <c r="S1301" s="9"/>
      <c r="T1301" s="9"/>
    </row>
    <row r="1302" spans="1:20" ht="11.25" outlineLevel="5" x14ac:dyDescent="0.2">
      <c r="A1302" s="12"/>
      <c r="B1302" s="117"/>
      <c r="C1302" s="118">
        <v>911</v>
      </c>
      <c r="D1302" s="119" t="s">
        <v>501</v>
      </c>
      <c r="E1302" s="120" t="s">
        <v>1578</v>
      </c>
      <c r="F1302" s="121" t="s">
        <v>1579</v>
      </c>
      <c r="G1302" s="119" t="s">
        <v>534</v>
      </c>
      <c r="H1302" s="122">
        <v>1.1951799999999999</v>
      </c>
      <c r="I1302" s="150"/>
      <c r="J1302" s="123">
        <f t="shared" si="265"/>
        <v>0</v>
      </c>
      <c r="K1302" s="122"/>
      <c r="L1302" s="122">
        <f t="shared" si="266"/>
        <v>0</v>
      </c>
      <c r="M1302" s="122"/>
      <c r="N1302" s="122">
        <f t="shared" si="267"/>
        <v>0</v>
      </c>
      <c r="O1302" s="123">
        <v>21</v>
      </c>
      <c r="P1302" s="123">
        <f t="shared" si="268"/>
        <v>0</v>
      </c>
      <c r="Q1302" s="123">
        <f t="shared" si="269"/>
        <v>0</v>
      </c>
      <c r="R1302" s="9"/>
      <c r="S1302" s="9"/>
      <c r="T1302" s="9"/>
    </row>
    <row r="1303" spans="1:20" ht="11.25" outlineLevel="5" x14ac:dyDescent="0.2">
      <c r="A1303" s="12"/>
      <c r="B1303" s="117"/>
      <c r="C1303" s="118">
        <v>912</v>
      </c>
      <c r="D1303" s="119" t="s">
        <v>501</v>
      </c>
      <c r="E1303" s="120" t="s">
        <v>729</v>
      </c>
      <c r="F1303" s="121" t="s">
        <v>730</v>
      </c>
      <c r="G1303" s="119" t="s">
        <v>534</v>
      </c>
      <c r="H1303" s="122">
        <v>1.1951799999999999</v>
      </c>
      <c r="I1303" s="150"/>
      <c r="J1303" s="123">
        <f t="shared" si="265"/>
        <v>0</v>
      </c>
      <c r="K1303" s="122"/>
      <c r="L1303" s="122">
        <f t="shared" si="266"/>
        <v>0</v>
      </c>
      <c r="M1303" s="122"/>
      <c r="N1303" s="122">
        <f t="shared" si="267"/>
        <v>0</v>
      </c>
      <c r="O1303" s="123">
        <v>21</v>
      </c>
      <c r="P1303" s="123">
        <f t="shared" si="268"/>
        <v>0</v>
      </c>
      <c r="Q1303" s="123">
        <f t="shared" si="269"/>
        <v>0</v>
      </c>
      <c r="R1303" s="9"/>
      <c r="S1303" s="9"/>
      <c r="T1303" s="9"/>
    </row>
    <row r="1304" spans="1:20" ht="11.25" outlineLevel="5" x14ac:dyDescent="0.2">
      <c r="A1304" s="12"/>
      <c r="B1304" s="117"/>
      <c r="C1304" s="118">
        <v>913</v>
      </c>
      <c r="D1304" s="119" t="s">
        <v>501</v>
      </c>
      <c r="E1304" s="120" t="s">
        <v>1580</v>
      </c>
      <c r="F1304" s="121" t="s">
        <v>1581</v>
      </c>
      <c r="G1304" s="119" t="s">
        <v>534</v>
      </c>
      <c r="H1304" s="122">
        <v>11.52</v>
      </c>
      <c r="I1304" s="150"/>
      <c r="J1304" s="123">
        <f t="shared" si="265"/>
        <v>0</v>
      </c>
      <c r="K1304" s="122"/>
      <c r="L1304" s="122">
        <f t="shared" si="266"/>
        <v>0</v>
      </c>
      <c r="M1304" s="122"/>
      <c r="N1304" s="122">
        <f t="shared" si="267"/>
        <v>0</v>
      </c>
      <c r="O1304" s="123">
        <v>21</v>
      </c>
      <c r="P1304" s="123">
        <f t="shared" si="268"/>
        <v>0</v>
      </c>
      <c r="Q1304" s="123">
        <f t="shared" si="269"/>
        <v>0</v>
      </c>
      <c r="R1304" s="9"/>
      <c r="S1304" s="9"/>
      <c r="T1304" s="9"/>
    </row>
    <row r="1305" spans="1:20" ht="11.25" outlineLevel="5" x14ac:dyDescent="0.2">
      <c r="A1305" s="12"/>
      <c r="B1305" s="117"/>
      <c r="C1305" s="118">
        <v>914</v>
      </c>
      <c r="D1305" s="119" t="s">
        <v>501</v>
      </c>
      <c r="E1305" s="120" t="s">
        <v>1582</v>
      </c>
      <c r="F1305" s="121" t="s">
        <v>1583</v>
      </c>
      <c r="G1305" s="119" t="s">
        <v>534</v>
      </c>
      <c r="H1305" s="122">
        <v>1.1951799999999999</v>
      </c>
      <c r="I1305" s="150"/>
      <c r="J1305" s="123">
        <f t="shared" si="265"/>
        <v>0</v>
      </c>
      <c r="K1305" s="122"/>
      <c r="L1305" s="122">
        <f t="shared" si="266"/>
        <v>0</v>
      </c>
      <c r="M1305" s="122"/>
      <c r="N1305" s="122">
        <f t="shared" si="267"/>
        <v>0</v>
      </c>
      <c r="O1305" s="123">
        <v>21</v>
      </c>
      <c r="P1305" s="123">
        <f t="shared" si="268"/>
        <v>0</v>
      </c>
      <c r="Q1305" s="123">
        <f t="shared" si="269"/>
        <v>0</v>
      </c>
      <c r="R1305" s="9"/>
      <c r="S1305" s="9"/>
      <c r="T1305" s="9"/>
    </row>
    <row r="1306" spans="1:20" ht="11.25" outlineLevel="5" x14ac:dyDescent="0.2">
      <c r="A1306" s="12"/>
      <c r="B1306" s="117"/>
      <c r="C1306" s="118">
        <v>915</v>
      </c>
      <c r="D1306" s="119" t="s">
        <v>501</v>
      </c>
      <c r="E1306" s="120" t="s">
        <v>737</v>
      </c>
      <c r="F1306" s="121" t="s">
        <v>738</v>
      </c>
      <c r="G1306" s="119" t="s">
        <v>534</v>
      </c>
      <c r="H1306" s="122">
        <v>1.1951799999999999</v>
      </c>
      <c r="I1306" s="150"/>
      <c r="J1306" s="123">
        <f t="shared" si="265"/>
        <v>0</v>
      </c>
      <c r="K1306" s="122"/>
      <c r="L1306" s="122">
        <f t="shared" si="266"/>
        <v>0</v>
      </c>
      <c r="M1306" s="122"/>
      <c r="N1306" s="122">
        <f t="shared" si="267"/>
        <v>0</v>
      </c>
      <c r="O1306" s="123">
        <v>21</v>
      </c>
      <c r="P1306" s="123">
        <f t="shared" si="268"/>
        <v>0</v>
      </c>
      <c r="Q1306" s="123">
        <f t="shared" si="269"/>
        <v>0</v>
      </c>
      <c r="R1306" s="9"/>
      <c r="S1306" s="9"/>
      <c r="T1306" s="9"/>
    </row>
    <row r="1307" spans="1:20" outlineLevel="5" x14ac:dyDescent="0.15">
      <c r="B1307" s="7"/>
      <c r="C1307" s="7"/>
      <c r="D1307" s="7"/>
      <c r="E1307" s="7"/>
      <c r="F1307" s="7"/>
      <c r="G1307" s="7"/>
      <c r="H1307" s="7"/>
      <c r="I1307" s="9"/>
      <c r="J1307" s="9"/>
      <c r="K1307" s="7"/>
      <c r="L1307" s="7"/>
      <c r="M1307" s="7"/>
      <c r="N1307" s="7"/>
      <c r="O1307" s="7"/>
      <c r="P1307" s="9"/>
      <c r="Q1307" s="9"/>
    </row>
    <row r="1308" spans="1:20" ht="10.5" outlineLevel="3" x14ac:dyDescent="0.15">
      <c r="A1308" s="69" t="s">
        <v>456</v>
      </c>
      <c r="B1308" s="103">
        <v>4</v>
      </c>
      <c r="C1308" s="104"/>
      <c r="D1308" s="105" t="s">
        <v>499</v>
      </c>
      <c r="E1308" s="105"/>
      <c r="F1308" s="106" t="s">
        <v>85</v>
      </c>
      <c r="G1308" s="105"/>
      <c r="H1308" s="107"/>
      <c r="I1308" s="108"/>
      <c r="J1308" s="71">
        <f>SUBTOTAL(9,J1309:J1311)</f>
        <v>0</v>
      </c>
      <c r="K1308" s="107"/>
      <c r="L1308" s="72">
        <f>SUBTOTAL(9,L1309:L1311)</f>
        <v>0</v>
      </c>
      <c r="M1308" s="107"/>
      <c r="N1308" s="72">
        <f>SUBTOTAL(9,N1309:N1311)</f>
        <v>0</v>
      </c>
      <c r="O1308" s="109"/>
      <c r="P1308" s="71">
        <f>SUBTOTAL(9,P1309:P1311)</f>
        <v>0</v>
      </c>
      <c r="Q1308" s="71">
        <f>SUBTOTAL(9,Q1309:Q1311)</f>
        <v>0</v>
      </c>
      <c r="R1308" s="7"/>
      <c r="S1308" s="9"/>
      <c r="T1308" s="9"/>
    </row>
    <row r="1309" spans="1:20" ht="9" outlineLevel="4" x14ac:dyDescent="0.15">
      <c r="A1309" s="73" t="s">
        <v>457</v>
      </c>
      <c r="B1309" s="110">
        <v>5</v>
      </c>
      <c r="C1309" s="111"/>
      <c r="D1309" s="112" t="s">
        <v>500</v>
      </c>
      <c r="E1309" s="112"/>
      <c r="F1309" s="113" t="s">
        <v>87</v>
      </c>
      <c r="G1309" s="112"/>
      <c r="H1309" s="114"/>
      <c r="I1309" s="115"/>
      <c r="J1309" s="75">
        <f>SUBTOTAL(9,J1310:J1311)</f>
        <v>0</v>
      </c>
      <c r="K1309" s="114"/>
      <c r="L1309" s="76">
        <f>SUBTOTAL(9,L1310:L1311)</f>
        <v>0</v>
      </c>
      <c r="M1309" s="114"/>
      <c r="N1309" s="76">
        <f>SUBTOTAL(9,N1310:N1311)</f>
        <v>0</v>
      </c>
      <c r="O1309" s="116"/>
      <c r="P1309" s="75">
        <f>SUBTOTAL(9,P1310:P1311)</f>
        <v>0</v>
      </c>
      <c r="Q1309" s="75">
        <f>SUBTOTAL(9,Q1310:Q1311)</f>
        <v>0</v>
      </c>
      <c r="R1309" s="7"/>
      <c r="S1309" s="9"/>
      <c r="T1309" s="9"/>
    </row>
    <row r="1310" spans="1:20" ht="11.25" outlineLevel="5" x14ac:dyDescent="0.2">
      <c r="A1310" s="12"/>
      <c r="B1310" s="117"/>
      <c r="C1310" s="118">
        <v>916</v>
      </c>
      <c r="D1310" s="119" t="s">
        <v>501</v>
      </c>
      <c r="E1310" s="120" t="s">
        <v>1719</v>
      </c>
      <c r="F1310" s="121" t="s">
        <v>1720</v>
      </c>
      <c r="G1310" s="119" t="s">
        <v>534</v>
      </c>
      <c r="H1310" s="122">
        <v>0.21600000000000003</v>
      </c>
      <c r="I1310" s="150"/>
      <c r="J1310" s="123">
        <f>H1310*I1310</f>
        <v>0</v>
      </c>
      <c r="K1310" s="122"/>
      <c r="L1310" s="122">
        <f>H1310*K1310</f>
        <v>0</v>
      </c>
      <c r="M1310" s="122"/>
      <c r="N1310" s="122">
        <f>H1310*M1310</f>
        <v>0</v>
      </c>
      <c r="O1310" s="123">
        <v>21</v>
      </c>
      <c r="P1310" s="123">
        <f>J1310*(O1310/100)</f>
        <v>0</v>
      </c>
      <c r="Q1310" s="123">
        <f>J1310+P1310</f>
        <v>0</v>
      </c>
      <c r="R1310" s="9"/>
      <c r="S1310" s="9"/>
      <c r="T1310" s="9"/>
    </row>
    <row r="1311" spans="1:20" outlineLevel="5" x14ac:dyDescent="0.15">
      <c r="B1311" s="7"/>
      <c r="C1311" s="7"/>
      <c r="D1311" s="7"/>
      <c r="E1311" s="7"/>
      <c r="F1311" s="7"/>
      <c r="G1311" s="7"/>
      <c r="H1311" s="7"/>
      <c r="I1311" s="9"/>
      <c r="J1311" s="9"/>
      <c r="K1311" s="7"/>
      <c r="L1311" s="7"/>
      <c r="M1311" s="7"/>
      <c r="N1311" s="7"/>
      <c r="O1311" s="7"/>
      <c r="P1311" s="9"/>
      <c r="Q1311" s="9"/>
    </row>
    <row r="1312" spans="1:20" ht="10.5" outlineLevel="3" x14ac:dyDescent="0.15">
      <c r="A1312" s="69" t="s">
        <v>458</v>
      </c>
      <c r="B1312" s="103">
        <v>4</v>
      </c>
      <c r="C1312" s="104"/>
      <c r="D1312" s="105" t="s">
        <v>499</v>
      </c>
      <c r="E1312" s="105"/>
      <c r="F1312" s="106" t="s">
        <v>459</v>
      </c>
      <c r="G1312" s="105"/>
      <c r="H1312" s="107"/>
      <c r="I1312" s="108"/>
      <c r="J1312" s="71">
        <f>SUBTOTAL(9,J1313:J1316)</f>
        <v>0</v>
      </c>
      <c r="K1312" s="107"/>
      <c r="L1312" s="72">
        <f>SUBTOTAL(9,L1313:L1316)</f>
        <v>0.13306999999999999</v>
      </c>
      <c r="M1312" s="107"/>
      <c r="N1312" s="72">
        <f>SUBTOTAL(9,N1313:N1316)</f>
        <v>0.51195999999999997</v>
      </c>
      <c r="O1312" s="109"/>
      <c r="P1312" s="71">
        <f>SUBTOTAL(9,P1313:P1316)</f>
        <v>0</v>
      </c>
      <c r="Q1312" s="71">
        <f>SUBTOTAL(9,Q1313:Q1316)</f>
        <v>0</v>
      </c>
      <c r="R1312" s="7"/>
      <c r="S1312" s="9"/>
      <c r="T1312" s="9"/>
    </row>
    <row r="1313" spans="1:20" ht="9" outlineLevel="4" x14ac:dyDescent="0.15">
      <c r="A1313" s="73" t="s">
        <v>460</v>
      </c>
      <c r="B1313" s="110">
        <v>5</v>
      </c>
      <c r="C1313" s="111"/>
      <c r="D1313" s="112" t="s">
        <v>500</v>
      </c>
      <c r="E1313" s="112"/>
      <c r="F1313" s="113" t="s">
        <v>461</v>
      </c>
      <c r="G1313" s="112"/>
      <c r="H1313" s="114"/>
      <c r="I1313" s="115"/>
      <c r="J1313" s="75">
        <f>SUBTOTAL(9,J1314:J1316)</f>
        <v>0</v>
      </c>
      <c r="K1313" s="114"/>
      <c r="L1313" s="76">
        <f>SUBTOTAL(9,L1314:L1316)</f>
        <v>0.13306999999999999</v>
      </c>
      <c r="M1313" s="114"/>
      <c r="N1313" s="76">
        <f>SUBTOTAL(9,N1314:N1316)</f>
        <v>0.51195999999999997</v>
      </c>
      <c r="O1313" s="116"/>
      <c r="P1313" s="75">
        <f>SUBTOTAL(9,P1314:P1316)</f>
        <v>0</v>
      </c>
      <c r="Q1313" s="75">
        <f>SUBTOTAL(9,Q1314:Q1316)</f>
        <v>0</v>
      </c>
      <c r="R1313" s="7"/>
      <c r="S1313" s="9"/>
      <c r="T1313" s="9"/>
    </row>
    <row r="1314" spans="1:20" ht="11.25" outlineLevel="5" x14ac:dyDescent="0.2">
      <c r="A1314" s="12"/>
      <c r="B1314" s="117"/>
      <c r="C1314" s="118">
        <v>917</v>
      </c>
      <c r="D1314" s="119" t="s">
        <v>501</v>
      </c>
      <c r="E1314" s="120" t="s">
        <v>2086</v>
      </c>
      <c r="F1314" s="121" t="s">
        <v>2087</v>
      </c>
      <c r="G1314" s="119" t="s">
        <v>985</v>
      </c>
      <c r="H1314" s="122">
        <v>1</v>
      </c>
      <c r="I1314" s="150"/>
      <c r="J1314" s="123">
        <f>H1314*I1314</f>
        <v>0</v>
      </c>
      <c r="K1314" s="122">
        <v>0.13306999999999999</v>
      </c>
      <c r="L1314" s="122">
        <f>H1314*K1314</f>
        <v>0.13306999999999999</v>
      </c>
      <c r="M1314" s="122"/>
      <c r="N1314" s="122">
        <f>H1314*M1314</f>
        <v>0</v>
      </c>
      <c r="O1314" s="123">
        <v>21</v>
      </c>
      <c r="P1314" s="123">
        <f>J1314*(O1314/100)</f>
        <v>0</v>
      </c>
      <c r="Q1314" s="123">
        <f>J1314+P1314</f>
        <v>0</v>
      </c>
      <c r="R1314" s="9"/>
      <c r="S1314" s="9"/>
      <c r="T1314" s="9"/>
    </row>
    <row r="1315" spans="1:20" ht="11.25" outlineLevel="5" x14ac:dyDescent="0.2">
      <c r="A1315" s="12"/>
      <c r="B1315" s="117"/>
      <c r="C1315" s="118">
        <v>918</v>
      </c>
      <c r="D1315" s="119" t="s">
        <v>501</v>
      </c>
      <c r="E1315" s="120" t="s">
        <v>2088</v>
      </c>
      <c r="F1315" s="121" t="s">
        <v>2089</v>
      </c>
      <c r="G1315" s="119" t="s">
        <v>570</v>
      </c>
      <c r="H1315" s="122">
        <v>1</v>
      </c>
      <c r="I1315" s="150"/>
      <c r="J1315" s="123">
        <f>H1315*I1315</f>
        <v>0</v>
      </c>
      <c r="K1315" s="122"/>
      <c r="L1315" s="122">
        <f>H1315*K1315</f>
        <v>0</v>
      </c>
      <c r="M1315" s="122">
        <v>0.51195999999999997</v>
      </c>
      <c r="N1315" s="122">
        <f>H1315*M1315</f>
        <v>0.51195999999999997</v>
      </c>
      <c r="O1315" s="123">
        <v>21</v>
      </c>
      <c r="P1315" s="123">
        <f>J1315*(O1315/100)</f>
        <v>0</v>
      </c>
      <c r="Q1315" s="123">
        <f>J1315+P1315</f>
        <v>0</v>
      </c>
      <c r="R1315" s="9"/>
      <c r="S1315" s="9"/>
      <c r="T1315" s="9"/>
    </row>
    <row r="1316" spans="1:20" outlineLevel="5" x14ac:dyDescent="0.15">
      <c r="B1316" s="7"/>
      <c r="C1316" s="7"/>
      <c r="D1316" s="7"/>
      <c r="E1316" s="7"/>
      <c r="F1316" s="7"/>
      <c r="G1316" s="7"/>
      <c r="H1316" s="7"/>
      <c r="I1316" s="9"/>
      <c r="J1316" s="9"/>
      <c r="K1316" s="7"/>
      <c r="L1316" s="7"/>
      <c r="M1316" s="7"/>
      <c r="N1316" s="7"/>
      <c r="O1316" s="7"/>
      <c r="P1316" s="9"/>
      <c r="Q1316" s="9"/>
    </row>
    <row r="1317" spans="1:20" ht="10.5" outlineLevel="3" x14ac:dyDescent="0.15">
      <c r="A1317" s="69" t="s">
        <v>462</v>
      </c>
      <c r="B1317" s="103">
        <v>4</v>
      </c>
      <c r="C1317" s="104"/>
      <c r="D1317" s="105" t="s">
        <v>499</v>
      </c>
      <c r="E1317" s="105"/>
      <c r="F1317" s="106" t="s">
        <v>188</v>
      </c>
      <c r="G1317" s="105"/>
      <c r="H1317" s="107"/>
      <c r="I1317" s="108"/>
      <c r="J1317" s="71">
        <f>SUBTOTAL(9,J1318:J1330)</f>
        <v>0</v>
      </c>
      <c r="K1317" s="107"/>
      <c r="L1317" s="72">
        <f>SUBTOTAL(9,L1318:L1330)</f>
        <v>0.26214000000000004</v>
      </c>
      <c r="M1317" s="107"/>
      <c r="N1317" s="72">
        <f>SUBTOTAL(9,N1318:N1330)</f>
        <v>9.7500000000000003E-2</v>
      </c>
      <c r="O1317" s="109"/>
      <c r="P1317" s="71">
        <f>SUBTOTAL(9,P1318:P1330)</f>
        <v>0</v>
      </c>
      <c r="Q1317" s="71">
        <f>SUBTOTAL(9,Q1318:Q1330)</f>
        <v>0</v>
      </c>
      <c r="R1317" s="7"/>
      <c r="S1317" s="9"/>
      <c r="T1317" s="9"/>
    </row>
    <row r="1318" spans="1:20" ht="9" outlineLevel="4" x14ac:dyDescent="0.15">
      <c r="A1318" s="73" t="s">
        <v>463</v>
      </c>
      <c r="B1318" s="110">
        <v>5</v>
      </c>
      <c r="C1318" s="111"/>
      <c r="D1318" s="112" t="s">
        <v>500</v>
      </c>
      <c r="E1318" s="112"/>
      <c r="F1318" s="113" t="s">
        <v>464</v>
      </c>
      <c r="G1318" s="112"/>
      <c r="H1318" s="114"/>
      <c r="I1318" s="115"/>
      <c r="J1318" s="75">
        <f>SUBTOTAL(9,J1319:J1330)</f>
        <v>0</v>
      </c>
      <c r="K1318" s="114"/>
      <c r="L1318" s="76">
        <f>SUBTOTAL(9,L1319:L1330)</f>
        <v>0.26214000000000004</v>
      </c>
      <c r="M1318" s="114"/>
      <c r="N1318" s="76">
        <f>SUBTOTAL(9,N1319:N1330)</f>
        <v>9.7500000000000003E-2</v>
      </c>
      <c r="O1318" s="116"/>
      <c r="P1318" s="75">
        <f>SUBTOTAL(9,P1319:P1330)</f>
        <v>0</v>
      </c>
      <c r="Q1318" s="75">
        <f>SUBTOTAL(9,Q1319:Q1330)</f>
        <v>0</v>
      </c>
      <c r="R1318" s="7"/>
      <c r="S1318" s="9"/>
      <c r="T1318" s="9"/>
    </row>
    <row r="1319" spans="1:20" ht="11.25" outlineLevel="5" x14ac:dyDescent="0.2">
      <c r="A1319" s="12"/>
      <c r="B1319" s="117"/>
      <c r="C1319" s="118">
        <v>919</v>
      </c>
      <c r="D1319" s="119" t="s">
        <v>501</v>
      </c>
      <c r="E1319" s="120" t="s">
        <v>2090</v>
      </c>
      <c r="F1319" s="121" t="s">
        <v>2091</v>
      </c>
      <c r="G1319" s="119" t="s">
        <v>547</v>
      </c>
      <c r="H1319" s="122">
        <v>71</v>
      </c>
      <c r="I1319" s="150"/>
      <c r="J1319" s="123">
        <f t="shared" ref="J1319:J1329" si="270">H1319*I1319</f>
        <v>0</v>
      </c>
      <c r="K1319" s="122">
        <v>4.6000000000000001E-4</v>
      </c>
      <c r="L1319" s="122">
        <f t="shared" ref="L1319:L1329" si="271">H1319*K1319</f>
        <v>3.2660000000000002E-2</v>
      </c>
      <c r="M1319" s="122"/>
      <c r="N1319" s="122">
        <f t="shared" ref="N1319:N1329" si="272">H1319*M1319</f>
        <v>0</v>
      </c>
      <c r="O1319" s="123">
        <v>21</v>
      </c>
      <c r="P1319" s="123">
        <f t="shared" ref="P1319:P1329" si="273">J1319*(O1319/100)</f>
        <v>0</v>
      </c>
      <c r="Q1319" s="123">
        <f t="shared" ref="Q1319:Q1329" si="274">J1319+P1319</f>
        <v>0</v>
      </c>
      <c r="R1319" s="9"/>
      <c r="S1319" s="9"/>
      <c r="T1319" s="9"/>
    </row>
    <row r="1320" spans="1:20" ht="11.25" outlineLevel="5" x14ac:dyDescent="0.2">
      <c r="A1320" s="12"/>
      <c r="B1320" s="117"/>
      <c r="C1320" s="118">
        <v>920</v>
      </c>
      <c r="D1320" s="119" t="s">
        <v>501</v>
      </c>
      <c r="E1320" s="120" t="s">
        <v>2092</v>
      </c>
      <c r="F1320" s="121" t="s">
        <v>2093</v>
      </c>
      <c r="G1320" s="119" t="s">
        <v>547</v>
      </c>
      <c r="H1320" s="122">
        <v>21</v>
      </c>
      <c r="I1320" s="150"/>
      <c r="J1320" s="123">
        <f t="shared" si="270"/>
        <v>0</v>
      </c>
      <c r="K1320" s="122">
        <v>5.5999999999999995E-4</v>
      </c>
      <c r="L1320" s="122">
        <f t="shared" si="271"/>
        <v>1.176E-2</v>
      </c>
      <c r="M1320" s="122"/>
      <c r="N1320" s="122">
        <f t="shared" si="272"/>
        <v>0</v>
      </c>
      <c r="O1320" s="123">
        <v>21</v>
      </c>
      <c r="P1320" s="123">
        <f t="shared" si="273"/>
        <v>0</v>
      </c>
      <c r="Q1320" s="123">
        <f t="shared" si="274"/>
        <v>0</v>
      </c>
      <c r="R1320" s="9"/>
      <c r="S1320" s="9"/>
      <c r="T1320" s="9"/>
    </row>
    <row r="1321" spans="1:20" ht="11.25" outlineLevel="5" x14ac:dyDescent="0.2">
      <c r="A1321" s="12"/>
      <c r="B1321" s="117"/>
      <c r="C1321" s="118">
        <v>921</v>
      </c>
      <c r="D1321" s="119" t="s">
        <v>501</v>
      </c>
      <c r="E1321" s="120" t="s">
        <v>2094</v>
      </c>
      <c r="F1321" s="121" t="s">
        <v>2095</v>
      </c>
      <c r="G1321" s="119" t="s">
        <v>547</v>
      </c>
      <c r="H1321" s="122">
        <v>143</v>
      </c>
      <c r="I1321" s="150"/>
      <c r="J1321" s="123">
        <f t="shared" si="270"/>
        <v>0</v>
      </c>
      <c r="K1321" s="122">
        <v>7.1000000000000002E-4</v>
      </c>
      <c r="L1321" s="122">
        <f t="shared" si="271"/>
        <v>0.10153000000000001</v>
      </c>
      <c r="M1321" s="122"/>
      <c r="N1321" s="122">
        <f t="shared" si="272"/>
        <v>0</v>
      </c>
      <c r="O1321" s="123">
        <v>21</v>
      </c>
      <c r="P1321" s="123">
        <f t="shared" si="273"/>
        <v>0</v>
      </c>
      <c r="Q1321" s="123">
        <f t="shared" si="274"/>
        <v>0</v>
      </c>
      <c r="R1321" s="9"/>
      <c r="S1321" s="9"/>
      <c r="T1321" s="9"/>
    </row>
    <row r="1322" spans="1:20" ht="11.25" outlineLevel="5" x14ac:dyDescent="0.2">
      <c r="A1322" s="12"/>
      <c r="B1322" s="117"/>
      <c r="C1322" s="118">
        <v>922</v>
      </c>
      <c r="D1322" s="119" t="s">
        <v>501</v>
      </c>
      <c r="E1322" s="120" t="s">
        <v>2096</v>
      </c>
      <c r="F1322" s="121" t="s">
        <v>2097</v>
      </c>
      <c r="G1322" s="119" t="s">
        <v>547</v>
      </c>
      <c r="H1322" s="122">
        <v>62</v>
      </c>
      <c r="I1322" s="150"/>
      <c r="J1322" s="123">
        <f t="shared" si="270"/>
        <v>0</v>
      </c>
      <c r="K1322" s="122">
        <v>1.25E-3</v>
      </c>
      <c r="L1322" s="122">
        <f t="shared" si="271"/>
        <v>7.7499999999999999E-2</v>
      </c>
      <c r="M1322" s="122"/>
      <c r="N1322" s="122">
        <f t="shared" si="272"/>
        <v>0</v>
      </c>
      <c r="O1322" s="123">
        <v>21</v>
      </c>
      <c r="P1322" s="123">
        <f t="shared" si="273"/>
        <v>0</v>
      </c>
      <c r="Q1322" s="123">
        <f t="shared" si="274"/>
        <v>0</v>
      </c>
      <c r="R1322" s="9"/>
      <c r="S1322" s="9"/>
      <c r="T1322" s="9"/>
    </row>
    <row r="1323" spans="1:20" ht="11.25" outlineLevel="5" x14ac:dyDescent="0.2">
      <c r="A1323" s="12"/>
      <c r="B1323" s="117"/>
      <c r="C1323" s="118">
        <v>923</v>
      </c>
      <c r="D1323" s="119" t="s">
        <v>501</v>
      </c>
      <c r="E1323" s="120" t="s">
        <v>2098</v>
      </c>
      <c r="F1323" s="121" t="s">
        <v>2099</v>
      </c>
      <c r="G1323" s="119" t="s">
        <v>547</v>
      </c>
      <c r="H1323" s="122">
        <v>8</v>
      </c>
      <c r="I1323" s="150"/>
      <c r="J1323" s="123">
        <f t="shared" si="270"/>
        <v>0</v>
      </c>
      <c r="K1323" s="122">
        <v>1.6199999999999999E-3</v>
      </c>
      <c r="L1323" s="122">
        <f t="shared" si="271"/>
        <v>1.2959999999999999E-2</v>
      </c>
      <c r="M1323" s="122"/>
      <c r="N1323" s="122">
        <f t="shared" si="272"/>
        <v>0</v>
      </c>
      <c r="O1323" s="123">
        <v>21</v>
      </c>
      <c r="P1323" s="123">
        <f t="shared" si="273"/>
        <v>0</v>
      </c>
      <c r="Q1323" s="123">
        <f t="shared" si="274"/>
        <v>0</v>
      </c>
      <c r="R1323" s="9"/>
      <c r="S1323" s="9"/>
      <c r="T1323" s="9"/>
    </row>
    <row r="1324" spans="1:20" ht="11.25" outlineLevel="5" x14ac:dyDescent="0.2">
      <c r="A1324" s="12"/>
      <c r="B1324" s="117"/>
      <c r="C1324" s="118">
        <v>924</v>
      </c>
      <c r="D1324" s="119" t="s">
        <v>501</v>
      </c>
      <c r="E1324" s="120" t="s">
        <v>2100</v>
      </c>
      <c r="F1324" s="121" t="s">
        <v>2101</v>
      </c>
      <c r="G1324" s="119" t="s">
        <v>547</v>
      </c>
      <c r="H1324" s="122">
        <v>293</v>
      </c>
      <c r="I1324" s="150"/>
      <c r="J1324" s="123">
        <f t="shared" si="270"/>
        <v>0</v>
      </c>
      <c r="K1324" s="122"/>
      <c r="L1324" s="122">
        <f t="shared" si="271"/>
        <v>0</v>
      </c>
      <c r="M1324" s="122"/>
      <c r="N1324" s="122">
        <f t="shared" si="272"/>
        <v>0</v>
      </c>
      <c r="O1324" s="123">
        <v>21</v>
      </c>
      <c r="P1324" s="123">
        <f t="shared" si="273"/>
        <v>0</v>
      </c>
      <c r="Q1324" s="123">
        <f t="shared" si="274"/>
        <v>0</v>
      </c>
      <c r="R1324" s="9"/>
      <c r="S1324" s="9"/>
      <c r="T1324" s="9"/>
    </row>
    <row r="1325" spans="1:20" ht="11.25" outlineLevel="5" x14ac:dyDescent="0.2">
      <c r="A1325" s="12"/>
      <c r="B1325" s="117"/>
      <c r="C1325" s="118">
        <v>925</v>
      </c>
      <c r="D1325" s="119" t="s">
        <v>501</v>
      </c>
      <c r="E1325" s="120" t="s">
        <v>2102</v>
      </c>
      <c r="F1325" s="121" t="s">
        <v>2103</v>
      </c>
      <c r="G1325" s="119" t="s">
        <v>547</v>
      </c>
      <c r="H1325" s="122">
        <v>195</v>
      </c>
      <c r="I1325" s="150"/>
      <c r="J1325" s="123">
        <f t="shared" si="270"/>
        <v>0</v>
      </c>
      <c r="K1325" s="122"/>
      <c r="L1325" s="122">
        <f t="shared" si="271"/>
        <v>0</v>
      </c>
      <c r="M1325" s="122">
        <v>5.0000000000000001E-4</v>
      </c>
      <c r="N1325" s="122">
        <f t="shared" si="272"/>
        <v>9.7500000000000003E-2</v>
      </c>
      <c r="O1325" s="123">
        <v>21</v>
      </c>
      <c r="P1325" s="123">
        <f t="shared" si="273"/>
        <v>0</v>
      </c>
      <c r="Q1325" s="123">
        <f t="shared" si="274"/>
        <v>0</v>
      </c>
      <c r="R1325" s="9"/>
      <c r="S1325" s="9"/>
      <c r="T1325" s="9"/>
    </row>
    <row r="1326" spans="1:20" ht="11.25" outlineLevel="5" x14ac:dyDescent="0.2">
      <c r="A1326" s="12"/>
      <c r="B1326" s="117"/>
      <c r="C1326" s="118">
        <v>926</v>
      </c>
      <c r="D1326" s="119" t="s">
        <v>501</v>
      </c>
      <c r="E1326" s="120" t="s">
        <v>2104</v>
      </c>
      <c r="F1326" s="121" t="s">
        <v>2105</v>
      </c>
      <c r="G1326" s="119" t="s">
        <v>547</v>
      </c>
      <c r="H1326" s="122">
        <v>235</v>
      </c>
      <c r="I1326" s="150"/>
      <c r="J1326" s="123">
        <f t="shared" si="270"/>
        <v>0</v>
      </c>
      <c r="K1326" s="122">
        <v>6.9999999999999994E-5</v>
      </c>
      <c r="L1326" s="122">
        <f t="shared" si="271"/>
        <v>1.6449999999999999E-2</v>
      </c>
      <c r="M1326" s="122"/>
      <c r="N1326" s="122">
        <f t="shared" si="272"/>
        <v>0</v>
      </c>
      <c r="O1326" s="123">
        <v>21</v>
      </c>
      <c r="P1326" s="123">
        <f t="shared" si="273"/>
        <v>0</v>
      </c>
      <c r="Q1326" s="123">
        <f t="shared" si="274"/>
        <v>0</v>
      </c>
      <c r="R1326" s="9"/>
      <c r="S1326" s="9"/>
      <c r="T1326" s="9"/>
    </row>
    <row r="1327" spans="1:20" ht="11.25" outlineLevel="5" x14ac:dyDescent="0.2">
      <c r="A1327" s="12"/>
      <c r="B1327" s="117"/>
      <c r="C1327" s="118">
        <v>927</v>
      </c>
      <c r="D1327" s="119" t="s">
        <v>501</v>
      </c>
      <c r="E1327" s="120" t="s">
        <v>2106</v>
      </c>
      <c r="F1327" s="121" t="s">
        <v>2107</v>
      </c>
      <c r="G1327" s="119" t="s">
        <v>547</v>
      </c>
      <c r="H1327" s="122">
        <v>58</v>
      </c>
      <c r="I1327" s="150"/>
      <c r="J1327" s="123">
        <f t="shared" si="270"/>
        <v>0</v>
      </c>
      <c r="K1327" s="122">
        <v>1.6000000000000001E-4</v>
      </c>
      <c r="L1327" s="122">
        <f t="shared" si="271"/>
        <v>9.2800000000000001E-3</v>
      </c>
      <c r="M1327" s="122"/>
      <c r="N1327" s="122">
        <f t="shared" si="272"/>
        <v>0</v>
      </c>
      <c r="O1327" s="123">
        <v>21</v>
      </c>
      <c r="P1327" s="123">
        <f t="shared" si="273"/>
        <v>0</v>
      </c>
      <c r="Q1327" s="123">
        <f t="shared" si="274"/>
        <v>0</v>
      </c>
      <c r="R1327" s="9"/>
      <c r="S1327" s="9"/>
      <c r="T1327" s="9"/>
    </row>
    <row r="1328" spans="1:20" ht="11.25" outlineLevel="5" x14ac:dyDescent="0.2">
      <c r="A1328" s="12"/>
      <c r="B1328" s="117"/>
      <c r="C1328" s="118">
        <v>928</v>
      </c>
      <c r="D1328" s="119" t="s">
        <v>501</v>
      </c>
      <c r="E1328" s="120" t="s">
        <v>2108</v>
      </c>
      <c r="F1328" s="121" t="s">
        <v>2109</v>
      </c>
      <c r="G1328" s="119" t="s">
        <v>534</v>
      </c>
      <c r="H1328" s="122">
        <v>0.26214000000000004</v>
      </c>
      <c r="I1328" s="150"/>
      <c r="J1328" s="123">
        <f t="shared" si="270"/>
        <v>0</v>
      </c>
      <c r="K1328" s="122"/>
      <c r="L1328" s="122">
        <f t="shared" si="271"/>
        <v>0</v>
      </c>
      <c r="M1328" s="122"/>
      <c r="N1328" s="122">
        <f t="shared" si="272"/>
        <v>0</v>
      </c>
      <c r="O1328" s="123">
        <v>21</v>
      </c>
      <c r="P1328" s="123">
        <f t="shared" si="273"/>
        <v>0</v>
      </c>
      <c r="Q1328" s="123">
        <f t="shared" si="274"/>
        <v>0</v>
      </c>
      <c r="R1328" s="9"/>
      <c r="S1328" s="9"/>
      <c r="T1328" s="9"/>
    </row>
    <row r="1329" spans="1:20" ht="11.25" outlineLevel="5" x14ac:dyDescent="0.2">
      <c r="A1329" s="12"/>
      <c r="B1329" s="117"/>
      <c r="C1329" s="118">
        <v>929</v>
      </c>
      <c r="D1329" s="119" t="s">
        <v>501</v>
      </c>
      <c r="E1329" s="120" t="s">
        <v>2110</v>
      </c>
      <c r="F1329" s="121" t="s">
        <v>2111</v>
      </c>
      <c r="G1329" s="119" t="s">
        <v>547</v>
      </c>
      <c r="H1329" s="122">
        <v>45</v>
      </c>
      <c r="I1329" s="150"/>
      <c r="J1329" s="123">
        <f t="shared" si="270"/>
        <v>0</v>
      </c>
      <c r="K1329" s="122"/>
      <c r="L1329" s="122">
        <f t="shared" si="271"/>
        <v>0</v>
      </c>
      <c r="M1329" s="122"/>
      <c r="N1329" s="122">
        <f t="shared" si="272"/>
        <v>0</v>
      </c>
      <c r="O1329" s="123">
        <v>21</v>
      </c>
      <c r="P1329" s="123">
        <f t="shared" si="273"/>
        <v>0</v>
      </c>
      <c r="Q1329" s="123">
        <f t="shared" si="274"/>
        <v>0</v>
      </c>
      <c r="R1329" s="9"/>
      <c r="S1329" s="9"/>
      <c r="T1329" s="9"/>
    </row>
    <row r="1330" spans="1:20" outlineLevel="5" x14ac:dyDescent="0.15">
      <c r="B1330" s="7"/>
      <c r="C1330" s="7"/>
      <c r="D1330" s="7"/>
      <c r="E1330" s="7"/>
      <c r="F1330" s="7"/>
      <c r="G1330" s="7"/>
      <c r="H1330" s="7"/>
      <c r="I1330" s="9"/>
      <c r="J1330" s="9"/>
      <c r="K1330" s="7"/>
      <c r="L1330" s="7"/>
      <c r="M1330" s="7"/>
      <c r="N1330" s="7"/>
      <c r="O1330" s="7"/>
      <c r="P1330" s="9"/>
      <c r="Q1330" s="9"/>
    </row>
    <row r="1331" spans="1:20" ht="10.5" outlineLevel="3" x14ac:dyDescent="0.15">
      <c r="A1331" s="69" t="s">
        <v>465</v>
      </c>
      <c r="B1331" s="103">
        <v>4</v>
      </c>
      <c r="C1331" s="104"/>
      <c r="D1331" s="105" t="s">
        <v>499</v>
      </c>
      <c r="E1331" s="105"/>
      <c r="F1331" s="106" t="s">
        <v>192</v>
      </c>
      <c r="G1331" s="105"/>
      <c r="H1331" s="107"/>
      <c r="I1331" s="108"/>
      <c r="J1331" s="71">
        <f>SUBTOTAL(9,J1332:J1345)</f>
        <v>0</v>
      </c>
      <c r="K1331" s="107"/>
      <c r="L1331" s="72">
        <f>SUBTOTAL(9,L1332:L1345)</f>
        <v>1.678E-2</v>
      </c>
      <c r="M1331" s="107"/>
      <c r="N1331" s="72">
        <f>SUBTOTAL(9,N1332:N1345)</f>
        <v>0</v>
      </c>
      <c r="O1331" s="109"/>
      <c r="P1331" s="71">
        <f>SUBTOTAL(9,P1332:P1345)</f>
        <v>0</v>
      </c>
      <c r="Q1331" s="71">
        <f>SUBTOTAL(9,Q1332:Q1345)</f>
        <v>0</v>
      </c>
      <c r="R1331" s="7"/>
      <c r="S1331" s="9"/>
      <c r="T1331" s="9"/>
    </row>
    <row r="1332" spans="1:20" ht="9" outlineLevel="4" x14ac:dyDescent="0.15">
      <c r="A1332" s="73" t="s">
        <v>466</v>
      </c>
      <c r="B1332" s="110">
        <v>5</v>
      </c>
      <c r="C1332" s="111"/>
      <c r="D1332" s="112" t="s">
        <v>500</v>
      </c>
      <c r="E1332" s="112"/>
      <c r="F1332" s="113" t="s">
        <v>194</v>
      </c>
      <c r="G1332" s="112"/>
      <c r="H1332" s="114"/>
      <c r="I1332" s="115"/>
      <c r="J1332" s="75">
        <f>SUBTOTAL(9,J1333:J1345)</f>
        <v>0</v>
      </c>
      <c r="K1332" s="114"/>
      <c r="L1332" s="76">
        <f>SUBTOTAL(9,L1333:L1345)</f>
        <v>1.678E-2</v>
      </c>
      <c r="M1332" s="114"/>
      <c r="N1332" s="76">
        <f>SUBTOTAL(9,N1333:N1345)</f>
        <v>0</v>
      </c>
      <c r="O1332" s="116"/>
      <c r="P1332" s="75">
        <f>SUBTOTAL(9,P1333:P1345)</f>
        <v>0</v>
      </c>
      <c r="Q1332" s="75">
        <f>SUBTOTAL(9,Q1333:Q1345)</f>
        <v>0</v>
      </c>
      <c r="R1332" s="7"/>
      <c r="S1332" s="9"/>
      <c r="T1332" s="9"/>
    </row>
    <row r="1333" spans="1:20" ht="11.25" outlineLevel="5" x14ac:dyDescent="0.2">
      <c r="A1333" s="12"/>
      <c r="B1333" s="117"/>
      <c r="C1333" s="118">
        <v>930</v>
      </c>
      <c r="D1333" s="119" t="s">
        <v>501</v>
      </c>
      <c r="E1333" s="120" t="s">
        <v>2112</v>
      </c>
      <c r="F1333" s="121" t="s">
        <v>2113</v>
      </c>
      <c r="G1333" s="119" t="s">
        <v>570</v>
      </c>
      <c r="H1333" s="122">
        <v>12</v>
      </c>
      <c r="I1333" s="150"/>
      <c r="J1333" s="123">
        <f t="shared" ref="J1333:J1344" si="275">H1333*I1333</f>
        <v>0</v>
      </c>
      <c r="K1333" s="122">
        <v>2.4000000000000001E-4</v>
      </c>
      <c r="L1333" s="122">
        <f t="shared" ref="L1333:L1344" si="276">H1333*K1333</f>
        <v>2.8800000000000002E-3</v>
      </c>
      <c r="M1333" s="122"/>
      <c r="N1333" s="122">
        <f t="shared" ref="N1333:N1344" si="277">H1333*M1333</f>
        <v>0</v>
      </c>
      <c r="O1333" s="123">
        <v>21</v>
      </c>
      <c r="P1333" s="123">
        <f t="shared" ref="P1333:P1344" si="278">J1333*(O1333/100)</f>
        <v>0</v>
      </c>
      <c r="Q1333" s="123">
        <f t="shared" ref="Q1333:Q1344" si="279">J1333+P1333</f>
        <v>0</v>
      </c>
      <c r="R1333" s="9"/>
      <c r="S1333" s="9"/>
      <c r="T1333" s="9"/>
    </row>
    <row r="1334" spans="1:20" ht="11.25" outlineLevel="5" x14ac:dyDescent="0.2">
      <c r="A1334" s="12"/>
      <c r="B1334" s="117"/>
      <c r="C1334" s="118">
        <v>931</v>
      </c>
      <c r="D1334" s="119" t="s">
        <v>501</v>
      </c>
      <c r="E1334" s="120" t="s">
        <v>2114</v>
      </c>
      <c r="F1334" s="121" t="s">
        <v>2115</v>
      </c>
      <c r="G1334" s="119" t="s">
        <v>570</v>
      </c>
      <c r="H1334" s="122">
        <v>11</v>
      </c>
      <c r="I1334" s="150"/>
      <c r="J1334" s="123">
        <f t="shared" si="275"/>
        <v>0</v>
      </c>
      <c r="K1334" s="122">
        <v>1.3999999999999999E-4</v>
      </c>
      <c r="L1334" s="122">
        <f t="shared" si="276"/>
        <v>1.5399999999999999E-3</v>
      </c>
      <c r="M1334" s="122"/>
      <c r="N1334" s="122">
        <f t="shared" si="277"/>
        <v>0</v>
      </c>
      <c r="O1334" s="123">
        <v>21</v>
      </c>
      <c r="P1334" s="123">
        <f t="shared" si="278"/>
        <v>0</v>
      </c>
      <c r="Q1334" s="123">
        <f t="shared" si="279"/>
        <v>0</v>
      </c>
      <c r="R1334" s="9"/>
      <c r="S1334" s="9"/>
      <c r="T1334" s="9"/>
    </row>
    <row r="1335" spans="1:20" ht="11.25" outlineLevel="5" x14ac:dyDescent="0.2">
      <c r="A1335" s="12"/>
      <c r="B1335" s="117"/>
      <c r="C1335" s="118">
        <v>932</v>
      </c>
      <c r="D1335" s="119" t="s">
        <v>501</v>
      </c>
      <c r="E1335" s="120" t="s">
        <v>2116</v>
      </c>
      <c r="F1335" s="121" t="s">
        <v>2117</v>
      </c>
      <c r="G1335" s="119" t="s">
        <v>570</v>
      </c>
      <c r="H1335" s="122">
        <v>22</v>
      </c>
      <c r="I1335" s="150"/>
      <c r="J1335" s="123">
        <f t="shared" si="275"/>
        <v>0</v>
      </c>
      <c r="K1335" s="122">
        <v>3.8999999999999999E-4</v>
      </c>
      <c r="L1335" s="122">
        <f t="shared" si="276"/>
        <v>8.5799999999999991E-3</v>
      </c>
      <c r="M1335" s="122"/>
      <c r="N1335" s="122">
        <f t="shared" si="277"/>
        <v>0</v>
      </c>
      <c r="O1335" s="123">
        <v>21</v>
      </c>
      <c r="P1335" s="123">
        <f t="shared" si="278"/>
        <v>0</v>
      </c>
      <c r="Q1335" s="123">
        <f t="shared" si="279"/>
        <v>0</v>
      </c>
      <c r="R1335" s="9"/>
      <c r="S1335" s="9"/>
      <c r="T1335" s="9"/>
    </row>
    <row r="1336" spans="1:20" ht="11.25" outlineLevel="5" x14ac:dyDescent="0.2">
      <c r="A1336" s="12"/>
      <c r="B1336" s="117"/>
      <c r="C1336" s="118">
        <v>933</v>
      </c>
      <c r="D1336" s="119" t="s">
        <v>501</v>
      </c>
      <c r="E1336" s="120" t="s">
        <v>2118</v>
      </c>
      <c r="F1336" s="121" t="s">
        <v>2119</v>
      </c>
      <c r="G1336" s="119" t="s">
        <v>570</v>
      </c>
      <c r="H1336" s="122">
        <v>4</v>
      </c>
      <c r="I1336" s="150"/>
      <c r="J1336" s="123">
        <f t="shared" si="275"/>
        <v>0</v>
      </c>
      <c r="K1336" s="122">
        <v>5.6999999999999998E-4</v>
      </c>
      <c r="L1336" s="122">
        <f t="shared" si="276"/>
        <v>2.2799999999999999E-3</v>
      </c>
      <c r="M1336" s="122"/>
      <c r="N1336" s="122">
        <f t="shared" si="277"/>
        <v>0</v>
      </c>
      <c r="O1336" s="123">
        <v>21</v>
      </c>
      <c r="P1336" s="123">
        <f t="shared" si="278"/>
        <v>0</v>
      </c>
      <c r="Q1336" s="123">
        <f t="shared" si="279"/>
        <v>0</v>
      </c>
      <c r="R1336" s="9"/>
      <c r="S1336" s="9"/>
      <c r="T1336" s="9"/>
    </row>
    <row r="1337" spans="1:20" ht="11.25" outlineLevel="5" x14ac:dyDescent="0.2">
      <c r="A1337" s="12"/>
      <c r="B1337" s="117"/>
      <c r="C1337" s="118">
        <v>934</v>
      </c>
      <c r="D1337" s="119" t="s">
        <v>501</v>
      </c>
      <c r="E1337" s="120" t="s">
        <v>2120</v>
      </c>
      <c r="F1337" s="121" t="s">
        <v>2121</v>
      </c>
      <c r="G1337" s="119" t="s">
        <v>570</v>
      </c>
      <c r="H1337" s="122">
        <v>1</v>
      </c>
      <c r="I1337" s="150"/>
      <c r="J1337" s="123">
        <f t="shared" si="275"/>
        <v>0</v>
      </c>
      <c r="K1337" s="122">
        <v>4.0000000000000002E-4</v>
      </c>
      <c r="L1337" s="122">
        <f t="shared" si="276"/>
        <v>4.0000000000000002E-4</v>
      </c>
      <c r="M1337" s="122"/>
      <c r="N1337" s="122">
        <f t="shared" si="277"/>
        <v>0</v>
      </c>
      <c r="O1337" s="123">
        <v>21</v>
      </c>
      <c r="P1337" s="123">
        <f t="shared" si="278"/>
        <v>0</v>
      </c>
      <c r="Q1337" s="123">
        <f t="shared" si="279"/>
        <v>0</v>
      </c>
      <c r="R1337" s="9"/>
      <c r="S1337" s="9"/>
      <c r="T1337" s="9"/>
    </row>
    <row r="1338" spans="1:20" ht="11.25" outlineLevel="5" x14ac:dyDescent="0.2">
      <c r="A1338" s="12"/>
      <c r="B1338" s="117"/>
      <c r="C1338" s="118">
        <v>935</v>
      </c>
      <c r="D1338" s="119" t="s">
        <v>501</v>
      </c>
      <c r="E1338" s="120" t="s">
        <v>2122</v>
      </c>
      <c r="F1338" s="121" t="s">
        <v>2123</v>
      </c>
      <c r="G1338" s="119" t="s">
        <v>570</v>
      </c>
      <c r="H1338" s="122">
        <v>2</v>
      </c>
      <c r="I1338" s="150"/>
      <c r="J1338" s="123">
        <f t="shared" si="275"/>
        <v>0</v>
      </c>
      <c r="K1338" s="122">
        <v>5.5000000000000003E-4</v>
      </c>
      <c r="L1338" s="122">
        <f t="shared" si="276"/>
        <v>1.1000000000000001E-3</v>
      </c>
      <c r="M1338" s="122"/>
      <c r="N1338" s="122">
        <f t="shared" si="277"/>
        <v>0</v>
      </c>
      <c r="O1338" s="123">
        <v>21</v>
      </c>
      <c r="P1338" s="123">
        <f t="shared" si="278"/>
        <v>0</v>
      </c>
      <c r="Q1338" s="123">
        <f t="shared" si="279"/>
        <v>0</v>
      </c>
      <c r="R1338" s="9"/>
      <c r="S1338" s="9"/>
      <c r="T1338" s="9"/>
    </row>
    <row r="1339" spans="1:20" ht="11.25" outlineLevel="5" x14ac:dyDescent="0.2">
      <c r="A1339" s="12"/>
      <c r="B1339" s="117"/>
      <c r="C1339" s="118">
        <v>936</v>
      </c>
      <c r="D1339" s="119" t="s">
        <v>501</v>
      </c>
      <c r="E1339" s="120" t="s">
        <v>2124</v>
      </c>
      <c r="F1339" s="121" t="s">
        <v>2125</v>
      </c>
      <c r="G1339" s="119" t="s">
        <v>534</v>
      </c>
      <c r="H1339" s="122">
        <v>1.678E-2</v>
      </c>
      <c r="I1339" s="150"/>
      <c r="J1339" s="123">
        <f t="shared" si="275"/>
        <v>0</v>
      </c>
      <c r="K1339" s="122"/>
      <c r="L1339" s="122">
        <f t="shared" si="276"/>
        <v>0</v>
      </c>
      <c r="M1339" s="122"/>
      <c r="N1339" s="122">
        <f t="shared" si="277"/>
        <v>0</v>
      </c>
      <c r="O1339" s="123">
        <v>21</v>
      </c>
      <c r="P1339" s="123">
        <f t="shared" si="278"/>
        <v>0</v>
      </c>
      <c r="Q1339" s="123">
        <f t="shared" si="279"/>
        <v>0</v>
      </c>
      <c r="R1339" s="9"/>
      <c r="S1339" s="9"/>
      <c r="T1339" s="9"/>
    </row>
    <row r="1340" spans="1:20" ht="11.25" outlineLevel="5" x14ac:dyDescent="0.2">
      <c r="A1340" s="12"/>
      <c r="B1340" s="117"/>
      <c r="C1340" s="118">
        <v>937</v>
      </c>
      <c r="D1340" s="119" t="s">
        <v>501</v>
      </c>
      <c r="E1340" s="120" t="s">
        <v>2126</v>
      </c>
      <c r="F1340" s="121" t="s">
        <v>2127</v>
      </c>
      <c r="G1340" s="119" t="s">
        <v>570</v>
      </c>
      <c r="H1340" s="122">
        <v>1</v>
      </c>
      <c r="I1340" s="150"/>
      <c r="J1340" s="123">
        <f t="shared" si="275"/>
        <v>0</v>
      </c>
      <c r="K1340" s="122"/>
      <c r="L1340" s="122">
        <f t="shared" si="276"/>
        <v>0</v>
      </c>
      <c r="M1340" s="122"/>
      <c r="N1340" s="122">
        <f t="shared" si="277"/>
        <v>0</v>
      </c>
      <c r="O1340" s="123">
        <v>21</v>
      </c>
      <c r="P1340" s="123">
        <f t="shared" si="278"/>
        <v>0</v>
      </c>
      <c r="Q1340" s="123">
        <f t="shared" si="279"/>
        <v>0</v>
      </c>
      <c r="R1340" s="9"/>
      <c r="S1340" s="9"/>
      <c r="T1340" s="9"/>
    </row>
    <row r="1341" spans="1:20" ht="11.25" outlineLevel="5" x14ac:dyDescent="0.2">
      <c r="A1341" s="12"/>
      <c r="B1341" s="117"/>
      <c r="C1341" s="118">
        <v>938</v>
      </c>
      <c r="D1341" s="119" t="s">
        <v>501</v>
      </c>
      <c r="E1341" s="120" t="s">
        <v>2128</v>
      </c>
      <c r="F1341" s="121" t="s">
        <v>2129</v>
      </c>
      <c r="G1341" s="119" t="s">
        <v>570</v>
      </c>
      <c r="H1341" s="122">
        <v>3</v>
      </c>
      <c r="I1341" s="150"/>
      <c r="J1341" s="123">
        <f t="shared" si="275"/>
        <v>0</v>
      </c>
      <c r="K1341" s="122"/>
      <c r="L1341" s="122">
        <f t="shared" si="276"/>
        <v>0</v>
      </c>
      <c r="M1341" s="122"/>
      <c r="N1341" s="122">
        <f t="shared" si="277"/>
        <v>0</v>
      </c>
      <c r="O1341" s="123">
        <v>21</v>
      </c>
      <c r="P1341" s="123">
        <f t="shared" si="278"/>
        <v>0</v>
      </c>
      <c r="Q1341" s="123">
        <f t="shared" si="279"/>
        <v>0</v>
      </c>
      <c r="R1341" s="9"/>
      <c r="S1341" s="9"/>
      <c r="T1341" s="9"/>
    </row>
    <row r="1342" spans="1:20" ht="22.5" outlineLevel="5" x14ac:dyDescent="0.2">
      <c r="A1342" s="12"/>
      <c r="B1342" s="117"/>
      <c r="C1342" s="118">
        <v>939</v>
      </c>
      <c r="D1342" s="119" t="s">
        <v>501</v>
      </c>
      <c r="E1342" s="120" t="s">
        <v>2130</v>
      </c>
      <c r="F1342" s="121" t="s">
        <v>2131</v>
      </c>
      <c r="G1342" s="119" t="s">
        <v>570</v>
      </c>
      <c r="H1342" s="122">
        <v>1</v>
      </c>
      <c r="I1342" s="150"/>
      <c r="J1342" s="123">
        <f t="shared" si="275"/>
        <v>0</v>
      </c>
      <c r="K1342" s="122"/>
      <c r="L1342" s="122">
        <f t="shared" si="276"/>
        <v>0</v>
      </c>
      <c r="M1342" s="122"/>
      <c r="N1342" s="122">
        <f t="shared" si="277"/>
        <v>0</v>
      </c>
      <c r="O1342" s="123">
        <v>21</v>
      </c>
      <c r="P1342" s="123">
        <f t="shared" si="278"/>
        <v>0</v>
      </c>
      <c r="Q1342" s="123">
        <f t="shared" si="279"/>
        <v>0</v>
      </c>
      <c r="R1342" s="9"/>
      <c r="S1342" s="9"/>
      <c r="T1342" s="9"/>
    </row>
    <row r="1343" spans="1:20" ht="11.25" outlineLevel="5" x14ac:dyDescent="0.2">
      <c r="A1343" s="12"/>
      <c r="B1343" s="117"/>
      <c r="C1343" s="118">
        <v>940</v>
      </c>
      <c r="D1343" s="119" t="s">
        <v>501</v>
      </c>
      <c r="E1343" s="120" t="s">
        <v>2132</v>
      </c>
      <c r="F1343" s="121" t="s">
        <v>2133</v>
      </c>
      <c r="G1343" s="119" t="s">
        <v>570</v>
      </c>
      <c r="H1343" s="122">
        <v>1</v>
      </c>
      <c r="I1343" s="150"/>
      <c r="J1343" s="123">
        <f t="shared" si="275"/>
        <v>0</v>
      </c>
      <c r="K1343" s="122"/>
      <c r="L1343" s="122">
        <f t="shared" si="276"/>
        <v>0</v>
      </c>
      <c r="M1343" s="122"/>
      <c r="N1343" s="122">
        <f t="shared" si="277"/>
        <v>0</v>
      </c>
      <c r="O1343" s="123">
        <v>21</v>
      </c>
      <c r="P1343" s="123">
        <f t="shared" si="278"/>
        <v>0</v>
      </c>
      <c r="Q1343" s="123">
        <f t="shared" si="279"/>
        <v>0</v>
      </c>
      <c r="R1343" s="9"/>
      <c r="S1343" s="9"/>
      <c r="T1343" s="9"/>
    </row>
    <row r="1344" spans="1:20" ht="11.25" outlineLevel="5" x14ac:dyDescent="0.2">
      <c r="A1344" s="12"/>
      <c r="B1344" s="117"/>
      <c r="C1344" s="118">
        <v>941</v>
      </c>
      <c r="D1344" s="119" t="s">
        <v>501</v>
      </c>
      <c r="E1344" s="120" t="s">
        <v>2134</v>
      </c>
      <c r="F1344" s="121" t="s">
        <v>2135</v>
      </c>
      <c r="G1344" s="119" t="s">
        <v>570</v>
      </c>
      <c r="H1344" s="122">
        <v>1</v>
      </c>
      <c r="I1344" s="150"/>
      <c r="J1344" s="123">
        <f t="shared" si="275"/>
        <v>0</v>
      </c>
      <c r="K1344" s="122"/>
      <c r="L1344" s="122">
        <f t="shared" si="276"/>
        <v>0</v>
      </c>
      <c r="M1344" s="122"/>
      <c r="N1344" s="122">
        <f t="shared" si="277"/>
        <v>0</v>
      </c>
      <c r="O1344" s="123">
        <v>21</v>
      </c>
      <c r="P1344" s="123">
        <f t="shared" si="278"/>
        <v>0</v>
      </c>
      <c r="Q1344" s="123">
        <f t="shared" si="279"/>
        <v>0</v>
      </c>
      <c r="R1344" s="9"/>
      <c r="S1344" s="9"/>
      <c r="T1344" s="9"/>
    </row>
    <row r="1345" spans="1:20" outlineLevel="5" x14ac:dyDescent="0.15">
      <c r="B1345" s="7"/>
      <c r="C1345" s="7"/>
      <c r="D1345" s="7"/>
      <c r="E1345" s="7"/>
      <c r="F1345" s="7"/>
      <c r="G1345" s="7"/>
      <c r="H1345" s="7"/>
      <c r="I1345" s="9"/>
      <c r="J1345" s="9"/>
      <c r="K1345" s="7"/>
      <c r="L1345" s="7"/>
      <c r="M1345" s="7"/>
      <c r="N1345" s="7"/>
      <c r="O1345" s="7"/>
      <c r="P1345" s="9"/>
      <c r="Q1345" s="9"/>
    </row>
    <row r="1346" spans="1:20" ht="10.5" outlineLevel="3" x14ac:dyDescent="0.15">
      <c r="A1346" s="69" t="s">
        <v>467</v>
      </c>
      <c r="B1346" s="103">
        <v>4</v>
      </c>
      <c r="C1346" s="104"/>
      <c r="D1346" s="105" t="s">
        <v>499</v>
      </c>
      <c r="E1346" s="105"/>
      <c r="F1346" s="106" t="s">
        <v>196</v>
      </c>
      <c r="G1346" s="105"/>
      <c r="H1346" s="107"/>
      <c r="I1346" s="108"/>
      <c r="J1346" s="71">
        <f>SUBTOTAL(9,J1347:J1356)</f>
        <v>0</v>
      </c>
      <c r="K1346" s="107"/>
      <c r="L1346" s="72">
        <f>SUBTOTAL(9,L1347:L1356)</f>
        <v>0.38995000000000002</v>
      </c>
      <c r="M1346" s="107"/>
      <c r="N1346" s="72">
        <f>SUBTOTAL(9,N1347:N1356)</f>
        <v>9.9720000000000003E-2</v>
      </c>
      <c r="O1346" s="109"/>
      <c r="P1346" s="71">
        <f>SUBTOTAL(9,P1347:P1356)</f>
        <v>0</v>
      </c>
      <c r="Q1346" s="71">
        <f>SUBTOTAL(9,Q1347:Q1356)</f>
        <v>0</v>
      </c>
      <c r="R1346" s="7"/>
      <c r="S1346" s="9"/>
      <c r="T1346" s="9"/>
    </row>
    <row r="1347" spans="1:20" ht="9" outlineLevel="4" x14ac:dyDescent="0.15">
      <c r="A1347" s="73" t="s">
        <v>468</v>
      </c>
      <c r="B1347" s="110">
        <v>5</v>
      </c>
      <c r="C1347" s="111"/>
      <c r="D1347" s="112" t="s">
        <v>500</v>
      </c>
      <c r="E1347" s="112"/>
      <c r="F1347" s="113" t="s">
        <v>198</v>
      </c>
      <c r="G1347" s="112"/>
      <c r="H1347" s="114"/>
      <c r="I1347" s="115"/>
      <c r="J1347" s="75">
        <f>SUBTOTAL(9,J1348:J1356)</f>
        <v>0</v>
      </c>
      <c r="K1347" s="114"/>
      <c r="L1347" s="76">
        <f>SUBTOTAL(9,L1348:L1356)</f>
        <v>0.38995000000000002</v>
      </c>
      <c r="M1347" s="114"/>
      <c r="N1347" s="76">
        <f>SUBTOTAL(9,N1348:N1356)</f>
        <v>9.9720000000000003E-2</v>
      </c>
      <c r="O1347" s="116"/>
      <c r="P1347" s="75">
        <f>SUBTOTAL(9,P1348:P1356)</f>
        <v>0</v>
      </c>
      <c r="Q1347" s="75">
        <f>SUBTOTAL(9,Q1348:Q1356)</f>
        <v>0</v>
      </c>
      <c r="R1347" s="7"/>
      <c r="S1347" s="9"/>
      <c r="T1347" s="9"/>
    </row>
    <row r="1348" spans="1:20" ht="11.25" outlineLevel="5" x14ac:dyDescent="0.2">
      <c r="A1348" s="12"/>
      <c r="B1348" s="117"/>
      <c r="C1348" s="118">
        <v>942</v>
      </c>
      <c r="D1348" s="119" t="s">
        <v>501</v>
      </c>
      <c r="E1348" s="120" t="s">
        <v>1102</v>
      </c>
      <c r="F1348" s="121" t="s">
        <v>1103</v>
      </c>
      <c r="G1348" s="119" t="s">
        <v>570</v>
      </c>
      <c r="H1348" s="122">
        <v>4</v>
      </c>
      <c r="I1348" s="150"/>
      <c r="J1348" s="123">
        <f t="shared" ref="J1348:J1355" si="280">H1348*I1348</f>
        <v>0</v>
      </c>
      <c r="K1348" s="122">
        <v>8.0000000000000007E-5</v>
      </c>
      <c r="L1348" s="122">
        <f t="shared" ref="L1348:L1355" si="281">H1348*K1348</f>
        <v>3.2000000000000003E-4</v>
      </c>
      <c r="M1348" s="122">
        <v>2.4930000000000001E-2</v>
      </c>
      <c r="N1348" s="122">
        <f t="shared" ref="N1348:N1355" si="282">H1348*M1348</f>
        <v>9.9720000000000003E-2</v>
      </c>
      <c r="O1348" s="123">
        <v>21</v>
      </c>
      <c r="P1348" s="123">
        <f t="shared" ref="P1348:P1355" si="283">J1348*(O1348/100)</f>
        <v>0</v>
      </c>
      <c r="Q1348" s="123">
        <f t="shared" ref="Q1348:Q1355" si="284">J1348+P1348</f>
        <v>0</v>
      </c>
      <c r="R1348" s="9"/>
      <c r="S1348" s="9"/>
      <c r="T1348" s="9"/>
    </row>
    <row r="1349" spans="1:20" ht="22.5" outlineLevel="5" x14ac:dyDescent="0.2">
      <c r="A1349" s="12"/>
      <c r="B1349" s="117"/>
      <c r="C1349" s="118">
        <v>943</v>
      </c>
      <c r="D1349" s="119" t="s">
        <v>501</v>
      </c>
      <c r="E1349" s="120" t="s">
        <v>2136</v>
      </c>
      <c r="F1349" s="121" t="s">
        <v>2137</v>
      </c>
      <c r="G1349" s="119" t="s">
        <v>570</v>
      </c>
      <c r="H1349" s="122">
        <v>2</v>
      </c>
      <c r="I1349" s="150"/>
      <c r="J1349" s="123">
        <f t="shared" si="280"/>
        <v>0</v>
      </c>
      <c r="K1349" s="122">
        <v>8.3999999999999995E-3</v>
      </c>
      <c r="L1349" s="122">
        <f t="shared" si="281"/>
        <v>1.6799999999999999E-2</v>
      </c>
      <c r="M1349" s="122"/>
      <c r="N1349" s="122">
        <f t="shared" si="282"/>
        <v>0</v>
      </c>
      <c r="O1349" s="123">
        <v>21</v>
      </c>
      <c r="P1349" s="123">
        <f t="shared" si="283"/>
        <v>0</v>
      </c>
      <c r="Q1349" s="123">
        <f t="shared" si="284"/>
        <v>0</v>
      </c>
      <c r="R1349" s="9"/>
      <c r="S1349" s="9"/>
      <c r="T1349" s="9"/>
    </row>
    <row r="1350" spans="1:20" ht="22.5" outlineLevel="5" x14ac:dyDescent="0.2">
      <c r="A1350" s="12"/>
      <c r="B1350" s="117"/>
      <c r="C1350" s="118">
        <v>944</v>
      </c>
      <c r="D1350" s="119" t="s">
        <v>501</v>
      </c>
      <c r="E1350" s="120" t="s">
        <v>2138</v>
      </c>
      <c r="F1350" s="121" t="s">
        <v>2139</v>
      </c>
      <c r="G1350" s="119" t="s">
        <v>570</v>
      </c>
      <c r="H1350" s="122">
        <v>1</v>
      </c>
      <c r="I1350" s="150"/>
      <c r="J1350" s="123">
        <f t="shared" si="280"/>
        <v>0</v>
      </c>
      <c r="K1350" s="122">
        <v>1.5879999999999998E-2</v>
      </c>
      <c r="L1350" s="122">
        <f t="shared" si="281"/>
        <v>1.5879999999999998E-2</v>
      </c>
      <c r="M1350" s="122"/>
      <c r="N1350" s="122">
        <f t="shared" si="282"/>
        <v>0</v>
      </c>
      <c r="O1350" s="123">
        <v>21</v>
      </c>
      <c r="P1350" s="123">
        <f t="shared" si="283"/>
        <v>0</v>
      </c>
      <c r="Q1350" s="123">
        <f t="shared" si="284"/>
        <v>0</v>
      </c>
      <c r="R1350" s="9"/>
      <c r="S1350" s="9"/>
      <c r="T1350" s="9"/>
    </row>
    <row r="1351" spans="1:20" ht="22.5" outlineLevel="5" x14ac:dyDescent="0.2">
      <c r="A1351" s="12"/>
      <c r="B1351" s="117"/>
      <c r="C1351" s="118">
        <v>945</v>
      </c>
      <c r="D1351" s="119" t="s">
        <v>501</v>
      </c>
      <c r="E1351" s="120" t="s">
        <v>2140</v>
      </c>
      <c r="F1351" s="121" t="s">
        <v>2141</v>
      </c>
      <c r="G1351" s="119" t="s">
        <v>570</v>
      </c>
      <c r="H1351" s="122">
        <v>1</v>
      </c>
      <c r="I1351" s="150"/>
      <c r="J1351" s="123">
        <f t="shared" si="280"/>
        <v>0</v>
      </c>
      <c r="K1351" s="122">
        <v>5.8599999999999999E-2</v>
      </c>
      <c r="L1351" s="122">
        <f t="shared" si="281"/>
        <v>5.8599999999999999E-2</v>
      </c>
      <c r="M1351" s="122"/>
      <c r="N1351" s="122">
        <f t="shared" si="282"/>
        <v>0</v>
      </c>
      <c r="O1351" s="123">
        <v>21</v>
      </c>
      <c r="P1351" s="123">
        <f t="shared" si="283"/>
        <v>0</v>
      </c>
      <c r="Q1351" s="123">
        <f t="shared" si="284"/>
        <v>0</v>
      </c>
      <c r="R1351" s="9"/>
      <c r="S1351" s="9"/>
      <c r="T1351" s="9"/>
    </row>
    <row r="1352" spans="1:20" ht="22.5" outlineLevel="5" x14ac:dyDescent="0.2">
      <c r="A1352" s="12"/>
      <c r="B1352" s="117"/>
      <c r="C1352" s="118">
        <v>946</v>
      </c>
      <c r="D1352" s="119" t="s">
        <v>501</v>
      </c>
      <c r="E1352" s="120" t="s">
        <v>2142</v>
      </c>
      <c r="F1352" s="121" t="s">
        <v>2143</v>
      </c>
      <c r="G1352" s="119" t="s">
        <v>570</v>
      </c>
      <c r="H1352" s="122">
        <v>4</v>
      </c>
      <c r="I1352" s="150"/>
      <c r="J1352" s="123">
        <f t="shared" si="280"/>
        <v>0</v>
      </c>
      <c r="K1352" s="122">
        <v>4.5319999999999999E-2</v>
      </c>
      <c r="L1352" s="122">
        <f t="shared" si="281"/>
        <v>0.18128</v>
      </c>
      <c r="M1352" s="122"/>
      <c r="N1352" s="122">
        <f t="shared" si="282"/>
        <v>0</v>
      </c>
      <c r="O1352" s="123">
        <v>21</v>
      </c>
      <c r="P1352" s="123">
        <f t="shared" si="283"/>
        <v>0</v>
      </c>
      <c r="Q1352" s="123">
        <f t="shared" si="284"/>
        <v>0</v>
      </c>
      <c r="R1352" s="9"/>
      <c r="S1352" s="9"/>
      <c r="T1352" s="9"/>
    </row>
    <row r="1353" spans="1:20" ht="22.5" outlineLevel="5" x14ac:dyDescent="0.2">
      <c r="A1353" s="12"/>
      <c r="B1353" s="117"/>
      <c r="C1353" s="118">
        <v>947</v>
      </c>
      <c r="D1353" s="119" t="s">
        <v>501</v>
      </c>
      <c r="E1353" s="120" t="s">
        <v>2144</v>
      </c>
      <c r="F1353" s="121" t="s">
        <v>2145</v>
      </c>
      <c r="G1353" s="119" t="s">
        <v>570</v>
      </c>
      <c r="H1353" s="122">
        <v>1</v>
      </c>
      <c r="I1353" s="150"/>
      <c r="J1353" s="123">
        <f t="shared" si="280"/>
        <v>0</v>
      </c>
      <c r="K1353" s="122">
        <v>5.0709999999999998E-2</v>
      </c>
      <c r="L1353" s="122">
        <f t="shared" si="281"/>
        <v>5.0709999999999998E-2</v>
      </c>
      <c r="M1353" s="122"/>
      <c r="N1353" s="122">
        <f t="shared" si="282"/>
        <v>0</v>
      </c>
      <c r="O1353" s="123">
        <v>21</v>
      </c>
      <c r="P1353" s="123">
        <f t="shared" si="283"/>
        <v>0</v>
      </c>
      <c r="Q1353" s="123">
        <f t="shared" si="284"/>
        <v>0</v>
      </c>
      <c r="R1353" s="9"/>
      <c r="S1353" s="9"/>
      <c r="T1353" s="9"/>
    </row>
    <row r="1354" spans="1:20" ht="22.5" outlineLevel="5" x14ac:dyDescent="0.2">
      <c r="A1354" s="12"/>
      <c r="B1354" s="117"/>
      <c r="C1354" s="118">
        <v>948</v>
      </c>
      <c r="D1354" s="119" t="s">
        <v>501</v>
      </c>
      <c r="E1354" s="120" t="s">
        <v>2146</v>
      </c>
      <c r="F1354" s="121" t="s">
        <v>2147</v>
      </c>
      <c r="G1354" s="119" t="s">
        <v>570</v>
      </c>
      <c r="H1354" s="122">
        <v>1</v>
      </c>
      <c r="I1354" s="150"/>
      <c r="J1354" s="123">
        <f t="shared" si="280"/>
        <v>0</v>
      </c>
      <c r="K1354" s="122">
        <v>6.6360000000000002E-2</v>
      </c>
      <c r="L1354" s="122">
        <f t="shared" si="281"/>
        <v>6.6360000000000002E-2</v>
      </c>
      <c r="M1354" s="122"/>
      <c r="N1354" s="122">
        <f t="shared" si="282"/>
        <v>0</v>
      </c>
      <c r="O1354" s="123">
        <v>21</v>
      </c>
      <c r="P1354" s="123">
        <f t="shared" si="283"/>
        <v>0</v>
      </c>
      <c r="Q1354" s="123">
        <f t="shared" si="284"/>
        <v>0</v>
      </c>
      <c r="R1354" s="9"/>
      <c r="S1354" s="9"/>
      <c r="T1354" s="9"/>
    </row>
    <row r="1355" spans="1:20" ht="11.25" outlineLevel="5" x14ac:dyDescent="0.2">
      <c r="A1355" s="12"/>
      <c r="B1355" s="117"/>
      <c r="C1355" s="118">
        <v>949</v>
      </c>
      <c r="D1355" s="119" t="s">
        <v>501</v>
      </c>
      <c r="E1355" s="120" t="s">
        <v>2148</v>
      </c>
      <c r="F1355" s="121" t="s">
        <v>2149</v>
      </c>
      <c r="G1355" s="119" t="s">
        <v>534</v>
      </c>
      <c r="H1355" s="122">
        <v>0.38995000000000002</v>
      </c>
      <c r="I1355" s="150"/>
      <c r="J1355" s="123">
        <f t="shared" si="280"/>
        <v>0</v>
      </c>
      <c r="K1355" s="122"/>
      <c r="L1355" s="122">
        <f t="shared" si="281"/>
        <v>0</v>
      </c>
      <c r="M1355" s="122"/>
      <c r="N1355" s="122">
        <f t="shared" si="282"/>
        <v>0</v>
      </c>
      <c r="O1355" s="123">
        <v>21</v>
      </c>
      <c r="P1355" s="123">
        <f t="shared" si="283"/>
        <v>0</v>
      </c>
      <c r="Q1355" s="123">
        <f t="shared" si="284"/>
        <v>0</v>
      </c>
      <c r="R1355" s="9"/>
      <c r="S1355" s="9"/>
      <c r="T1355" s="9"/>
    </row>
    <row r="1356" spans="1:20" outlineLevel="5" x14ac:dyDescent="0.15">
      <c r="B1356" s="7"/>
      <c r="C1356" s="7"/>
      <c r="D1356" s="7"/>
      <c r="E1356" s="7"/>
      <c r="F1356" s="7"/>
      <c r="G1356" s="7"/>
      <c r="H1356" s="7"/>
      <c r="I1356" s="9"/>
      <c r="J1356" s="9"/>
      <c r="K1356" s="7"/>
      <c r="L1356" s="7"/>
      <c r="M1356" s="7"/>
      <c r="N1356" s="7"/>
      <c r="O1356" s="7"/>
      <c r="P1356" s="9"/>
      <c r="Q1356" s="9"/>
    </row>
    <row r="1357" spans="1:20" outlineLevel="1" x14ac:dyDescent="0.15"/>
    <row r="1358" spans="1:20" ht="12" x14ac:dyDescent="0.2">
      <c r="A1358" s="57" t="s">
        <v>469</v>
      </c>
      <c r="B1358" s="83">
        <v>1</v>
      </c>
      <c r="C1358" s="84"/>
      <c r="D1358" s="85" t="s">
        <v>496</v>
      </c>
      <c r="E1358" s="85"/>
      <c r="F1358" s="58" t="s">
        <v>470</v>
      </c>
      <c r="G1358" s="85"/>
      <c r="H1358" s="86"/>
      <c r="I1358" s="87"/>
      <c r="J1358" s="59">
        <f>SUBTOTAL(9,J1359:J1418)</f>
        <v>0</v>
      </c>
      <c r="K1358" s="86"/>
      <c r="L1358" s="60">
        <f>SUBTOTAL(9,L1359:L1418)</f>
        <v>569.82614619999981</v>
      </c>
      <c r="M1358" s="86"/>
      <c r="N1358" s="60">
        <f>SUBTOTAL(9,N1359:N1418)</f>
        <v>68.819964999999996</v>
      </c>
      <c r="O1358" s="88"/>
      <c r="P1358" s="59">
        <f>SUBTOTAL(9,P1359:P1418)</f>
        <v>0</v>
      </c>
      <c r="Q1358" s="59">
        <f>SUBTOTAL(9,Q1359:Q1418)</f>
        <v>0</v>
      </c>
      <c r="R1358" s="7"/>
      <c r="S1358" s="9"/>
      <c r="T1358" s="9"/>
    </row>
    <row r="1359" spans="1:20" ht="12" outlineLevel="1" x14ac:dyDescent="0.2">
      <c r="A1359" s="61" t="s">
        <v>471</v>
      </c>
      <c r="B1359" s="89">
        <v>2</v>
      </c>
      <c r="C1359" s="90"/>
      <c r="D1359" s="91" t="s">
        <v>497</v>
      </c>
      <c r="E1359" s="91"/>
      <c r="F1359" s="92" t="s">
        <v>472</v>
      </c>
      <c r="G1359" s="91"/>
      <c r="H1359" s="93"/>
      <c r="I1359" s="94"/>
      <c r="J1359" s="63">
        <f>SUBTOTAL(9,J1360:J1417)</f>
        <v>0</v>
      </c>
      <c r="K1359" s="93"/>
      <c r="L1359" s="64">
        <f>SUBTOTAL(9,L1360:L1417)</f>
        <v>569.82614619999981</v>
      </c>
      <c r="M1359" s="93"/>
      <c r="N1359" s="64">
        <f>SUBTOTAL(9,N1360:N1417)</f>
        <v>68.819964999999996</v>
      </c>
      <c r="O1359" s="95"/>
      <c r="P1359" s="63">
        <f>SUBTOTAL(9,P1360:P1417)</f>
        <v>0</v>
      </c>
      <c r="Q1359" s="63">
        <f>SUBTOTAL(9,Q1360:Q1417)</f>
        <v>0</v>
      </c>
      <c r="R1359" s="7"/>
      <c r="S1359" s="9"/>
      <c r="T1359" s="9"/>
    </row>
    <row r="1360" spans="1:20" ht="11.25" outlineLevel="2" x14ac:dyDescent="0.2">
      <c r="A1360" s="65" t="s">
        <v>473</v>
      </c>
      <c r="B1360" s="96">
        <v>3</v>
      </c>
      <c r="C1360" s="97"/>
      <c r="D1360" s="98" t="s">
        <v>498</v>
      </c>
      <c r="E1360" s="98"/>
      <c r="F1360" s="99" t="s">
        <v>474</v>
      </c>
      <c r="G1360" s="98"/>
      <c r="H1360" s="100"/>
      <c r="I1360" s="101"/>
      <c r="J1360" s="67">
        <f>SUBTOTAL(9,J1361:J1417)</f>
        <v>0</v>
      </c>
      <c r="K1360" s="100"/>
      <c r="L1360" s="68">
        <f>SUBTOTAL(9,L1361:L1417)</f>
        <v>569.82614619999981</v>
      </c>
      <c r="M1360" s="100"/>
      <c r="N1360" s="68">
        <f>SUBTOTAL(9,N1361:N1417)</f>
        <v>68.819964999999996</v>
      </c>
      <c r="O1360" s="102"/>
      <c r="P1360" s="67">
        <f>SUBTOTAL(9,P1361:P1417)</f>
        <v>0</v>
      </c>
      <c r="Q1360" s="67">
        <f>SUBTOTAL(9,Q1361:Q1417)</f>
        <v>0</v>
      </c>
      <c r="R1360" s="7"/>
      <c r="S1360" s="9"/>
      <c r="T1360" s="9"/>
    </row>
    <row r="1361" spans="1:20" ht="10.5" outlineLevel="3" x14ac:dyDescent="0.15">
      <c r="A1361" s="69" t="s">
        <v>475</v>
      </c>
      <c r="B1361" s="103">
        <v>4</v>
      </c>
      <c r="C1361" s="104"/>
      <c r="D1361" s="105" t="s">
        <v>499</v>
      </c>
      <c r="E1361" s="105"/>
      <c r="F1361" s="106" t="s">
        <v>43</v>
      </c>
      <c r="G1361" s="105"/>
      <c r="H1361" s="107"/>
      <c r="I1361" s="108"/>
      <c r="J1361" s="71">
        <f>SUBTOTAL(9,J1362:J1373)</f>
        <v>0</v>
      </c>
      <c r="K1361" s="107"/>
      <c r="L1361" s="72">
        <f>SUBTOTAL(9,L1362:L1373)</f>
        <v>0</v>
      </c>
      <c r="M1361" s="107"/>
      <c r="N1361" s="72">
        <f>SUBTOTAL(9,N1362:N1373)</f>
        <v>43.213284999999999</v>
      </c>
      <c r="O1361" s="109"/>
      <c r="P1361" s="71">
        <f>SUBTOTAL(9,P1362:P1373)</f>
        <v>0</v>
      </c>
      <c r="Q1361" s="71">
        <f>SUBTOTAL(9,Q1362:Q1373)</f>
        <v>0</v>
      </c>
      <c r="R1361" s="7"/>
      <c r="S1361" s="9"/>
      <c r="T1361" s="9"/>
    </row>
    <row r="1362" spans="1:20" ht="9" outlineLevel="4" x14ac:dyDescent="0.15">
      <c r="A1362" s="73" t="s">
        <v>476</v>
      </c>
      <c r="B1362" s="110">
        <v>5</v>
      </c>
      <c r="C1362" s="111"/>
      <c r="D1362" s="112" t="s">
        <v>500</v>
      </c>
      <c r="E1362" s="112"/>
      <c r="F1362" s="113" t="s">
        <v>45</v>
      </c>
      <c r="G1362" s="112"/>
      <c r="H1362" s="114"/>
      <c r="I1362" s="115"/>
      <c r="J1362" s="75">
        <f>SUBTOTAL(9,J1363:J1373)</f>
        <v>0</v>
      </c>
      <c r="K1362" s="114"/>
      <c r="L1362" s="76">
        <f>SUBTOTAL(9,L1363:L1373)</f>
        <v>0</v>
      </c>
      <c r="M1362" s="114"/>
      <c r="N1362" s="76">
        <f>SUBTOTAL(9,N1363:N1373)</f>
        <v>43.213284999999999</v>
      </c>
      <c r="O1362" s="116"/>
      <c r="P1362" s="75">
        <f>SUBTOTAL(9,P1363:P1373)</f>
        <v>0</v>
      </c>
      <c r="Q1362" s="75">
        <f>SUBTOTAL(9,Q1363:Q1373)</f>
        <v>0</v>
      </c>
      <c r="R1362" s="7"/>
      <c r="S1362" s="9"/>
      <c r="T1362" s="9"/>
    </row>
    <row r="1363" spans="1:20" ht="11.25" outlineLevel="5" x14ac:dyDescent="0.2">
      <c r="A1363" s="12"/>
      <c r="B1363" s="117"/>
      <c r="C1363" s="118">
        <v>950</v>
      </c>
      <c r="D1363" s="119" t="s">
        <v>501</v>
      </c>
      <c r="E1363" s="120" t="s">
        <v>2150</v>
      </c>
      <c r="F1363" s="121" t="s">
        <v>2151</v>
      </c>
      <c r="G1363" s="119" t="s">
        <v>504</v>
      </c>
      <c r="H1363" s="122">
        <v>77.596000000000004</v>
      </c>
      <c r="I1363" s="150"/>
      <c r="J1363" s="123">
        <f t="shared" ref="J1363:J1372" si="285">H1363*I1363</f>
        <v>0</v>
      </c>
      <c r="K1363" s="122"/>
      <c r="L1363" s="122">
        <f t="shared" ref="L1363:L1372" si="286">H1363*K1363</f>
        <v>0</v>
      </c>
      <c r="M1363" s="122">
        <v>0.44</v>
      </c>
      <c r="N1363" s="122">
        <f t="shared" ref="N1363:N1372" si="287">H1363*M1363</f>
        <v>34.142240000000001</v>
      </c>
      <c r="O1363" s="123">
        <v>21</v>
      </c>
      <c r="P1363" s="123">
        <f t="shared" ref="P1363:P1372" si="288">J1363*(O1363/100)</f>
        <v>0</v>
      </c>
      <c r="Q1363" s="123">
        <f t="shared" ref="Q1363:Q1372" si="289">J1363+P1363</f>
        <v>0</v>
      </c>
      <c r="R1363" s="9"/>
      <c r="S1363" s="9"/>
      <c r="T1363" s="9"/>
    </row>
    <row r="1364" spans="1:20" ht="11.25" outlineLevel="5" x14ac:dyDescent="0.2">
      <c r="A1364" s="12"/>
      <c r="B1364" s="117"/>
      <c r="C1364" s="118">
        <v>951</v>
      </c>
      <c r="D1364" s="119" t="s">
        <v>501</v>
      </c>
      <c r="E1364" s="120" t="s">
        <v>2152</v>
      </c>
      <c r="F1364" s="121" t="s">
        <v>2153</v>
      </c>
      <c r="G1364" s="119" t="s">
        <v>547</v>
      </c>
      <c r="H1364" s="122">
        <v>44.249000000000002</v>
      </c>
      <c r="I1364" s="150"/>
      <c r="J1364" s="123">
        <f t="shared" si="285"/>
        <v>0</v>
      </c>
      <c r="K1364" s="122"/>
      <c r="L1364" s="122">
        <f t="shared" si="286"/>
        <v>0</v>
      </c>
      <c r="M1364" s="122">
        <v>0.20499999999999999</v>
      </c>
      <c r="N1364" s="122">
        <f t="shared" si="287"/>
        <v>9.0710449999999998</v>
      </c>
      <c r="O1364" s="123">
        <v>21</v>
      </c>
      <c r="P1364" s="123">
        <f t="shared" si="288"/>
        <v>0</v>
      </c>
      <c r="Q1364" s="123">
        <f t="shared" si="289"/>
        <v>0</v>
      </c>
      <c r="R1364" s="9"/>
      <c r="S1364" s="9"/>
      <c r="T1364" s="9"/>
    </row>
    <row r="1365" spans="1:20" ht="11.25" outlineLevel="5" x14ac:dyDescent="0.2">
      <c r="A1365" s="12"/>
      <c r="B1365" s="117"/>
      <c r="C1365" s="118">
        <v>952</v>
      </c>
      <c r="D1365" s="119" t="s">
        <v>501</v>
      </c>
      <c r="E1365" s="120" t="s">
        <v>502</v>
      </c>
      <c r="F1365" s="121" t="s">
        <v>503</v>
      </c>
      <c r="G1365" s="119" t="s">
        <v>504</v>
      </c>
      <c r="H1365" s="122">
        <v>360</v>
      </c>
      <c r="I1365" s="150"/>
      <c r="J1365" s="123">
        <f t="shared" si="285"/>
        <v>0</v>
      </c>
      <c r="K1365" s="122"/>
      <c r="L1365" s="122">
        <f t="shared" si="286"/>
        <v>0</v>
      </c>
      <c r="M1365" s="122"/>
      <c r="N1365" s="122">
        <f t="shared" si="287"/>
        <v>0</v>
      </c>
      <c r="O1365" s="123">
        <v>21</v>
      </c>
      <c r="P1365" s="123">
        <f t="shared" si="288"/>
        <v>0</v>
      </c>
      <c r="Q1365" s="123">
        <f t="shared" si="289"/>
        <v>0</v>
      </c>
      <c r="R1365" s="9"/>
      <c r="S1365" s="9"/>
      <c r="T1365" s="9"/>
    </row>
    <row r="1366" spans="1:20" ht="11.25" outlineLevel="5" x14ac:dyDescent="0.2">
      <c r="A1366" s="12"/>
      <c r="B1366" s="117"/>
      <c r="C1366" s="118">
        <v>953</v>
      </c>
      <c r="D1366" s="119" t="s">
        <v>501</v>
      </c>
      <c r="E1366" s="120" t="s">
        <v>505</v>
      </c>
      <c r="F1366" s="121" t="s">
        <v>506</v>
      </c>
      <c r="G1366" s="119" t="s">
        <v>507</v>
      </c>
      <c r="H1366" s="122">
        <v>35.28</v>
      </c>
      <c r="I1366" s="150"/>
      <c r="J1366" s="123">
        <f t="shared" si="285"/>
        <v>0</v>
      </c>
      <c r="K1366" s="122"/>
      <c r="L1366" s="122">
        <f t="shared" si="286"/>
        <v>0</v>
      </c>
      <c r="M1366" s="122"/>
      <c r="N1366" s="122">
        <f t="shared" si="287"/>
        <v>0</v>
      </c>
      <c r="O1366" s="123">
        <v>21</v>
      </c>
      <c r="P1366" s="123">
        <f t="shared" si="288"/>
        <v>0</v>
      </c>
      <c r="Q1366" s="123">
        <f t="shared" si="289"/>
        <v>0</v>
      </c>
      <c r="R1366" s="9"/>
      <c r="S1366" s="9"/>
      <c r="T1366" s="9"/>
    </row>
    <row r="1367" spans="1:20" ht="22.5" outlineLevel="5" x14ac:dyDescent="0.2">
      <c r="A1367" s="12"/>
      <c r="B1367" s="117"/>
      <c r="C1367" s="118">
        <v>954</v>
      </c>
      <c r="D1367" s="119" t="s">
        <v>501</v>
      </c>
      <c r="E1367" s="120" t="s">
        <v>2154</v>
      </c>
      <c r="F1367" s="121" t="s">
        <v>2155</v>
      </c>
      <c r="G1367" s="119" t="s">
        <v>507</v>
      </c>
      <c r="H1367" s="122">
        <v>90.719999999999985</v>
      </c>
      <c r="I1367" s="150"/>
      <c r="J1367" s="123">
        <f t="shared" si="285"/>
        <v>0</v>
      </c>
      <c r="K1367" s="122"/>
      <c r="L1367" s="122">
        <f t="shared" si="286"/>
        <v>0</v>
      </c>
      <c r="M1367" s="122"/>
      <c r="N1367" s="122">
        <f t="shared" si="287"/>
        <v>0</v>
      </c>
      <c r="O1367" s="123">
        <v>21</v>
      </c>
      <c r="P1367" s="123">
        <f t="shared" si="288"/>
        <v>0</v>
      </c>
      <c r="Q1367" s="123">
        <f t="shared" si="289"/>
        <v>0</v>
      </c>
      <c r="R1367" s="9"/>
      <c r="S1367" s="9"/>
      <c r="T1367" s="9"/>
    </row>
    <row r="1368" spans="1:20" ht="11.25" outlineLevel="5" x14ac:dyDescent="0.2">
      <c r="A1368" s="12"/>
      <c r="B1368" s="117"/>
      <c r="C1368" s="118">
        <v>955</v>
      </c>
      <c r="D1368" s="119" t="s">
        <v>501</v>
      </c>
      <c r="E1368" s="120" t="s">
        <v>524</v>
      </c>
      <c r="F1368" s="121" t="s">
        <v>525</v>
      </c>
      <c r="G1368" s="119" t="s">
        <v>507</v>
      </c>
      <c r="H1368" s="122">
        <v>35.28</v>
      </c>
      <c r="I1368" s="150"/>
      <c r="J1368" s="123">
        <f t="shared" si="285"/>
        <v>0</v>
      </c>
      <c r="K1368" s="122"/>
      <c r="L1368" s="122">
        <f t="shared" si="286"/>
        <v>0</v>
      </c>
      <c r="M1368" s="122"/>
      <c r="N1368" s="122">
        <f t="shared" si="287"/>
        <v>0</v>
      </c>
      <c r="O1368" s="123">
        <v>21</v>
      </c>
      <c r="P1368" s="123">
        <f t="shared" si="288"/>
        <v>0</v>
      </c>
      <c r="Q1368" s="123">
        <f t="shared" si="289"/>
        <v>0</v>
      </c>
      <c r="R1368" s="9"/>
      <c r="S1368" s="9"/>
      <c r="T1368" s="9"/>
    </row>
    <row r="1369" spans="1:20" ht="11.25" outlineLevel="5" x14ac:dyDescent="0.2">
      <c r="A1369" s="12"/>
      <c r="B1369" s="117"/>
      <c r="C1369" s="118">
        <v>956</v>
      </c>
      <c r="D1369" s="119" t="s">
        <v>501</v>
      </c>
      <c r="E1369" s="120" t="s">
        <v>526</v>
      </c>
      <c r="F1369" s="121" t="s">
        <v>527</v>
      </c>
      <c r="G1369" s="119" t="s">
        <v>507</v>
      </c>
      <c r="H1369" s="122">
        <v>90.72</v>
      </c>
      <c r="I1369" s="150"/>
      <c r="J1369" s="123">
        <f t="shared" si="285"/>
        <v>0</v>
      </c>
      <c r="K1369" s="122"/>
      <c r="L1369" s="122">
        <f t="shared" si="286"/>
        <v>0</v>
      </c>
      <c r="M1369" s="122"/>
      <c r="N1369" s="122">
        <f t="shared" si="287"/>
        <v>0</v>
      </c>
      <c r="O1369" s="123">
        <v>21</v>
      </c>
      <c r="P1369" s="123">
        <f t="shared" si="288"/>
        <v>0</v>
      </c>
      <c r="Q1369" s="123">
        <f t="shared" si="289"/>
        <v>0</v>
      </c>
      <c r="R1369" s="9"/>
      <c r="S1369" s="9"/>
      <c r="T1369" s="9"/>
    </row>
    <row r="1370" spans="1:20" ht="11.25" outlineLevel="5" x14ac:dyDescent="0.2">
      <c r="A1370" s="12"/>
      <c r="B1370" s="117"/>
      <c r="C1370" s="118">
        <v>957</v>
      </c>
      <c r="D1370" s="119" t="s">
        <v>501</v>
      </c>
      <c r="E1370" s="120" t="s">
        <v>532</v>
      </c>
      <c r="F1370" s="121" t="s">
        <v>533</v>
      </c>
      <c r="G1370" s="119" t="s">
        <v>534</v>
      </c>
      <c r="H1370" s="122">
        <v>226.8</v>
      </c>
      <c r="I1370" s="150"/>
      <c r="J1370" s="123">
        <f t="shared" si="285"/>
        <v>0</v>
      </c>
      <c r="K1370" s="122"/>
      <c r="L1370" s="122">
        <f t="shared" si="286"/>
        <v>0</v>
      </c>
      <c r="M1370" s="122"/>
      <c r="N1370" s="122">
        <f t="shared" si="287"/>
        <v>0</v>
      </c>
      <c r="O1370" s="123">
        <v>21</v>
      </c>
      <c r="P1370" s="123">
        <f t="shared" si="288"/>
        <v>0</v>
      </c>
      <c r="Q1370" s="123">
        <f t="shared" si="289"/>
        <v>0</v>
      </c>
      <c r="R1370" s="9"/>
      <c r="S1370" s="9"/>
      <c r="T1370" s="9"/>
    </row>
    <row r="1371" spans="1:20" ht="11.25" outlineLevel="5" x14ac:dyDescent="0.2">
      <c r="A1371" s="12"/>
      <c r="B1371" s="117"/>
      <c r="C1371" s="118">
        <v>958</v>
      </c>
      <c r="D1371" s="119" t="s">
        <v>501</v>
      </c>
      <c r="E1371" s="120" t="s">
        <v>535</v>
      </c>
      <c r="F1371" s="121" t="s">
        <v>536</v>
      </c>
      <c r="G1371" s="119" t="s">
        <v>507</v>
      </c>
      <c r="H1371" s="122">
        <v>126</v>
      </c>
      <c r="I1371" s="150"/>
      <c r="J1371" s="123">
        <f t="shared" si="285"/>
        <v>0</v>
      </c>
      <c r="K1371" s="122"/>
      <c r="L1371" s="122">
        <f t="shared" si="286"/>
        <v>0</v>
      </c>
      <c r="M1371" s="122"/>
      <c r="N1371" s="122">
        <f t="shared" si="287"/>
        <v>0</v>
      </c>
      <c r="O1371" s="123">
        <v>21</v>
      </c>
      <c r="P1371" s="123">
        <f t="shared" si="288"/>
        <v>0</v>
      </c>
      <c r="Q1371" s="123">
        <f t="shared" si="289"/>
        <v>0</v>
      </c>
      <c r="R1371" s="9"/>
      <c r="S1371" s="9"/>
      <c r="T1371" s="9"/>
    </row>
    <row r="1372" spans="1:20" ht="11.25" outlineLevel="5" x14ac:dyDescent="0.2">
      <c r="A1372" s="12"/>
      <c r="B1372" s="117"/>
      <c r="C1372" s="118">
        <v>959</v>
      </c>
      <c r="D1372" s="119" t="s">
        <v>501</v>
      </c>
      <c r="E1372" s="120" t="s">
        <v>539</v>
      </c>
      <c r="F1372" s="121" t="s">
        <v>540</v>
      </c>
      <c r="G1372" s="119" t="s">
        <v>504</v>
      </c>
      <c r="H1372" s="122">
        <v>480</v>
      </c>
      <c r="I1372" s="150"/>
      <c r="J1372" s="123">
        <f t="shared" si="285"/>
        <v>0</v>
      </c>
      <c r="K1372" s="122"/>
      <c r="L1372" s="122">
        <f t="shared" si="286"/>
        <v>0</v>
      </c>
      <c r="M1372" s="122"/>
      <c r="N1372" s="122">
        <f t="shared" si="287"/>
        <v>0</v>
      </c>
      <c r="O1372" s="123">
        <v>21</v>
      </c>
      <c r="P1372" s="123">
        <f t="shared" si="288"/>
        <v>0</v>
      </c>
      <c r="Q1372" s="123">
        <f t="shared" si="289"/>
        <v>0</v>
      </c>
      <c r="R1372" s="9"/>
      <c r="S1372" s="9"/>
      <c r="T1372" s="9"/>
    </row>
    <row r="1373" spans="1:20" outlineLevel="5" x14ac:dyDescent="0.15">
      <c r="B1373" s="7"/>
      <c r="C1373" s="7"/>
      <c r="D1373" s="7"/>
      <c r="E1373" s="7"/>
      <c r="F1373" s="7"/>
      <c r="G1373" s="7"/>
      <c r="H1373" s="7"/>
      <c r="I1373" s="9"/>
      <c r="J1373" s="9"/>
      <c r="K1373" s="7"/>
      <c r="L1373" s="7"/>
      <c r="M1373" s="7"/>
      <c r="N1373" s="7"/>
      <c r="O1373" s="7"/>
      <c r="P1373" s="9"/>
      <c r="Q1373" s="9"/>
    </row>
    <row r="1374" spans="1:20" ht="10.5" outlineLevel="3" x14ac:dyDescent="0.15">
      <c r="A1374" s="69" t="s">
        <v>477</v>
      </c>
      <c r="B1374" s="103">
        <v>4</v>
      </c>
      <c r="C1374" s="104"/>
      <c r="D1374" s="105" t="s">
        <v>499</v>
      </c>
      <c r="E1374" s="105"/>
      <c r="F1374" s="106" t="s">
        <v>478</v>
      </c>
      <c r="G1374" s="105"/>
      <c r="H1374" s="107"/>
      <c r="I1374" s="108"/>
      <c r="J1374" s="71">
        <f>SUBTOTAL(9,J1375:J1385)</f>
        <v>0</v>
      </c>
      <c r="K1374" s="107"/>
      <c r="L1374" s="72">
        <f>SUBTOTAL(9,L1375:L1385)</f>
        <v>560.1887999999999</v>
      </c>
      <c r="M1374" s="107"/>
      <c r="N1374" s="72">
        <f>SUBTOTAL(9,N1375:N1385)</f>
        <v>0</v>
      </c>
      <c r="O1374" s="109"/>
      <c r="P1374" s="71">
        <f>SUBTOTAL(9,P1375:P1385)</f>
        <v>0</v>
      </c>
      <c r="Q1374" s="71">
        <f>SUBTOTAL(9,Q1375:Q1385)</f>
        <v>0</v>
      </c>
      <c r="R1374" s="7"/>
      <c r="S1374" s="9"/>
      <c r="T1374" s="9"/>
    </row>
    <row r="1375" spans="1:20" ht="9" outlineLevel="4" x14ac:dyDescent="0.15">
      <c r="A1375" s="73" t="s">
        <v>479</v>
      </c>
      <c r="B1375" s="110">
        <v>5</v>
      </c>
      <c r="C1375" s="111"/>
      <c r="D1375" s="112" t="s">
        <v>500</v>
      </c>
      <c r="E1375" s="112"/>
      <c r="F1375" s="113" t="s">
        <v>480</v>
      </c>
      <c r="G1375" s="112"/>
      <c r="H1375" s="114"/>
      <c r="I1375" s="115"/>
      <c r="J1375" s="75">
        <f>SUBTOTAL(9,J1376:J1379)</f>
        <v>0</v>
      </c>
      <c r="K1375" s="114"/>
      <c r="L1375" s="76">
        <f>SUBTOTAL(9,L1376:L1379)</f>
        <v>431.17919999999998</v>
      </c>
      <c r="M1375" s="114"/>
      <c r="N1375" s="76">
        <f>SUBTOTAL(9,N1376:N1379)</f>
        <v>0</v>
      </c>
      <c r="O1375" s="116"/>
      <c r="P1375" s="75">
        <f>SUBTOTAL(9,P1376:P1379)</f>
        <v>0</v>
      </c>
      <c r="Q1375" s="75">
        <f>SUBTOTAL(9,Q1376:Q1379)</f>
        <v>0</v>
      </c>
      <c r="R1375" s="7"/>
      <c r="S1375" s="9"/>
      <c r="T1375" s="9"/>
    </row>
    <row r="1376" spans="1:20" ht="11.25" outlineLevel="5" x14ac:dyDescent="0.2">
      <c r="A1376" s="12"/>
      <c r="B1376" s="117"/>
      <c r="C1376" s="118">
        <v>960</v>
      </c>
      <c r="D1376" s="119" t="s">
        <v>501</v>
      </c>
      <c r="E1376" s="120" t="s">
        <v>2156</v>
      </c>
      <c r="F1376" s="121" t="s">
        <v>2157</v>
      </c>
      <c r="G1376" s="119" t="s">
        <v>504</v>
      </c>
      <c r="H1376" s="122">
        <v>480</v>
      </c>
      <c r="I1376" s="150"/>
      <c r="J1376" s="123">
        <f>H1376*I1376</f>
        <v>0</v>
      </c>
      <c r="K1376" s="122">
        <v>0.38700000000000001</v>
      </c>
      <c r="L1376" s="122">
        <f>H1376*K1376</f>
        <v>185.76</v>
      </c>
      <c r="M1376" s="122"/>
      <c r="N1376" s="122">
        <f>H1376*M1376</f>
        <v>0</v>
      </c>
      <c r="O1376" s="123">
        <v>21</v>
      </c>
      <c r="P1376" s="123">
        <f>J1376*(O1376/100)</f>
        <v>0</v>
      </c>
      <c r="Q1376" s="123">
        <f>J1376+P1376</f>
        <v>0</v>
      </c>
      <c r="R1376" s="9"/>
      <c r="S1376" s="9"/>
      <c r="T1376" s="9"/>
    </row>
    <row r="1377" spans="1:20" ht="11.25" outlineLevel="5" x14ac:dyDescent="0.2">
      <c r="A1377" s="12"/>
      <c r="B1377" s="117"/>
      <c r="C1377" s="118">
        <v>961</v>
      </c>
      <c r="D1377" s="119" t="s">
        <v>501</v>
      </c>
      <c r="E1377" s="120" t="s">
        <v>2158</v>
      </c>
      <c r="F1377" s="121" t="s">
        <v>2159</v>
      </c>
      <c r="G1377" s="119" t="s">
        <v>504</v>
      </c>
      <c r="H1377" s="122">
        <v>480</v>
      </c>
      <c r="I1377" s="150"/>
      <c r="J1377" s="123">
        <f>H1377*I1377</f>
        <v>0</v>
      </c>
      <c r="K1377" s="122">
        <v>0.38624999999999998</v>
      </c>
      <c r="L1377" s="122">
        <f>H1377*K1377</f>
        <v>185.39999999999998</v>
      </c>
      <c r="M1377" s="122"/>
      <c r="N1377" s="122">
        <f>H1377*M1377</f>
        <v>0</v>
      </c>
      <c r="O1377" s="123">
        <v>21</v>
      </c>
      <c r="P1377" s="123">
        <f>J1377*(O1377/100)</f>
        <v>0</v>
      </c>
      <c r="Q1377" s="123">
        <f>J1377+P1377</f>
        <v>0</v>
      </c>
      <c r="R1377" s="9"/>
      <c r="S1377" s="9"/>
      <c r="T1377" s="9"/>
    </row>
    <row r="1378" spans="1:20" ht="11.25" outlineLevel="5" x14ac:dyDescent="0.2">
      <c r="A1378" s="12"/>
      <c r="B1378" s="117"/>
      <c r="C1378" s="118">
        <v>962</v>
      </c>
      <c r="D1378" s="119" t="s">
        <v>501</v>
      </c>
      <c r="E1378" s="120" t="s">
        <v>2160</v>
      </c>
      <c r="F1378" s="121" t="s">
        <v>2161</v>
      </c>
      <c r="G1378" s="119" t="s">
        <v>504</v>
      </c>
      <c r="H1378" s="122">
        <v>480</v>
      </c>
      <c r="I1378" s="150"/>
      <c r="J1378" s="123">
        <f>H1378*I1378</f>
        <v>0</v>
      </c>
      <c r="K1378" s="122">
        <v>0.12504000000000001</v>
      </c>
      <c r="L1378" s="122">
        <f>H1378*K1378</f>
        <v>60.019200000000005</v>
      </c>
      <c r="M1378" s="122"/>
      <c r="N1378" s="122">
        <f>H1378*M1378</f>
        <v>0</v>
      </c>
      <c r="O1378" s="123">
        <v>21</v>
      </c>
      <c r="P1378" s="123">
        <f>J1378*(O1378/100)</f>
        <v>0</v>
      </c>
      <c r="Q1378" s="123">
        <f>J1378+P1378</f>
        <v>0</v>
      </c>
      <c r="R1378" s="9"/>
      <c r="S1378" s="9"/>
      <c r="T1378" s="9"/>
    </row>
    <row r="1379" spans="1:20" outlineLevel="5" x14ac:dyDescent="0.15">
      <c r="B1379" s="7"/>
      <c r="C1379" s="7"/>
      <c r="D1379" s="7"/>
      <c r="E1379" s="7"/>
      <c r="F1379" s="7"/>
      <c r="G1379" s="7"/>
      <c r="H1379" s="7"/>
      <c r="I1379" s="9"/>
      <c r="J1379" s="9"/>
      <c r="K1379" s="7"/>
      <c r="L1379" s="7"/>
      <c r="M1379" s="7"/>
      <c r="N1379" s="7"/>
      <c r="O1379" s="7"/>
      <c r="P1379" s="9"/>
      <c r="Q1379" s="9"/>
    </row>
    <row r="1380" spans="1:20" ht="9" outlineLevel="4" x14ac:dyDescent="0.15">
      <c r="A1380" s="73" t="s">
        <v>481</v>
      </c>
      <c r="B1380" s="110">
        <v>5</v>
      </c>
      <c r="C1380" s="111"/>
      <c r="D1380" s="112" t="s">
        <v>500</v>
      </c>
      <c r="E1380" s="112"/>
      <c r="F1380" s="113" t="s">
        <v>482</v>
      </c>
      <c r="G1380" s="112"/>
      <c r="H1380" s="114"/>
      <c r="I1380" s="115"/>
      <c r="J1380" s="75">
        <f>SUBTOTAL(9,J1381:J1385)</f>
        <v>0</v>
      </c>
      <c r="K1380" s="114"/>
      <c r="L1380" s="76">
        <f>SUBTOTAL(9,L1381:L1385)</f>
        <v>129.00960000000001</v>
      </c>
      <c r="M1380" s="114"/>
      <c r="N1380" s="76">
        <f>SUBTOTAL(9,N1381:N1385)</f>
        <v>0</v>
      </c>
      <c r="O1380" s="116"/>
      <c r="P1380" s="75">
        <f>SUBTOTAL(9,P1381:P1385)</f>
        <v>0</v>
      </c>
      <c r="Q1380" s="75">
        <f>SUBTOTAL(9,Q1381:Q1385)</f>
        <v>0</v>
      </c>
      <c r="R1380" s="7"/>
      <c r="S1380" s="9"/>
      <c r="T1380" s="9"/>
    </row>
    <row r="1381" spans="1:20" ht="11.25" outlineLevel="5" x14ac:dyDescent="0.2">
      <c r="A1381" s="12"/>
      <c r="B1381" s="117"/>
      <c r="C1381" s="118">
        <v>963</v>
      </c>
      <c r="D1381" s="119" t="s">
        <v>501</v>
      </c>
      <c r="E1381" s="120" t="s">
        <v>2162</v>
      </c>
      <c r="F1381" s="121" t="s">
        <v>2163</v>
      </c>
      <c r="G1381" s="119" t="s">
        <v>504</v>
      </c>
      <c r="H1381" s="122">
        <v>480</v>
      </c>
      <c r="I1381" s="150"/>
      <c r="J1381" s="123">
        <f>H1381*I1381</f>
        <v>0</v>
      </c>
      <c r="K1381" s="122">
        <v>0.13188</v>
      </c>
      <c r="L1381" s="122">
        <f>H1381*K1381</f>
        <v>63.302399999999999</v>
      </c>
      <c r="M1381" s="122"/>
      <c r="N1381" s="122">
        <f>H1381*M1381</f>
        <v>0</v>
      </c>
      <c r="O1381" s="123">
        <v>21</v>
      </c>
      <c r="P1381" s="123">
        <f>J1381*(O1381/100)</f>
        <v>0</v>
      </c>
      <c r="Q1381" s="123">
        <f>J1381+P1381</f>
        <v>0</v>
      </c>
      <c r="R1381" s="9"/>
      <c r="S1381" s="9"/>
      <c r="T1381" s="9"/>
    </row>
    <row r="1382" spans="1:20" ht="11.25" outlineLevel="5" x14ac:dyDescent="0.2">
      <c r="A1382" s="12"/>
      <c r="B1382" s="117"/>
      <c r="C1382" s="118">
        <v>964</v>
      </c>
      <c r="D1382" s="119" t="s">
        <v>501</v>
      </c>
      <c r="E1382" s="120" t="s">
        <v>2164</v>
      </c>
      <c r="F1382" s="121" t="s">
        <v>2165</v>
      </c>
      <c r="G1382" s="119" t="s">
        <v>504</v>
      </c>
      <c r="H1382" s="122">
        <v>480</v>
      </c>
      <c r="I1382" s="150"/>
      <c r="J1382" s="123">
        <f>H1382*I1382</f>
        <v>0</v>
      </c>
      <c r="K1382" s="122">
        <v>6.5199999999999998E-3</v>
      </c>
      <c r="L1382" s="122">
        <f>H1382*K1382</f>
        <v>3.1295999999999999</v>
      </c>
      <c r="M1382" s="122"/>
      <c r="N1382" s="122">
        <f>H1382*M1382</f>
        <v>0</v>
      </c>
      <c r="O1382" s="123">
        <v>21</v>
      </c>
      <c r="P1382" s="123">
        <f>J1382*(O1382/100)</f>
        <v>0</v>
      </c>
      <c r="Q1382" s="123">
        <f>J1382+P1382</f>
        <v>0</v>
      </c>
      <c r="R1382" s="9"/>
      <c r="S1382" s="9"/>
      <c r="T1382" s="9"/>
    </row>
    <row r="1383" spans="1:20" ht="11.25" outlineLevel="5" x14ac:dyDescent="0.2">
      <c r="A1383" s="12"/>
      <c r="B1383" s="117"/>
      <c r="C1383" s="118">
        <v>965</v>
      </c>
      <c r="D1383" s="119" t="s">
        <v>501</v>
      </c>
      <c r="E1383" s="120" t="s">
        <v>2166</v>
      </c>
      <c r="F1383" s="121" t="s">
        <v>2167</v>
      </c>
      <c r="G1383" s="119" t="s">
        <v>504</v>
      </c>
      <c r="H1383" s="122">
        <v>480</v>
      </c>
      <c r="I1383" s="150"/>
      <c r="J1383" s="123">
        <f>H1383*I1383</f>
        <v>0</v>
      </c>
      <c r="K1383" s="122">
        <v>7.1000000000000002E-4</v>
      </c>
      <c r="L1383" s="122">
        <f>H1383*K1383</f>
        <v>0.34079999999999999</v>
      </c>
      <c r="M1383" s="122"/>
      <c r="N1383" s="122">
        <f>H1383*M1383</f>
        <v>0</v>
      </c>
      <c r="O1383" s="123">
        <v>21</v>
      </c>
      <c r="P1383" s="123">
        <f>J1383*(O1383/100)</f>
        <v>0</v>
      </c>
      <c r="Q1383" s="123">
        <f>J1383+P1383</f>
        <v>0</v>
      </c>
      <c r="R1383" s="9"/>
      <c r="S1383" s="9"/>
      <c r="T1383" s="9"/>
    </row>
    <row r="1384" spans="1:20" ht="11.25" outlineLevel="5" x14ac:dyDescent="0.2">
      <c r="A1384" s="12"/>
      <c r="B1384" s="117"/>
      <c r="C1384" s="118">
        <v>966</v>
      </c>
      <c r="D1384" s="119" t="s">
        <v>501</v>
      </c>
      <c r="E1384" s="120" t="s">
        <v>2168</v>
      </c>
      <c r="F1384" s="121" t="s">
        <v>2169</v>
      </c>
      <c r="G1384" s="119" t="s">
        <v>504</v>
      </c>
      <c r="H1384" s="122">
        <v>480</v>
      </c>
      <c r="I1384" s="150"/>
      <c r="J1384" s="123">
        <f>H1384*I1384</f>
        <v>0</v>
      </c>
      <c r="K1384" s="122">
        <v>0.12966</v>
      </c>
      <c r="L1384" s="122">
        <f>H1384*K1384</f>
        <v>62.236800000000002</v>
      </c>
      <c r="M1384" s="122"/>
      <c r="N1384" s="122">
        <f>H1384*M1384</f>
        <v>0</v>
      </c>
      <c r="O1384" s="123">
        <v>21</v>
      </c>
      <c r="P1384" s="123">
        <f>J1384*(O1384/100)</f>
        <v>0</v>
      </c>
      <c r="Q1384" s="123">
        <f>J1384+P1384</f>
        <v>0</v>
      </c>
      <c r="R1384" s="9"/>
      <c r="S1384" s="9"/>
      <c r="T1384" s="9"/>
    </row>
    <row r="1385" spans="1:20" outlineLevel="5" x14ac:dyDescent="0.15">
      <c r="B1385" s="7"/>
      <c r="C1385" s="7"/>
      <c r="D1385" s="7"/>
      <c r="E1385" s="7"/>
      <c r="F1385" s="7"/>
      <c r="G1385" s="7"/>
      <c r="H1385" s="7"/>
      <c r="I1385" s="9"/>
      <c r="J1385" s="9"/>
      <c r="K1385" s="7"/>
      <c r="L1385" s="7"/>
      <c r="M1385" s="7"/>
      <c r="N1385" s="7"/>
      <c r="O1385" s="7"/>
      <c r="P1385" s="9"/>
      <c r="Q1385" s="9"/>
    </row>
    <row r="1386" spans="1:20" ht="10.5" outlineLevel="3" x14ac:dyDescent="0.15">
      <c r="A1386" s="69" t="s">
        <v>483</v>
      </c>
      <c r="B1386" s="103">
        <v>4</v>
      </c>
      <c r="C1386" s="104"/>
      <c r="D1386" s="105" t="s">
        <v>499</v>
      </c>
      <c r="E1386" s="105"/>
      <c r="F1386" s="106" t="s">
        <v>136</v>
      </c>
      <c r="G1386" s="105"/>
      <c r="H1386" s="107"/>
      <c r="I1386" s="108"/>
      <c r="J1386" s="71">
        <f>SUBTOTAL(9,J1387:J1392)</f>
        <v>0</v>
      </c>
      <c r="K1386" s="107"/>
      <c r="L1386" s="72">
        <f>SUBTOTAL(9,L1387:L1392)</f>
        <v>0.18637999999999999</v>
      </c>
      <c r="M1386" s="107"/>
      <c r="N1386" s="72">
        <f>SUBTOTAL(9,N1387:N1392)</f>
        <v>0</v>
      </c>
      <c r="O1386" s="109"/>
      <c r="P1386" s="71">
        <f>SUBTOTAL(9,P1387:P1392)</f>
        <v>0</v>
      </c>
      <c r="Q1386" s="71">
        <f>SUBTOTAL(9,Q1387:Q1392)</f>
        <v>0</v>
      </c>
      <c r="R1386" s="7"/>
      <c r="S1386" s="9"/>
      <c r="T1386" s="9"/>
    </row>
    <row r="1387" spans="1:20" ht="9" outlineLevel="4" x14ac:dyDescent="0.15">
      <c r="A1387" s="73" t="s">
        <v>484</v>
      </c>
      <c r="B1387" s="110">
        <v>5</v>
      </c>
      <c r="C1387" s="111"/>
      <c r="D1387" s="112" t="s">
        <v>500</v>
      </c>
      <c r="E1387" s="112"/>
      <c r="F1387" s="113" t="s">
        <v>140</v>
      </c>
      <c r="G1387" s="112"/>
      <c r="H1387" s="114"/>
      <c r="I1387" s="115"/>
      <c r="J1387" s="75">
        <f>SUBTOTAL(9,J1388:J1392)</f>
        <v>0</v>
      </c>
      <c r="K1387" s="114"/>
      <c r="L1387" s="76">
        <f>SUBTOTAL(9,L1388:L1392)</f>
        <v>0.18637999999999999</v>
      </c>
      <c r="M1387" s="114"/>
      <c r="N1387" s="76">
        <f>SUBTOTAL(9,N1388:N1392)</f>
        <v>0</v>
      </c>
      <c r="O1387" s="116"/>
      <c r="P1387" s="75">
        <f>SUBTOTAL(9,P1388:P1392)</f>
        <v>0</v>
      </c>
      <c r="Q1387" s="75">
        <f>SUBTOTAL(9,Q1388:Q1392)</f>
        <v>0</v>
      </c>
      <c r="R1387" s="7"/>
      <c r="S1387" s="9"/>
      <c r="T1387" s="9"/>
    </row>
    <row r="1388" spans="1:20" ht="11.25" outlineLevel="5" x14ac:dyDescent="0.2">
      <c r="A1388" s="12"/>
      <c r="B1388" s="117"/>
      <c r="C1388" s="118">
        <v>967</v>
      </c>
      <c r="D1388" s="119" t="s">
        <v>621</v>
      </c>
      <c r="E1388" s="120" t="s">
        <v>2170</v>
      </c>
      <c r="F1388" s="121" t="s">
        <v>2171</v>
      </c>
      <c r="G1388" s="119" t="s">
        <v>570</v>
      </c>
      <c r="H1388" s="122">
        <v>1</v>
      </c>
      <c r="I1388" s="150"/>
      <c r="J1388" s="123">
        <f>H1388*I1388</f>
        <v>0</v>
      </c>
      <c r="K1388" s="122">
        <v>5.4600000000000003E-2</v>
      </c>
      <c r="L1388" s="122">
        <f>H1388*K1388</f>
        <v>5.4600000000000003E-2</v>
      </c>
      <c r="M1388" s="122"/>
      <c r="N1388" s="122">
        <f>H1388*M1388</f>
        <v>0</v>
      </c>
      <c r="O1388" s="123">
        <v>21</v>
      </c>
      <c r="P1388" s="123">
        <f>J1388*(O1388/100)</f>
        <v>0</v>
      </c>
      <c r="Q1388" s="123">
        <f>J1388+P1388</f>
        <v>0</v>
      </c>
      <c r="R1388" s="9"/>
      <c r="S1388" s="9"/>
      <c r="T1388" s="9"/>
    </row>
    <row r="1389" spans="1:20" ht="11.25" outlineLevel="5" x14ac:dyDescent="0.2">
      <c r="A1389" s="12"/>
      <c r="B1389" s="117"/>
      <c r="C1389" s="118">
        <v>968</v>
      </c>
      <c r="D1389" s="119" t="s">
        <v>621</v>
      </c>
      <c r="E1389" s="120" t="s">
        <v>2172</v>
      </c>
      <c r="F1389" s="121" t="s">
        <v>2173</v>
      </c>
      <c r="G1389" s="119" t="s">
        <v>570</v>
      </c>
      <c r="H1389" s="122">
        <v>4</v>
      </c>
      <c r="I1389" s="150"/>
      <c r="J1389" s="123">
        <f>H1389*I1389</f>
        <v>0</v>
      </c>
      <c r="K1389" s="122">
        <v>2.1000000000000001E-2</v>
      </c>
      <c r="L1389" s="122">
        <f>H1389*K1389</f>
        <v>8.4000000000000005E-2</v>
      </c>
      <c r="M1389" s="122"/>
      <c r="N1389" s="122">
        <f>H1389*M1389</f>
        <v>0</v>
      </c>
      <c r="O1389" s="123">
        <v>21</v>
      </c>
      <c r="P1389" s="123">
        <f>J1389*(O1389/100)</f>
        <v>0</v>
      </c>
      <c r="Q1389" s="123">
        <f>J1389+P1389</f>
        <v>0</v>
      </c>
      <c r="R1389" s="9"/>
      <c r="S1389" s="9"/>
      <c r="T1389" s="9"/>
    </row>
    <row r="1390" spans="1:20" ht="11.25" outlineLevel="5" x14ac:dyDescent="0.2">
      <c r="A1390" s="12"/>
      <c r="B1390" s="117"/>
      <c r="C1390" s="118">
        <v>969</v>
      </c>
      <c r="D1390" s="119" t="s">
        <v>501</v>
      </c>
      <c r="E1390" s="120" t="s">
        <v>2174</v>
      </c>
      <c r="F1390" s="121" t="s">
        <v>2175</v>
      </c>
      <c r="G1390" s="119" t="s">
        <v>570</v>
      </c>
      <c r="H1390" s="122">
        <v>4</v>
      </c>
      <c r="I1390" s="150"/>
      <c r="J1390" s="123">
        <f>H1390*I1390</f>
        <v>0</v>
      </c>
      <c r="K1390" s="122">
        <v>1.0189999999999999E-2</v>
      </c>
      <c r="L1390" s="122">
        <f>H1390*K1390</f>
        <v>4.0759999999999998E-2</v>
      </c>
      <c r="M1390" s="122"/>
      <c r="N1390" s="122">
        <f>H1390*M1390</f>
        <v>0</v>
      </c>
      <c r="O1390" s="123">
        <v>21</v>
      </c>
      <c r="P1390" s="123">
        <f>J1390*(O1390/100)</f>
        <v>0</v>
      </c>
      <c r="Q1390" s="123">
        <f>J1390+P1390</f>
        <v>0</v>
      </c>
      <c r="R1390" s="9"/>
      <c r="S1390" s="9"/>
      <c r="T1390" s="9"/>
    </row>
    <row r="1391" spans="1:20" ht="11.25" outlineLevel="5" x14ac:dyDescent="0.2">
      <c r="A1391" s="12"/>
      <c r="B1391" s="117"/>
      <c r="C1391" s="118">
        <v>970</v>
      </c>
      <c r="D1391" s="119" t="s">
        <v>501</v>
      </c>
      <c r="E1391" s="120" t="s">
        <v>2176</v>
      </c>
      <c r="F1391" s="121" t="s">
        <v>2177</v>
      </c>
      <c r="G1391" s="119" t="s">
        <v>570</v>
      </c>
      <c r="H1391" s="122">
        <v>1</v>
      </c>
      <c r="I1391" s="150"/>
      <c r="J1391" s="123">
        <f>H1391*I1391</f>
        <v>0</v>
      </c>
      <c r="K1391" s="122">
        <v>7.0200000000000002E-3</v>
      </c>
      <c r="L1391" s="122">
        <f>H1391*K1391</f>
        <v>7.0200000000000002E-3</v>
      </c>
      <c r="M1391" s="122"/>
      <c r="N1391" s="122">
        <f>H1391*M1391</f>
        <v>0</v>
      </c>
      <c r="O1391" s="123">
        <v>21</v>
      </c>
      <c r="P1391" s="123">
        <f>J1391*(O1391/100)</f>
        <v>0</v>
      </c>
      <c r="Q1391" s="123">
        <f>J1391+P1391</f>
        <v>0</v>
      </c>
      <c r="R1391" s="9"/>
      <c r="S1391" s="9"/>
      <c r="T1391" s="9"/>
    </row>
    <row r="1392" spans="1:20" outlineLevel="5" x14ac:dyDescent="0.15">
      <c r="B1392" s="7"/>
      <c r="C1392" s="7"/>
      <c r="D1392" s="7"/>
      <c r="E1392" s="7"/>
      <c r="F1392" s="7"/>
      <c r="G1392" s="7"/>
      <c r="H1392" s="7"/>
      <c r="I1392" s="9"/>
      <c r="J1392" s="9"/>
      <c r="K1392" s="7"/>
      <c r="L1392" s="7"/>
      <c r="M1392" s="7"/>
      <c r="N1392" s="7"/>
      <c r="O1392" s="7"/>
      <c r="P1392" s="9"/>
      <c r="Q1392" s="9"/>
    </row>
    <row r="1393" spans="1:20" ht="10.5" outlineLevel="3" x14ac:dyDescent="0.15">
      <c r="A1393" s="69" t="s">
        <v>485</v>
      </c>
      <c r="B1393" s="103">
        <v>4</v>
      </c>
      <c r="C1393" s="104"/>
      <c r="D1393" s="105" t="s">
        <v>499</v>
      </c>
      <c r="E1393" s="105"/>
      <c r="F1393" s="106" t="s">
        <v>71</v>
      </c>
      <c r="G1393" s="105"/>
      <c r="H1393" s="107"/>
      <c r="I1393" s="108"/>
      <c r="J1393" s="71">
        <f>SUBTOTAL(9,J1394:J1407)</f>
        <v>0</v>
      </c>
      <c r="K1393" s="107"/>
      <c r="L1393" s="72">
        <f>SUBTOTAL(9,L1394:L1407)</f>
        <v>9.4509661999999999</v>
      </c>
      <c r="M1393" s="107"/>
      <c r="N1393" s="72">
        <f>SUBTOTAL(9,N1394:N1407)</f>
        <v>25.606680000000001</v>
      </c>
      <c r="O1393" s="109"/>
      <c r="P1393" s="71">
        <f>SUBTOTAL(9,P1394:P1407)</f>
        <v>0</v>
      </c>
      <c r="Q1393" s="71">
        <f>SUBTOTAL(9,Q1394:Q1407)</f>
        <v>0</v>
      </c>
      <c r="R1393" s="7"/>
      <c r="S1393" s="9"/>
      <c r="T1393" s="9"/>
    </row>
    <row r="1394" spans="1:20" ht="9" outlineLevel="4" x14ac:dyDescent="0.15">
      <c r="A1394" s="73" t="s">
        <v>486</v>
      </c>
      <c r="B1394" s="110">
        <v>5</v>
      </c>
      <c r="C1394" s="111"/>
      <c r="D1394" s="112" t="s">
        <v>500</v>
      </c>
      <c r="E1394" s="112"/>
      <c r="F1394" s="113" t="s">
        <v>487</v>
      </c>
      <c r="G1394" s="112"/>
      <c r="H1394" s="114"/>
      <c r="I1394" s="115"/>
      <c r="J1394" s="75">
        <f>SUBTOTAL(9,J1395:J1399)</f>
        <v>0</v>
      </c>
      <c r="K1394" s="114"/>
      <c r="L1394" s="76">
        <f>SUBTOTAL(9,L1395:L1399)</f>
        <v>9.4509661999999999</v>
      </c>
      <c r="M1394" s="114"/>
      <c r="N1394" s="76">
        <f>SUBTOTAL(9,N1395:N1399)</f>
        <v>0</v>
      </c>
      <c r="O1394" s="116"/>
      <c r="P1394" s="75">
        <f>SUBTOTAL(9,P1395:P1399)</f>
        <v>0</v>
      </c>
      <c r="Q1394" s="75">
        <f>SUBTOTAL(9,Q1395:Q1399)</f>
        <v>0</v>
      </c>
      <c r="R1394" s="7"/>
      <c r="S1394" s="9"/>
      <c r="T1394" s="9"/>
    </row>
    <row r="1395" spans="1:20" ht="11.25" outlineLevel="5" x14ac:dyDescent="0.2">
      <c r="A1395" s="12"/>
      <c r="B1395" s="117"/>
      <c r="C1395" s="118">
        <v>971</v>
      </c>
      <c r="D1395" s="119" t="s">
        <v>621</v>
      </c>
      <c r="E1395" s="120" t="s">
        <v>2178</v>
      </c>
      <c r="F1395" s="121" t="s">
        <v>2179</v>
      </c>
      <c r="G1395" s="119" t="s">
        <v>547</v>
      </c>
      <c r="H1395" s="122">
        <v>27.3</v>
      </c>
      <c r="I1395" s="150"/>
      <c r="J1395" s="123">
        <f>H1395*I1395</f>
        <v>0</v>
      </c>
      <c r="K1395" s="122">
        <v>0.08</v>
      </c>
      <c r="L1395" s="122">
        <f>H1395*K1395</f>
        <v>2.1840000000000002</v>
      </c>
      <c r="M1395" s="122"/>
      <c r="N1395" s="122">
        <f>H1395*M1395</f>
        <v>0</v>
      </c>
      <c r="O1395" s="123">
        <v>21</v>
      </c>
      <c r="P1395" s="123">
        <f>J1395*(O1395/100)</f>
        <v>0</v>
      </c>
      <c r="Q1395" s="123">
        <f>J1395+P1395</f>
        <v>0</v>
      </c>
      <c r="R1395" s="9"/>
      <c r="S1395" s="9"/>
      <c r="T1395" s="9"/>
    </row>
    <row r="1396" spans="1:20" ht="11.25" outlineLevel="5" x14ac:dyDescent="0.2">
      <c r="A1396" s="12"/>
      <c r="B1396" s="117"/>
      <c r="C1396" s="118">
        <v>972</v>
      </c>
      <c r="D1396" s="119" t="s">
        <v>501</v>
      </c>
      <c r="E1396" s="120" t="s">
        <v>2180</v>
      </c>
      <c r="F1396" s="121" t="s">
        <v>2181</v>
      </c>
      <c r="G1396" s="119" t="s">
        <v>547</v>
      </c>
      <c r="H1396" s="122">
        <v>26</v>
      </c>
      <c r="I1396" s="150"/>
      <c r="J1396" s="123">
        <f>H1396*I1396</f>
        <v>0</v>
      </c>
      <c r="K1396" s="122">
        <v>0.15540000000000001</v>
      </c>
      <c r="L1396" s="122">
        <f>H1396*K1396</f>
        <v>4.0404</v>
      </c>
      <c r="M1396" s="122"/>
      <c r="N1396" s="122">
        <f>H1396*M1396</f>
        <v>0</v>
      </c>
      <c r="O1396" s="123">
        <v>21</v>
      </c>
      <c r="P1396" s="123">
        <f>J1396*(O1396/100)</f>
        <v>0</v>
      </c>
      <c r="Q1396" s="123">
        <f>J1396+P1396</f>
        <v>0</v>
      </c>
      <c r="R1396" s="9"/>
      <c r="S1396" s="9"/>
      <c r="T1396" s="9"/>
    </row>
    <row r="1397" spans="1:20" ht="11.25" outlineLevel="5" x14ac:dyDescent="0.2">
      <c r="A1397" s="12"/>
      <c r="B1397" s="117"/>
      <c r="C1397" s="118">
        <v>973</v>
      </c>
      <c r="D1397" s="119" t="s">
        <v>501</v>
      </c>
      <c r="E1397" s="120" t="s">
        <v>2182</v>
      </c>
      <c r="F1397" s="121" t="s">
        <v>2183</v>
      </c>
      <c r="G1397" s="119" t="s">
        <v>507</v>
      </c>
      <c r="H1397" s="122">
        <v>1.4300000000000002</v>
      </c>
      <c r="I1397" s="150"/>
      <c r="J1397" s="123">
        <f>H1397*I1397</f>
        <v>0</v>
      </c>
      <c r="K1397" s="122">
        <v>2.2563399999999998</v>
      </c>
      <c r="L1397" s="122">
        <f>H1397*K1397</f>
        <v>3.2265662000000002</v>
      </c>
      <c r="M1397" s="122"/>
      <c r="N1397" s="122">
        <f>H1397*M1397</f>
        <v>0</v>
      </c>
      <c r="O1397" s="123">
        <v>21</v>
      </c>
      <c r="P1397" s="123">
        <f>J1397*(O1397/100)</f>
        <v>0</v>
      </c>
      <c r="Q1397" s="123">
        <f>J1397+P1397</f>
        <v>0</v>
      </c>
      <c r="R1397" s="9"/>
      <c r="S1397" s="9"/>
      <c r="T1397" s="9"/>
    </row>
    <row r="1398" spans="1:20" ht="11.25" outlineLevel="5" x14ac:dyDescent="0.2">
      <c r="A1398" s="12"/>
      <c r="B1398" s="117"/>
      <c r="C1398" s="118">
        <v>974</v>
      </c>
      <c r="D1398" s="119" t="s">
        <v>501</v>
      </c>
      <c r="E1398" s="120" t="s">
        <v>739</v>
      </c>
      <c r="F1398" s="121" t="s">
        <v>740</v>
      </c>
      <c r="G1398" s="119" t="s">
        <v>547</v>
      </c>
      <c r="H1398" s="122">
        <v>59.228000000000002</v>
      </c>
      <c r="I1398" s="150"/>
      <c r="J1398" s="123">
        <f>H1398*I1398</f>
        <v>0</v>
      </c>
      <c r="K1398" s="122"/>
      <c r="L1398" s="122">
        <f>H1398*K1398</f>
        <v>0</v>
      </c>
      <c r="M1398" s="122"/>
      <c r="N1398" s="122">
        <f>H1398*M1398</f>
        <v>0</v>
      </c>
      <c r="O1398" s="123">
        <v>21</v>
      </c>
      <c r="P1398" s="123">
        <f>J1398*(O1398/100)</f>
        <v>0</v>
      </c>
      <c r="Q1398" s="123">
        <f>J1398+P1398</f>
        <v>0</v>
      </c>
      <c r="R1398" s="9"/>
      <c r="S1398" s="9"/>
      <c r="T1398" s="9"/>
    </row>
    <row r="1399" spans="1:20" outlineLevel="5" x14ac:dyDescent="0.15">
      <c r="B1399" s="7"/>
      <c r="C1399" s="7"/>
      <c r="D1399" s="7"/>
      <c r="E1399" s="7"/>
      <c r="F1399" s="7"/>
      <c r="G1399" s="7"/>
      <c r="H1399" s="7"/>
      <c r="I1399" s="9"/>
      <c r="J1399" s="9"/>
      <c r="K1399" s="7"/>
      <c r="L1399" s="7"/>
      <c r="M1399" s="7"/>
      <c r="N1399" s="7"/>
      <c r="O1399" s="7"/>
      <c r="P1399" s="9"/>
      <c r="Q1399" s="9"/>
    </row>
    <row r="1400" spans="1:20" ht="9" outlineLevel="4" x14ac:dyDescent="0.15">
      <c r="A1400" s="73" t="s">
        <v>488</v>
      </c>
      <c r="B1400" s="110">
        <v>5</v>
      </c>
      <c r="C1400" s="111"/>
      <c r="D1400" s="112" t="s">
        <v>500</v>
      </c>
      <c r="E1400" s="112"/>
      <c r="F1400" s="113" t="s">
        <v>79</v>
      </c>
      <c r="G1400" s="112"/>
      <c r="H1400" s="114"/>
      <c r="I1400" s="115"/>
      <c r="J1400" s="75">
        <f>SUBTOTAL(9,J1401:J1407)</f>
        <v>0</v>
      </c>
      <c r="K1400" s="114"/>
      <c r="L1400" s="76">
        <f>SUBTOTAL(9,L1401:L1407)</f>
        <v>0</v>
      </c>
      <c r="M1400" s="114"/>
      <c r="N1400" s="76">
        <f>SUBTOTAL(9,N1401:N1407)</f>
        <v>25.606680000000001</v>
      </c>
      <c r="O1400" s="116"/>
      <c r="P1400" s="75">
        <f>SUBTOTAL(9,P1401:P1407)</f>
        <v>0</v>
      </c>
      <c r="Q1400" s="75">
        <f>SUBTOTAL(9,Q1401:Q1407)</f>
        <v>0</v>
      </c>
      <c r="R1400" s="7"/>
      <c r="S1400" s="9"/>
      <c r="T1400" s="9"/>
    </row>
    <row r="1401" spans="1:20" ht="11.25" outlineLevel="5" x14ac:dyDescent="0.2">
      <c r="A1401" s="12"/>
      <c r="B1401" s="117"/>
      <c r="C1401" s="118">
        <v>975</v>
      </c>
      <c r="D1401" s="119" t="s">
        <v>501</v>
      </c>
      <c r="E1401" s="120" t="s">
        <v>532</v>
      </c>
      <c r="F1401" s="121" t="s">
        <v>533</v>
      </c>
      <c r="G1401" s="119" t="s">
        <v>534</v>
      </c>
      <c r="H1401" s="122">
        <v>34.142000000000003</v>
      </c>
      <c r="I1401" s="150"/>
      <c r="J1401" s="123">
        <f t="shared" ref="J1401:J1406" si="290">H1401*I1401</f>
        <v>0</v>
      </c>
      <c r="K1401" s="122"/>
      <c r="L1401" s="122">
        <f t="shared" ref="L1401:L1406" si="291">H1401*K1401</f>
        <v>0</v>
      </c>
      <c r="M1401" s="122"/>
      <c r="N1401" s="122">
        <f t="shared" ref="N1401:N1406" si="292">H1401*M1401</f>
        <v>0</v>
      </c>
      <c r="O1401" s="123">
        <v>21</v>
      </c>
      <c r="P1401" s="123">
        <f t="shared" ref="P1401:P1406" si="293">J1401*(O1401/100)</f>
        <v>0</v>
      </c>
      <c r="Q1401" s="123">
        <f t="shared" ref="Q1401:Q1406" si="294">J1401+P1401</f>
        <v>0</v>
      </c>
      <c r="R1401" s="9"/>
      <c r="S1401" s="9"/>
      <c r="T1401" s="9"/>
    </row>
    <row r="1402" spans="1:20" ht="22.5" outlineLevel="5" x14ac:dyDescent="0.2">
      <c r="A1402" s="12"/>
      <c r="B1402" s="117"/>
      <c r="C1402" s="118">
        <v>976</v>
      </c>
      <c r="D1402" s="119" t="s">
        <v>501</v>
      </c>
      <c r="E1402" s="120" t="s">
        <v>707</v>
      </c>
      <c r="F1402" s="121" t="s">
        <v>708</v>
      </c>
      <c r="G1402" s="119" t="s">
        <v>507</v>
      </c>
      <c r="H1402" s="122">
        <v>11.6394</v>
      </c>
      <c r="I1402" s="150"/>
      <c r="J1402" s="123">
        <f t="shared" si="290"/>
        <v>0</v>
      </c>
      <c r="K1402" s="122"/>
      <c r="L1402" s="122">
        <f t="shared" si="291"/>
        <v>0</v>
      </c>
      <c r="M1402" s="122">
        <v>2.2000000000000002</v>
      </c>
      <c r="N1402" s="122">
        <f t="shared" si="292"/>
        <v>25.606680000000001</v>
      </c>
      <c r="O1402" s="123">
        <v>21</v>
      </c>
      <c r="P1402" s="123">
        <f t="shared" si="293"/>
        <v>0</v>
      </c>
      <c r="Q1402" s="123">
        <f t="shared" si="294"/>
        <v>0</v>
      </c>
      <c r="R1402" s="9"/>
      <c r="S1402" s="9"/>
      <c r="T1402" s="9"/>
    </row>
    <row r="1403" spans="1:20" ht="11.25" outlineLevel="5" x14ac:dyDescent="0.2">
      <c r="A1403" s="12"/>
      <c r="B1403" s="117"/>
      <c r="C1403" s="118">
        <v>977</v>
      </c>
      <c r="D1403" s="119" t="s">
        <v>501</v>
      </c>
      <c r="E1403" s="120" t="s">
        <v>725</v>
      </c>
      <c r="F1403" s="121" t="s">
        <v>726</v>
      </c>
      <c r="G1403" s="119" t="s">
        <v>534</v>
      </c>
      <c r="H1403" s="122">
        <v>2064.6</v>
      </c>
      <c r="I1403" s="150"/>
      <c r="J1403" s="123">
        <f t="shared" si="290"/>
        <v>0</v>
      </c>
      <c r="K1403" s="122"/>
      <c r="L1403" s="122">
        <f t="shared" si="291"/>
        <v>0</v>
      </c>
      <c r="M1403" s="122"/>
      <c r="N1403" s="122">
        <f t="shared" si="292"/>
        <v>0</v>
      </c>
      <c r="O1403" s="123">
        <v>21</v>
      </c>
      <c r="P1403" s="123">
        <f t="shared" si="293"/>
        <v>0</v>
      </c>
      <c r="Q1403" s="123">
        <f t="shared" si="294"/>
        <v>0</v>
      </c>
      <c r="R1403" s="9"/>
      <c r="S1403" s="9"/>
      <c r="T1403" s="9"/>
    </row>
    <row r="1404" spans="1:20" ht="11.25" outlineLevel="5" x14ac:dyDescent="0.2">
      <c r="A1404" s="12"/>
      <c r="B1404" s="117"/>
      <c r="C1404" s="118">
        <v>978</v>
      </c>
      <c r="D1404" s="119" t="s">
        <v>501</v>
      </c>
      <c r="E1404" s="120" t="s">
        <v>729</v>
      </c>
      <c r="F1404" s="121" t="s">
        <v>730</v>
      </c>
      <c r="G1404" s="119" t="s">
        <v>534</v>
      </c>
      <c r="H1404" s="122">
        <v>68.819999999999993</v>
      </c>
      <c r="I1404" s="150"/>
      <c r="J1404" s="123">
        <f t="shared" si="290"/>
        <v>0</v>
      </c>
      <c r="K1404" s="122"/>
      <c r="L1404" s="122">
        <f t="shared" si="291"/>
        <v>0</v>
      </c>
      <c r="M1404" s="122"/>
      <c r="N1404" s="122">
        <f t="shared" si="292"/>
        <v>0</v>
      </c>
      <c r="O1404" s="123">
        <v>21</v>
      </c>
      <c r="P1404" s="123">
        <f t="shared" si="293"/>
        <v>0</v>
      </c>
      <c r="Q1404" s="123">
        <f t="shared" si="294"/>
        <v>0</v>
      </c>
      <c r="R1404" s="9"/>
      <c r="S1404" s="9"/>
      <c r="T1404" s="9"/>
    </row>
    <row r="1405" spans="1:20" ht="11.25" outlineLevel="5" x14ac:dyDescent="0.2">
      <c r="A1405" s="12"/>
      <c r="B1405" s="117"/>
      <c r="C1405" s="118">
        <v>979</v>
      </c>
      <c r="D1405" s="119" t="s">
        <v>501</v>
      </c>
      <c r="E1405" s="120" t="s">
        <v>731</v>
      </c>
      <c r="F1405" s="121" t="s">
        <v>732</v>
      </c>
      <c r="G1405" s="119" t="s">
        <v>534</v>
      </c>
      <c r="H1405" s="122">
        <v>9.0709999999999997</v>
      </c>
      <c r="I1405" s="150"/>
      <c r="J1405" s="123">
        <f t="shared" si="290"/>
        <v>0</v>
      </c>
      <c r="K1405" s="122"/>
      <c r="L1405" s="122">
        <f t="shared" si="291"/>
        <v>0</v>
      </c>
      <c r="M1405" s="122"/>
      <c r="N1405" s="122">
        <f t="shared" si="292"/>
        <v>0</v>
      </c>
      <c r="O1405" s="123">
        <v>21</v>
      </c>
      <c r="P1405" s="123">
        <f t="shared" si="293"/>
        <v>0</v>
      </c>
      <c r="Q1405" s="123">
        <f t="shared" si="294"/>
        <v>0</v>
      </c>
      <c r="R1405" s="9"/>
      <c r="S1405" s="9"/>
      <c r="T1405" s="9"/>
    </row>
    <row r="1406" spans="1:20" ht="11.25" outlineLevel="5" x14ac:dyDescent="0.2">
      <c r="A1406" s="12"/>
      <c r="B1406" s="117"/>
      <c r="C1406" s="118">
        <v>980</v>
      </c>
      <c r="D1406" s="119" t="s">
        <v>501</v>
      </c>
      <c r="E1406" s="120" t="s">
        <v>2184</v>
      </c>
      <c r="F1406" s="121" t="s">
        <v>2185</v>
      </c>
      <c r="G1406" s="119" t="s">
        <v>534</v>
      </c>
      <c r="H1406" s="122">
        <v>25.606999999999999</v>
      </c>
      <c r="I1406" s="150"/>
      <c r="J1406" s="123">
        <f t="shared" si="290"/>
        <v>0</v>
      </c>
      <c r="K1406" s="122"/>
      <c r="L1406" s="122">
        <f t="shared" si="291"/>
        <v>0</v>
      </c>
      <c r="M1406" s="122"/>
      <c r="N1406" s="122">
        <f t="shared" si="292"/>
        <v>0</v>
      </c>
      <c r="O1406" s="123">
        <v>21</v>
      </c>
      <c r="P1406" s="123">
        <f t="shared" si="293"/>
        <v>0</v>
      </c>
      <c r="Q1406" s="123">
        <f t="shared" si="294"/>
        <v>0</v>
      </c>
      <c r="R1406" s="9"/>
      <c r="S1406" s="9"/>
      <c r="T1406" s="9"/>
    </row>
    <row r="1407" spans="1:20" outlineLevel="5" x14ac:dyDescent="0.15">
      <c r="B1407" s="7"/>
      <c r="C1407" s="7"/>
      <c r="D1407" s="7"/>
      <c r="E1407" s="7"/>
      <c r="F1407" s="7"/>
      <c r="G1407" s="7"/>
      <c r="H1407" s="7"/>
      <c r="I1407" s="9"/>
      <c r="J1407" s="9"/>
      <c r="K1407" s="7"/>
      <c r="L1407" s="7"/>
      <c r="M1407" s="7"/>
      <c r="N1407" s="7"/>
      <c r="O1407" s="7"/>
      <c r="P1407" s="9"/>
      <c r="Q1407" s="9"/>
    </row>
    <row r="1408" spans="1:20" ht="10.5" outlineLevel="3" x14ac:dyDescent="0.15">
      <c r="A1408" s="69" t="s">
        <v>489</v>
      </c>
      <c r="B1408" s="103">
        <v>4</v>
      </c>
      <c r="C1408" s="104"/>
      <c r="D1408" s="105" t="s">
        <v>499</v>
      </c>
      <c r="E1408" s="105"/>
      <c r="F1408" s="106" t="s">
        <v>85</v>
      </c>
      <c r="G1408" s="105"/>
      <c r="H1408" s="107"/>
      <c r="I1408" s="108"/>
      <c r="J1408" s="71">
        <f>SUBTOTAL(9,J1409:J1411)</f>
        <v>0</v>
      </c>
      <c r="K1408" s="107"/>
      <c r="L1408" s="72">
        <f>SUBTOTAL(9,L1409:L1411)</f>
        <v>0</v>
      </c>
      <c r="M1408" s="107"/>
      <c r="N1408" s="72">
        <f>SUBTOTAL(9,N1409:N1411)</f>
        <v>0</v>
      </c>
      <c r="O1408" s="109"/>
      <c r="P1408" s="71">
        <f>SUBTOTAL(9,P1409:P1411)</f>
        <v>0</v>
      </c>
      <c r="Q1408" s="71">
        <f>SUBTOTAL(9,Q1409:Q1411)</f>
        <v>0</v>
      </c>
      <c r="R1408" s="7"/>
      <c r="S1408" s="9"/>
      <c r="T1408" s="9"/>
    </row>
    <row r="1409" spans="1:20" ht="9" outlineLevel="4" x14ac:dyDescent="0.15">
      <c r="A1409" s="73" t="s">
        <v>490</v>
      </c>
      <c r="B1409" s="110">
        <v>5</v>
      </c>
      <c r="C1409" s="111"/>
      <c r="D1409" s="112" t="s">
        <v>500</v>
      </c>
      <c r="E1409" s="112"/>
      <c r="F1409" s="113" t="s">
        <v>491</v>
      </c>
      <c r="G1409" s="112"/>
      <c r="H1409" s="114"/>
      <c r="I1409" s="115"/>
      <c r="J1409" s="75">
        <f>SUBTOTAL(9,J1410:J1411)</f>
        <v>0</v>
      </c>
      <c r="K1409" s="114"/>
      <c r="L1409" s="76">
        <f>SUBTOTAL(9,L1410:L1411)</f>
        <v>0</v>
      </c>
      <c r="M1409" s="114"/>
      <c r="N1409" s="76">
        <f>SUBTOTAL(9,N1410:N1411)</f>
        <v>0</v>
      </c>
      <c r="O1409" s="116"/>
      <c r="P1409" s="75">
        <f>SUBTOTAL(9,P1410:P1411)</f>
        <v>0</v>
      </c>
      <c r="Q1409" s="75">
        <f>SUBTOTAL(9,Q1410:Q1411)</f>
        <v>0</v>
      </c>
      <c r="R1409" s="7"/>
      <c r="S1409" s="9"/>
      <c r="T1409" s="9"/>
    </row>
    <row r="1410" spans="1:20" ht="11.25" outlineLevel="5" x14ac:dyDescent="0.2">
      <c r="A1410" s="12"/>
      <c r="B1410" s="117"/>
      <c r="C1410" s="118">
        <v>981</v>
      </c>
      <c r="D1410" s="119" t="s">
        <v>501</v>
      </c>
      <c r="E1410" s="120" t="s">
        <v>2186</v>
      </c>
      <c r="F1410" s="121" t="s">
        <v>2187</v>
      </c>
      <c r="G1410" s="119" t="s">
        <v>534</v>
      </c>
      <c r="H1410" s="122">
        <v>667.10294619999979</v>
      </c>
      <c r="I1410" s="150"/>
      <c r="J1410" s="123">
        <f>H1410*I1410</f>
        <v>0</v>
      </c>
      <c r="K1410" s="122"/>
      <c r="L1410" s="122">
        <f>H1410*K1410</f>
        <v>0</v>
      </c>
      <c r="M1410" s="122"/>
      <c r="N1410" s="122">
        <f>H1410*M1410</f>
        <v>0</v>
      </c>
      <c r="O1410" s="123">
        <v>21</v>
      </c>
      <c r="P1410" s="123">
        <f>J1410*(O1410/100)</f>
        <v>0</v>
      </c>
      <c r="Q1410" s="123">
        <f>J1410+P1410</f>
        <v>0</v>
      </c>
      <c r="R1410" s="9"/>
      <c r="S1410" s="9"/>
      <c r="T1410" s="9"/>
    </row>
    <row r="1411" spans="1:20" outlineLevel="5" x14ac:dyDescent="0.15">
      <c r="B1411" s="7"/>
      <c r="C1411" s="7"/>
      <c r="D1411" s="7"/>
      <c r="E1411" s="7"/>
      <c r="F1411" s="7"/>
      <c r="G1411" s="7"/>
      <c r="H1411" s="7"/>
      <c r="I1411" s="9"/>
      <c r="J1411" s="9"/>
      <c r="K1411" s="7"/>
      <c r="L1411" s="7"/>
      <c r="M1411" s="7"/>
      <c r="N1411" s="7"/>
      <c r="O1411" s="7"/>
      <c r="P1411" s="9"/>
      <c r="Q1411" s="9"/>
    </row>
    <row r="1412" spans="1:20" ht="10.5" outlineLevel="3" x14ac:dyDescent="0.15">
      <c r="A1412" s="69" t="s">
        <v>492</v>
      </c>
      <c r="B1412" s="103">
        <v>4</v>
      </c>
      <c r="C1412" s="104"/>
      <c r="D1412" s="105" t="s">
        <v>499</v>
      </c>
      <c r="E1412" s="105"/>
      <c r="F1412" s="106" t="s">
        <v>125</v>
      </c>
      <c r="G1412" s="105"/>
      <c r="H1412" s="107"/>
      <c r="I1412" s="108"/>
      <c r="J1412" s="71">
        <f>SUBTOTAL(9,J1413:J1417)</f>
        <v>0</v>
      </c>
      <c r="K1412" s="107"/>
      <c r="L1412" s="72">
        <f>SUBTOTAL(9,L1413:L1417)</f>
        <v>0</v>
      </c>
      <c r="M1412" s="107"/>
      <c r="N1412" s="72">
        <f>SUBTOTAL(9,N1413:N1417)</f>
        <v>0</v>
      </c>
      <c r="O1412" s="109"/>
      <c r="P1412" s="71">
        <f>SUBTOTAL(9,P1413:P1417)</f>
        <v>0</v>
      </c>
      <c r="Q1412" s="71">
        <f>SUBTOTAL(9,Q1413:Q1417)</f>
        <v>0</v>
      </c>
      <c r="R1412" s="7"/>
      <c r="S1412" s="9"/>
      <c r="T1412" s="9"/>
    </row>
    <row r="1413" spans="1:20" ht="9" outlineLevel="4" x14ac:dyDescent="0.15">
      <c r="A1413" s="73" t="s">
        <v>493</v>
      </c>
      <c r="B1413" s="110">
        <v>5</v>
      </c>
      <c r="C1413" s="111"/>
      <c r="D1413" s="112" t="s">
        <v>500</v>
      </c>
      <c r="E1413" s="112"/>
      <c r="F1413" s="113" t="s">
        <v>494</v>
      </c>
      <c r="G1413" s="112"/>
      <c r="H1413" s="114"/>
      <c r="I1413" s="115"/>
      <c r="J1413" s="75">
        <f>SUBTOTAL(9,J1414:J1417)</f>
        <v>0</v>
      </c>
      <c r="K1413" s="114"/>
      <c r="L1413" s="76">
        <f>SUBTOTAL(9,L1414:L1417)</f>
        <v>0</v>
      </c>
      <c r="M1413" s="114"/>
      <c r="N1413" s="76">
        <f>SUBTOTAL(9,N1414:N1417)</f>
        <v>0</v>
      </c>
      <c r="O1413" s="116"/>
      <c r="P1413" s="75">
        <f>SUBTOTAL(9,P1414:P1417)</f>
        <v>0</v>
      </c>
      <c r="Q1413" s="75">
        <f>SUBTOTAL(9,Q1414:Q1417)</f>
        <v>0</v>
      </c>
      <c r="R1413" s="7"/>
      <c r="S1413" s="9"/>
      <c r="T1413" s="9"/>
    </row>
    <row r="1414" spans="1:20" ht="11.25" outlineLevel="5" x14ac:dyDescent="0.2">
      <c r="A1414" s="12"/>
      <c r="B1414" s="117"/>
      <c r="C1414" s="118">
        <v>982</v>
      </c>
      <c r="D1414" s="119" t="s">
        <v>903</v>
      </c>
      <c r="E1414" s="120" t="s">
        <v>2188</v>
      </c>
      <c r="F1414" s="121" t="s">
        <v>905</v>
      </c>
      <c r="G1414" s="119" t="s">
        <v>594</v>
      </c>
      <c r="H1414" s="122">
        <v>1</v>
      </c>
      <c r="I1414" s="150"/>
      <c r="J1414" s="123">
        <f>H1414*I1414</f>
        <v>0</v>
      </c>
      <c r="K1414" s="122"/>
      <c r="L1414" s="122">
        <f>H1414*K1414</f>
        <v>0</v>
      </c>
      <c r="M1414" s="122"/>
      <c r="N1414" s="122">
        <f>H1414*M1414</f>
        <v>0</v>
      </c>
      <c r="O1414" s="123">
        <v>21</v>
      </c>
      <c r="P1414" s="123">
        <f>J1414*(O1414/100)</f>
        <v>0</v>
      </c>
      <c r="Q1414" s="123">
        <f>J1414+P1414</f>
        <v>0</v>
      </c>
      <c r="R1414" s="9"/>
      <c r="S1414" s="9"/>
      <c r="T1414" s="9"/>
    </row>
    <row r="1415" spans="1:20" ht="11.25" outlineLevel="5" x14ac:dyDescent="0.2">
      <c r="A1415" s="12"/>
      <c r="B1415" s="117"/>
      <c r="C1415" s="118">
        <v>983</v>
      </c>
      <c r="D1415" s="119" t="s">
        <v>903</v>
      </c>
      <c r="E1415" s="120" t="s">
        <v>2189</v>
      </c>
      <c r="F1415" s="121" t="s">
        <v>907</v>
      </c>
      <c r="G1415" s="119" t="s">
        <v>594</v>
      </c>
      <c r="H1415" s="122">
        <v>1</v>
      </c>
      <c r="I1415" s="150"/>
      <c r="J1415" s="123">
        <f>H1415*I1415</f>
        <v>0</v>
      </c>
      <c r="K1415" s="122"/>
      <c r="L1415" s="122">
        <f>H1415*K1415</f>
        <v>0</v>
      </c>
      <c r="M1415" s="122"/>
      <c r="N1415" s="122">
        <f>H1415*M1415</f>
        <v>0</v>
      </c>
      <c r="O1415" s="123">
        <v>21</v>
      </c>
      <c r="P1415" s="123">
        <f>J1415*(O1415/100)</f>
        <v>0</v>
      </c>
      <c r="Q1415" s="123">
        <f>J1415+P1415</f>
        <v>0</v>
      </c>
      <c r="R1415" s="9"/>
      <c r="S1415" s="9"/>
      <c r="T1415" s="9"/>
    </row>
    <row r="1416" spans="1:20" ht="11.25" outlineLevel="5" x14ac:dyDescent="0.2">
      <c r="A1416" s="12"/>
      <c r="B1416" s="117"/>
      <c r="C1416" s="118">
        <v>984</v>
      </c>
      <c r="D1416" s="119" t="s">
        <v>903</v>
      </c>
      <c r="E1416" s="120" t="s">
        <v>2190</v>
      </c>
      <c r="F1416" s="121" t="s">
        <v>909</v>
      </c>
      <c r="G1416" s="119" t="s">
        <v>594</v>
      </c>
      <c r="H1416" s="122">
        <v>1</v>
      </c>
      <c r="I1416" s="150"/>
      <c r="J1416" s="123">
        <f>H1416*I1416</f>
        <v>0</v>
      </c>
      <c r="K1416" s="122"/>
      <c r="L1416" s="122">
        <f>H1416*K1416</f>
        <v>0</v>
      </c>
      <c r="M1416" s="122"/>
      <c r="N1416" s="122">
        <f>H1416*M1416</f>
        <v>0</v>
      </c>
      <c r="O1416" s="123">
        <v>21</v>
      </c>
      <c r="P1416" s="123">
        <f>J1416*(O1416/100)</f>
        <v>0</v>
      </c>
      <c r="Q1416" s="123">
        <f>J1416+P1416</f>
        <v>0</v>
      </c>
      <c r="R1416" s="9"/>
      <c r="S1416" s="9"/>
      <c r="T1416" s="9"/>
    </row>
    <row r="1417" spans="1:20" outlineLevel="5" x14ac:dyDescent="0.15">
      <c r="B1417" s="7"/>
      <c r="C1417" s="7"/>
      <c r="D1417" s="7"/>
      <c r="E1417" s="7"/>
      <c r="F1417" s="7"/>
      <c r="G1417" s="7"/>
      <c r="H1417" s="7"/>
      <c r="I1417" s="9"/>
      <c r="J1417" s="9"/>
      <c r="K1417" s="7"/>
      <c r="L1417" s="7"/>
      <c r="M1417" s="7"/>
      <c r="N1417" s="7"/>
      <c r="O1417" s="7"/>
      <c r="P1417" s="9"/>
      <c r="Q1417" s="9"/>
    </row>
    <row r="1418" spans="1:20" outlineLevel="1" x14ac:dyDescent="0.15"/>
  </sheetData>
  <sheetProtection algorithmName="SHA-512" hashValue="AhldJ1aaXsEewUZKUiBgyNFWGbAAsNFotidP5dsApHl/aihTd8m7xwuhkckUyITghZgkb2bSMJg0Q0phhy89gA==" saltValue="JKLnwzcenkiepmyR08MB0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90" fitToHeight="0" pageOrder="overThenDown" orientation="landscape" r:id="rId1"/>
  <headerFooter>
    <oddHeader>&amp;L&amp;8&amp;C&amp;8&amp;R&amp;8</oddHeader>
    <oddFooter>&amp;L&amp;8Vytvořeno systémem euroCALC4&amp;C&amp;P/&amp;N&amp;R&amp;8&amp;[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19</vt:i4>
      </vt:variant>
    </vt:vector>
  </HeadingPairs>
  <TitlesOfParts>
    <vt:vector size="22" baseType="lpstr">
      <vt:lpstr>Krycí List</vt:lpstr>
      <vt:lpstr>Rekapitulace</vt:lpstr>
      <vt:lpstr>Zakázka</vt:lpstr>
      <vt:lpstr>__3FD872C1_8887_4EA3_9FC2_897EF4F3D2C3_ITEM__</vt:lpstr>
      <vt:lpstr>__3FD872C1_8887_4EA3_9FC2_897EF4F3D2C3_ITEM_GROUP1__</vt:lpstr>
      <vt:lpstr>__3FD872C1_8887_4EA3_9FC2_897EF4F3D2C3_ITEM_GROUP1_RECAP__</vt:lpstr>
      <vt:lpstr>__3FD872C1_8887_4EA3_9FC2_897EF4F3D2C3_ITEM_GROUP2__</vt:lpstr>
      <vt:lpstr>__3FD872C1_8887_4EA3_9FC2_897EF4F3D2C3_ITEM_GROUP2_RECAP__</vt:lpstr>
      <vt:lpstr>__3FD872C1_8887_4EA3_9FC2_897EF4F3D2C3_ITEM_GROUP3__X</vt:lpstr>
      <vt:lpstr>__3FD872C1_8887_4EA3_9FC2_897EF4F3D2C3_ITEM_GROUP3_RECAP__</vt:lpstr>
      <vt:lpstr>__3FD872C1_8887_4EA3_9FC2_897EF4F3D2C3_ITEM_GROUP4__X</vt:lpstr>
      <vt:lpstr>__3FD872C1_8887_4EA3_9FC2_897EF4F3D2C3_ITEM_GROUP4_RECAP__</vt:lpstr>
      <vt:lpstr>__3FD872C1_8887_4EA3_9FC2_897EF4F3D2C3_ITEM_GROUP5__X</vt:lpstr>
      <vt:lpstr>__3FD872C1_8887_4EA3_9FC2_897EF4F3D2C3_ITEM_GROUP5_RECAP__</vt:lpstr>
      <vt:lpstr>GROUP_ID</vt:lpstr>
      <vt:lpstr>ITEM_PRICES</vt:lpstr>
      <vt:lpstr>Rekapitulace!Názvy_tisku</vt:lpstr>
      <vt:lpstr>Zakázka!Názvy_tisku</vt:lpstr>
      <vt:lpstr>'Krycí List'!Oblast_tisku</vt:lpstr>
      <vt:lpstr>Rekapitulace!Oblast_tisku</vt:lpstr>
      <vt:lpstr>Zakázka!Oblast_tisku</vt:lpstr>
      <vt:lpstr>VAT_RATES</vt:lpstr>
    </vt:vector>
  </TitlesOfParts>
  <Company>Callida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Němec Tomáš</dc:creator>
  <cp:lastModifiedBy>Lahodný František</cp:lastModifiedBy>
  <cp:lastPrinted>2018-07-13T14:59:02Z</cp:lastPrinted>
  <dcterms:created xsi:type="dcterms:W3CDTF">2021-07-08T10:53:14Z</dcterms:created>
  <dcterms:modified xsi:type="dcterms:W3CDTF">2021-07-08T11:08:17Z</dcterms:modified>
</cp:coreProperties>
</file>