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Rozpočty-2025\Jana B\Staré Město-ul.Hradišťská-V\"/>
    </mc:Choice>
  </mc:AlternateContent>
  <xr:revisionPtr revIDLastSave="0" documentId="13_ncr:11_{0DEA55F4-9602-40BE-8BD0-D848DA63D759}" xr6:coauthVersionLast="47" xr6:coauthVersionMax="47" xr10:uidLastSave="{00000000-0000-0000-0000-000000000000}"/>
  <bookViews>
    <workbookView xWindow="-109" yWindow="-109" windowWidth="26301" windowHeight="14169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IO 01 0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'IO 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Naklady'!$A$1:$Y$74</definedName>
    <definedName name="_xlnm.Print_Area" localSheetId="4">'IO 01 01 Pol'!$A$1:$Y$537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1" i="1"/>
  <c r="F41" i="1"/>
  <c r="G40" i="1"/>
  <c r="F40" i="1"/>
  <c r="G39" i="1"/>
  <c r="F39" i="1"/>
  <c r="G531" i="13"/>
  <c r="BA441" i="13"/>
  <c r="BA371" i="13"/>
  <c r="BA368" i="13"/>
  <c r="BA364" i="13"/>
  <c r="BA332" i="13"/>
  <c r="BA228" i="13"/>
  <c r="BA224" i="13"/>
  <c r="BA220" i="13"/>
  <c r="BA168" i="13"/>
  <c r="BA157" i="13"/>
  <c r="BA116" i="13"/>
  <c r="BA91" i="13"/>
  <c r="BA81" i="13"/>
  <c r="BA77" i="13"/>
  <c r="BA67" i="13"/>
  <c r="BA63" i="13"/>
  <c r="BA54" i="13"/>
  <c r="BA50" i="13"/>
  <c r="BA41" i="13"/>
  <c r="BA37" i="13"/>
  <c r="BA28" i="13"/>
  <c r="BA22" i="13"/>
  <c r="BA16" i="13"/>
  <c r="BA13" i="13"/>
  <c r="BA10" i="13"/>
  <c r="G9" i="13"/>
  <c r="G8" i="13" s="1"/>
  <c r="I9" i="13"/>
  <c r="I8" i="13" s="1"/>
  <c r="K9" i="13"/>
  <c r="K8" i="13" s="1"/>
  <c r="M9" i="13"/>
  <c r="O9" i="13"/>
  <c r="Q9" i="13"/>
  <c r="V9" i="13"/>
  <c r="G12" i="13"/>
  <c r="I12" i="13"/>
  <c r="K12" i="13"/>
  <c r="M12" i="13"/>
  <c r="O12" i="13"/>
  <c r="O8" i="13" s="1"/>
  <c r="Q12" i="13"/>
  <c r="Q8" i="13" s="1"/>
  <c r="V12" i="13"/>
  <c r="V8" i="13" s="1"/>
  <c r="G15" i="13"/>
  <c r="M15" i="13" s="1"/>
  <c r="I15" i="13"/>
  <c r="K15" i="13"/>
  <c r="O15" i="13"/>
  <c r="Q15" i="13"/>
  <c r="V15" i="13"/>
  <c r="G21" i="13"/>
  <c r="I21" i="13"/>
  <c r="K21" i="13"/>
  <c r="M21" i="13"/>
  <c r="O21" i="13"/>
  <c r="Q21" i="13"/>
  <c r="V21" i="13"/>
  <c r="G27" i="13"/>
  <c r="I27" i="13"/>
  <c r="K27" i="13"/>
  <c r="M27" i="13"/>
  <c r="O27" i="13"/>
  <c r="Q27" i="13"/>
  <c r="V27" i="13"/>
  <c r="G36" i="13"/>
  <c r="I36" i="13"/>
  <c r="K36" i="13"/>
  <c r="M36" i="13"/>
  <c r="O36" i="13"/>
  <c r="Q36" i="13"/>
  <c r="V36" i="13"/>
  <c r="G40" i="13"/>
  <c r="I40" i="13"/>
  <c r="K40" i="13"/>
  <c r="M40" i="13"/>
  <c r="O40" i="13"/>
  <c r="Q40" i="13"/>
  <c r="V40" i="13"/>
  <c r="G49" i="13"/>
  <c r="M49" i="13" s="1"/>
  <c r="I49" i="13"/>
  <c r="K49" i="13"/>
  <c r="O49" i="13"/>
  <c r="Q49" i="13"/>
  <c r="V49" i="13"/>
  <c r="G53" i="13"/>
  <c r="I53" i="13"/>
  <c r="K53" i="13"/>
  <c r="M53" i="13"/>
  <c r="O53" i="13"/>
  <c r="Q53" i="13"/>
  <c r="V53" i="13"/>
  <c r="G62" i="13"/>
  <c r="M62" i="13" s="1"/>
  <c r="I62" i="13"/>
  <c r="K62" i="13"/>
  <c r="O62" i="13"/>
  <c r="Q62" i="13"/>
  <c r="V62" i="13"/>
  <c r="G66" i="13"/>
  <c r="I66" i="13"/>
  <c r="K66" i="13"/>
  <c r="M66" i="13"/>
  <c r="O66" i="13"/>
  <c r="Q66" i="13"/>
  <c r="V66" i="13"/>
  <c r="G76" i="13"/>
  <c r="I76" i="13"/>
  <c r="K76" i="13"/>
  <c r="M76" i="13"/>
  <c r="O76" i="13"/>
  <c r="Q76" i="13"/>
  <c r="V76" i="13"/>
  <c r="G80" i="13"/>
  <c r="I80" i="13"/>
  <c r="K80" i="13"/>
  <c r="M80" i="13"/>
  <c r="O80" i="13"/>
  <c r="Q80" i="13"/>
  <c r="V80" i="13"/>
  <c r="G90" i="13"/>
  <c r="I90" i="13"/>
  <c r="K90" i="13"/>
  <c r="M90" i="13"/>
  <c r="O90" i="13"/>
  <c r="Q90" i="13"/>
  <c r="V90" i="13"/>
  <c r="G94" i="13"/>
  <c r="M94" i="13" s="1"/>
  <c r="I94" i="13"/>
  <c r="K94" i="13"/>
  <c r="O94" i="13"/>
  <c r="Q94" i="13"/>
  <c r="V94" i="13"/>
  <c r="G99" i="13"/>
  <c r="I99" i="13"/>
  <c r="K99" i="13"/>
  <c r="M99" i="13"/>
  <c r="O99" i="13"/>
  <c r="Q99" i="13"/>
  <c r="V99" i="13"/>
  <c r="G102" i="13"/>
  <c r="I102" i="13"/>
  <c r="K102" i="13"/>
  <c r="M102" i="13"/>
  <c r="O102" i="13"/>
  <c r="Q102" i="13"/>
  <c r="V102" i="13"/>
  <c r="G105" i="13"/>
  <c r="I105" i="13"/>
  <c r="K105" i="13"/>
  <c r="M105" i="13"/>
  <c r="O105" i="13"/>
  <c r="Q105" i="13"/>
  <c r="V105" i="13"/>
  <c r="G108" i="13"/>
  <c r="I108" i="13"/>
  <c r="K108" i="13"/>
  <c r="M108" i="13"/>
  <c r="O108" i="13"/>
  <c r="Q108" i="13"/>
  <c r="V108" i="13"/>
  <c r="G112" i="13"/>
  <c r="M112" i="13" s="1"/>
  <c r="I112" i="13"/>
  <c r="K112" i="13"/>
  <c r="O112" i="13"/>
  <c r="Q112" i="13"/>
  <c r="V112" i="13"/>
  <c r="G115" i="13"/>
  <c r="I115" i="13"/>
  <c r="K115" i="13"/>
  <c r="M115" i="13"/>
  <c r="O115" i="13"/>
  <c r="Q115" i="13"/>
  <c r="V115" i="13"/>
  <c r="G120" i="13"/>
  <c r="M120" i="13" s="1"/>
  <c r="I120" i="13"/>
  <c r="K120" i="13"/>
  <c r="O120" i="13"/>
  <c r="Q120" i="13"/>
  <c r="V120" i="13"/>
  <c r="G126" i="13"/>
  <c r="I126" i="13"/>
  <c r="K126" i="13"/>
  <c r="M126" i="13"/>
  <c r="O126" i="13"/>
  <c r="Q126" i="13"/>
  <c r="V126" i="13"/>
  <c r="G132" i="13"/>
  <c r="I132" i="13"/>
  <c r="K132" i="13"/>
  <c r="M132" i="13"/>
  <c r="O132" i="13"/>
  <c r="Q132" i="13"/>
  <c r="V132" i="13"/>
  <c r="G136" i="13"/>
  <c r="I136" i="13"/>
  <c r="K136" i="13"/>
  <c r="M136" i="13"/>
  <c r="O136" i="13"/>
  <c r="Q136" i="13"/>
  <c r="V136" i="13"/>
  <c r="G140" i="13"/>
  <c r="I140" i="13"/>
  <c r="K140" i="13"/>
  <c r="M140" i="13"/>
  <c r="O140" i="13"/>
  <c r="Q140" i="13"/>
  <c r="V140" i="13"/>
  <c r="G144" i="13"/>
  <c r="M144" i="13" s="1"/>
  <c r="I144" i="13"/>
  <c r="K144" i="13"/>
  <c r="O144" i="13"/>
  <c r="Q144" i="13"/>
  <c r="V144" i="13"/>
  <c r="G156" i="13"/>
  <c r="I156" i="13"/>
  <c r="K156" i="13"/>
  <c r="M156" i="13"/>
  <c r="O156" i="13"/>
  <c r="Q156" i="13"/>
  <c r="V156" i="13"/>
  <c r="G163" i="13"/>
  <c r="I163" i="13"/>
  <c r="K163" i="13"/>
  <c r="M163" i="13"/>
  <c r="O163" i="13"/>
  <c r="Q163" i="13"/>
  <c r="V163" i="13"/>
  <c r="G167" i="13"/>
  <c r="I167" i="13"/>
  <c r="K167" i="13"/>
  <c r="M167" i="13"/>
  <c r="O167" i="13"/>
  <c r="Q167" i="13"/>
  <c r="V167" i="13"/>
  <c r="G170" i="13"/>
  <c r="I170" i="13"/>
  <c r="K170" i="13"/>
  <c r="M170" i="13"/>
  <c r="O170" i="13"/>
  <c r="Q170" i="13"/>
  <c r="V170" i="13"/>
  <c r="G172" i="13"/>
  <c r="M172" i="13" s="1"/>
  <c r="I172" i="13"/>
  <c r="K172" i="13"/>
  <c r="O172" i="13"/>
  <c r="Q172" i="13"/>
  <c r="V172" i="13"/>
  <c r="G184" i="13"/>
  <c r="I184" i="13"/>
  <c r="K184" i="13"/>
  <c r="M184" i="13"/>
  <c r="O184" i="13"/>
  <c r="Q184" i="13"/>
  <c r="V184" i="13"/>
  <c r="G186" i="13"/>
  <c r="M186" i="13" s="1"/>
  <c r="I186" i="13"/>
  <c r="K186" i="13"/>
  <c r="O186" i="13"/>
  <c r="Q186" i="13"/>
  <c r="V186" i="13"/>
  <c r="G189" i="13"/>
  <c r="I189" i="13"/>
  <c r="K189" i="13"/>
  <c r="M189" i="13"/>
  <c r="O189" i="13"/>
  <c r="Q189" i="13"/>
  <c r="V189" i="13"/>
  <c r="G191" i="13"/>
  <c r="I191" i="13"/>
  <c r="K191" i="13"/>
  <c r="M191" i="13"/>
  <c r="O191" i="13"/>
  <c r="Q191" i="13"/>
  <c r="V191" i="13"/>
  <c r="G193" i="13"/>
  <c r="I193" i="13"/>
  <c r="K193" i="13"/>
  <c r="M193" i="13"/>
  <c r="O193" i="13"/>
  <c r="Q193" i="13"/>
  <c r="V193" i="13"/>
  <c r="G197" i="13"/>
  <c r="M197" i="13" s="1"/>
  <c r="M196" i="13" s="1"/>
  <c r="I197" i="13"/>
  <c r="I196" i="13" s="1"/>
  <c r="K197" i="13"/>
  <c r="O197" i="13"/>
  <c r="Q197" i="13"/>
  <c r="V197" i="13"/>
  <c r="G201" i="13"/>
  <c r="I201" i="13"/>
  <c r="K201" i="13"/>
  <c r="K196" i="13" s="1"/>
  <c r="M201" i="13"/>
  <c r="O201" i="13"/>
  <c r="O196" i="13" s="1"/>
  <c r="Q201" i="13"/>
  <c r="Q196" i="13" s="1"/>
  <c r="V201" i="13"/>
  <c r="V196" i="13" s="1"/>
  <c r="G204" i="13"/>
  <c r="I204" i="13"/>
  <c r="K204" i="13"/>
  <c r="M204" i="13"/>
  <c r="O204" i="13"/>
  <c r="Q204" i="13"/>
  <c r="V204" i="13"/>
  <c r="G207" i="13"/>
  <c r="I207" i="13"/>
  <c r="K207" i="13"/>
  <c r="M207" i="13"/>
  <c r="O207" i="13"/>
  <c r="Q207" i="13"/>
  <c r="V207" i="13"/>
  <c r="G210" i="13"/>
  <c r="I210" i="13"/>
  <c r="K210" i="13"/>
  <c r="M210" i="13"/>
  <c r="O210" i="13"/>
  <c r="Q210" i="13"/>
  <c r="V210" i="13"/>
  <c r="G214" i="13"/>
  <c r="M214" i="13" s="1"/>
  <c r="I214" i="13"/>
  <c r="K214" i="13"/>
  <c r="O214" i="13"/>
  <c r="Q214" i="13"/>
  <c r="V214" i="13"/>
  <c r="G219" i="13"/>
  <c r="I219" i="13"/>
  <c r="K219" i="13"/>
  <c r="M219" i="13"/>
  <c r="O219" i="13"/>
  <c r="Q219" i="13"/>
  <c r="V219" i="13"/>
  <c r="G223" i="13"/>
  <c r="M223" i="13" s="1"/>
  <c r="I223" i="13"/>
  <c r="K223" i="13"/>
  <c r="O223" i="13"/>
  <c r="Q223" i="13"/>
  <c r="V223" i="13"/>
  <c r="G227" i="13"/>
  <c r="I227" i="13"/>
  <c r="K227" i="13"/>
  <c r="M227" i="13"/>
  <c r="O227" i="13"/>
  <c r="Q227" i="13"/>
  <c r="V227" i="13"/>
  <c r="G231" i="13"/>
  <c r="I231" i="13"/>
  <c r="K231" i="13"/>
  <c r="M231" i="13"/>
  <c r="O231" i="13"/>
  <c r="Q231" i="13"/>
  <c r="V231" i="13"/>
  <c r="G236" i="13"/>
  <c r="I236" i="13"/>
  <c r="K236" i="13"/>
  <c r="M236" i="13"/>
  <c r="O236" i="13"/>
  <c r="Q236" i="13"/>
  <c r="V236" i="13"/>
  <c r="G240" i="13"/>
  <c r="I240" i="13"/>
  <c r="K240" i="13"/>
  <c r="M240" i="13"/>
  <c r="O240" i="13"/>
  <c r="Q240" i="13"/>
  <c r="V240" i="13"/>
  <c r="G245" i="13"/>
  <c r="M245" i="13" s="1"/>
  <c r="I245" i="13"/>
  <c r="K245" i="13"/>
  <c r="O245" i="13"/>
  <c r="Q245" i="13"/>
  <c r="V245" i="13"/>
  <c r="G250" i="13"/>
  <c r="I250" i="13"/>
  <c r="K250" i="13"/>
  <c r="M250" i="13"/>
  <c r="O250" i="13"/>
  <c r="Q250" i="13"/>
  <c r="V250" i="13"/>
  <c r="G256" i="13"/>
  <c r="I256" i="13"/>
  <c r="K256" i="13"/>
  <c r="M256" i="13"/>
  <c r="O256" i="13"/>
  <c r="Q256" i="13"/>
  <c r="V256" i="13"/>
  <c r="G261" i="13"/>
  <c r="I261" i="13"/>
  <c r="K261" i="13"/>
  <c r="M261" i="13"/>
  <c r="O261" i="13"/>
  <c r="G262" i="13"/>
  <c r="I262" i="13"/>
  <c r="K262" i="13"/>
  <c r="M262" i="13"/>
  <c r="O262" i="13"/>
  <c r="Q262" i="13"/>
  <c r="Q261" i="13" s="1"/>
  <c r="V262" i="13"/>
  <c r="V261" i="13" s="1"/>
  <c r="I266" i="13"/>
  <c r="K266" i="13"/>
  <c r="G267" i="13"/>
  <c r="I267" i="13"/>
  <c r="K267" i="13"/>
  <c r="M267" i="13"/>
  <c r="M266" i="13" s="1"/>
  <c r="O267" i="13"/>
  <c r="O266" i="13" s="1"/>
  <c r="Q267" i="13"/>
  <c r="Q266" i="13" s="1"/>
  <c r="V267" i="13"/>
  <c r="V266" i="13" s="1"/>
  <c r="G274" i="13"/>
  <c r="M274" i="13" s="1"/>
  <c r="I274" i="13"/>
  <c r="K274" i="13"/>
  <c r="O274" i="13"/>
  <c r="Q274" i="13"/>
  <c r="V274" i="13"/>
  <c r="G279" i="13"/>
  <c r="I279" i="13"/>
  <c r="K279" i="13"/>
  <c r="M279" i="13"/>
  <c r="O279" i="13"/>
  <c r="Q279" i="13"/>
  <c r="V279" i="13"/>
  <c r="G281" i="13"/>
  <c r="I281" i="13"/>
  <c r="K281" i="13"/>
  <c r="M281" i="13"/>
  <c r="O281" i="13"/>
  <c r="Q281" i="13"/>
  <c r="V281" i="13"/>
  <c r="G285" i="13"/>
  <c r="I285" i="13"/>
  <c r="K285" i="13"/>
  <c r="M285" i="13"/>
  <c r="O285" i="13"/>
  <c r="O284" i="13" s="1"/>
  <c r="Q285" i="13"/>
  <c r="Q284" i="13" s="1"/>
  <c r="V285" i="13"/>
  <c r="V284" i="13" s="1"/>
  <c r="G291" i="13"/>
  <c r="M291" i="13" s="1"/>
  <c r="M284" i="13" s="1"/>
  <c r="I291" i="13"/>
  <c r="I284" i="13" s="1"/>
  <c r="K291" i="13"/>
  <c r="O291" i="13"/>
  <c r="Q291" i="13"/>
  <c r="V291" i="13"/>
  <c r="G295" i="13"/>
  <c r="I295" i="13"/>
  <c r="K295" i="13"/>
  <c r="M295" i="13"/>
  <c r="O295" i="13"/>
  <c r="Q295" i="13"/>
  <c r="V295" i="13"/>
  <c r="G298" i="13"/>
  <c r="I298" i="13"/>
  <c r="K298" i="13"/>
  <c r="M298" i="13"/>
  <c r="O298" i="13"/>
  <c r="Q298" i="13"/>
  <c r="V298" i="13"/>
  <c r="G302" i="13"/>
  <c r="I302" i="13"/>
  <c r="K302" i="13"/>
  <c r="M302" i="13"/>
  <c r="O302" i="13"/>
  <c r="Q302" i="13"/>
  <c r="V302" i="13"/>
  <c r="G306" i="13"/>
  <c r="I306" i="13"/>
  <c r="K306" i="13"/>
  <c r="M306" i="13"/>
  <c r="O306" i="13"/>
  <c r="Q306" i="13"/>
  <c r="V306" i="13"/>
  <c r="G310" i="13"/>
  <c r="M310" i="13" s="1"/>
  <c r="I310" i="13"/>
  <c r="K310" i="13"/>
  <c r="K284" i="13" s="1"/>
  <c r="O310" i="13"/>
  <c r="Q310" i="13"/>
  <c r="V310" i="13"/>
  <c r="G314" i="13"/>
  <c r="I314" i="13"/>
  <c r="K314" i="13"/>
  <c r="M314" i="13"/>
  <c r="O314" i="13"/>
  <c r="Q314" i="13"/>
  <c r="V314" i="13"/>
  <c r="G319" i="13"/>
  <c r="M319" i="13" s="1"/>
  <c r="I319" i="13"/>
  <c r="K319" i="13"/>
  <c r="O319" i="13"/>
  <c r="Q319" i="13"/>
  <c r="V319" i="13"/>
  <c r="G324" i="13"/>
  <c r="I324" i="13"/>
  <c r="K324" i="13"/>
  <c r="M324" i="13"/>
  <c r="O324" i="13"/>
  <c r="Q324" i="13"/>
  <c r="V324" i="13"/>
  <c r="G328" i="13"/>
  <c r="I328" i="13"/>
  <c r="K328" i="13"/>
  <c r="M328" i="13"/>
  <c r="O328" i="13"/>
  <c r="Q328" i="13"/>
  <c r="V328" i="13"/>
  <c r="G331" i="13"/>
  <c r="I331" i="13"/>
  <c r="K331" i="13"/>
  <c r="M331" i="13"/>
  <c r="O331" i="13"/>
  <c r="Q331" i="13"/>
  <c r="V331" i="13"/>
  <c r="G335" i="13"/>
  <c r="I335" i="13"/>
  <c r="K335" i="13"/>
  <c r="M335" i="13"/>
  <c r="O335" i="13"/>
  <c r="Q335" i="13"/>
  <c r="V335" i="13"/>
  <c r="G340" i="13"/>
  <c r="I340" i="13"/>
  <c r="K340" i="13"/>
  <c r="K339" i="13" s="1"/>
  <c r="M340" i="13"/>
  <c r="O340" i="13"/>
  <c r="O339" i="13" s="1"/>
  <c r="Q340" i="13"/>
  <c r="Q339" i="13" s="1"/>
  <c r="V340" i="13"/>
  <c r="V339" i="13" s="1"/>
  <c r="G343" i="13"/>
  <c r="I343" i="13"/>
  <c r="K343" i="13"/>
  <c r="M343" i="13"/>
  <c r="O343" i="13"/>
  <c r="Q343" i="13"/>
  <c r="V343" i="13"/>
  <c r="G345" i="13"/>
  <c r="I345" i="13"/>
  <c r="K345" i="13"/>
  <c r="M345" i="13"/>
  <c r="O345" i="13"/>
  <c r="Q345" i="13"/>
  <c r="V345" i="13"/>
  <c r="G347" i="13"/>
  <c r="I347" i="13"/>
  <c r="K347" i="13"/>
  <c r="M347" i="13"/>
  <c r="O347" i="13"/>
  <c r="Q347" i="13"/>
  <c r="V347" i="13"/>
  <c r="G349" i="13"/>
  <c r="M349" i="13" s="1"/>
  <c r="I349" i="13"/>
  <c r="K349" i="13"/>
  <c r="O349" i="13"/>
  <c r="Q349" i="13"/>
  <c r="V349" i="13"/>
  <c r="G351" i="13"/>
  <c r="I351" i="13"/>
  <c r="K351" i="13"/>
  <c r="M351" i="13"/>
  <c r="O351" i="13"/>
  <c r="Q351" i="13"/>
  <c r="V351" i="13"/>
  <c r="G354" i="13"/>
  <c r="M354" i="13" s="1"/>
  <c r="I354" i="13"/>
  <c r="K354" i="13"/>
  <c r="O354" i="13"/>
  <c r="Q354" i="13"/>
  <c r="V354" i="13"/>
  <c r="G357" i="13"/>
  <c r="I357" i="13"/>
  <c r="K357" i="13"/>
  <c r="M357" i="13"/>
  <c r="O357" i="13"/>
  <c r="Q357" i="13"/>
  <c r="V357" i="13"/>
  <c r="G359" i="13"/>
  <c r="I359" i="13"/>
  <c r="K359" i="13"/>
  <c r="M359" i="13"/>
  <c r="O359" i="13"/>
  <c r="Q359" i="13"/>
  <c r="V359" i="13"/>
  <c r="G361" i="13"/>
  <c r="I361" i="13"/>
  <c r="K361" i="13"/>
  <c r="M361" i="13"/>
  <c r="O361" i="13"/>
  <c r="Q361" i="13"/>
  <c r="V361" i="13"/>
  <c r="G363" i="13"/>
  <c r="I363" i="13"/>
  <c r="K363" i="13"/>
  <c r="M363" i="13"/>
  <c r="O363" i="13"/>
  <c r="Q363" i="13"/>
  <c r="V363" i="13"/>
  <c r="G367" i="13"/>
  <c r="M367" i="13" s="1"/>
  <c r="I367" i="13"/>
  <c r="I339" i="13" s="1"/>
  <c r="K367" i="13"/>
  <c r="O367" i="13"/>
  <c r="Q367" i="13"/>
  <c r="V367" i="13"/>
  <c r="G370" i="13"/>
  <c r="I370" i="13"/>
  <c r="K370" i="13"/>
  <c r="M370" i="13"/>
  <c r="O370" i="13"/>
  <c r="Q370" i="13"/>
  <c r="V370" i="13"/>
  <c r="G374" i="13"/>
  <c r="I374" i="13"/>
  <c r="K374" i="13"/>
  <c r="M374" i="13"/>
  <c r="O374" i="13"/>
  <c r="Q374" i="13"/>
  <c r="V374" i="13"/>
  <c r="G377" i="13"/>
  <c r="I377" i="13"/>
  <c r="K377" i="13"/>
  <c r="M377" i="13"/>
  <c r="O377" i="13"/>
  <c r="Q377" i="13"/>
  <c r="V377" i="13"/>
  <c r="G380" i="13"/>
  <c r="I380" i="13"/>
  <c r="K380" i="13"/>
  <c r="M380" i="13"/>
  <c r="O380" i="13"/>
  <c r="Q380" i="13"/>
  <c r="V380" i="13"/>
  <c r="G383" i="13"/>
  <c r="M383" i="13" s="1"/>
  <c r="I383" i="13"/>
  <c r="K383" i="13"/>
  <c r="O383" i="13"/>
  <c r="Q383" i="13"/>
  <c r="V383" i="13"/>
  <c r="G385" i="13"/>
  <c r="I385" i="13"/>
  <c r="K385" i="13"/>
  <c r="M385" i="13"/>
  <c r="O385" i="13"/>
  <c r="Q385" i="13"/>
  <c r="V385" i="13"/>
  <c r="G387" i="13"/>
  <c r="M387" i="13" s="1"/>
  <c r="I387" i="13"/>
  <c r="K387" i="13"/>
  <c r="O387" i="13"/>
  <c r="Q387" i="13"/>
  <c r="V387" i="13"/>
  <c r="G389" i="13"/>
  <c r="I389" i="13"/>
  <c r="K389" i="13"/>
  <c r="M389" i="13"/>
  <c r="O389" i="13"/>
  <c r="Q389" i="13"/>
  <c r="V389" i="13"/>
  <c r="G391" i="13"/>
  <c r="I391" i="13"/>
  <c r="K391" i="13"/>
  <c r="M391" i="13"/>
  <c r="O391" i="13"/>
  <c r="Q391" i="13"/>
  <c r="V391" i="13"/>
  <c r="G397" i="13"/>
  <c r="I397" i="13"/>
  <c r="K397" i="13"/>
  <c r="M397" i="13"/>
  <c r="O397" i="13"/>
  <c r="Q397" i="13"/>
  <c r="V397" i="13"/>
  <c r="G400" i="13"/>
  <c r="I400" i="13"/>
  <c r="K400" i="13"/>
  <c r="M400" i="13"/>
  <c r="O400" i="13"/>
  <c r="Q400" i="13"/>
  <c r="V400" i="13"/>
  <c r="G402" i="13"/>
  <c r="M402" i="13" s="1"/>
  <c r="I402" i="13"/>
  <c r="K402" i="13"/>
  <c r="O402" i="13"/>
  <c r="Q402" i="13"/>
  <c r="V402" i="13"/>
  <c r="G405" i="13"/>
  <c r="I405" i="13"/>
  <c r="K405" i="13"/>
  <c r="M405" i="13"/>
  <c r="O405" i="13"/>
  <c r="Q405" i="13"/>
  <c r="V405" i="13"/>
  <c r="G407" i="13"/>
  <c r="I407" i="13"/>
  <c r="K407" i="13"/>
  <c r="M407" i="13"/>
  <c r="O407" i="13"/>
  <c r="Q407" i="13"/>
  <c r="V407" i="13"/>
  <c r="G409" i="13"/>
  <c r="I409" i="13"/>
  <c r="K409" i="13"/>
  <c r="M409" i="13"/>
  <c r="O409" i="13"/>
  <c r="Q409" i="13"/>
  <c r="V409" i="13"/>
  <c r="G411" i="13"/>
  <c r="I411" i="13"/>
  <c r="K411" i="13"/>
  <c r="M411" i="13"/>
  <c r="O411" i="13"/>
  <c r="Q411" i="13"/>
  <c r="V411" i="13"/>
  <c r="G413" i="13"/>
  <c r="M413" i="13" s="1"/>
  <c r="I413" i="13"/>
  <c r="K413" i="13"/>
  <c r="O413" i="13"/>
  <c r="Q413" i="13"/>
  <c r="V413" i="13"/>
  <c r="G415" i="13"/>
  <c r="I415" i="13"/>
  <c r="K415" i="13"/>
  <c r="M415" i="13"/>
  <c r="O415" i="13"/>
  <c r="Q415" i="13"/>
  <c r="V415" i="13"/>
  <c r="G417" i="13"/>
  <c r="M417" i="13" s="1"/>
  <c r="I417" i="13"/>
  <c r="K417" i="13"/>
  <c r="O417" i="13"/>
  <c r="Q417" i="13"/>
  <c r="V417" i="13"/>
  <c r="G419" i="13"/>
  <c r="I419" i="13"/>
  <c r="K419" i="13"/>
  <c r="M419" i="13"/>
  <c r="O419" i="13"/>
  <c r="Q419" i="13"/>
  <c r="V419" i="13"/>
  <c r="G421" i="13"/>
  <c r="I421" i="13"/>
  <c r="K421" i="13"/>
  <c r="M421" i="13"/>
  <c r="O421" i="13"/>
  <c r="Q421" i="13"/>
  <c r="V421" i="13"/>
  <c r="G423" i="13"/>
  <c r="I423" i="13"/>
  <c r="K423" i="13"/>
  <c r="M423" i="13"/>
  <c r="O423" i="13"/>
  <c r="Q423" i="13"/>
  <c r="V423" i="13"/>
  <c r="G425" i="13"/>
  <c r="I425" i="13"/>
  <c r="K425" i="13"/>
  <c r="M425" i="13"/>
  <c r="O425" i="13"/>
  <c r="Q425" i="13"/>
  <c r="V425" i="13"/>
  <c r="G427" i="13"/>
  <c r="M427" i="13" s="1"/>
  <c r="I427" i="13"/>
  <c r="K427" i="13"/>
  <c r="O427" i="13"/>
  <c r="Q427" i="13"/>
  <c r="V427" i="13"/>
  <c r="G429" i="13"/>
  <c r="I429" i="13"/>
  <c r="K429" i="13"/>
  <c r="M429" i="13"/>
  <c r="O429" i="13"/>
  <c r="Q429" i="13"/>
  <c r="V429" i="13"/>
  <c r="G431" i="13"/>
  <c r="I431" i="13"/>
  <c r="K431" i="13"/>
  <c r="M431" i="13"/>
  <c r="O431" i="13"/>
  <c r="Q431" i="13"/>
  <c r="V431" i="13"/>
  <c r="G433" i="13"/>
  <c r="I433" i="13"/>
  <c r="K433" i="13"/>
  <c r="M433" i="13"/>
  <c r="O433" i="13"/>
  <c r="Q433" i="13"/>
  <c r="V433" i="13"/>
  <c r="G435" i="13"/>
  <c r="I435" i="13"/>
  <c r="K435" i="13"/>
  <c r="M435" i="13"/>
  <c r="O435" i="13"/>
  <c r="Q435" i="13"/>
  <c r="V435" i="13"/>
  <c r="G437" i="13"/>
  <c r="M437" i="13" s="1"/>
  <c r="I437" i="13"/>
  <c r="K437" i="13"/>
  <c r="O437" i="13"/>
  <c r="Q437" i="13"/>
  <c r="V437" i="13"/>
  <c r="G439" i="13"/>
  <c r="I439" i="13"/>
  <c r="K439" i="13"/>
  <c r="M439" i="13"/>
  <c r="O439" i="13"/>
  <c r="Q439" i="13"/>
  <c r="V439" i="13"/>
  <c r="G446" i="13"/>
  <c r="M446" i="13" s="1"/>
  <c r="I446" i="13"/>
  <c r="K446" i="13"/>
  <c r="O446" i="13"/>
  <c r="Q446" i="13"/>
  <c r="V446" i="13"/>
  <c r="G448" i="13"/>
  <c r="I448" i="13"/>
  <c r="K448" i="13"/>
  <c r="M448" i="13"/>
  <c r="O448" i="13"/>
  <c r="Q448" i="13"/>
  <c r="V448" i="13"/>
  <c r="G450" i="13"/>
  <c r="I450" i="13"/>
  <c r="K450" i="13"/>
  <c r="M450" i="13"/>
  <c r="O450" i="13"/>
  <c r="Q450" i="13"/>
  <c r="V450" i="13"/>
  <c r="G453" i="13"/>
  <c r="I453" i="13"/>
  <c r="K453" i="13"/>
  <c r="M453" i="13"/>
  <c r="O453" i="13"/>
  <c r="Q453" i="13"/>
  <c r="V453" i="13"/>
  <c r="G455" i="13"/>
  <c r="I455" i="13"/>
  <c r="K455" i="13"/>
  <c r="M455" i="13"/>
  <c r="O455" i="13"/>
  <c r="Q455" i="13"/>
  <c r="V455" i="13"/>
  <c r="G457" i="13"/>
  <c r="M457" i="13" s="1"/>
  <c r="I457" i="13"/>
  <c r="K457" i="13"/>
  <c r="O457" i="13"/>
  <c r="Q457" i="13"/>
  <c r="V457" i="13"/>
  <c r="G459" i="13"/>
  <c r="I459" i="13"/>
  <c r="K459" i="13"/>
  <c r="M459" i="13"/>
  <c r="O459" i="13"/>
  <c r="Q459" i="13"/>
  <c r="V459" i="13"/>
  <c r="G461" i="13"/>
  <c r="I461" i="13"/>
  <c r="K461" i="13"/>
  <c r="M461" i="13"/>
  <c r="O461" i="13"/>
  <c r="Q461" i="13"/>
  <c r="V461" i="13"/>
  <c r="G464" i="13"/>
  <c r="I464" i="13"/>
  <c r="K464" i="13"/>
  <c r="M464" i="13"/>
  <c r="O464" i="13"/>
  <c r="Q464" i="13"/>
  <c r="V464" i="13"/>
  <c r="G468" i="13"/>
  <c r="M468" i="13" s="1"/>
  <c r="I468" i="13"/>
  <c r="I467" i="13" s="1"/>
  <c r="K468" i="13"/>
  <c r="K467" i="13" s="1"/>
  <c r="O468" i="13"/>
  <c r="Q468" i="13"/>
  <c r="V468" i="13"/>
  <c r="G472" i="13"/>
  <c r="I472" i="13"/>
  <c r="K472" i="13"/>
  <c r="M472" i="13"/>
  <c r="O472" i="13"/>
  <c r="O467" i="13" s="1"/>
  <c r="Q472" i="13"/>
  <c r="Q467" i="13" s="1"/>
  <c r="V472" i="13"/>
  <c r="V467" i="13" s="1"/>
  <c r="G475" i="13"/>
  <c r="M475" i="13" s="1"/>
  <c r="I475" i="13"/>
  <c r="K475" i="13"/>
  <c r="O475" i="13"/>
  <c r="Q475" i="13"/>
  <c r="V475" i="13"/>
  <c r="O479" i="13"/>
  <c r="Q479" i="13"/>
  <c r="G480" i="13"/>
  <c r="I480" i="13"/>
  <c r="K480" i="13"/>
  <c r="M480" i="13"/>
  <c r="O480" i="13"/>
  <c r="Q480" i="13"/>
  <c r="V480" i="13"/>
  <c r="V479" i="13" s="1"/>
  <c r="G483" i="13"/>
  <c r="G479" i="13" s="1"/>
  <c r="I483" i="13"/>
  <c r="I479" i="13" s="1"/>
  <c r="K483" i="13"/>
  <c r="K479" i="13" s="1"/>
  <c r="M483" i="13"/>
  <c r="M479" i="13" s="1"/>
  <c r="O483" i="13"/>
  <c r="Q483" i="13"/>
  <c r="V483" i="13"/>
  <c r="G485" i="13"/>
  <c r="I485" i="13"/>
  <c r="K485" i="13"/>
  <c r="M485" i="13"/>
  <c r="O485" i="13"/>
  <c r="Q485" i="13"/>
  <c r="V485" i="13"/>
  <c r="G487" i="13"/>
  <c r="I487" i="13"/>
  <c r="G488" i="13"/>
  <c r="I488" i="13"/>
  <c r="K488" i="13"/>
  <c r="K487" i="13" s="1"/>
  <c r="M488" i="13"/>
  <c r="M487" i="13" s="1"/>
  <c r="O488" i="13"/>
  <c r="O487" i="13" s="1"/>
  <c r="Q488" i="13"/>
  <c r="Q487" i="13" s="1"/>
  <c r="V488" i="13"/>
  <c r="V487" i="13" s="1"/>
  <c r="G498" i="13"/>
  <c r="G497" i="13" s="1"/>
  <c r="I498" i="13"/>
  <c r="I497" i="13" s="1"/>
  <c r="K498" i="13"/>
  <c r="K497" i="13" s="1"/>
  <c r="M498" i="13"/>
  <c r="M497" i="13" s="1"/>
  <c r="O498" i="13"/>
  <c r="O497" i="13" s="1"/>
  <c r="Q498" i="13"/>
  <c r="V498" i="13"/>
  <c r="G501" i="13"/>
  <c r="I501" i="13"/>
  <c r="K501" i="13"/>
  <c r="M501" i="13"/>
  <c r="O501" i="13"/>
  <c r="Q501" i="13"/>
  <c r="Q497" i="13" s="1"/>
  <c r="V501" i="13"/>
  <c r="V497" i="13" s="1"/>
  <c r="G504" i="13"/>
  <c r="M504" i="13" s="1"/>
  <c r="I504" i="13"/>
  <c r="K504" i="13"/>
  <c r="O504" i="13"/>
  <c r="Q504" i="13"/>
  <c r="V504" i="13"/>
  <c r="V510" i="13"/>
  <c r="G511" i="13"/>
  <c r="G510" i="13" s="1"/>
  <c r="I511" i="13"/>
  <c r="K511" i="13"/>
  <c r="O511" i="13"/>
  <c r="Q511" i="13"/>
  <c r="V511" i="13"/>
  <c r="G515" i="13"/>
  <c r="I515" i="13"/>
  <c r="I510" i="13" s="1"/>
  <c r="K515" i="13"/>
  <c r="K510" i="13" s="1"/>
  <c r="M515" i="13"/>
  <c r="O515" i="13"/>
  <c r="O510" i="13" s="1"/>
  <c r="Q515" i="13"/>
  <c r="Q510" i="13" s="1"/>
  <c r="V515" i="13"/>
  <c r="G518" i="13"/>
  <c r="I518" i="13"/>
  <c r="K518" i="13"/>
  <c r="M518" i="13"/>
  <c r="O518" i="13"/>
  <c r="Q518" i="13"/>
  <c r="V518" i="13"/>
  <c r="G524" i="13"/>
  <c r="I524" i="13"/>
  <c r="K524" i="13"/>
  <c r="M524" i="13"/>
  <c r="O524" i="13"/>
  <c r="Q524" i="13"/>
  <c r="V524" i="13"/>
  <c r="AE531" i="13"/>
  <c r="G73" i="12"/>
  <c r="BA70" i="12"/>
  <c r="BA61" i="12"/>
  <c r="BA58" i="12"/>
  <c r="BA55" i="12"/>
  <c r="BA52" i="12"/>
  <c r="BA44" i="12"/>
  <c r="BA42" i="12"/>
  <c r="BA39" i="12"/>
  <c r="BA35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6" i="12"/>
  <c r="I26" i="12"/>
  <c r="K26" i="12"/>
  <c r="M26" i="12"/>
  <c r="O26" i="12"/>
  <c r="Q26" i="12"/>
  <c r="V26" i="12"/>
  <c r="G37" i="12"/>
  <c r="I37" i="12"/>
  <c r="K37" i="12"/>
  <c r="M37" i="12"/>
  <c r="O37" i="12"/>
  <c r="Q37" i="12"/>
  <c r="V37" i="12"/>
  <c r="G47" i="12"/>
  <c r="I47" i="12"/>
  <c r="K47" i="12"/>
  <c r="M47" i="12"/>
  <c r="O47" i="12"/>
  <c r="Q47" i="12"/>
  <c r="V47" i="12"/>
  <c r="G51" i="12"/>
  <c r="M51" i="12" s="1"/>
  <c r="I51" i="12"/>
  <c r="I50" i="12" s="1"/>
  <c r="K51" i="12"/>
  <c r="K50" i="12" s="1"/>
  <c r="O51" i="12"/>
  <c r="Q51" i="12"/>
  <c r="V51" i="12"/>
  <c r="G54" i="12"/>
  <c r="I54" i="12"/>
  <c r="K54" i="12"/>
  <c r="M54" i="12"/>
  <c r="O54" i="12"/>
  <c r="O50" i="12" s="1"/>
  <c r="Q54" i="12"/>
  <c r="Q50" i="12" s="1"/>
  <c r="V54" i="12"/>
  <c r="V50" i="12" s="1"/>
  <c r="G57" i="12"/>
  <c r="M57" i="12" s="1"/>
  <c r="I57" i="12"/>
  <c r="K57" i="12"/>
  <c r="O57" i="12"/>
  <c r="Q57" i="12"/>
  <c r="V57" i="12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6" i="12"/>
  <c r="I66" i="12"/>
  <c r="K66" i="12"/>
  <c r="M66" i="12"/>
  <c r="O66" i="12"/>
  <c r="Q66" i="12"/>
  <c r="V66" i="12"/>
  <c r="G69" i="12"/>
  <c r="I69" i="12"/>
  <c r="K69" i="12"/>
  <c r="M69" i="12"/>
  <c r="O69" i="12"/>
  <c r="Q69" i="12"/>
  <c r="V69" i="12"/>
  <c r="AE73" i="12"/>
  <c r="AF73" i="12"/>
  <c r="I20" i="1"/>
  <c r="I19" i="1"/>
  <c r="I18" i="1"/>
  <c r="I17" i="1"/>
  <c r="I16" i="1"/>
  <c r="I70" i="1"/>
  <c r="J65" i="1" s="1"/>
  <c r="F45" i="1"/>
  <c r="G23" i="1" s="1"/>
  <c r="G45" i="1"/>
  <c r="G25" i="1" s="1"/>
  <c r="H45" i="1"/>
  <c r="I44" i="1"/>
  <c r="I43" i="1"/>
  <c r="I41" i="1"/>
  <c r="I40" i="1"/>
  <c r="I39" i="1"/>
  <c r="I45" i="1" s="1"/>
  <c r="J28" i="1"/>
  <c r="J26" i="1"/>
  <c r="G38" i="1"/>
  <c r="F38" i="1"/>
  <c r="J23" i="1"/>
  <c r="J24" i="1"/>
  <c r="J25" i="1"/>
  <c r="J27" i="1"/>
  <c r="E24" i="1"/>
  <c r="G24" i="1"/>
  <c r="E26" i="1"/>
  <c r="G26" i="1"/>
  <c r="J69" i="1" l="1"/>
  <c r="J68" i="1"/>
  <c r="J60" i="1"/>
  <c r="J61" i="1"/>
  <c r="J67" i="1"/>
  <c r="J62" i="1"/>
  <c r="J66" i="1"/>
  <c r="J63" i="1"/>
  <c r="J57" i="1"/>
  <c r="J58" i="1"/>
  <c r="J64" i="1"/>
  <c r="J59" i="1"/>
  <c r="A27" i="1"/>
  <c r="M467" i="13"/>
  <c r="M8" i="13"/>
  <c r="M339" i="13"/>
  <c r="G339" i="13"/>
  <c r="G284" i="13"/>
  <c r="AF531" i="13"/>
  <c r="G196" i="13"/>
  <c r="M511" i="13"/>
  <c r="M510" i="13" s="1"/>
  <c r="G266" i="13"/>
  <c r="G467" i="13"/>
  <c r="M50" i="12"/>
  <c r="G50" i="12"/>
  <c r="I21" i="1"/>
  <c r="J39" i="1"/>
  <c r="J45" i="1" s="1"/>
  <c r="J44" i="1"/>
  <c r="J43" i="1"/>
  <c r="J41" i="1"/>
  <c r="J40" i="1"/>
  <c r="J70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78DB0E02-4E80-4E83-9F1C-8D68EBF893B8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887D504-207D-48CB-9AC2-3C94559081BA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5CD7C0F3-EA96-4F8C-BF8F-64D30D074792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12EEFC5-4E0C-42A1-8808-CE9FDBB6A66E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<sst xmlns="http://schemas.openxmlformats.org/spreadsheetml/2006/main" count="2269" uniqueCount="680">
  <si>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</si>
  <si>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</si>
  <si>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</si>
  <si>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</si>
  <si>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</si>
  <si>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</si>
  <si>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</si>
  <si>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</si>
  <si>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</si>
  <si>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</si>
  <si>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</si>
  <si>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</si>
  <si>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</si>
  <si>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</si>
  <si>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</si>
  <si>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</si>
  <si>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</si>
  <si>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</si>
  <si>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</si>
  <si>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</si>
  <si>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</si>
  <si>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</si>
  <si>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</si>
  <si>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</si>
  <si>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</si>
  <si>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</si>
  <si>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</si>
  <si>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</si>
  <si>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</si>
  <si>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</si>
  <si>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</si>
  <si>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</si>
  <si>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</si>
  <si>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</si>
  <si>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</si>
  <si>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</si>
  <si>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</si>
  <si>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</si>
  <si>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</si>
  <si>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</si>
  <si>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</si>
  <si>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</si>
  <si>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</si>
  <si>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092025</t>
  </si>
  <si>
    <t>Staré Město, ul.Hradišťská - rekonstrukce řadu R</t>
  </si>
  <si>
    <t>Stavba</t>
  </si>
  <si>
    <t>Ostatní a vedlejší náklady</t>
  </si>
  <si>
    <t>01</t>
  </si>
  <si>
    <t>Inženýrský objekt</t>
  </si>
  <si>
    <t>IO 01</t>
  </si>
  <si>
    <t>Rekonstrukce řadu R</t>
  </si>
  <si>
    <t>Rekonstrukce řadu R, R-7</t>
  </si>
  <si>
    <t>Celkem za stavbu</t>
  </si>
  <si>
    <t>CZK</t>
  </si>
  <si>
    <t>#POPS</t>
  </si>
  <si>
    <t>Popis stavby: 092025 - Staré Město, ul.Hradišťská - rekonstrukce řadu R</t>
  </si>
  <si>
    <t>#POPO</t>
  </si>
  <si>
    <t>Popis objektu: 00 - Ostatní a vedlejší náklady</t>
  </si>
  <si>
    <t>#POPR</t>
  </si>
  <si>
    <t>Popis rozpočtu: 01 - Ostatní a vedlejší náklady</t>
  </si>
  <si>
    <t>Popis objektu: IO 01 - Rekonstrukce řadu R</t>
  </si>
  <si>
    <t>Popis rozpočtu: 01 - Rekonstrukce řadu R, R-7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</si>
  <si>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</si>
  <si>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</si>
  <si>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</si>
  <si>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</si>
  <si>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</si>
  <si>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</si>
  <si>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</si>
  <si>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</si>
  <si>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</si>
  <si>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</si>
  <si>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</si>
  <si>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</si>
  <si>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</si>
  <si>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</si>
  <si>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</si>
  <si>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</si>
  <si>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</si>
  <si>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</si>
  <si>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</si>
  <si>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</si>
  <si>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</si>
  <si>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</si>
  <si>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</si>
  <si>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</si>
  <si>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</si>
  <si>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</si>
  <si>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</si>
  <si>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</si>
  <si>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</si>
  <si>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</si>
  <si>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</si>
  <si>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</si>
  <si>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</si>
  <si>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</si>
  <si>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</si>
  <si>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</si>
  <si>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</si>
  <si>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</si>
  <si>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</si>
  <si>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</si>
  <si>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</si>
  <si>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</si>
  <si>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</si>
  <si>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</si>
  <si>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</si>
  <si>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</si>
  <si>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</si>
  <si>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</si>
  <si>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</si>
  <si>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</si>
  <si>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</si>
  <si>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</si>
  <si>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</si>
  <si>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</si>
  <si>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</si>
  <si>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</si>
  <si>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</si>
  <si>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</si>
  <si>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</si>
  <si>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</si>
  <si>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</si>
  <si>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</si>
  <si>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</si>
  <si>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</si>
  <si>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</si>
  <si>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</si>
  <si>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</si>
  <si>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</si>
  <si>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</si>
  <si>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</si>
  <si>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</si>
  <si>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</si>
  <si>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</si>
  <si>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</si>
  <si>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</si>
  <si>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</si>
  <si>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</si>
  <si>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</si>
  <si>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</si>
  <si>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</si>
  <si>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</si>
  <si>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</si>
  <si>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</si>
  <si>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</si>
  <si>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</si>
  <si>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</si>
  <si>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</si>
  <si>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</si>
  <si>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</si>
  <si>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</si>
  <si>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</si>
  <si>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</si>
  <si>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</si>
  <si>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</si>
  <si>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</si>
  <si>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</si>
  <si>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</si>
  <si>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</si>
  <si>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</si>
  <si>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</si>
  <si>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</si>
  <si>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</si>
  <si>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</si>
  <si>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</si>
  <si>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</si>
  <si>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</si>
  <si>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</si>
  <si>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</si>
  <si>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</si>
  <si>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</si>
  <si>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</si>
  <si>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</si>
  <si>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</si>
  <si>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</si>
  <si>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</si>
  <si>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00521103T0</t>
  </si>
  <si>
    <t>Čištění komunikací v průběhu stavby</t>
  </si>
  <si>
    <t>Vlastní</t>
  </si>
  <si>
    <t>Včetně opravy a údržby komunikací užívaných v průběhu stavby.</t>
  </si>
  <si>
    <t>005231031T</t>
  </si>
  <si>
    <t>Náklady spojené s provizorním zásobováním odstavených objektů pitnou vodou</t>
  </si>
  <si>
    <t>Náklady na opatření na síti,odstavení vodárenského zařízení a jeho opětovné uvedení do provozu.</t>
  </si>
  <si>
    <t>005241030T</t>
  </si>
  <si>
    <t>Pasportizace objektů</t>
  </si>
  <si>
    <t>Zdokumentování pozemních a jiných objektů v blízkosti stavby a před jejím zahájením(fotodokumentace,video,popisy)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</si>
  <si>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</si>
  <si>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</si>
  <si>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</si>
  <si>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</si>
  <si>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</si>
  <si>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</si>
  <si>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</si>
  <si>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</si>
  <si>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115101202R00</t>
  </si>
  <si>
    <t>Čerpání vody na dopravní výšku do 10 m  s uvažovaným průměrným přítokem přes 500 do 1 000 l/min</t>
  </si>
  <si>
    <t>h</t>
  </si>
  <si>
    <t>800-1</t>
  </si>
  <si>
    <t>Práce</t>
  </si>
  <si>
    <t>POL1_</t>
  </si>
  <si>
    <t>na vzdálenost od hladiny vody v jímce po výšku roviny proložené osou nejvyššího bodu výtlačného potrubí. Včetně odpadní potrubí v délce do 20 m.</t>
  </si>
  <si>
    <t>SPI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</si>
  <si>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</si>
  <si>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</si>
  <si>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</si>
  <si>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</si>
  <si>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119001411R00</t>
  </si>
  <si>
    <t>Dočasné zajištění podzemního potrubí nebo vedení betonového potrubí  DN  do 200 mm</t>
  </si>
  <si>
    <t>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</si>
  <si>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</si>
  <si>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vodovod : 2*2,00</t>
  </si>
  <si>
    <t>VV</t>
  </si>
  <si>
    <t>plynovod : 2*2,00</t>
  </si>
  <si>
    <t>kanal.přípojky : 3*2,00</t>
  </si>
  <si>
    <t>119001421R00</t>
  </si>
  <si>
    <t>Dočasné zajištění podzemního potrubí nebo vedení kabelů do 3 kabelů</t>
  </si>
  <si>
    <t>sděl.kabel : 3*2,00</t>
  </si>
  <si>
    <t>kabel VO : 1*2,00</t>
  </si>
  <si>
    <t>el.vedení : 2*2,00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</si>
  <si>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</si>
  <si>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</si>
  <si>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</si>
  <si>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</si>
  <si>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vodovod : 2*2,00*1,00*1,60</t>
  </si>
  <si>
    <t>plynovod : 2*2,00*1,00*1,40</t>
  </si>
  <si>
    <t>kanal.přípojky : 3*2,00*1,00*1,60</t>
  </si>
  <si>
    <t>sděl.kabel : 3*2,00*1,00*1,10</t>
  </si>
  <si>
    <t>kabel VO : 1*2,00*1,00*1,10</t>
  </si>
  <si>
    <t>el.vedení : 2*2,00*1,00*1,10</t>
  </si>
  <si>
    <t>121101103R00</t>
  </si>
  <si>
    <t>Sejmutí ornice s přemístěním na vzdálenost přes 100 do 250 m</t>
  </si>
  <si>
    <t>nebo lesní půdy, s vodorovným přemístěním na hromady v místě upotřebení nebo na dočasné či trvalé skládky se složením</t>
  </si>
  <si>
    <t>plocha oprav : 44,20*0,15</t>
  </si>
  <si>
    <t>131201202R00</t>
  </si>
  <si>
    <t>Hloubení zapažených jam a zářezů do 1000 m3, v hornině 3, strojně, s ručním dočištěním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</si>
  <si>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</si>
  <si>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 xml:space="preserve">zeleň : </t>
  </si>
  <si>
    <t>man.jámy : 2*(1,50*3,00*(2,35-0,15))/100*50</t>
  </si>
  <si>
    <t>sondy : 3*(1,00*1,00)*(1,85-0,15)/100*50</t>
  </si>
  <si>
    <t xml:space="preserve">dlažba : </t>
  </si>
  <si>
    <t>man.jámy : 1*(1,50*3,00*(2,35-0,24))/100*50</t>
  </si>
  <si>
    <t>sondy : 1*(1,00*1,00)*(1,85-0,24)/100*50</t>
  </si>
  <si>
    <t>131201209R00</t>
  </si>
  <si>
    <t xml:space="preserve">Hloubení zapažených jam a zářezů příplatek za lepivost, v hornině 3,  </t>
  </si>
  <si>
    <t>18,003/100*30</t>
  </si>
  <si>
    <t>131301202R00</t>
  </si>
  <si>
    <t>Hloubení zapažených jam a zářezů do 1000 m3, v hornině 4, strojně, s ručním dočištěním</t>
  </si>
  <si>
    <t>131301209R00</t>
  </si>
  <si>
    <t xml:space="preserve">Hloubení zapažených jam a zářezů příplatek za lepivost, v hornině 4,  </t>
  </si>
  <si>
    <t>18,003/100*50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</si>
  <si>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</si>
  <si>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</si>
  <si>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</si>
  <si>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 xml:space="preserve">řad R: : </t>
  </si>
  <si>
    <t>typ A : 1,00*1,10*(1,85-0,60)/100*50</t>
  </si>
  <si>
    <t>typ D : 21,30*1,00*(1,85-0,15)/100*50</t>
  </si>
  <si>
    <t xml:space="preserve">řad R-7: : </t>
  </si>
  <si>
    <t>typ B : 9,00*1,00*(1,70-0,45)/100*50</t>
  </si>
  <si>
    <t>typ C : 10,00*1,00*(1,70-0,24)/100*50</t>
  </si>
  <si>
    <t>typ D : 5,30*1,00*(1,70-0,15)/100*50</t>
  </si>
  <si>
    <t>132201219R00</t>
  </si>
  <si>
    <t xml:space="preserve">Hloubení rýh šířky přes 60 do 200 cm příplatek za lepivost, v hornině 3,  </t>
  </si>
  <si>
    <t>35,825/100*30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</si>
  <si>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</si>
  <si>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</si>
  <si>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</si>
  <si>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</si>
  <si>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</si>
  <si>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</si>
  <si>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</si>
  <si>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</si>
  <si>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řad R : 21,40*1,85*2</t>
  </si>
  <si>
    <t>řad R-7 : 24,30*1,70*2</t>
  </si>
  <si>
    <t>151101111R00</t>
  </si>
  <si>
    <t>Odstranění pažení a rozepření rýh příložné , hloubky do 2 m</t>
  </si>
  <si>
    <t>pro podzemní vedení s uložením materiálu na vzdálenost do 3 m od kraje výkopu,</t>
  </si>
  <si>
    <t>151101201R00</t>
  </si>
  <si>
    <t>Zřízení pažení stěn výkopu bez rozepření, vzepření příložné, hloubky do 4 m</t>
  </si>
  <si>
    <t>3*(2*3,00*2,35)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</si>
  <si>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</si>
  <si>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</si>
  <si>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</si>
  <si>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</si>
  <si>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</si>
  <si>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</si>
  <si>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3*(1,50*3,00*2,35)</t>
  </si>
  <si>
    <t>151101311R00</t>
  </si>
  <si>
    <t>Odstranění rozepření stěn výkopů při roubení příložném, hloubky do 4 m</t>
  </si>
  <si>
    <t>s uložením materiálu na vzdálenost do 3 m od okraje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</si>
  <si>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</si>
  <si>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</si>
  <si>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</si>
  <si>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jámy : 2*18,003</t>
  </si>
  <si>
    <t>rýhy : 2*35,825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</si>
  <si>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</si>
  <si>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</si>
  <si>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</si>
  <si>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meziskládka tam a zpět</t>
  </si>
  <si>
    <t>zásyp : 54,429*2</t>
  </si>
  <si>
    <t>ornice : 6,630</t>
  </si>
  <si>
    <t>162701105R00</t>
  </si>
  <si>
    <t>Vodorovné přemístění výkopku z horniny 1 až 4, na vzdálenost přes 9 000  do 10 000 m</t>
  </si>
  <si>
    <t>trvalá skládka do 20 km</t>
  </si>
  <si>
    <t>výkopek : (2*18,003+2*35,825)</t>
  </si>
  <si>
    <t>odpočet zásyp : -54,429</t>
  </si>
  <si>
    <t>162701109R00</t>
  </si>
  <si>
    <t>Vodorovné přemístění výkopku příplatek k ceně za každých dalších i započatých 1 000 m přes 10 000 m  z horniny 1 až 4</t>
  </si>
  <si>
    <t>53,227*10</t>
  </si>
  <si>
    <t>167101102R00</t>
  </si>
  <si>
    <t>Nakládání, skládání, překládání neulehlého výkopku nakládání výkopku  přes 100 m3, z horniny 1 až 4</t>
  </si>
  <si>
    <t>výkopek : 54,429</t>
  </si>
  <si>
    <t>171201201R00</t>
  </si>
  <si>
    <t>Uložení sypaniny na dočasnou skládku tak, že na 1 m2 plochy připadá přes 2 m3 výkopku nebo ornice</t>
  </si>
  <si>
    <t>výkopek : 54,429/2</t>
  </si>
  <si>
    <t>ornice : 6,630/2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</si>
  <si>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</si>
  <si>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</si>
  <si>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</si>
  <si>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</si>
  <si>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</si>
  <si>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>man.jámy : 2*(1,50*3,00*(2,35-0,15))</t>
  </si>
  <si>
    <t>sondy : 3*(1,00*1,00)*(1,85-0,15)</t>
  </si>
  <si>
    <t>typ D : 21,30*1,00*(1,85-0,10-0,46-0,15)</t>
  </si>
  <si>
    <t>typ D : 5,30*1,00*(1,70-0,10-0,46-0,15)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</si>
  <si>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</si>
  <si>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</si>
  <si>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</si>
  <si>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řad R : 3*1,50*3,00*0,46</t>
  </si>
  <si>
    <t>22,30*1,00*0,46</t>
  </si>
  <si>
    <t>4*1,00*1,00*0,46</t>
  </si>
  <si>
    <t>řad R-7 : 24,30*1,00*0,46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</si>
  <si>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</si>
  <si>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</si>
  <si>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</si>
  <si>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</si>
  <si>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plocha oprav : 44,20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</si>
  <si>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</si>
  <si>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</si>
  <si>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</si>
  <si>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199000002R00</t>
  </si>
  <si>
    <t>Poplatky za skládku horniny 1- 4, skupina 17 05 04 z Katalogu odpadů</t>
  </si>
  <si>
    <t>174101109T00</t>
  </si>
  <si>
    <t>Zásyp jam, rýh materiálem s mírou zhutnitelnosti dle TP 146, včetně drceného kameniva</t>
  </si>
  <si>
    <t>kamenivo drcené fr.16-32 mm</t>
  </si>
  <si>
    <t>man.jámy : 1*(1,50*3,00*(2,35-0,10-0,46-0,24))</t>
  </si>
  <si>
    <t>sondy : 1*(1,00*1,00)*(1,85-0,10-0,46-0,24)</t>
  </si>
  <si>
    <t>typ A : 1,00*1,10*(1,85-0,10-,46-0,60)</t>
  </si>
  <si>
    <t>typ B : 9,00*1,00*(1,70-0,10-0,46-0,45)</t>
  </si>
  <si>
    <t>typ C : 10,00*1,00*(1,70-0,10-0,46-0,24)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</si>
  <si>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</si>
  <si>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</si>
  <si>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</si>
  <si>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</si>
  <si>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</si>
  <si>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</si>
  <si>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</si>
  <si>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Specifikace</t>
  </si>
  <si>
    <t>POL3_</t>
  </si>
  <si>
    <t>44,20/25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</si>
  <si>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</si>
  <si>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</si>
  <si>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</si>
  <si>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</si>
  <si>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</si>
  <si>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583320202R</t>
  </si>
  <si>
    <t>Kamenivo nestanovené těžené; frakce 0,0 až 2,0 mm</t>
  </si>
  <si>
    <t>t</t>
  </si>
  <si>
    <t>29,486*1,80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</si>
  <si>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</si>
  <si>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</si>
  <si>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</si>
  <si>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</si>
  <si>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plocha oprav C : 19,20</t>
  </si>
  <si>
    <t>113107510R00</t>
  </si>
  <si>
    <t>Odstranění podkladů nebo krytů z kameniva hrubého drceného, v ploše jednotlivě do 50 m2, tloušťka vrstvy 100 mm</t>
  </si>
  <si>
    <t>113107530R00</t>
  </si>
  <si>
    <t>Odstranění podkladů nebo krytů z kameniva hrubého drceného, v ploše jednotlivě do 50 m2, tloušťka vrstvy 300 mm</t>
  </si>
  <si>
    <t>typ A : 1,00*1,00</t>
  </si>
  <si>
    <t>113107535R00</t>
  </si>
  <si>
    <t>Odstranění podkladů nebo krytů z kameniva hrubého drceného, v ploše jednotlivě do 50 m2, tloušťka vrstvy 350 mm</t>
  </si>
  <si>
    <t>plocha oprav B : 9,60</t>
  </si>
  <si>
    <t>113108310R00</t>
  </si>
  <si>
    <t>Odstranění podkladů nebo krytů živičných, v ploše jednotlivě do 50 m2, tloušťka vrstvy 100 mm</t>
  </si>
  <si>
    <t>provizorní oprava asf.komun.</t>
  </si>
  <si>
    <t>typ A : 1,00</t>
  </si>
  <si>
    <t>113151113R00</t>
  </si>
  <si>
    <t>Odstranění podkladu, krytu frézováním povrch živičný, plochy do 500 m2 na jednom objektu nebo při provádění pruhu šířky do  750 mm, tloušťky 40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</si>
  <si>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</si>
  <si>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plocha oprav A : 6,00</t>
  </si>
  <si>
    <t>113151117R00</t>
  </si>
  <si>
    <t>Odstranění podkladu, krytu frézováním povrch živičný, plochy do 500 m2 na jednom objektu nebo při provádění pruhu šířky do  750 mm, tloušťky 80 mm</t>
  </si>
  <si>
    <t>typ A : 3,00</t>
  </si>
  <si>
    <t>113202111R00</t>
  </si>
  <si>
    <t>Vytrhání obrub z krajníků nebo obrubníků stojatých</t>
  </si>
  <si>
    <t>s vybouráním lože, s přemístěním hmot na skládku na vzdálenost do 3 m nebo naložením na dopravní prostředek</t>
  </si>
  <si>
    <t>24,00+5,60</t>
  </si>
  <si>
    <t>919735112R00</t>
  </si>
  <si>
    <t>Řezání stávajících krytů nebo podkladů živičných, hloubky přes 50 do 100 mm</t>
  </si>
  <si>
    <t>POL1_1</t>
  </si>
  <si>
    <t>včetně spotřeby vody</t>
  </si>
  <si>
    <t>řad R : 6,00</t>
  </si>
  <si>
    <t>žad R-7 : 9,00*2</t>
  </si>
  <si>
    <t>979082219R00</t>
  </si>
  <si>
    <t>Vodorovná doprava suti po suchu příplatek k ceně za každý další i započatý 1 km přes 1 km</t>
  </si>
  <si>
    <t>řízená skládka do 20 km</t>
  </si>
  <si>
    <t>28,638*19</t>
  </si>
  <si>
    <t>979990107R00</t>
  </si>
  <si>
    <t>Poplatek za uložení, směs betonu, cihel a dřeva,  , skupina 17 09 04 z Katalogu odpadů</t>
  </si>
  <si>
    <t>801-3</t>
  </si>
  <si>
    <t>kategorie 17 09 04 smíšené stavební a demoliční odpady</t>
  </si>
  <si>
    <t>Odkaz na dem. hmot. položky pořadí 38 : 2,64960</t>
  </si>
  <si>
    <t>Odkaz na dem. hmot. položky pořadí 46 : 7,99200</t>
  </si>
  <si>
    <t>979999976R00</t>
  </si>
  <si>
    <t>Poplatek za uložení, zemina a kamení, kusovost nad 1600 cm2, skupina 17 05 04 z Katalogu odpadů</t>
  </si>
  <si>
    <t>Odkaz na dem. hmot. položky pořadí 39 : 4,22400</t>
  </si>
  <si>
    <t>Odkaz na dem. hmot. položky pořadí 40 : 0,66000</t>
  </si>
  <si>
    <t>Odkaz na dem. hmot. položky pořadí 41 : 7,39200</t>
  </si>
  <si>
    <t>979990113T00</t>
  </si>
  <si>
    <t>Poplatek za skládku  živičných hmot - skupina odpadu 170302</t>
  </si>
  <si>
    <t>Odkaz na dem. hmot. položky pořadí 42 : 2,33200</t>
  </si>
  <si>
    <t>Odkaz na dem. hmot. položky pořadí 43 : 2,33200</t>
  </si>
  <si>
    <t>Odkaz na dem. hmot. položky pořadí 44 : 0,52800</t>
  </si>
  <si>
    <t>Odkaz na dem. hmot. položky pořadí 45 : 0,52800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</si>
  <si>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</si>
  <si>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</si>
  <si>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</si>
  <si>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</si>
  <si>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</si>
  <si>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38,39,40,41,42,43,44,45,46, : </t>
  </si>
  <si>
    <t>Součet: : 28,63760</t>
  </si>
  <si>
    <t>271531112R00</t>
  </si>
  <si>
    <t>Polštáře zhutněné pod základy kamenivo hrubé, drcené, frakce 32 - 63 mm</t>
  </si>
  <si>
    <t>800-2</t>
  </si>
  <si>
    <t>čerpací jímka : 0,50*3,14*0,30*0,30</t>
  </si>
  <si>
    <t>podsyp v prac.jámách : 3*3,00*1,50*0,30</t>
  </si>
  <si>
    <t>451572111R00</t>
  </si>
  <si>
    <t>Lože pod potrubí, stoky a drobné objekty z kameniva drobného těženého 0÷4 mm</t>
  </si>
  <si>
    <t>827-1</t>
  </si>
  <si>
    <t>v otevřeném výkopu,</t>
  </si>
  <si>
    <t>řad R : 3*1,50*3,00*0,10</t>
  </si>
  <si>
    <t>22,30*1,00*0,10</t>
  </si>
  <si>
    <t>4*1,00*1,00*0,10</t>
  </si>
  <si>
    <t>řad R-7 : 24,30*1,00*0,10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</si>
  <si>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</si>
  <si>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</si>
  <si>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</si>
  <si>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2*0,25</t>
  </si>
  <si>
    <t>4*0,20</t>
  </si>
  <si>
    <t>465513129T00</t>
  </si>
  <si>
    <t>Dlažba z kamene do betonu třídy C30/37-XF3-S3, tl. 150 mm, úprava kolem ul.poklopů</t>
  </si>
  <si>
    <t>592451170R</t>
  </si>
  <si>
    <t>Dlažba betonová typ: obdélníkový; dl = 200 mm; š = 100 mm; tl = 80,0 mm; barva: šedá</t>
  </si>
  <si>
    <t>pod uliční poklopy</t>
  </si>
  <si>
    <t>564113510R00</t>
  </si>
  <si>
    <t>Podklad nebo podsyp z asfaltového recyklátu frakce 0-32 mm, tloušťka po zhutnění 10 cm</t>
  </si>
  <si>
    <t>s rozprostřením, vlhčením a zhutněním</t>
  </si>
  <si>
    <t>provizorní oprava asf.komunikací</t>
  </si>
  <si>
    <t>564831111RT2</t>
  </si>
  <si>
    <t>Podklad ze štěrkodrti s rozprostřením a zhutněním frakce 0-32 mm, tloušťka po zhutnění 100 mm</t>
  </si>
  <si>
    <t>564851111RT2</t>
  </si>
  <si>
    <t>Podklad ze štěrkodrti s rozprostřením a zhutněním frakce 0-32 mm, tloušťka po zhutnění 150 mm</t>
  </si>
  <si>
    <t>564861111RT2</t>
  </si>
  <si>
    <t>Podklad ze štěrkodrti s rozprostřením a zhutněním frakce 0-32 mm, tloušťka po zhutnění 200 mm</t>
  </si>
  <si>
    <t>565141211R00</t>
  </si>
  <si>
    <t>Podklad z kameniva obaleného asfaltem ACP 16+ až ACP 22+, v pruhu šířky přes 3 m, třídy 1, tloušťka po zhutnění 60 mm</t>
  </si>
  <si>
    <t>s rozprostřením a zhutněním</t>
  </si>
  <si>
    <t>565161111R00</t>
  </si>
  <si>
    <t>Podklad z kameniva obaleného asfaltem ACP 16+ až ACP 22+, v pruhu šířky do 3 m, třídy 1, tloušťka po zhutnění 80 mm</t>
  </si>
  <si>
    <t>565171111R00</t>
  </si>
  <si>
    <t>Podklad z kameniva obaleného asfaltem ACP 22+, v pruhu šířky do 3 m, třídy 1, tloušťka po zhutnění 100 mm</t>
  </si>
  <si>
    <t>573231123R00</t>
  </si>
  <si>
    <t>Postřik spojovací kationaktivní emulzí KAE , množství zbytkového asfaltu 0,30 kg/m2</t>
  </si>
  <si>
    <t>bez posypu kamenivem</t>
  </si>
  <si>
    <t>573231146R00</t>
  </si>
  <si>
    <t>Postřik spojovací kationaktivní emulzí KAE modifikovanou, množství zbytkového asfaltu 0,60 kg/m2</t>
  </si>
  <si>
    <t>1,00*3,00</t>
  </si>
  <si>
    <t>577112113R00</t>
  </si>
  <si>
    <t>Beton asfaltový z modifikovaného asfaltu v pruhu šířky do 3 m, ACO 11 S , tloušťky 40 mm, plochy přes 1000 m2</t>
  </si>
  <si>
    <t>577115117R00</t>
  </si>
  <si>
    <t>Beton asfaltový z modifikovaného asfaltu v pruhu šířky do 3 m, ACL 22 S , tloušťky 80 mm, plochy přes 1000 m2</t>
  </si>
  <si>
    <t>typ A : 1,00*3,00</t>
  </si>
  <si>
    <t>596215061R00</t>
  </si>
  <si>
    <t>Kladení zámkové dlažby do drtě tloušťka dlažby 100 mm, tloušťka lože 40 mm</t>
  </si>
  <si>
    <t>s provedením lože z kameniva drceného, s vyplněním spár, s dvojitým hutněním a se smetením přebytečného materiálu na krajnici. S dodáním hmot pro lože a výplň spár.</t>
  </si>
  <si>
    <t>59245288R</t>
  </si>
  <si>
    <t>Dlažba betonová typ: zámkový; dl = 225 mm; š = 112 mm; tl = 100,0 mm; povrchová úprava: impregnace; barva: šedá</t>
  </si>
  <si>
    <t>20% náhrada</t>
  </si>
  <si>
    <t>19,20/100*20*1,05</t>
  </si>
  <si>
    <t>851601104R00</t>
  </si>
  <si>
    <t>Montáž potrubí z tvárné litiny s pružným spojem s pružným spojem   DN 150 mm</t>
  </si>
  <si>
    <t>z trub tlakových hrdlových, v otevřeném výkopu,</t>
  </si>
  <si>
    <t>857242121R00</t>
  </si>
  <si>
    <t>Montáž litinových tvarovek na potrubí litinovém tlakovém jednoosých, na potrubí z trub přírubových v otevřeném výkopu, v otevřeném kanálu nebo v šachtě, DN 80 mm</t>
  </si>
  <si>
    <t>kus</t>
  </si>
  <si>
    <t>857312121R00</t>
  </si>
  <si>
    <t>Montáž litinových tvarovek na potrubí litinovém tlakovém jednoosých, na potrubí z trub přírubových v otevřeném výkopu, v otevřeném kanálu nebo v šachtě, DN 150 mm</t>
  </si>
  <si>
    <t>857314121R00</t>
  </si>
  <si>
    <t>Montáž litinových tvarovek na potrubí litinovém tlakovém odbočných, na potrubí z trub přírubových v otevřeném výkopu, v otevřeném kanálu nebo v šachtě, DN 150 mm</t>
  </si>
  <si>
    <t>857601104R00</t>
  </si>
  <si>
    <t>Montáž litinových tvarovek na potrubí litinovém tlakovém jednoosých, na potrubí z trub hrdlových  v otevřeném výkopu, v otevřeném kanálu nebo v šachtě, DN 150 mm</t>
  </si>
  <si>
    <t>871311121R00</t>
  </si>
  <si>
    <t>Montáž potrubí z plastických hmot z tlakových trubek polyetylenových, vnějšího průměru 160 mm</t>
  </si>
  <si>
    <t>871512101R00</t>
  </si>
  <si>
    <t>Montáž plastového potrubí ve výkopu spojovaného pomocí hrdel přirážka za spoj plastového potrubí  pomocí elektrotvarovky  DN 150 mm</t>
  </si>
  <si>
    <t>s integrovaným elektrosvařovacím vinutím,</t>
  </si>
  <si>
    <t>891241221R00</t>
  </si>
  <si>
    <t>Montáž vodovodních armatur na potrubí šoupátek v šachtách s ručním kolečkem, DN 80 mm</t>
  </si>
  <si>
    <t>891247111R00</t>
  </si>
  <si>
    <t>Montáž vodovodních armatur na potrubí hydrantů podzemních (bez osazení poklopů), DN 80 mm</t>
  </si>
  <si>
    <t>891311111R00</t>
  </si>
  <si>
    <t>Montáž vodovodních armatur na potrubí šoupátek v otevřeném výkopu nebo v šachtách s osazením zemní soupravy (bez poklopů), DN 150 mm</t>
  </si>
  <si>
    <t>892351111R00</t>
  </si>
  <si>
    <t>Tlakové zkoušky vodovodního potrubí DN 150 nebo 200 mm</t>
  </si>
  <si>
    <t>přísun, montáže, demontáže a odsunu zkoušecího čerpadla, napuštění tlakovou vodou a dodání vody pro tlakovou zkoušku,</t>
  </si>
  <si>
    <t>DN 150 řad R + R-7 : 268,40+24,30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</si>
  <si>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</si>
  <si>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</si>
  <si>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</si>
  <si>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</si>
  <si>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892353111R00</t>
  </si>
  <si>
    <t>Proplach a desinfekce vodovodního potrubí DN 150 nebo 200 mm</t>
  </si>
  <si>
    <t>napuštění a vypuštění vody, dodání vody a desinfekčního prostředku, náklady na bakteriologický rozbor vody,</t>
  </si>
  <si>
    <t>899401112R00</t>
  </si>
  <si>
    <t>Osazení poklopů litinových šoupátkových</t>
  </si>
  <si>
    <t>včetně podezdění</t>
  </si>
  <si>
    <t>899401113R00</t>
  </si>
  <si>
    <t>Osazení poklopů litinových hydrantových</t>
  </si>
  <si>
    <t>899712111R00</t>
  </si>
  <si>
    <t>Orientační tabulky na vodovodních a kanalizačních řadech na zdivu</t>
  </si>
  <si>
    <t>Včetně dodání a připevnění tabulky.</t>
  </si>
  <si>
    <t>899721112R00</t>
  </si>
  <si>
    <t>Výstražné fólie výstražná fólie pro vodovod, šířka 30 cm</t>
  </si>
  <si>
    <t>899731114R00</t>
  </si>
  <si>
    <t>Signalizační vodič CYY, 6 mm2</t>
  </si>
  <si>
    <t>877312129T00</t>
  </si>
  <si>
    <t>Montáž tvarovek PE na tupo d 160 mm</t>
  </si>
  <si>
    <t>892855119T00</t>
  </si>
  <si>
    <t>Kontrola vodovodního potrubí TV kamerou do 500 m</t>
  </si>
  <si>
    <t>898721991T00</t>
  </si>
  <si>
    <t>Bezvýkopová pokládka potrubí PE 100 DN 150- Relining, sanace stávajícího potrubí, zatahování potrubí PE 100 D160 do stávajícího litinového potrubí</t>
  </si>
  <si>
    <t>Svaření potrubí PE 100 d160 SDR11 na tupo</t>
  </si>
  <si>
    <t>Úpravu konců sanačního potrubí – fixační body - technologie Relining</t>
  </si>
  <si>
    <t>Propojení řadu v montážních jámách elektrotvarovkami</t>
  </si>
  <si>
    <t>Tlakovou zkoušku sanovaného řadu</t>
  </si>
  <si>
    <t>2861118T00</t>
  </si>
  <si>
    <t>trubka plastová kanalizační PVC; hladká,  Sn 4 kN/m2; D = 600,0 mm; l = 1000,0 mm</t>
  </si>
  <si>
    <t>čerpací jímka</t>
  </si>
  <si>
    <t>28613108.MR</t>
  </si>
  <si>
    <t>Spojka plastová typ: přesuvná, jednoznačná; materiál: PE 100; DN = 150; DN2 = 150; de = 196,0 mm; de2 = 196,0 mm; PN 16; SDR 11,0</t>
  </si>
  <si>
    <t>286134229R</t>
  </si>
  <si>
    <t>Trubka plastová skladba: dvouvrstvá PE 100 RC; de = 160,0 mm; tl. stěny = 14,6 mm; PN 16; SDR 11,0</t>
  </si>
  <si>
    <t>řad R : 268,40*1,015</t>
  </si>
  <si>
    <t>286536155R</t>
  </si>
  <si>
    <t>Oblouk plastový typ: jednoznačný; úhel = 30,0 °; materiál: PE 100 RC; de = 160,0 mm; PN 16; SDR 11,0</t>
  </si>
  <si>
    <t>286536195R</t>
  </si>
  <si>
    <t>Oblouk plastový typ: jednoznačný; úhel = 11,0 °; materiál: PE 100 RC; de = 160,0 mm; PN 16; SDR 11,0</t>
  </si>
  <si>
    <t>28653769T</t>
  </si>
  <si>
    <t>Spojka plastová typ: jednoznačná, přechodová; materiál: PE 100; DN = 150; DN2 = 150, de = 160,0 mm; de2 = 212,0 mm; PN 10; SDR 11,0</t>
  </si>
  <si>
    <t>31947220R</t>
  </si>
  <si>
    <t>příruba točivá; mat. 11 375; Js 150 mm; 1,6 MPa; PN 16; vnitř.D = 150,0 mm; vnější D1= 280 mm; ČSN 13 1275</t>
  </si>
  <si>
    <t>42200750R</t>
  </si>
  <si>
    <t>poklop uliční typ šoupátkový; šedá litina; použití pro vodu; vnitř.pr.D = 127 mm; D = 270,0 mm; výška 265 mm; pro: šoupátka</t>
  </si>
  <si>
    <t>42200760R</t>
  </si>
  <si>
    <t>poklop uliční typ k poz.hydrantu; šedá litina; použití pro vodu; vnitřní rozměr 310x205 mm; vnější rozměr 443x338 mm; výška 300 mm; pro: podzemní hydranty</t>
  </si>
  <si>
    <t>422007T00</t>
  </si>
  <si>
    <t>Napojovací vývody NV2 (v poklopu)</t>
  </si>
  <si>
    <t>42228310R</t>
  </si>
  <si>
    <t>šoupátko přírubové měkcetěsnící klínové, s hladkým a rovným průtokovým kanálem; použití vhodné pro instalaci do země; médium pitná voda, neagresivní tekutina; DN 80; l = 180 mm; PN 10,0; těleso tvárná litina; povrch.ochrana vně i uvnitř epoxidovým práškem; standardní provedení bez ručního kola a zemní soupravy</t>
  </si>
  <si>
    <t>42228314R</t>
  </si>
  <si>
    <t>šoupátko přírubové  měkcetěsnící klínové, s hladkým a rovným průtokovým kanálem; použití vhodné pro instalaci do země; médium pitná voda, neagresivní tekutina; DN 150; l = 210 mm; PN 10,0; těleso tvárná litina; povrch.ochrana vně i uvnitř epoxidovým práškem; standardní provedení bez ručního kola a zemní soupravy</t>
  </si>
  <si>
    <t>422737419T02</t>
  </si>
  <si>
    <t>Podzemní hydrant s dvojitým uzavíráním DN 80, PN 16, krytí 1,25 m</t>
  </si>
  <si>
    <t>42291515T</t>
  </si>
  <si>
    <t>Deska podkladová hydrantová</t>
  </si>
  <si>
    <t>422915501R</t>
  </si>
  <si>
    <t>deska podkladová pro šoupátkové poklopy</t>
  </si>
  <si>
    <t>42293250R</t>
  </si>
  <si>
    <t>souprava zemní teleskopická šoupátková; pro šoupátka a combi armatury; DN 50-100; krycí hloubka 1,3 - 1,8 m</t>
  </si>
  <si>
    <t>42293255R</t>
  </si>
  <si>
    <t>souprava zemní teleskopická šoupátková; pro šoupátka a combi armatury; DN 125-150; krycí hloubka 1,3 - 1,8 m</t>
  </si>
  <si>
    <t>422935325R</t>
  </si>
  <si>
    <t>příruba jištěná proti posunu; provedení hrdlo-příruba, délka 251 mm; PN 16,0; médium voda; příruba DN1=150, hrdlo DN=150; těleso tvárná litina</t>
  </si>
  <si>
    <t>42293532T01</t>
  </si>
  <si>
    <t>Příruba jištěná proti posunu redukovaná; provedení hrdlo-příruba,příruba DN 175/150 mm, těleso tvárná litina</t>
  </si>
  <si>
    <t>42293532T02</t>
  </si>
  <si>
    <t>Příruba jištěná proti posunu redukovaná; provedení hrdlo-příruba,příruba DN 125/150 mm, těleso tvárná litina</t>
  </si>
  <si>
    <t>55251199T0</t>
  </si>
  <si>
    <t>Trubka vodovodní litinová DN = 150; de = 170,0 mm; tl. stěny = 7,7 mm; těsnění: kroužek</t>
  </si>
  <si>
    <t>Tlakové potrubí z tvárné litiny dle ČSN EN 545 ISO 2531 s jednokomorovým hrdlem. Tlaková třída trub</t>
  </si>
  <si>
    <t>min C64 a vyšší. Vnější ochrana trub pokovení vrstvou zinku v množství min 200 g/m2 + krycí nátěr bitumenovou barvou o síle min</t>
  </si>
  <si>
    <t>120 µm. Vnitřní povrch trub odstředivě nanášený, stříkaný polyuretan</t>
  </si>
  <si>
    <t>dle ČSN EN 15655 o síle min 1,2 mm.</t>
  </si>
  <si>
    <t>řad R-7 : 24,30*1,01</t>
  </si>
  <si>
    <t>55251212R</t>
  </si>
  <si>
    <t>Trubka litinová DN = 80; tl. stěny = 7,0 mm; l = 200 mm; PN 16; povrchová úprava: vně i uvnitř epoxidová pryskyřice</t>
  </si>
  <si>
    <t>55251214R</t>
  </si>
  <si>
    <t>Trubka litinová DN = 80; tl. stěny = 7,0 mm; l = 300 mm; PN 16; povrchová úprava: vně i uvnitř epoxidová pryskyřice</t>
  </si>
  <si>
    <t>55259414R</t>
  </si>
  <si>
    <t>koleno 11 1/4 °; PN 10; DN 150 mm; tvárná litina; hrdlové; spoj běžný pružný násuvný; uvnitř práškový epoxid; vně práškový epoxid</t>
  </si>
  <si>
    <t>s jištěnými hrdly</t>
  </si>
  <si>
    <t>55259954R</t>
  </si>
  <si>
    <t>koleno 30 °; PN 10; DN 150 mm; tvárná litina; přírubové; uvnitř práškový epoxid; vně práškový epoxid</t>
  </si>
  <si>
    <t>552599953R</t>
  </si>
  <si>
    <t>tvarovka přírubová s přírubovou odbočkou tvárná litina; DN 1 = 150 mm; DN 2 = 80 mm; povrch. úprava práškový epoxid</t>
  </si>
  <si>
    <t>552599956R</t>
  </si>
  <si>
    <t>tvarovka přírubová s přírubovou odbočkou tvárná litina; DN 1 = 150 mm; DN 2 = 150 mm; povrch. úprava práškový epoxid</t>
  </si>
  <si>
    <t>55260026R</t>
  </si>
  <si>
    <t>příruba tvárná litina; slepá; DN 150 mm; povrch. úprava práškový epoxid</t>
  </si>
  <si>
    <t>5526009702R</t>
  </si>
  <si>
    <t>koleno 90 °; PN 10; DN 80 mm; tvárná litina; přírubové; s patkou; uvnitř práškový epoxid; vně práškový epoxid</t>
  </si>
  <si>
    <t>prodloužená délka</t>
  </si>
  <si>
    <t>6739059T00</t>
  </si>
  <si>
    <t>Hydrantová drenáž</t>
  </si>
  <si>
    <t>drenážní textílie+štěrkodrť fr. 16-32mm cca 0,5 m3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</si>
  <si>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</si>
  <si>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</si>
  <si>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</si>
  <si>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silniční obrubník : 24,00+5,60</t>
  </si>
  <si>
    <t>928621011R00</t>
  </si>
  <si>
    <t>Zálivka asfaltová podél kolejnic 3 x 5 cm</t>
  </si>
  <si>
    <t>Včetně vyčištění spár před provedením zálivky.</t>
  </si>
  <si>
    <t>59217488R</t>
  </si>
  <si>
    <t>obrubník silniční materiál beton; l = 1000,0 mm; š = 150,0 mm; h = 250,0 mm; barva šedá</t>
  </si>
  <si>
    <t>náhrada 20%</t>
  </si>
  <si>
    <t>29,60/100*20*1,05</t>
  </si>
  <si>
    <t>969011999T26</t>
  </si>
  <si>
    <t>Demontáž stávajícíh armatur na  potrubí; v armaturní šachtě</t>
  </si>
  <si>
    <t>soubor</t>
  </si>
  <si>
    <t>odstranění tvarovek, armatur, poklopů</t>
  </si>
  <si>
    <t>969013899T11</t>
  </si>
  <si>
    <t>Vybourání stávajícího vodovodl.potrubí  azbestocement do DN 500 mm</t>
  </si>
  <si>
    <t>969013899T12</t>
  </si>
  <si>
    <t>Odpojení propojovacího litinového potrubí DN150 mezi řady R a H3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</si>
  <si>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</si>
  <si>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</si>
  <si>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</si>
  <si>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</si>
  <si>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</si>
  <si>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</si>
  <si>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</si>
  <si>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1,3,4,15,17,19,34,35,36,37,53,54,55,56,57,58,59,60,61,62,63,64,65,66,67,68,69,70,72,73,74,78,79,80, : </t>
  </si>
  <si>
    <t xml:space="preserve">82,84,85,86,88,91,92,93,94,95,96,97,98,99,100,101,102,103,104,105,107,108,109,110,111,112,113,114, : </t>
  </si>
  <si>
    <t xml:space="preserve">115,116,117,118,119,120,121,122,123,124,125,126,127, : </t>
  </si>
  <si>
    <t>Součet: : 113,90338</t>
  </si>
  <si>
    <t>311863T22</t>
  </si>
  <si>
    <t>Drobný spojovací materiál-přírubový spoj DN 80; PN 10/16</t>
  </si>
  <si>
    <t>mosaz -šrouby A2,matky A4,těsnění s kovovou vložkou</t>
  </si>
  <si>
    <t>311863T24</t>
  </si>
  <si>
    <t>Drobný spojovací materiál-přírubový spoj DN 150; PN 10/16</t>
  </si>
  <si>
    <t>998767101R00</t>
  </si>
  <si>
    <t>Přesun hmot pro kovové stavební doplňk. konstrukce v objektech výšky do 6 m</t>
  </si>
  <si>
    <t>800-767</t>
  </si>
  <si>
    <t>50 m vodorovně</t>
  </si>
  <si>
    <t xml:space="preserve">129,130, : </t>
  </si>
  <si>
    <t>Součet: : 0,05100</t>
  </si>
  <si>
    <t>979081121R00</t>
  </si>
  <si>
    <t>Odvoz suti a vybouraných hmot na skládku příplatek za každý další 1 km</t>
  </si>
  <si>
    <t>skládka do 20 km</t>
  </si>
  <si>
    <t>1,882*19</t>
  </si>
  <si>
    <t>979990201R00</t>
  </si>
  <si>
    <t>Poplatek za uložení, azbestocementové výrobky,  , skupina 17 06 05 z Katalogu odpadů</t>
  </si>
  <si>
    <t>kategorie 17 06 05 stavební materiály obsahující azbest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</si>
  <si>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</si>
  <si>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</si>
  <si>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</si>
  <si>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125,126,127, : </t>
  </si>
  <si>
    <t>Součet: : 1,88200</t>
  </si>
  <si>
    <t>979990104T02</t>
  </si>
  <si>
    <t>Poplatek za skládku odpadů - demontáž armatur a potrubí</t>
  </si>
  <si>
    <t>odpady vzniklé bouráním-díl 96</t>
  </si>
  <si>
    <t>JKSO:</t>
  </si>
  <si>
    <t>827.13</t>
  </si>
  <si>
    <t>sítě vodovodní rozvodné</t>
  </si>
  <si>
    <t>JKSO</t>
  </si>
  <si>
    <t xml:space="preserve"> m</t>
  </si>
  <si>
    <t>potrubí z trub z plastických hmot a sklolaminátu</t>
  </si>
  <si>
    <t>JKSOChar</t>
  </si>
  <si>
    <t>rekonstrukce a modernizace objektu prostá</t>
  </si>
  <si>
    <t>JKSOAkce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</si>
</sst>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10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15" fillId="3" borderId="6" xfId="0" applyNumberFormat="1" applyFont="1" applyFill="1" applyBorder="1" applyAlignment="1">
      <alignment vertical="center" wrapText="1" shrinkToFit="1"/>
    </xf>
    <xf numFmtId="4" fontId="15" fillId="3" borderId="6" xfId="0" applyNumberFormat="1" applyFont="1" applyFill="1" applyBorder="1" applyAlignment="1">
      <alignment vertical="center" shrinkToFit="1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0" xfId="0" applyNumberFormat="1" applyFont="1" applyBorder="1" applyAlignment="1">
      <alignment vertical="top" wrapText="1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0" fontId="18" fillId="0" borderId="18" xfId="0" applyNumberFormat="1" applyFont="1" applyBorder="1" applyAlignment="1">
      <alignment vertical="top" wrapText="1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8" fillId="0" borderId="18" xfId="0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" fontId="3" fillId="0" borderId="33" xfId="0" applyNumberFormat="1" applyFont="1" applyBorder="1" applyAlignment="1">
      <alignment horizontal="right" vertical="center" wrapText="1" shrinkToFit="1"/>
    </xf>
    <xf numFmtId="4" fontId="8" fillId="0" borderId="33" xfId="0" applyNumberFormat="1" applyFont="1" applyBorder="1" applyAlignment="1">
      <alignment vertical="center" wrapText="1" shrinkToFit="1"/>
    </xf>
    <xf numFmtId="4" fontId="0" fillId="0" borderId="33" xfId="0" applyNumberFormat="1" applyBorder="1" applyAlignment="1">
      <alignment vertical="center" wrapText="1" shrinkToFit="1"/>
    </xf>
    <xf numFmtId="4" fontId="0" fillId="0" borderId="36" xfId="0" applyNumberFormat="1" applyBorder="1" applyAlignment="1">
      <alignment vertical="center" wrapText="1" shrinkToFit="1"/>
    </xf>
    <xf numFmtId="4" fontId="10" fillId="5" borderId="29" xfId="0" applyNumberFormat="1" applyFont="1" applyFill="1" applyBorder="1" applyAlignment="1">
      <alignment horizontal="center" vertical="center" wrapText="1" shrinkToFit="1"/>
    </xf>
    <xf numFmtId="4" fontId="0" fillId="0" borderId="36" xfId="0" applyNumberFormat="1" applyBorder="1" applyAlignment="1">
      <alignment vertical="center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fEGtvf+CpYmTTNaKe2s0LRZraVmTZF3TRo5Tvvq/ZXWAZwWplNtSRV0yGQUgCzOicfbbE8GNiigVTRvhrFZi9Q==" saltValue="vCawB+CCFkTjlL7OxMr1p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N45" sqref="N45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75" style="52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99999999999997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3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3.95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8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8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3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SUMIF(F57:F69,A16,I57:I69)+SUMIF(F57:F69,"PSU",I57:I69)</f>
        <v>0</v>
      </c>
      <c r="J16" s="85"/>
    </row>
    <row r="17" spans="1:10" ht="23.3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SUMIF(F57:F69,A17,I57:I69)</f>
        <v>0</v>
      </c>
      <c r="J17" s="85"/>
    </row>
    <row r="18" spans="1:10" ht="23.3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SUMIF(F57:F69,A18,I57:I69)</f>
        <v>0</v>
      </c>
      <c r="J18" s="85"/>
    </row>
    <row r="19" spans="1:10" ht="23.3" customHeight="1" x14ac:dyDescent="0.2">
      <c r="A19" s="194" t="s">
        <v>87</v>
      </c>
      <c r="B19" s="38" t="s">
        <v>27</v>
      </c>
      <c r="C19" s="62"/>
      <c r="D19" s="63"/>
      <c r="E19" s="83"/>
      <c r="F19" s="84"/>
      <c r="G19" s="83"/>
      <c r="H19" s="84"/>
      <c r="I19" s="83">
        <f>SUMIF(F57:F69,A19,I57:I69)</f>
        <v>0</v>
      </c>
      <c r="J19" s="85"/>
    </row>
    <row r="20" spans="1:10" ht="23.3" customHeight="1" x14ac:dyDescent="0.2">
      <c r="A20" s="194" t="s">
        <v>88</v>
      </c>
      <c r="B20" s="38" t="s">
        <v>28</v>
      </c>
      <c r="C20" s="62"/>
      <c r="D20" s="63"/>
      <c r="E20" s="83"/>
      <c r="F20" s="84"/>
      <c r="G20" s="83"/>
      <c r="H20" s="84"/>
      <c r="I20" s="83">
        <f>SUMIF(F57:F69,A20,I57:I69)</f>
        <v>0</v>
      </c>
      <c r="J20" s="85"/>
    </row>
    <row r="21" spans="1:10" ht="23.3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3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3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3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3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" customHeight="1" thickBot="1" x14ac:dyDescent="0.25">
      <c r="A28" s="2">
        <f>(A27-INT(A27))*100</f>
        <v>0</v>
      </c>
      <c r="B28" s="163" t="s">
        <v>23</v>
      </c>
      <c r="C28" s="164"/>
      <c r="D28" s="164"/>
      <c r="E28" s="165"/>
      <c r="F28" s="166"/>
      <c r="G28" s="167">
        <f>A27</f>
        <v>0</v>
      </c>
      <c r="H28" s="167"/>
      <c r="I28" s="167"/>
      <c r="J28" s="168" t="str">
        <f t="shared" si="0"/>
        <v>CZK</v>
      </c>
    </row>
    <row r="29" spans="1:10" ht="27.7" hidden="1" customHeight="1" thickBot="1" x14ac:dyDescent="0.25">
      <c r="A29" s="2"/>
      <c r="B29" s="163" t="s">
        <v>35</v>
      </c>
      <c r="C29" s="169"/>
      <c r="D29" s="169"/>
      <c r="E29" s="169"/>
      <c r="F29" s="170"/>
      <c r="G29" s="171">
        <f>ZakladDPHSni+DPHSni+ZakladDPHZakl+DPHZakl+Zaokrouhleni</f>
        <v>0</v>
      </c>
      <c r="H29" s="171"/>
      <c r="I29" s="171"/>
      <c r="J29" s="172" t="s">
        <v>53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260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4">
        <v>1</v>
      </c>
      <c r="B39" s="146" t="s">
        <v>45</v>
      </c>
      <c r="C39" s="147"/>
      <c r="D39" s="147"/>
      <c r="E39" s="147"/>
      <c r="F39" s="256">
        <f>'00 01 Naklady'!AE73+'IO 01 01 Pol'!AE531</f>
        <v>0</v>
      </c>
      <c r="G39" s="148">
        <f>'00 01 Naklady'!AF73+'IO 01 01 Pol'!AF531</f>
        <v>0</v>
      </c>
      <c r="H39" s="150"/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2"/>
      <c r="C40" s="153" t="s">
        <v>46</v>
      </c>
      <c r="D40" s="153"/>
      <c r="E40" s="153"/>
      <c r="F40" s="257">
        <f>'00 01 Naklady'!AE73</f>
        <v>0</v>
      </c>
      <c r="G40" s="154">
        <f>'00 01 Naklady'!AF73</f>
        <v>0</v>
      </c>
      <c r="H40" s="155"/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customHeight="1" x14ac:dyDescent="0.2">
      <c r="A41" s="134">
        <v>3</v>
      </c>
      <c r="B41" s="157" t="s">
        <v>47</v>
      </c>
      <c r="C41" s="147" t="s">
        <v>46</v>
      </c>
      <c r="D41" s="147"/>
      <c r="E41" s="147"/>
      <c r="F41" s="258">
        <f>'00 01 Naklady'!AE73</f>
        <v>0</v>
      </c>
      <c r="G41" s="149">
        <f>'00 01 Naklady'!AF73</f>
        <v>0</v>
      </c>
      <c r="H41" s="150"/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customHeight="1" x14ac:dyDescent="0.2">
      <c r="A42" s="134">
        <v>2</v>
      </c>
      <c r="B42" s="152"/>
      <c r="C42" s="153" t="s">
        <v>48</v>
      </c>
      <c r="D42" s="153"/>
      <c r="E42" s="153"/>
      <c r="F42" s="257"/>
      <c r="G42" s="154"/>
      <c r="H42" s="155"/>
      <c r="I42" s="155"/>
      <c r="J42" s="156"/>
    </row>
    <row r="43" spans="1:10" ht="25.5" customHeight="1" x14ac:dyDescent="0.2">
      <c r="A43" s="134">
        <v>2</v>
      </c>
      <c r="B43" s="152" t="s">
        <v>49</v>
      </c>
      <c r="C43" s="153" t="s">
        <v>50</v>
      </c>
      <c r="D43" s="153"/>
      <c r="E43" s="153"/>
      <c r="F43" s="257">
        <f>'IO 01 01 Pol'!AE531</f>
        <v>0</v>
      </c>
      <c r="G43" s="154">
        <f>'IO 01 01 Pol'!AF531</f>
        <v>0</v>
      </c>
      <c r="H43" s="155"/>
      <c r="I43" s="155">
        <f>F43+G43+H43</f>
        <v>0</v>
      </c>
      <c r="J43" s="156" t="str">
        <f>IF(_xlfn.SINGLE(CenaCelkemVypocet)=0,"",I43/_xlfn.SINGLE(CenaCelkemVypocet)*100)</f>
        <v/>
      </c>
    </row>
    <row r="44" spans="1:10" ht="25.5" customHeight="1" x14ac:dyDescent="0.2">
      <c r="A44" s="134">
        <v>3</v>
      </c>
      <c r="B44" s="157" t="s">
        <v>47</v>
      </c>
      <c r="C44" s="147" t="s">
        <v>51</v>
      </c>
      <c r="D44" s="147"/>
      <c r="E44" s="147"/>
      <c r="F44" s="259">
        <f>'IO 01 01 Pol'!AE531</f>
        <v>0</v>
      </c>
      <c r="G44" s="149">
        <f>'IO 01 01 Pol'!AF531</f>
        <v>0</v>
      </c>
      <c r="H44" s="261"/>
      <c r="I44" s="150">
        <f>F44+G44+H44</f>
        <v>0</v>
      </c>
      <c r="J44" s="151" t="str">
        <f>IF(_xlfn.SINGLE(CenaCelkemVypocet)=0,"",I44/_xlfn.SINGLE(CenaCelkemVypocet)*100)</f>
        <v/>
      </c>
    </row>
    <row r="45" spans="1:10" ht="25.5" customHeight="1" x14ac:dyDescent="0.2">
      <c r="A45" s="134"/>
      <c r="B45" s="158" t="s">
        <v>52</v>
      </c>
      <c r="C45" s="159"/>
      <c r="D45" s="159"/>
      <c r="E45" s="159"/>
      <c r="F45" s="139">
        <f>SUMIF(A39:A44,"=1",F39:F44)</f>
        <v>0</v>
      </c>
      <c r="G45" s="160">
        <f>SUMIF(A39:A44,"=1",G39:G44)</f>
        <v>0</v>
      </c>
      <c r="H45" s="140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56</v>
      </c>
      <c r="B50" t="s">
        <v>60</v>
      </c>
    </row>
    <row r="51" spans="1:10" x14ac:dyDescent="0.2">
      <c r="A51" t="s">
        <v>58</v>
      </c>
      <c r="B51" t="s">
        <v>61</v>
      </c>
    </row>
    <row r="54" spans="1:10" ht="15.65" x14ac:dyDescent="0.25">
      <c r="B54" s="173" t="s">
        <v>62</v>
      </c>
    </row>
    <row r="56" spans="1:10" ht="25.5" customHeight="1" x14ac:dyDescent="0.2">
      <c r="A56" s="175"/>
      <c r="B56" s="178" t="s">
        <v>17</v>
      </c>
      <c r="C56" s="178" t="s">
        <v>5</v>
      </c>
      <c r="D56" s="179"/>
      <c r="E56" s="179"/>
      <c r="F56" s="180" t="s">
        <v>63</v>
      </c>
      <c r="G56" s="180"/>
      <c r="H56" s="180"/>
      <c r="I56" s="180" t="s">
        <v>29</v>
      </c>
      <c r="J56" s="180" t="s">
        <v>0</v>
      </c>
    </row>
    <row r="57" spans="1:10" ht="36.700000000000003" customHeight="1" x14ac:dyDescent="0.2">
      <c r="A57" s="176"/>
      <c r="B57" s="181" t="s">
        <v>64</v>
      </c>
      <c r="C57" s="182" t="s">
        <v>65</v>
      </c>
      <c r="D57" s="183"/>
      <c r="E57" s="183"/>
      <c r="F57" s="190" t="s">
        <v>24</v>
      </c>
      <c r="G57" s="191"/>
      <c r="H57" s="191"/>
      <c r="I57" s="191">
        <f>'IO 01 01 Pol'!G8</f>
        <v>0</v>
      </c>
      <c r="J57" s="187" t="str">
        <f>IF(I70=0,"",I57/I70*100)</f>
        <v/>
      </c>
    </row>
    <row r="58" spans="1:10" ht="36.700000000000003" customHeight="1" x14ac:dyDescent="0.2">
      <c r="A58" s="176"/>
      <c r="B58" s="181" t="s">
        <v>66</v>
      </c>
      <c r="C58" s="182" t="s">
        <v>67</v>
      </c>
      <c r="D58" s="183"/>
      <c r="E58" s="183"/>
      <c r="F58" s="190" t="s">
        <v>24</v>
      </c>
      <c r="G58" s="191"/>
      <c r="H58" s="191"/>
      <c r="I58" s="191">
        <f>'IO 01 01 Pol'!G196</f>
        <v>0</v>
      </c>
      <c r="J58" s="187" t="str">
        <f>IF(I70=0,"",I58/I70*100)</f>
        <v/>
      </c>
    </row>
    <row r="59" spans="1:10" ht="36.700000000000003" customHeight="1" x14ac:dyDescent="0.2">
      <c r="A59" s="176"/>
      <c r="B59" s="181" t="s">
        <v>68</v>
      </c>
      <c r="C59" s="182" t="s">
        <v>69</v>
      </c>
      <c r="D59" s="183"/>
      <c r="E59" s="183"/>
      <c r="F59" s="190" t="s">
        <v>24</v>
      </c>
      <c r="G59" s="191"/>
      <c r="H59" s="191"/>
      <c r="I59" s="191">
        <f>'IO 01 01 Pol'!G261</f>
        <v>0</v>
      </c>
      <c r="J59" s="187" t="str">
        <f>IF(I70=0,"",I59/I70*100)</f>
        <v/>
      </c>
    </row>
    <row r="60" spans="1:10" ht="36.700000000000003" customHeight="1" x14ac:dyDescent="0.2">
      <c r="A60" s="176"/>
      <c r="B60" s="181" t="s">
        <v>70</v>
      </c>
      <c r="C60" s="182" t="s">
        <v>71</v>
      </c>
      <c r="D60" s="183"/>
      <c r="E60" s="183"/>
      <c r="F60" s="190" t="s">
        <v>24</v>
      </c>
      <c r="G60" s="191"/>
      <c r="H60" s="191"/>
      <c r="I60" s="191">
        <f>'IO 01 01 Pol'!G266</f>
        <v>0</v>
      </c>
      <c r="J60" s="187" t="str">
        <f>IF(I70=0,"",I60/I70*100)</f>
        <v/>
      </c>
    </row>
    <row r="61" spans="1:10" ht="36.700000000000003" customHeight="1" x14ac:dyDescent="0.2">
      <c r="A61" s="176"/>
      <c r="B61" s="181" t="s">
        <v>72</v>
      </c>
      <c r="C61" s="182" t="s">
        <v>73</v>
      </c>
      <c r="D61" s="183"/>
      <c r="E61" s="183"/>
      <c r="F61" s="190" t="s">
        <v>24</v>
      </c>
      <c r="G61" s="191"/>
      <c r="H61" s="191"/>
      <c r="I61" s="191">
        <f>'IO 01 01 Pol'!G284</f>
        <v>0</v>
      </c>
      <c r="J61" s="187" t="str">
        <f>IF(I70=0,"",I61/I70*100)</f>
        <v/>
      </c>
    </row>
    <row r="62" spans="1:10" ht="36.700000000000003" customHeight="1" x14ac:dyDescent="0.2">
      <c r="A62" s="176"/>
      <c r="B62" s="181" t="s">
        <v>74</v>
      </c>
      <c r="C62" s="182" t="s">
        <v>75</v>
      </c>
      <c r="D62" s="183"/>
      <c r="E62" s="183"/>
      <c r="F62" s="190" t="s">
        <v>24</v>
      </c>
      <c r="G62" s="191"/>
      <c r="H62" s="191"/>
      <c r="I62" s="191">
        <f>'IO 01 01 Pol'!G339</f>
        <v>0</v>
      </c>
      <c r="J62" s="187" t="str">
        <f>IF(I70=0,"",I62/I70*100)</f>
        <v/>
      </c>
    </row>
    <row r="63" spans="1:10" ht="36.700000000000003" customHeight="1" x14ac:dyDescent="0.2">
      <c r="A63" s="176"/>
      <c r="B63" s="181" t="s">
        <v>76</v>
      </c>
      <c r="C63" s="182" t="s">
        <v>77</v>
      </c>
      <c r="D63" s="183"/>
      <c r="E63" s="183"/>
      <c r="F63" s="190" t="s">
        <v>24</v>
      </c>
      <c r="G63" s="191"/>
      <c r="H63" s="191"/>
      <c r="I63" s="191">
        <f>'IO 01 01 Pol'!G467</f>
        <v>0</v>
      </c>
      <c r="J63" s="187" t="str">
        <f>IF(I70=0,"",I63/I70*100)</f>
        <v/>
      </c>
    </row>
    <row r="64" spans="1:10" ht="36.700000000000003" customHeight="1" x14ac:dyDescent="0.2">
      <c r="A64" s="176"/>
      <c r="B64" s="181" t="s">
        <v>78</v>
      </c>
      <c r="C64" s="182" t="s">
        <v>79</v>
      </c>
      <c r="D64" s="183"/>
      <c r="E64" s="183"/>
      <c r="F64" s="190" t="s">
        <v>24</v>
      </c>
      <c r="G64" s="191"/>
      <c r="H64" s="191"/>
      <c r="I64" s="191">
        <f>'IO 01 01 Pol'!G479</f>
        <v>0</v>
      </c>
      <c r="J64" s="187" t="str">
        <f>IF(I70=0,"",I64/I70*100)</f>
        <v/>
      </c>
    </row>
    <row r="65" spans="1:10" ht="36.700000000000003" customHeight="1" x14ac:dyDescent="0.2">
      <c r="A65" s="176"/>
      <c r="B65" s="181" t="s">
        <v>80</v>
      </c>
      <c r="C65" s="182" t="s">
        <v>81</v>
      </c>
      <c r="D65" s="183"/>
      <c r="E65" s="183"/>
      <c r="F65" s="190" t="s">
        <v>24</v>
      </c>
      <c r="G65" s="191"/>
      <c r="H65" s="191"/>
      <c r="I65" s="191">
        <f>'IO 01 01 Pol'!G487</f>
        <v>0</v>
      </c>
      <c r="J65" s="187" t="str">
        <f>IF(I70=0,"",I65/I70*100)</f>
        <v/>
      </c>
    </row>
    <row r="66" spans="1:10" ht="36.700000000000003" customHeight="1" x14ac:dyDescent="0.2">
      <c r="A66" s="176"/>
      <c r="B66" s="181" t="s">
        <v>82</v>
      </c>
      <c r="C66" s="182" t="s">
        <v>83</v>
      </c>
      <c r="D66" s="183"/>
      <c r="E66" s="183"/>
      <c r="F66" s="190" t="s">
        <v>25</v>
      </c>
      <c r="G66" s="191"/>
      <c r="H66" s="191"/>
      <c r="I66" s="191">
        <f>'IO 01 01 Pol'!G497</f>
        <v>0</v>
      </c>
      <c r="J66" s="187" t="str">
        <f>IF(I70=0,"",I66/I70*100)</f>
        <v/>
      </c>
    </row>
    <row r="67" spans="1:10" ht="36.700000000000003" customHeight="1" x14ac:dyDescent="0.2">
      <c r="A67" s="176"/>
      <c r="B67" s="181" t="s">
        <v>84</v>
      </c>
      <c r="C67" s="182" t="s">
        <v>85</v>
      </c>
      <c r="D67" s="183"/>
      <c r="E67" s="183"/>
      <c r="F67" s="190" t="s">
        <v>86</v>
      </c>
      <c r="G67" s="191"/>
      <c r="H67" s="191"/>
      <c r="I67" s="191">
        <f>'IO 01 01 Pol'!G510</f>
        <v>0</v>
      </c>
      <c r="J67" s="187" t="str">
        <f>IF(I70=0,"",I67/I70*100)</f>
        <v/>
      </c>
    </row>
    <row r="68" spans="1:10" ht="36.700000000000003" customHeight="1" x14ac:dyDescent="0.2">
      <c r="A68" s="176"/>
      <c r="B68" s="181" t="s">
        <v>87</v>
      </c>
      <c r="C68" s="182" t="s">
        <v>27</v>
      </c>
      <c r="D68" s="183"/>
      <c r="E68" s="183"/>
      <c r="F68" s="190" t="s">
        <v>87</v>
      </c>
      <c r="G68" s="191"/>
      <c r="H68" s="191"/>
      <c r="I68" s="191">
        <f>'00 01 Naklady'!G8</f>
        <v>0</v>
      </c>
      <c r="J68" s="187" t="str">
        <f>IF(I70=0,"",I68/I70*100)</f>
        <v/>
      </c>
    </row>
    <row r="69" spans="1:10" ht="36.700000000000003" customHeight="1" x14ac:dyDescent="0.2">
      <c r="A69" s="176"/>
      <c r="B69" s="181" t="s">
        <v>88</v>
      </c>
      <c r="C69" s="182" t="s">
        <v>28</v>
      </c>
      <c r="D69" s="183"/>
      <c r="E69" s="183"/>
      <c r="F69" s="190" t="s">
        <v>88</v>
      </c>
      <c r="G69" s="191"/>
      <c r="H69" s="191"/>
      <c r="I69" s="191">
        <f>'00 01 Naklady'!G50</f>
        <v>0</v>
      </c>
      <c r="J69" s="187" t="str">
        <f>IF(I70=0,"",I69/I70*100)</f>
        <v/>
      </c>
    </row>
    <row r="70" spans="1:10" ht="25.5" customHeight="1" x14ac:dyDescent="0.2">
      <c r="A70" s="177"/>
      <c r="B70" s="184" t="s">
        <v>1</v>
      </c>
      <c r="C70" s="185"/>
      <c r="D70" s="186"/>
      <c r="E70" s="186"/>
      <c r="F70" s="192"/>
      <c r="G70" s="193"/>
      <c r="H70" s="193"/>
      <c r="I70" s="193">
        <f>SUM(I57:I69)</f>
        <v>0</v>
      </c>
      <c r="J70" s="188">
        <f>SUM(J57:J69)</f>
        <v>0</v>
      </c>
    </row>
    <row r="71" spans="1:10" x14ac:dyDescent="0.2">
      <c r="F71" s="133"/>
      <c r="G71" s="133"/>
      <c r="H71" s="133"/>
      <c r="I71" s="133"/>
      <c r="J71" s="189"/>
    </row>
    <row r="72" spans="1:10" x14ac:dyDescent="0.2">
      <c r="F72" s="133"/>
      <c r="G72" s="133"/>
      <c r="H72" s="133"/>
      <c r="I72" s="133"/>
      <c r="J72" s="189"/>
    </row>
    <row r="73" spans="1:10" x14ac:dyDescent="0.2">
      <c r="F73" s="133"/>
      <c r="G73" s="133"/>
      <c r="H73" s="133"/>
      <c r="I73" s="133"/>
      <c r="J73" s="189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HaqPMDWxwHPJXiHB5YbJVJKkAIqGf+EgufFi+yX3v16twUcQW9W3PogFPwujgG9G5eKA5S7biZ1mvwQMfCnVwQ==" saltValue="XW2KYvgjmBXZNEtE8RU9D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75FF-C92C-4C45-B081-53D1870D43D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4" customWidth="1"/>
    <col min="3" max="3" width="63.25" style="17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5" t="s">
        <v>89</v>
      </c>
      <c r="B1" s="195"/>
      <c r="C1" s="195"/>
      <c r="D1" s="195"/>
      <c r="E1" s="195"/>
      <c r="F1" s="195"/>
      <c r="G1" s="195"/>
      <c r="AG1" t="s">
        <v>90</v>
      </c>
    </row>
    <row r="2" spans="1:60" ht="2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91</v>
      </c>
    </row>
    <row r="3" spans="1:60" ht="25" customHeight="1" x14ac:dyDescent="0.2">
      <c r="A3" s="196" t="s">
        <v>8</v>
      </c>
      <c r="B3" s="49" t="s">
        <v>92</v>
      </c>
      <c r="C3" s="199" t="s">
        <v>46</v>
      </c>
      <c r="D3" s="197"/>
      <c r="E3" s="197"/>
      <c r="F3" s="197"/>
      <c r="G3" s="198"/>
      <c r="AC3" s="174" t="s">
        <v>93</v>
      </c>
      <c r="AG3" t="s">
        <v>94</v>
      </c>
    </row>
    <row r="4" spans="1:60" ht="25" customHeight="1" x14ac:dyDescent="0.2">
      <c r="A4" s="200" t="s">
        <v>9</v>
      </c>
      <c r="B4" s="201" t="s">
        <v>47</v>
      </c>
      <c r="C4" s="202" t="s">
        <v>46</v>
      </c>
      <c r="D4" s="203"/>
      <c r="E4" s="203"/>
      <c r="F4" s="203"/>
      <c r="G4" s="204"/>
      <c r="AG4" t="s">
        <v>95</v>
      </c>
    </row>
    <row r="5" spans="1:60" x14ac:dyDescent="0.2">
      <c r="D5" s="10"/>
    </row>
    <row r="6" spans="1:60" ht="38.75" x14ac:dyDescent="0.2">
      <c r="A6" s="206" t="s">
        <v>96</v>
      </c>
      <c r="B6" s="208" t="s">
        <v>97</v>
      </c>
      <c r="C6" s="208" t="s">
        <v>98</v>
      </c>
      <c r="D6" s="207" t="s">
        <v>99</v>
      </c>
      <c r="E6" s="206" t="s">
        <v>100</v>
      </c>
      <c r="F6" s="205" t="s">
        <v>101</v>
      </c>
      <c r="G6" s="206" t="s">
        <v>29</v>
      </c>
      <c r="H6" s="209" t="s">
        <v>30</v>
      </c>
      <c r="I6" s="209" t="s">
        <v>102</v>
      </c>
      <c r="J6" s="209" t="s">
        <v>31</v>
      </c>
      <c r="K6" s="209" t="s">
        <v>103</v>
      </c>
      <c r="L6" s="209" t="s">
        <v>104</v>
      </c>
      <c r="M6" s="209" t="s">
        <v>105</v>
      </c>
      <c r="N6" s="209" t="s">
        <v>106</v>
      </c>
      <c r="O6" s="209" t="s">
        <v>107</v>
      </c>
      <c r="P6" s="209" t="s">
        <v>108</v>
      </c>
      <c r="Q6" s="209" t="s">
        <v>109</v>
      </c>
      <c r="R6" s="209" t="s">
        <v>110</v>
      </c>
      <c r="S6" s="209" t="s">
        <v>111</v>
      </c>
      <c r="T6" s="209" t="s">
        <v>112</v>
      </c>
      <c r="U6" s="209" t="s">
        <v>113</v>
      </c>
      <c r="V6" s="209" t="s">
        <v>114</v>
      </c>
      <c r="W6" s="209" t="s">
        <v>115</v>
      </c>
      <c r="X6" s="209" t="s">
        <v>116</v>
      </c>
      <c r="Y6" s="209" t="s">
        <v>117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ht="13.6" x14ac:dyDescent="0.2">
      <c r="A8" s="222" t="s">
        <v>118</v>
      </c>
      <c r="B8" s="223" t="s">
        <v>87</v>
      </c>
      <c r="C8" s="240" t="s">
        <v>27</v>
      </c>
      <c r="D8" s="224"/>
      <c r="E8" s="225"/>
      <c r="F8" s="226"/>
      <c r="G8" s="226">
        <f>SUMIF(AG9:AG49,"&lt;&gt;NOR",G9:G49)</f>
        <v>0</v>
      </c>
      <c r="H8" s="226"/>
      <c r="I8" s="226">
        <f>SUM(I9:I49)</f>
        <v>0</v>
      </c>
      <c r="J8" s="226"/>
      <c r="K8" s="226">
        <f>SUM(K9:K49)</f>
        <v>0</v>
      </c>
      <c r="L8" s="226"/>
      <c r="M8" s="226">
        <f>SUM(M9:M49)</f>
        <v>0</v>
      </c>
      <c r="N8" s="225"/>
      <c r="O8" s="225">
        <f>SUM(O9:O49)</f>
        <v>0</v>
      </c>
      <c r="P8" s="225"/>
      <c r="Q8" s="225">
        <f>SUM(Q9:Q49)</f>
        <v>0</v>
      </c>
      <c r="R8" s="226"/>
      <c r="S8" s="226"/>
      <c r="T8" s="227"/>
      <c r="U8" s="221"/>
      <c r="V8" s="221">
        <f>SUM(V9:V49)</f>
        <v>0</v>
      </c>
      <c r="W8" s="221"/>
      <c r="X8" s="221"/>
      <c r="Y8" s="221"/>
      <c r="AG8" t="s">
        <v>119</v>
      </c>
    </row>
    <row r="9" spans="1:60" outlineLevel="1" x14ac:dyDescent="0.2">
      <c r="A9" s="229">
        <v>1</v>
      </c>
      <c r="B9" s="230" t="s">
        <v>120</v>
      </c>
      <c r="C9" s="241" t="s">
        <v>121</v>
      </c>
      <c r="D9" s="231" t="s">
        <v>122</v>
      </c>
      <c r="E9" s="232">
        <v>1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4"/>
      <c r="S9" s="234" t="s">
        <v>123</v>
      </c>
      <c r="T9" s="235" t="s">
        <v>124</v>
      </c>
      <c r="U9" s="220">
        <v>0</v>
      </c>
      <c r="V9" s="220">
        <f>ROUND(E9*U9,2)</f>
        <v>0</v>
      </c>
      <c r="W9" s="220"/>
      <c r="X9" s="220" t="s">
        <v>125</v>
      </c>
      <c r="Y9" s="220" t="s">
        <v>126</v>
      </c>
      <c r="Z9" s="210"/>
      <c r="AA9" s="210"/>
      <c r="AB9" s="210"/>
      <c r="AC9" s="210"/>
      <c r="AD9" s="210"/>
      <c r="AE9" s="210"/>
      <c r="AF9" s="210"/>
      <c r="AG9" s="210" t="s">
        <v>127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42" t="s">
        <v>188</v>
      </c>
      <c r="D10" s="236"/>
      <c r="E10" s="236"/>
      <c r="F10" s="236"/>
      <c r="G10" s="236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128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1.75" outlineLevel="3" x14ac:dyDescent="0.2">
      <c r="A11" s="217"/>
      <c r="B11" s="218"/>
      <c r="C11" s="243" t="s">
        <v>129</v>
      </c>
      <c r="D11" s="238"/>
      <c r="E11" s="238"/>
      <c r="F11" s="238"/>
      <c r="G11" s="238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128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37" t="str">
        <f>C11</f>
        <v>Vyhotovení protokolu o vytyčení stavby se seznamem souřadnic vytyčených bodů a jejich polohopisnými (S-JTSK) a výškopisnými (Bpv) hodnotami.</v>
      </c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17"/>
      <c r="B12" s="218"/>
      <c r="C12" s="244"/>
      <c r="D12" s="239"/>
      <c r="E12" s="239"/>
      <c r="F12" s="239"/>
      <c r="G12" s="239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130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29">
        <v>2</v>
      </c>
      <c r="B13" s="230" t="s">
        <v>131</v>
      </c>
      <c r="C13" s="241" t="s">
        <v>132</v>
      </c>
      <c r="D13" s="231" t="s">
        <v>122</v>
      </c>
      <c r="E13" s="232">
        <v>1</v>
      </c>
      <c r="F13" s="233"/>
      <c r="G13" s="234">
        <f>ROUND(E13*F13,2)</f>
        <v>0</v>
      </c>
      <c r="H13" s="233"/>
      <c r="I13" s="234">
        <f>ROUND(E13*H13,2)</f>
        <v>0</v>
      </c>
      <c r="J13" s="233"/>
      <c r="K13" s="234">
        <f>ROUND(E13*J13,2)</f>
        <v>0</v>
      </c>
      <c r="L13" s="234">
        <v>21</v>
      </c>
      <c r="M13" s="234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4"/>
      <c r="S13" s="234" t="s">
        <v>123</v>
      </c>
      <c r="T13" s="235" t="s">
        <v>124</v>
      </c>
      <c r="U13" s="220">
        <v>0</v>
      </c>
      <c r="V13" s="220">
        <f>ROUND(E13*U13,2)</f>
        <v>0</v>
      </c>
      <c r="W13" s="220"/>
      <c r="X13" s="220" t="s">
        <v>125</v>
      </c>
      <c r="Y13" s="220" t="s">
        <v>126</v>
      </c>
      <c r="Z13" s="210"/>
      <c r="AA13" s="210"/>
      <c r="AB13" s="210"/>
      <c r="AC13" s="210"/>
      <c r="AD13" s="210"/>
      <c r="AE13" s="210"/>
      <c r="AF13" s="210"/>
      <c r="AG13" s="210" t="s">
        <v>127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42" t="s">
        <v>133</v>
      </c>
      <c r="D14" s="236"/>
      <c r="E14" s="236"/>
      <c r="F14" s="236"/>
      <c r="G14" s="236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128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37" t="str">
        <f>C14</f>
        <v>Zaměření a vytýčení stávajících inženýrských sítí v místě stavby z hlediska jejich ochrany při provádění stavby.</v>
      </c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44"/>
      <c r="D15" s="239"/>
      <c r="E15" s="239"/>
      <c r="F15" s="239"/>
      <c r="G15" s="239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130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29">
        <v>3</v>
      </c>
      <c r="B16" s="230" t="s">
        <v>134</v>
      </c>
      <c r="C16" s="241" t="s">
        <v>135</v>
      </c>
      <c r="D16" s="231" t="s">
        <v>122</v>
      </c>
      <c r="E16" s="232">
        <v>1</v>
      </c>
      <c r="F16" s="233"/>
      <c r="G16" s="234">
        <f>ROUND(E16*F16,2)</f>
        <v>0</v>
      </c>
      <c r="H16" s="233"/>
      <c r="I16" s="234">
        <f>ROUND(E16*H16,2)</f>
        <v>0</v>
      </c>
      <c r="J16" s="233"/>
      <c r="K16" s="234">
        <f>ROUND(E16*J16,2)</f>
        <v>0</v>
      </c>
      <c r="L16" s="234">
        <v>21</v>
      </c>
      <c r="M16" s="234">
        <f>G16*(1+L16/100)</f>
        <v>0</v>
      </c>
      <c r="N16" s="232">
        <v>0</v>
      </c>
      <c r="O16" s="232">
        <f>ROUND(E16*N16,2)</f>
        <v>0</v>
      </c>
      <c r="P16" s="232">
        <v>0</v>
      </c>
      <c r="Q16" s="232">
        <f>ROUND(E16*P16,2)</f>
        <v>0</v>
      </c>
      <c r="R16" s="234"/>
      <c r="S16" s="234" t="s">
        <v>123</v>
      </c>
      <c r="T16" s="235" t="s">
        <v>124</v>
      </c>
      <c r="U16" s="220">
        <v>0</v>
      </c>
      <c r="V16" s="220">
        <f>ROUND(E16*U16,2)</f>
        <v>0</v>
      </c>
      <c r="W16" s="220"/>
      <c r="X16" s="220" t="s">
        <v>125</v>
      </c>
      <c r="Y16" s="220" t="s">
        <v>126</v>
      </c>
      <c r="Z16" s="210"/>
      <c r="AA16" s="210"/>
      <c r="AB16" s="210"/>
      <c r="AC16" s="210"/>
      <c r="AD16" s="210"/>
      <c r="AE16" s="210"/>
      <c r="AF16" s="210"/>
      <c r="AG16" s="210" t="s">
        <v>127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17"/>
      <c r="B17" s="218"/>
      <c r="C17" s="242" t="s">
        <v>136</v>
      </c>
      <c r="D17" s="236"/>
      <c r="E17" s="236"/>
      <c r="F17" s="236"/>
      <c r="G17" s="236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128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43" t="s">
        <v>137</v>
      </c>
      <c r="D18" s="238"/>
      <c r="E18" s="238"/>
      <c r="F18" s="238"/>
      <c r="G18" s="238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128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37" t="str">
        <f>C18</f>
        <v>Sejmutí ornice, hrubá úprava terénu a zpevnění ploch pro osazení objektů sociálního zařízení staveniště a kanceláří stavby.</v>
      </c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17"/>
      <c r="B19" s="218"/>
      <c r="C19" s="243" t="s">
        <v>138</v>
      </c>
      <c r="D19" s="238"/>
      <c r="E19" s="238"/>
      <c r="F19" s="238"/>
      <c r="G19" s="238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128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17"/>
      <c r="B20" s="218"/>
      <c r="C20" s="243" t="s">
        <v>139</v>
      </c>
      <c r="D20" s="238"/>
      <c r="E20" s="238"/>
      <c r="F20" s="238"/>
      <c r="G20" s="238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128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17"/>
      <c r="B21" s="218"/>
      <c r="C21" s="243" t="s">
        <v>140</v>
      </c>
      <c r="D21" s="238"/>
      <c r="E21" s="238"/>
      <c r="F21" s="238"/>
      <c r="G21" s="238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128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17"/>
      <c r="B22" s="218"/>
      <c r="C22" s="243" t="s">
        <v>141</v>
      </c>
      <c r="D22" s="238"/>
      <c r="E22" s="238"/>
      <c r="F22" s="238"/>
      <c r="G22" s="238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128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17"/>
      <c r="B23" s="218"/>
      <c r="C23" s="243" t="s">
        <v>142</v>
      </c>
      <c r="D23" s="238"/>
      <c r="E23" s="238"/>
      <c r="F23" s="238"/>
      <c r="G23" s="238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128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37" t="str">
        <f>C23</f>
        <v>Zřízení dočasných ochranných zařízení (plachty, stěny, stany), jestliže jsou vyžadovány technologií montáže.</v>
      </c>
      <c r="BB23" s="210"/>
      <c r="BC23" s="210"/>
      <c r="BD23" s="210"/>
      <c r="BE23" s="210"/>
      <c r="BF23" s="210"/>
      <c r="BG23" s="210"/>
      <c r="BH23" s="210"/>
    </row>
    <row r="24" spans="1:60" outlineLevel="3" x14ac:dyDescent="0.2">
      <c r="A24" s="217"/>
      <c r="B24" s="218"/>
      <c r="C24" s="243" t="s">
        <v>143</v>
      </c>
      <c r="D24" s="238"/>
      <c r="E24" s="238"/>
      <c r="F24" s="238"/>
      <c r="G24" s="238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128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44"/>
      <c r="D25" s="239"/>
      <c r="E25" s="239"/>
      <c r="F25" s="239"/>
      <c r="G25" s="239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130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29">
        <v>4</v>
      </c>
      <c r="B26" s="230" t="s">
        <v>144</v>
      </c>
      <c r="C26" s="241" t="s">
        <v>145</v>
      </c>
      <c r="D26" s="231" t="s">
        <v>122</v>
      </c>
      <c r="E26" s="232">
        <v>1</v>
      </c>
      <c r="F26" s="233"/>
      <c r="G26" s="234">
        <f>ROUND(E26*F26,2)</f>
        <v>0</v>
      </c>
      <c r="H26" s="233"/>
      <c r="I26" s="234">
        <f>ROUND(E26*H26,2)</f>
        <v>0</v>
      </c>
      <c r="J26" s="233"/>
      <c r="K26" s="234">
        <f>ROUND(E26*J26,2)</f>
        <v>0</v>
      </c>
      <c r="L26" s="234">
        <v>21</v>
      </c>
      <c r="M26" s="234">
        <f>G26*(1+L26/100)</f>
        <v>0</v>
      </c>
      <c r="N26" s="232">
        <v>0</v>
      </c>
      <c r="O26" s="232">
        <f>ROUND(E26*N26,2)</f>
        <v>0</v>
      </c>
      <c r="P26" s="232">
        <v>0</v>
      </c>
      <c r="Q26" s="232">
        <f>ROUND(E26*P26,2)</f>
        <v>0</v>
      </c>
      <c r="R26" s="234"/>
      <c r="S26" s="234" t="s">
        <v>123</v>
      </c>
      <c r="T26" s="235" t="s">
        <v>124</v>
      </c>
      <c r="U26" s="220">
        <v>0</v>
      </c>
      <c r="V26" s="220">
        <f>ROUND(E26*U26,2)</f>
        <v>0</v>
      </c>
      <c r="W26" s="220"/>
      <c r="X26" s="220" t="s">
        <v>125</v>
      </c>
      <c r="Y26" s="220" t="s">
        <v>126</v>
      </c>
      <c r="Z26" s="210"/>
      <c r="AA26" s="210"/>
      <c r="AB26" s="210"/>
      <c r="AC26" s="210"/>
      <c r="AD26" s="210"/>
      <c r="AE26" s="210"/>
      <c r="AF26" s="210"/>
      <c r="AG26" s="210" t="s">
        <v>127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17"/>
      <c r="B27" s="218"/>
      <c r="C27" s="242" t="s">
        <v>146</v>
      </c>
      <c r="D27" s="236"/>
      <c r="E27" s="236"/>
      <c r="F27" s="236"/>
      <c r="G27" s="236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128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17"/>
      <c r="B28" s="218"/>
      <c r="C28" s="243" t="s">
        <v>189</v>
      </c>
      <c r="D28" s="238"/>
      <c r="E28" s="238"/>
      <c r="F28" s="238"/>
      <c r="G28" s="238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128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17"/>
      <c r="B29" s="218"/>
      <c r="C29" s="243" t="s">
        <v>147</v>
      </c>
      <c r="D29" s="238"/>
      <c r="E29" s="238"/>
      <c r="F29" s="238"/>
      <c r="G29" s="238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128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17"/>
      <c r="B30" s="218"/>
      <c r="C30" s="243" t="s">
        <v>148</v>
      </c>
      <c r="D30" s="238"/>
      <c r="E30" s="238"/>
      <c r="F30" s="238"/>
      <c r="G30" s="238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128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17"/>
      <c r="B31" s="218"/>
      <c r="C31" s="243" t="s">
        <v>190</v>
      </c>
      <c r="D31" s="238"/>
      <c r="E31" s="238"/>
      <c r="F31" s="238"/>
      <c r="G31" s="238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128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17"/>
      <c r="B32" s="218"/>
      <c r="C32" s="243" t="s">
        <v>149</v>
      </c>
      <c r="D32" s="238"/>
      <c r="E32" s="238"/>
      <c r="F32" s="238"/>
      <c r="G32" s="238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128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17"/>
      <c r="B33" s="218"/>
      <c r="C33" s="243" t="s">
        <v>150</v>
      </c>
      <c r="D33" s="238"/>
      <c r="E33" s="238"/>
      <c r="F33" s="238"/>
      <c r="G33" s="238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128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43" t="s">
        <v>151</v>
      </c>
      <c r="D34" s="238"/>
      <c r="E34" s="238"/>
      <c r="F34" s="238"/>
      <c r="G34" s="238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128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">
      <c r="A35" s="217"/>
      <c r="B35" s="218"/>
      <c r="C35" s="243" t="s">
        <v>152</v>
      </c>
      <c r="D35" s="238"/>
      <c r="E35" s="238"/>
      <c r="F35" s="238"/>
      <c r="G35" s="238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128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37" t="str">
        <f>C35</f>
        <v>Spotřeba vody a elektrické energie, nebo pohonných hmot pro potřebu sociálních zařízení a kanceláří stavby.</v>
      </c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17"/>
      <c r="B36" s="218"/>
      <c r="C36" s="244"/>
      <c r="D36" s="239"/>
      <c r="E36" s="239"/>
      <c r="F36" s="239"/>
      <c r="G36" s="239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130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29">
        <v>5</v>
      </c>
      <c r="B37" s="230" t="s">
        <v>153</v>
      </c>
      <c r="C37" s="241" t="s">
        <v>154</v>
      </c>
      <c r="D37" s="231" t="s">
        <v>122</v>
      </c>
      <c r="E37" s="232">
        <v>1</v>
      </c>
      <c r="F37" s="233"/>
      <c r="G37" s="234">
        <f>ROUND(E37*F37,2)</f>
        <v>0</v>
      </c>
      <c r="H37" s="233"/>
      <c r="I37" s="234">
        <f>ROUND(E37*H37,2)</f>
        <v>0</v>
      </c>
      <c r="J37" s="233"/>
      <c r="K37" s="234">
        <f>ROUND(E37*J37,2)</f>
        <v>0</v>
      </c>
      <c r="L37" s="234">
        <v>21</v>
      </c>
      <c r="M37" s="234">
        <f>G37*(1+L37/100)</f>
        <v>0</v>
      </c>
      <c r="N37" s="232">
        <v>0</v>
      </c>
      <c r="O37" s="232">
        <f>ROUND(E37*N37,2)</f>
        <v>0</v>
      </c>
      <c r="P37" s="232">
        <v>0</v>
      </c>
      <c r="Q37" s="232">
        <f>ROUND(E37*P37,2)</f>
        <v>0</v>
      </c>
      <c r="R37" s="234"/>
      <c r="S37" s="234" t="s">
        <v>123</v>
      </c>
      <c r="T37" s="235" t="s">
        <v>124</v>
      </c>
      <c r="U37" s="220">
        <v>0</v>
      </c>
      <c r="V37" s="220">
        <f>ROUND(E37*U37,2)</f>
        <v>0</v>
      </c>
      <c r="W37" s="220"/>
      <c r="X37" s="220" t="s">
        <v>125</v>
      </c>
      <c r="Y37" s="220" t="s">
        <v>126</v>
      </c>
      <c r="Z37" s="210"/>
      <c r="AA37" s="210"/>
      <c r="AB37" s="210"/>
      <c r="AC37" s="210"/>
      <c r="AD37" s="210"/>
      <c r="AE37" s="210"/>
      <c r="AF37" s="210"/>
      <c r="AG37" s="210" t="s">
        <v>127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17"/>
      <c r="B38" s="218"/>
      <c r="C38" s="242" t="s">
        <v>155</v>
      </c>
      <c r="D38" s="236"/>
      <c r="E38" s="236"/>
      <c r="F38" s="236"/>
      <c r="G38" s="236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128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17"/>
      <c r="B39" s="218"/>
      <c r="C39" s="243" t="s">
        <v>191</v>
      </c>
      <c r="D39" s="238"/>
      <c r="E39" s="238"/>
      <c r="F39" s="238"/>
      <c r="G39" s="238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128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37" t="str">
        <f>C39</f>
        <v>Uvedení zpevněných ploch pro osazení objektů sociálního zařízení staveniště a kanceláří stavby do původního stavu.</v>
      </c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17"/>
      <c r="B40" s="218"/>
      <c r="C40" s="243" t="s">
        <v>156</v>
      </c>
      <c r="D40" s="238"/>
      <c r="E40" s="238"/>
      <c r="F40" s="238"/>
      <c r="G40" s="238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128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17"/>
      <c r="B41" s="218"/>
      <c r="C41" s="243" t="s">
        <v>157</v>
      </c>
      <c r="D41" s="238"/>
      <c r="E41" s="238"/>
      <c r="F41" s="238"/>
      <c r="G41" s="238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128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17"/>
      <c r="B42" s="218"/>
      <c r="C42" s="243" t="s">
        <v>158</v>
      </c>
      <c r="D42" s="238"/>
      <c r="E42" s="238"/>
      <c r="F42" s="238"/>
      <c r="G42" s="238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128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37" t="str">
        <f>C42</f>
        <v>Odvoz mobilních kanceláří stavby a technického dozoru, nebo uvedení do původního stavu prostor pronajatých.</v>
      </c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17"/>
      <c r="B43" s="218"/>
      <c r="C43" s="243" t="s">
        <v>159</v>
      </c>
      <c r="D43" s="238"/>
      <c r="E43" s="238"/>
      <c r="F43" s="238"/>
      <c r="G43" s="238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128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17"/>
      <c r="B44" s="218"/>
      <c r="C44" s="243" t="s">
        <v>160</v>
      </c>
      <c r="D44" s="238"/>
      <c r="E44" s="238"/>
      <c r="F44" s="238"/>
      <c r="G44" s="238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128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37" t="str">
        <f>C44</f>
        <v>Zrušení vnitrostaveništního rozvodu energie včetně rozvaděčů a osvětlení staveniště (včetně stožárů a osvětlovacích těles).</v>
      </c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17"/>
      <c r="B45" s="218"/>
      <c r="C45" s="243" t="s">
        <v>161</v>
      </c>
      <c r="D45" s="238"/>
      <c r="E45" s="238"/>
      <c r="F45" s="238"/>
      <c r="G45" s="238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128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17"/>
      <c r="B46" s="218"/>
      <c r="C46" s="244"/>
      <c r="D46" s="239"/>
      <c r="E46" s="239"/>
      <c r="F46" s="239"/>
      <c r="G46" s="239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130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29">
        <v>6</v>
      </c>
      <c r="B47" s="230" t="s">
        <v>162</v>
      </c>
      <c r="C47" s="241" t="s">
        <v>163</v>
      </c>
      <c r="D47" s="231" t="s">
        <v>122</v>
      </c>
      <c r="E47" s="232">
        <v>1</v>
      </c>
      <c r="F47" s="233"/>
      <c r="G47" s="234">
        <f>ROUND(E47*F47,2)</f>
        <v>0</v>
      </c>
      <c r="H47" s="233"/>
      <c r="I47" s="234">
        <f>ROUND(E47*H47,2)</f>
        <v>0</v>
      </c>
      <c r="J47" s="233"/>
      <c r="K47" s="234">
        <f>ROUND(E47*J47,2)</f>
        <v>0</v>
      </c>
      <c r="L47" s="234">
        <v>21</v>
      </c>
      <c r="M47" s="234">
        <f>G47*(1+L47/100)</f>
        <v>0</v>
      </c>
      <c r="N47" s="232">
        <v>0</v>
      </c>
      <c r="O47" s="232">
        <f>ROUND(E47*N47,2)</f>
        <v>0</v>
      </c>
      <c r="P47" s="232">
        <v>0</v>
      </c>
      <c r="Q47" s="232">
        <f>ROUND(E47*P47,2)</f>
        <v>0</v>
      </c>
      <c r="R47" s="234"/>
      <c r="S47" s="234" t="s">
        <v>123</v>
      </c>
      <c r="T47" s="235" t="s">
        <v>124</v>
      </c>
      <c r="U47" s="220">
        <v>0</v>
      </c>
      <c r="V47" s="220">
        <f>ROUND(E47*U47,2)</f>
        <v>0</v>
      </c>
      <c r="W47" s="220"/>
      <c r="X47" s="220" t="s">
        <v>125</v>
      </c>
      <c r="Y47" s="220" t="s">
        <v>126</v>
      </c>
      <c r="Z47" s="210"/>
      <c r="AA47" s="210"/>
      <c r="AB47" s="210"/>
      <c r="AC47" s="210"/>
      <c r="AD47" s="210"/>
      <c r="AE47" s="210"/>
      <c r="AF47" s="210"/>
      <c r="AG47" s="210" t="s">
        <v>127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42" t="s">
        <v>164</v>
      </c>
      <c r="D48" s="236"/>
      <c r="E48" s="236"/>
      <c r="F48" s="236"/>
      <c r="G48" s="236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128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17"/>
      <c r="B49" s="218"/>
      <c r="C49" s="244"/>
      <c r="D49" s="239"/>
      <c r="E49" s="239"/>
      <c r="F49" s="239"/>
      <c r="G49" s="239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130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13.6" x14ac:dyDescent="0.2">
      <c r="A50" s="222" t="s">
        <v>118</v>
      </c>
      <c r="B50" s="223" t="s">
        <v>88</v>
      </c>
      <c r="C50" s="240" t="s">
        <v>28</v>
      </c>
      <c r="D50" s="224"/>
      <c r="E50" s="225"/>
      <c r="F50" s="226"/>
      <c r="G50" s="226">
        <f>SUMIF(AG51:AG71,"&lt;&gt;NOR",G51:G71)</f>
        <v>0</v>
      </c>
      <c r="H50" s="226"/>
      <c r="I50" s="226">
        <f>SUM(I51:I71)</f>
        <v>0</v>
      </c>
      <c r="J50" s="226"/>
      <c r="K50" s="226">
        <f>SUM(K51:K71)</f>
        <v>0</v>
      </c>
      <c r="L50" s="226"/>
      <c r="M50" s="226">
        <f>SUM(M51:M71)</f>
        <v>0</v>
      </c>
      <c r="N50" s="225"/>
      <c r="O50" s="225">
        <f>SUM(O51:O71)</f>
        <v>0</v>
      </c>
      <c r="P50" s="225"/>
      <c r="Q50" s="225">
        <f>SUM(Q51:Q71)</f>
        <v>0</v>
      </c>
      <c r="R50" s="226"/>
      <c r="S50" s="226"/>
      <c r="T50" s="227"/>
      <c r="U50" s="221"/>
      <c r="V50" s="221">
        <f>SUM(V51:V71)</f>
        <v>0</v>
      </c>
      <c r="W50" s="221"/>
      <c r="X50" s="221"/>
      <c r="Y50" s="221"/>
      <c r="AG50" t="s">
        <v>119</v>
      </c>
    </row>
    <row r="51" spans="1:60" outlineLevel="1" x14ac:dyDescent="0.2">
      <c r="A51" s="229">
        <v>7</v>
      </c>
      <c r="B51" s="230" t="s">
        <v>165</v>
      </c>
      <c r="C51" s="241" t="s">
        <v>166</v>
      </c>
      <c r="D51" s="231" t="s">
        <v>122</v>
      </c>
      <c r="E51" s="232">
        <v>1</v>
      </c>
      <c r="F51" s="233"/>
      <c r="G51" s="234">
        <f>ROUND(E51*F51,2)</f>
        <v>0</v>
      </c>
      <c r="H51" s="233"/>
      <c r="I51" s="234">
        <f>ROUND(E51*H51,2)</f>
        <v>0</v>
      </c>
      <c r="J51" s="233"/>
      <c r="K51" s="234">
        <f>ROUND(E51*J51,2)</f>
        <v>0</v>
      </c>
      <c r="L51" s="234">
        <v>21</v>
      </c>
      <c r="M51" s="234">
        <f>G51*(1+L51/100)</f>
        <v>0</v>
      </c>
      <c r="N51" s="232">
        <v>0</v>
      </c>
      <c r="O51" s="232">
        <f>ROUND(E51*N51,2)</f>
        <v>0</v>
      </c>
      <c r="P51" s="232">
        <v>0</v>
      </c>
      <c r="Q51" s="232">
        <f>ROUND(E51*P51,2)</f>
        <v>0</v>
      </c>
      <c r="R51" s="234"/>
      <c r="S51" s="234" t="s">
        <v>123</v>
      </c>
      <c r="T51" s="235" t="s">
        <v>124</v>
      </c>
      <c r="U51" s="220">
        <v>0</v>
      </c>
      <c r="V51" s="220">
        <f>ROUND(E51*U51,2)</f>
        <v>0</v>
      </c>
      <c r="W51" s="220"/>
      <c r="X51" s="220" t="s">
        <v>125</v>
      </c>
      <c r="Y51" s="220" t="s">
        <v>126</v>
      </c>
      <c r="Z51" s="210"/>
      <c r="AA51" s="210"/>
      <c r="AB51" s="210"/>
      <c r="AC51" s="210"/>
      <c r="AD51" s="210"/>
      <c r="AE51" s="210"/>
      <c r="AF51" s="210"/>
      <c r="AG51" s="210" t="s">
        <v>127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ht="32.6" outlineLevel="2" x14ac:dyDescent="0.2">
      <c r="A52" s="217"/>
      <c r="B52" s="218"/>
      <c r="C52" s="242" t="s">
        <v>167</v>
      </c>
      <c r="D52" s="236"/>
      <c r="E52" s="236"/>
      <c r="F52" s="236"/>
      <c r="G52" s="236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128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37" t="str">
        <f>C52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2" s="210"/>
      <c r="BC52" s="210"/>
      <c r="BD52" s="210"/>
      <c r="BE52" s="210"/>
      <c r="BF52" s="210"/>
      <c r="BG52" s="210"/>
      <c r="BH52" s="210"/>
    </row>
    <row r="53" spans="1:60" outlineLevel="2" x14ac:dyDescent="0.2">
      <c r="A53" s="217"/>
      <c r="B53" s="218"/>
      <c r="C53" s="244"/>
      <c r="D53" s="239"/>
      <c r="E53" s="239"/>
      <c r="F53" s="239"/>
      <c r="G53" s="239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130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29">
        <v>8</v>
      </c>
      <c r="B54" s="230" t="s">
        <v>168</v>
      </c>
      <c r="C54" s="241" t="s">
        <v>169</v>
      </c>
      <c r="D54" s="231" t="s">
        <v>122</v>
      </c>
      <c r="E54" s="232">
        <v>1</v>
      </c>
      <c r="F54" s="233"/>
      <c r="G54" s="234">
        <f>ROUND(E54*F54,2)</f>
        <v>0</v>
      </c>
      <c r="H54" s="233"/>
      <c r="I54" s="234">
        <f>ROUND(E54*H54,2)</f>
        <v>0</v>
      </c>
      <c r="J54" s="233"/>
      <c r="K54" s="234">
        <f>ROUND(E54*J54,2)</f>
        <v>0</v>
      </c>
      <c r="L54" s="234">
        <v>21</v>
      </c>
      <c r="M54" s="234">
        <f>G54*(1+L54/100)</f>
        <v>0</v>
      </c>
      <c r="N54" s="232">
        <v>0</v>
      </c>
      <c r="O54" s="232">
        <f>ROUND(E54*N54,2)</f>
        <v>0</v>
      </c>
      <c r="P54" s="232">
        <v>0</v>
      </c>
      <c r="Q54" s="232">
        <f>ROUND(E54*P54,2)</f>
        <v>0</v>
      </c>
      <c r="R54" s="234"/>
      <c r="S54" s="234" t="s">
        <v>123</v>
      </c>
      <c r="T54" s="235" t="s">
        <v>124</v>
      </c>
      <c r="U54" s="220">
        <v>0</v>
      </c>
      <c r="V54" s="220">
        <f>ROUND(E54*U54,2)</f>
        <v>0</v>
      </c>
      <c r="W54" s="220"/>
      <c r="X54" s="220" t="s">
        <v>125</v>
      </c>
      <c r="Y54" s="220" t="s">
        <v>126</v>
      </c>
      <c r="Z54" s="210"/>
      <c r="AA54" s="210"/>
      <c r="AB54" s="210"/>
      <c r="AC54" s="210"/>
      <c r="AD54" s="210"/>
      <c r="AE54" s="210"/>
      <c r="AF54" s="210"/>
      <c r="AG54" s="210" t="s">
        <v>127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21.75" outlineLevel="2" x14ac:dyDescent="0.2">
      <c r="A55" s="217"/>
      <c r="B55" s="218"/>
      <c r="C55" s="242" t="s">
        <v>170</v>
      </c>
      <c r="D55" s="236"/>
      <c r="E55" s="236"/>
      <c r="F55" s="236"/>
      <c r="G55" s="236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128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37" t="str">
        <f>C55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5" s="210"/>
      <c r="BC55" s="210"/>
      <c r="BD55" s="210"/>
      <c r="BE55" s="210"/>
      <c r="BF55" s="210"/>
      <c r="BG55" s="210"/>
      <c r="BH55" s="210"/>
    </row>
    <row r="56" spans="1:60" outlineLevel="2" x14ac:dyDescent="0.2">
      <c r="A56" s="217"/>
      <c r="B56" s="218"/>
      <c r="C56" s="244"/>
      <c r="D56" s="239"/>
      <c r="E56" s="239"/>
      <c r="F56" s="239"/>
      <c r="G56" s="239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130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29">
        <v>9</v>
      </c>
      <c r="B57" s="230" t="s">
        <v>171</v>
      </c>
      <c r="C57" s="241" t="s">
        <v>172</v>
      </c>
      <c r="D57" s="231" t="s">
        <v>122</v>
      </c>
      <c r="E57" s="232">
        <v>1</v>
      </c>
      <c r="F57" s="233"/>
      <c r="G57" s="234">
        <f>ROUND(E57*F57,2)</f>
        <v>0</v>
      </c>
      <c r="H57" s="233"/>
      <c r="I57" s="234">
        <f>ROUND(E57*H57,2)</f>
        <v>0</v>
      </c>
      <c r="J57" s="233"/>
      <c r="K57" s="234">
        <f>ROUND(E57*J57,2)</f>
        <v>0</v>
      </c>
      <c r="L57" s="234">
        <v>21</v>
      </c>
      <c r="M57" s="234">
        <f>G57*(1+L57/100)</f>
        <v>0</v>
      </c>
      <c r="N57" s="232">
        <v>0</v>
      </c>
      <c r="O57" s="232">
        <f>ROUND(E57*N57,2)</f>
        <v>0</v>
      </c>
      <c r="P57" s="232">
        <v>0</v>
      </c>
      <c r="Q57" s="232">
        <f>ROUND(E57*P57,2)</f>
        <v>0</v>
      </c>
      <c r="R57" s="234"/>
      <c r="S57" s="234" t="s">
        <v>123</v>
      </c>
      <c r="T57" s="235" t="s">
        <v>124</v>
      </c>
      <c r="U57" s="220">
        <v>0</v>
      </c>
      <c r="V57" s="220">
        <f>ROUND(E57*U57,2)</f>
        <v>0</v>
      </c>
      <c r="W57" s="220"/>
      <c r="X57" s="220" t="s">
        <v>125</v>
      </c>
      <c r="Y57" s="220" t="s">
        <v>126</v>
      </c>
      <c r="Z57" s="210"/>
      <c r="AA57" s="210"/>
      <c r="AB57" s="210"/>
      <c r="AC57" s="210"/>
      <c r="AD57" s="210"/>
      <c r="AE57" s="210"/>
      <c r="AF57" s="210"/>
      <c r="AG57" s="210" t="s">
        <v>127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ht="21.75" outlineLevel="2" x14ac:dyDescent="0.2">
      <c r="A58" s="217"/>
      <c r="B58" s="218"/>
      <c r="C58" s="242" t="s">
        <v>173</v>
      </c>
      <c r="D58" s="236"/>
      <c r="E58" s="236"/>
      <c r="F58" s="236"/>
      <c r="G58" s="236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128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37" t="str">
        <f>C58</f>
        <v>Náklady zhotovitele, související s prováděním zkoušek a revizí předepsaných technickými normami nebo objednatelem a které jsou pro provedení díla nezbytné.</v>
      </c>
      <c r="BB58" s="210"/>
      <c r="BC58" s="210"/>
      <c r="BD58" s="210"/>
      <c r="BE58" s="210"/>
      <c r="BF58" s="210"/>
      <c r="BG58" s="210"/>
      <c r="BH58" s="210"/>
    </row>
    <row r="59" spans="1:60" outlineLevel="2" x14ac:dyDescent="0.2">
      <c r="A59" s="217"/>
      <c r="B59" s="218"/>
      <c r="C59" s="244"/>
      <c r="D59" s="239"/>
      <c r="E59" s="239"/>
      <c r="F59" s="239"/>
      <c r="G59" s="239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130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29">
        <v>10</v>
      </c>
      <c r="B60" s="230" t="s">
        <v>174</v>
      </c>
      <c r="C60" s="241" t="s">
        <v>175</v>
      </c>
      <c r="D60" s="231" t="s">
        <v>122</v>
      </c>
      <c r="E60" s="232">
        <v>1</v>
      </c>
      <c r="F60" s="233"/>
      <c r="G60" s="234">
        <f>ROUND(E60*F60,2)</f>
        <v>0</v>
      </c>
      <c r="H60" s="233"/>
      <c r="I60" s="234">
        <f>ROUND(E60*H60,2)</f>
        <v>0</v>
      </c>
      <c r="J60" s="233"/>
      <c r="K60" s="234">
        <f>ROUND(E60*J60,2)</f>
        <v>0</v>
      </c>
      <c r="L60" s="234">
        <v>21</v>
      </c>
      <c r="M60" s="234">
        <f>G60*(1+L60/100)</f>
        <v>0</v>
      </c>
      <c r="N60" s="232">
        <v>0</v>
      </c>
      <c r="O60" s="232">
        <f>ROUND(E60*N60,2)</f>
        <v>0</v>
      </c>
      <c r="P60" s="232">
        <v>0</v>
      </c>
      <c r="Q60" s="232">
        <f>ROUND(E60*P60,2)</f>
        <v>0</v>
      </c>
      <c r="R60" s="234"/>
      <c r="S60" s="234" t="s">
        <v>123</v>
      </c>
      <c r="T60" s="235" t="s">
        <v>124</v>
      </c>
      <c r="U60" s="220">
        <v>0</v>
      </c>
      <c r="V60" s="220">
        <f>ROUND(E60*U60,2)</f>
        <v>0</v>
      </c>
      <c r="W60" s="220"/>
      <c r="X60" s="220" t="s">
        <v>125</v>
      </c>
      <c r="Y60" s="220" t="s">
        <v>126</v>
      </c>
      <c r="Z60" s="210"/>
      <c r="AA60" s="210"/>
      <c r="AB60" s="210"/>
      <c r="AC60" s="210"/>
      <c r="AD60" s="210"/>
      <c r="AE60" s="210"/>
      <c r="AF60" s="210"/>
      <c r="AG60" s="210" t="s">
        <v>127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17"/>
      <c r="B61" s="218"/>
      <c r="C61" s="242" t="s">
        <v>176</v>
      </c>
      <c r="D61" s="236"/>
      <c r="E61" s="236"/>
      <c r="F61" s="236"/>
      <c r="G61" s="236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128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37" t="str">
        <f>C61</f>
        <v>Náklady na provedení skutečného zaměření stavby v rozsahu nezbytném pro zápis změny do katastru nemovitostí.</v>
      </c>
      <c r="BB61" s="210"/>
      <c r="BC61" s="210"/>
      <c r="BD61" s="210"/>
      <c r="BE61" s="210"/>
      <c r="BF61" s="210"/>
      <c r="BG61" s="210"/>
      <c r="BH61" s="210"/>
    </row>
    <row r="62" spans="1:60" outlineLevel="2" x14ac:dyDescent="0.2">
      <c r="A62" s="217"/>
      <c r="B62" s="218"/>
      <c r="C62" s="244"/>
      <c r="D62" s="239"/>
      <c r="E62" s="239"/>
      <c r="F62" s="239"/>
      <c r="G62" s="239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130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29">
        <v>11</v>
      </c>
      <c r="B63" s="230" t="s">
        <v>177</v>
      </c>
      <c r="C63" s="241" t="s">
        <v>178</v>
      </c>
      <c r="D63" s="231" t="s">
        <v>122</v>
      </c>
      <c r="E63" s="232">
        <v>1</v>
      </c>
      <c r="F63" s="233"/>
      <c r="G63" s="234">
        <f>ROUND(E63*F63,2)</f>
        <v>0</v>
      </c>
      <c r="H63" s="233"/>
      <c r="I63" s="234">
        <f>ROUND(E63*H63,2)</f>
        <v>0</v>
      </c>
      <c r="J63" s="233"/>
      <c r="K63" s="234">
        <f>ROUND(E63*J63,2)</f>
        <v>0</v>
      </c>
      <c r="L63" s="234">
        <v>21</v>
      </c>
      <c r="M63" s="234">
        <f>G63*(1+L63/100)</f>
        <v>0</v>
      </c>
      <c r="N63" s="232">
        <v>0</v>
      </c>
      <c r="O63" s="232">
        <f>ROUND(E63*N63,2)</f>
        <v>0</v>
      </c>
      <c r="P63" s="232">
        <v>0</v>
      </c>
      <c r="Q63" s="232">
        <f>ROUND(E63*P63,2)</f>
        <v>0</v>
      </c>
      <c r="R63" s="234"/>
      <c r="S63" s="234" t="s">
        <v>179</v>
      </c>
      <c r="T63" s="235" t="s">
        <v>124</v>
      </c>
      <c r="U63" s="220">
        <v>0</v>
      </c>
      <c r="V63" s="220">
        <f>ROUND(E63*U63,2)</f>
        <v>0</v>
      </c>
      <c r="W63" s="220"/>
      <c r="X63" s="220" t="s">
        <v>125</v>
      </c>
      <c r="Y63" s="220" t="s">
        <v>126</v>
      </c>
      <c r="Z63" s="210"/>
      <c r="AA63" s="210"/>
      <c r="AB63" s="210"/>
      <c r="AC63" s="210"/>
      <c r="AD63" s="210"/>
      <c r="AE63" s="210"/>
      <c r="AF63" s="210"/>
      <c r="AG63" s="210" t="s">
        <v>127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17"/>
      <c r="B64" s="218"/>
      <c r="C64" s="242" t="s">
        <v>180</v>
      </c>
      <c r="D64" s="236"/>
      <c r="E64" s="236"/>
      <c r="F64" s="236"/>
      <c r="G64" s="236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128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17"/>
      <c r="B65" s="218"/>
      <c r="C65" s="244"/>
      <c r="D65" s="239"/>
      <c r="E65" s="239"/>
      <c r="F65" s="239"/>
      <c r="G65" s="239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130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29">
        <v>12</v>
      </c>
      <c r="B66" s="230" t="s">
        <v>181</v>
      </c>
      <c r="C66" s="241" t="s">
        <v>182</v>
      </c>
      <c r="D66" s="231" t="s">
        <v>122</v>
      </c>
      <c r="E66" s="232">
        <v>1</v>
      </c>
      <c r="F66" s="233"/>
      <c r="G66" s="234">
        <f>ROUND(E66*F66,2)</f>
        <v>0</v>
      </c>
      <c r="H66" s="233"/>
      <c r="I66" s="234">
        <f>ROUND(E66*H66,2)</f>
        <v>0</v>
      </c>
      <c r="J66" s="233"/>
      <c r="K66" s="234">
        <f>ROUND(E66*J66,2)</f>
        <v>0</v>
      </c>
      <c r="L66" s="234">
        <v>21</v>
      </c>
      <c r="M66" s="234">
        <f>G66*(1+L66/100)</f>
        <v>0</v>
      </c>
      <c r="N66" s="232">
        <v>0</v>
      </c>
      <c r="O66" s="232">
        <f>ROUND(E66*N66,2)</f>
        <v>0</v>
      </c>
      <c r="P66" s="232">
        <v>0</v>
      </c>
      <c r="Q66" s="232">
        <f>ROUND(E66*P66,2)</f>
        <v>0</v>
      </c>
      <c r="R66" s="234"/>
      <c r="S66" s="234" t="s">
        <v>179</v>
      </c>
      <c r="T66" s="235" t="s">
        <v>124</v>
      </c>
      <c r="U66" s="220">
        <v>0</v>
      </c>
      <c r="V66" s="220">
        <f>ROUND(E66*U66,2)</f>
        <v>0</v>
      </c>
      <c r="W66" s="220"/>
      <c r="X66" s="220" t="s">
        <v>125</v>
      </c>
      <c r="Y66" s="220" t="s">
        <v>126</v>
      </c>
      <c r="Z66" s="210"/>
      <c r="AA66" s="210"/>
      <c r="AB66" s="210"/>
      <c r="AC66" s="210"/>
      <c r="AD66" s="210"/>
      <c r="AE66" s="210"/>
      <c r="AF66" s="210"/>
      <c r="AG66" s="210" t="s">
        <v>127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17"/>
      <c r="B67" s="218"/>
      <c r="C67" s="242" t="s">
        <v>183</v>
      </c>
      <c r="D67" s="236"/>
      <c r="E67" s="236"/>
      <c r="F67" s="236"/>
      <c r="G67" s="236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128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17"/>
      <c r="B68" s="218"/>
      <c r="C68" s="244"/>
      <c r="D68" s="239"/>
      <c r="E68" s="239"/>
      <c r="F68" s="239"/>
      <c r="G68" s="239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130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29">
        <v>13</v>
      </c>
      <c r="B69" s="230" t="s">
        <v>184</v>
      </c>
      <c r="C69" s="241" t="s">
        <v>185</v>
      </c>
      <c r="D69" s="231" t="s">
        <v>122</v>
      </c>
      <c r="E69" s="232">
        <v>1</v>
      </c>
      <c r="F69" s="233"/>
      <c r="G69" s="234">
        <f>ROUND(E69*F69,2)</f>
        <v>0</v>
      </c>
      <c r="H69" s="233"/>
      <c r="I69" s="234">
        <f>ROUND(E69*H69,2)</f>
        <v>0</v>
      </c>
      <c r="J69" s="233"/>
      <c r="K69" s="234">
        <f>ROUND(E69*J69,2)</f>
        <v>0</v>
      </c>
      <c r="L69" s="234">
        <v>21</v>
      </c>
      <c r="M69" s="234">
        <f>G69*(1+L69/100)</f>
        <v>0</v>
      </c>
      <c r="N69" s="232">
        <v>0</v>
      </c>
      <c r="O69" s="232">
        <f>ROUND(E69*N69,2)</f>
        <v>0</v>
      </c>
      <c r="P69" s="232">
        <v>0</v>
      </c>
      <c r="Q69" s="232">
        <f>ROUND(E69*P69,2)</f>
        <v>0</v>
      </c>
      <c r="R69" s="234"/>
      <c r="S69" s="234" t="s">
        <v>179</v>
      </c>
      <c r="T69" s="235" t="s">
        <v>124</v>
      </c>
      <c r="U69" s="220">
        <v>0</v>
      </c>
      <c r="V69" s="220">
        <f>ROUND(E69*U69,2)</f>
        <v>0</v>
      </c>
      <c r="W69" s="220"/>
      <c r="X69" s="220" t="s">
        <v>125</v>
      </c>
      <c r="Y69" s="220" t="s">
        <v>126</v>
      </c>
      <c r="Z69" s="210"/>
      <c r="AA69" s="210"/>
      <c r="AB69" s="210"/>
      <c r="AC69" s="210"/>
      <c r="AD69" s="210"/>
      <c r="AE69" s="210"/>
      <c r="AF69" s="210"/>
      <c r="AG69" s="210" t="s">
        <v>127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2" x14ac:dyDescent="0.2">
      <c r="A70" s="217"/>
      <c r="B70" s="218"/>
      <c r="C70" s="242" t="s">
        <v>186</v>
      </c>
      <c r="D70" s="236"/>
      <c r="E70" s="236"/>
      <c r="F70" s="236"/>
      <c r="G70" s="236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128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37" t="str">
        <f>C70</f>
        <v>Zdokumentování pozemních a jiných objektů v blízkosti stavby a před jejím zahájením(fotodokumentace,video,popisy)</v>
      </c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17"/>
      <c r="B71" s="218"/>
      <c r="C71" s="244"/>
      <c r="D71" s="239"/>
      <c r="E71" s="239"/>
      <c r="F71" s="239"/>
      <c r="G71" s="239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130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x14ac:dyDescent="0.2">
      <c r="A72" s="3"/>
      <c r="B72" s="4"/>
      <c r="C72" s="245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v>12</v>
      </c>
      <c r="AF72">
        <v>21</v>
      </c>
      <c r="AG72" t="s">
        <v>104</v>
      </c>
    </row>
    <row r="73" spans="1:60" ht="13.6" x14ac:dyDescent="0.2">
      <c r="A73" s="213"/>
      <c r="B73" s="214" t="s">
        <v>29</v>
      </c>
      <c r="C73" s="246"/>
      <c r="D73" s="215"/>
      <c r="E73" s="216"/>
      <c r="F73" s="216"/>
      <c r="G73" s="228">
        <f>G8+G50</f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E73">
        <f>SUMIF(L7:L71,AE72,G7:G71)</f>
        <v>0</v>
      </c>
      <c r="AF73">
        <f>SUMIF(L7:L71,AF72,G7:G71)</f>
        <v>0</v>
      </c>
      <c r="AG73" t="s">
        <v>187</v>
      </c>
    </row>
    <row r="74" spans="1:60" x14ac:dyDescent="0.2">
      <c r="C74" s="247"/>
      <c r="D74" s="10"/>
      <c r="AG74" t="s">
        <v>192</v>
      </c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036Gaez8fbJr7cpA+M3sSB8wfkbLBGm1y+Pm2jRIoO8cIX0qU230zbPWHAjFkmzoS6EQrg/23qSAPNIpBG9hg==" saltValue="hpKHlN0A/ELJ60uhdW9V2Q==" spinCount="100000" sheet="1" formatRows="0"/>
  <mergeCells count="53">
    <mergeCell ref="C65:G65"/>
    <mergeCell ref="C67:G67"/>
    <mergeCell ref="C68:G68"/>
    <mergeCell ref="C70:G70"/>
    <mergeCell ref="C71:G71"/>
    <mergeCell ref="C56:G56"/>
    <mergeCell ref="C58:G58"/>
    <mergeCell ref="C59:G59"/>
    <mergeCell ref="C61:G61"/>
    <mergeCell ref="C62:G62"/>
    <mergeCell ref="C64:G64"/>
    <mergeCell ref="C46:G46"/>
    <mergeCell ref="C48:G48"/>
    <mergeCell ref="C49:G49"/>
    <mergeCell ref="C52:G52"/>
    <mergeCell ref="C53:G53"/>
    <mergeCell ref="C55:G55"/>
    <mergeCell ref="C40:G40"/>
    <mergeCell ref="C41:G41"/>
    <mergeCell ref="C42:G42"/>
    <mergeCell ref="C43:G43"/>
    <mergeCell ref="C44:G44"/>
    <mergeCell ref="C45:G45"/>
    <mergeCell ref="C33:G33"/>
    <mergeCell ref="C34:G34"/>
    <mergeCell ref="C35:G35"/>
    <mergeCell ref="C36:G36"/>
    <mergeCell ref="C38:G38"/>
    <mergeCell ref="C39:G39"/>
    <mergeCell ref="C27:G27"/>
    <mergeCell ref="C28:G28"/>
    <mergeCell ref="C29:G29"/>
    <mergeCell ref="C30:G30"/>
    <mergeCell ref="C31:G31"/>
    <mergeCell ref="C32:G32"/>
    <mergeCell ref="C20:G20"/>
    <mergeCell ref="C21:G21"/>
    <mergeCell ref="C22:G22"/>
    <mergeCell ref="C23:G23"/>
    <mergeCell ref="C24:G24"/>
    <mergeCell ref="C25:G25"/>
    <mergeCell ref="C12:G12"/>
    <mergeCell ref="C14:G14"/>
    <mergeCell ref="C15:G15"/>
    <mergeCell ref="C17:G17"/>
    <mergeCell ref="C18:G18"/>
    <mergeCell ref="C19:G19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2810-A9EE-4F0C-A095-CE52504FBB93}">
  <sheetPr>
    <outlinePr summaryBelow="0"/>
  </sheetPr>
  <dimension ref="A1:BH5000"/>
  <sheetViews>
    <sheetView workbookViewId="0">
      <pane ySplit="7" topLeftCell="A355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4" customWidth="1"/>
    <col min="3" max="3" width="63.25" style="17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5" t="s">
        <v>193</v>
      </c>
      <c r="B1" s="195"/>
      <c r="C1" s="195"/>
      <c r="D1" s="195"/>
      <c r="E1" s="195"/>
      <c r="F1" s="195"/>
      <c r="G1" s="195"/>
      <c r="AG1" t="s">
        <v>90</v>
      </c>
    </row>
    <row r="2" spans="1:60" ht="2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91</v>
      </c>
    </row>
    <row r="3" spans="1:60" ht="25" customHeight="1" x14ac:dyDescent="0.2">
      <c r="A3" s="196" t="s">
        <v>8</v>
      </c>
      <c r="B3" s="49" t="s">
        <v>49</v>
      </c>
      <c r="C3" s="199" t="s">
        <v>50</v>
      </c>
      <c r="D3" s="197"/>
      <c r="E3" s="197"/>
      <c r="F3" s="197"/>
      <c r="G3" s="198"/>
      <c r="AC3" s="174" t="s">
        <v>194</v>
      </c>
      <c r="AG3" t="s">
        <v>94</v>
      </c>
    </row>
    <row r="4" spans="1:60" ht="25" customHeight="1" x14ac:dyDescent="0.2">
      <c r="A4" s="200" t="s">
        <v>9</v>
      </c>
      <c r="B4" s="201" t="s">
        <v>47</v>
      </c>
      <c r="C4" s="202" t="s">
        <v>51</v>
      </c>
      <c r="D4" s="203"/>
      <c r="E4" s="203"/>
      <c r="F4" s="203"/>
      <c r="G4" s="204"/>
      <c r="AG4" t="s">
        <v>95</v>
      </c>
    </row>
    <row r="5" spans="1:60" x14ac:dyDescent="0.2">
      <c r="D5" s="10"/>
    </row>
    <row r="6" spans="1:60" ht="38.75" x14ac:dyDescent="0.2">
      <c r="A6" s="206" t="s">
        <v>96</v>
      </c>
      <c r="B6" s="208" t="s">
        <v>97</v>
      </c>
      <c r="C6" s="208" t="s">
        <v>98</v>
      </c>
      <c r="D6" s="207" t="s">
        <v>99</v>
      </c>
      <c r="E6" s="206" t="s">
        <v>100</v>
      </c>
      <c r="F6" s="205" t="s">
        <v>101</v>
      </c>
      <c r="G6" s="206" t="s">
        <v>29</v>
      </c>
      <c r="H6" s="209" t="s">
        <v>30</v>
      </c>
      <c r="I6" s="209" t="s">
        <v>102</v>
      </c>
      <c r="J6" s="209" t="s">
        <v>31</v>
      </c>
      <c r="K6" s="209" t="s">
        <v>103</v>
      </c>
      <c r="L6" s="209" t="s">
        <v>104</v>
      </c>
      <c r="M6" s="209" t="s">
        <v>105</v>
      </c>
      <c r="N6" s="209" t="s">
        <v>106</v>
      </c>
      <c r="O6" s="209" t="s">
        <v>107</v>
      </c>
      <c r="P6" s="209" t="s">
        <v>108</v>
      </c>
      <c r="Q6" s="209" t="s">
        <v>109</v>
      </c>
      <c r="R6" s="209" t="s">
        <v>110</v>
      </c>
      <c r="S6" s="209" t="s">
        <v>111</v>
      </c>
      <c r="T6" s="209" t="s">
        <v>112</v>
      </c>
      <c r="U6" s="209" t="s">
        <v>113</v>
      </c>
      <c r="V6" s="209" t="s">
        <v>114</v>
      </c>
      <c r="W6" s="209" t="s">
        <v>115</v>
      </c>
      <c r="X6" s="209" t="s">
        <v>116</v>
      </c>
      <c r="Y6" s="209" t="s">
        <v>117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ht="13.6" x14ac:dyDescent="0.2">
      <c r="A8" s="222" t="s">
        <v>118</v>
      </c>
      <c r="B8" s="223" t="s">
        <v>64</v>
      </c>
      <c r="C8" s="240" t="s">
        <v>65</v>
      </c>
      <c r="D8" s="224"/>
      <c r="E8" s="225"/>
      <c r="F8" s="226"/>
      <c r="G8" s="226">
        <f>SUMIF(AG9:AG195,"&lt;&gt;NOR",G9:G195)</f>
        <v>0</v>
      </c>
      <c r="H8" s="226"/>
      <c r="I8" s="226">
        <f>SUM(I9:I195)</f>
        <v>0</v>
      </c>
      <c r="J8" s="226"/>
      <c r="K8" s="226">
        <f>SUM(K9:K195)</f>
        <v>0</v>
      </c>
      <c r="L8" s="226"/>
      <c r="M8" s="226">
        <f>SUM(M9:M195)</f>
        <v>0</v>
      </c>
      <c r="N8" s="225"/>
      <c r="O8" s="225">
        <f>SUM(O9:O195)</f>
        <v>53.88</v>
      </c>
      <c r="P8" s="225"/>
      <c r="Q8" s="225">
        <f>SUM(Q9:Q195)</f>
        <v>0</v>
      </c>
      <c r="R8" s="226"/>
      <c r="S8" s="226"/>
      <c r="T8" s="227"/>
      <c r="U8" s="221"/>
      <c r="V8" s="221">
        <f>SUM(V9:V195)</f>
        <v>392.73999999999995</v>
      </c>
      <c r="W8" s="221"/>
      <c r="X8" s="221"/>
      <c r="Y8" s="221"/>
      <c r="AG8" t="s">
        <v>119</v>
      </c>
    </row>
    <row r="9" spans="1:60" ht="21.75" outlineLevel="1" x14ac:dyDescent="0.2">
      <c r="A9" s="229">
        <v>1</v>
      </c>
      <c r="B9" s="230" t="s">
        <v>195</v>
      </c>
      <c r="C9" s="241" t="s">
        <v>196</v>
      </c>
      <c r="D9" s="231" t="s">
        <v>197</v>
      </c>
      <c r="E9" s="232">
        <v>160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4.0000000000000003E-5</v>
      </c>
      <c r="O9" s="232">
        <f>ROUND(E9*N9,2)</f>
        <v>0.01</v>
      </c>
      <c r="P9" s="232">
        <v>0</v>
      </c>
      <c r="Q9" s="232">
        <f>ROUND(E9*P9,2)</f>
        <v>0</v>
      </c>
      <c r="R9" s="234" t="s">
        <v>198</v>
      </c>
      <c r="S9" s="234" t="s">
        <v>123</v>
      </c>
      <c r="T9" s="235" t="s">
        <v>123</v>
      </c>
      <c r="U9" s="220">
        <v>0.30299999999999999</v>
      </c>
      <c r="V9" s="220">
        <f>ROUND(E9*U9,2)</f>
        <v>48.48</v>
      </c>
      <c r="W9" s="220"/>
      <c r="X9" s="220" t="s">
        <v>199</v>
      </c>
      <c r="Y9" s="220" t="s">
        <v>126</v>
      </c>
      <c r="Z9" s="210"/>
      <c r="AA9" s="210"/>
      <c r="AB9" s="210"/>
      <c r="AC9" s="210"/>
      <c r="AD9" s="210"/>
      <c r="AE9" s="210"/>
      <c r="AF9" s="210"/>
      <c r="AG9" s="210" t="s">
        <v>200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1.75" outlineLevel="2" x14ac:dyDescent="0.2">
      <c r="A10" s="217"/>
      <c r="B10" s="218"/>
      <c r="C10" s="253" t="s">
        <v>201</v>
      </c>
      <c r="D10" s="251"/>
      <c r="E10" s="251"/>
      <c r="F10" s="251"/>
      <c r="G10" s="251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202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7" t="str">
        <f>C10</f>
        <v>na vzdálenost od hladiny vody v jímce po výšku roviny proložené osou nejvyššího bodu výtlačného potrubí. Včetně odpadní potrubí v délce do 20 m.</v>
      </c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44"/>
      <c r="D11" s="239"/>
      <c r="E11" s="239"/>
      <c r="F11" s="239"/>
      <c r="G11" s="239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130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1.75" outlineLevel="1" x14ac:dyDescent="0.2">
      <c r="A12" s="229">
        <v>2</v>
      </c>
      <c r="B12" s="230" t="s">
        <v>203</v>
      </c>
      <c r="C12" s="241" t="s">
        <v>204</v>
      </c>
      <c r="D12" s="231" t="s">
        <v>205</v>
      </c>
      <c r="E12" s="232">
        <v>20</v>
      </c>
      <c r="F12" s="233"/>
      <c r="G12" s="234">
        <f>ROUND(E12*F12,2)</f>
        <v>0</v>
      </c>
      <c r="H12" s="233"/>
      <c r="I12" s="234">
        <f>ROUND(E12*H12,2)</f>
        <v>0</v>
      </c>
      <c r="J12" s="233"/>
      <c r="K12" s="234">
        <f>ROUND(E12*J12,2)</f>
        <v>0</v>
      </c>
      <c r="L12" s="234">
        <v>21</v>
      </c>
      <c r="M12" s="234">
        <f>G12*(1+L12/100)</f>
        <v>0</v>
      </c>
      <c r="N12" s="232">
        <v>0</v>
      </c>
      <c r="O12" s="232">
        <f>ROUND(E12*N12,2)</f>
        <v>0</v>
      </c>
      <c r="P12" s="232">
        <v>0</v>
      </c>
      <c r="Q12" s="232">
        <f>ROUND(E12*P12,2)</f>
        <v>0</v>
      </c>
      <c r="R12" s="234" t="s">
        <v>198</v>
      </c>
      <c r="S12" s="234" t="s">
        <v>123</v>
      </c>
      <c r="T12" s="235" t="s">
        <v>123</v>
      </c>
      <c r="U12" s="220">
        <v>0</v>
      </c>
      <c r="V12" s="220">
        <f>ROUND(E12*U12,2)</f>
        <v>0</v>
      </c>
      <c r="W12" s="220"/>
      <c r="X12" s="220" t="s">
        <v>199</v>
      </c>
      <c r="Y12" s="220" t="s">
        <v>126</v>
      </c>
      <c r="Z12" s="210"/>
      <c r="AA12" s="210"/>
      <c r="AB12" s="210"/>
      <c r="AC12" s="210"/>
      <c r="AD12" s="210"/>
      <c r="AE12" s="210"/>
      <c r="AF12" s="210"/>
      <c r="AG12" s="210" t="s">
        <v>200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1.75" outlineLevel="2" x14ac:dyDescent="0.2">
      <c r="A13" s="217"/>
      <c r="B13" s="218"/>
      <c r="C13" s="253" t="s">
        <v>206</v>
      </c>
      <c r="D13" s="251"/>
      <c r="E13" s="251"/>
      <c r="F13" s="251"/>
      <c r="G13" s="251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202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37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44"/>
      <c r="D14" s="239"/>
      <c r="E14" s="239"/>
      <c r="F14" s="239"/>
      <c r="G14" s="239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130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29">
        <v>3</v>
      </c>
      <c r="B15" s="230" t="s">
        <v>207</v>
      </c>
      <c r="C15" s="241" t="s">
        <v>208</v>
      </c>
      <c r="D15" s="231" t="s">
        <v>209</v>
      </c>
      <c r="E15" s="232">
        <v>14</v>
      </c>
      <c r="F15" s="233"/>
      <c r="G15" s="234">
        <f>ROUND(E15*F15,2)</f>
        <v>0</v>
      </c>
      <c r="H15" s="233"/>
      <c r="I15" s="234">
        <f>ROUND(E15*H15,2)</f>
        <v>0</v>
      </c>
      <c r="J15" s="233"/>
      <c r="K15" s="234">
        <f>ROUND(E15*J15,2)</f>
        <v>0</v>
      </c>
      <c r="L15" s="234">
        <v>21</v>
      </c>
      <c r="M15" s="234">
        <f>G15*(1+L15/100)</f>
        <v>0</v>
      </c>
      <c r="N15" s="232">
        <v>1.0699999999999999E-2</v>
      </c>
      <c r="O15" s="232">
        <f>ROUND(E15*N15,2)</f>
        <v>0.15</v>
      </c>
      <c r="P15" s="232">
        <v>0</v>
      </c>
      <c r="Q15" s="232">
        <f>ROUND(E15*P15,2)</f>
        <v>0</v>
      </c>
      <c r="R15" s="234" t="s">
        <v>198</v>
      </c>
      <c r="S15" s="234" t="s">
        <v>123</v>
      </c>
      <c r="T15" s="235" t="s">
        <v>123</v>
      </c>
      <c r="U15" s="220">
        <v>0.90800000000000003</v>
      </c>
      <c r="V15" s="220">
        <f>ROUND(E15*U15,2)</f>
        <v>12.71</v>
      </c>
      <c r="W15" s="220"/>
      <c r="X15" s="220" t="s">
        <v>199</v>
      </c>
      <c r="Y15" s="220" t="s">
        <v>126</v>
      </c>
      <c r="Z15" s="210"/>
      <c r="AA15" s="210"/>
      <c r="AB15" s="210"/>
      <c r="AC15" s="210"/>
      <c r="AD15" s="210"/>
      <c r="AE15" s="210"/>
      <c r="AF15" s="210"/>
      <c r="AG15" s="210" t="s">
        <v>200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1.75" outlineLevel="2" x14ac:dyDescent="0.2">
      <c r="A16" s="217"/>
      <c r="B16" s="218"/>
      <c r="C16" s="253" t="s">
        <v>210</v>
      </c>
      <c r="D16" s="251"/>
      <c r="E16" s="251"/>
      <c r="F16" s="251"/>
      <c r="G16" s="251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202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37" t="str">
        <f>C16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17"/>
      <c r="B17" s="218"/>
      <c r="C17" s="254" t="s">
        <v>211</v>
      </c>
      <c r="D17" s="249"/>
      <c r="E17" s="250">
        <v>4</v>
      </c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212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54" t="s">
        <v>213</v>
      </c>
      <c r="D18" s="249"/>
      <c r="E18" s="250">
        <v>4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212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17"/>
      <c r="B19" s="218"/>
      <c r="C19" s="254" t="s">
        <v>214</v>
      </c>
      <c r="D19" s="249"/>
      <c r="E19" s="250">
        <v>6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212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17"/>
      <c r="B20" s="218"/>
      <c r="C20" s="244"/>
      <c r="D20" s="239"/>
      <c r="E20" s="239"/>
      <c r="F20" s="239"/>
      <c r="G20" s="239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130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29">
        <v>4</v>
      </c>
      <c r="B21" s="230" t="s">
        <v>215</v>
      </c>
      <c r="C21" s="241" t="s">
        <v>216</v>
      </c>
      <c r="D21" s="231" t="s">
        <v>209</v>
      </c>
      <c r="E21" s="232">
        <v>12</v>
      </c>
      <c r="F21" s="233"/>
      <c r="G21" s="234">
        <f>ROUND(E21*F21,2)</f>
        <v>0</v>
      </c>
      <c r="H21" s="233"/>
      <c r="I21" s="234">
        <f>ROUND(E21*H21,2)</f>
        <v>0</v>
      </c>
      <c r="J21" s="233"/>
      <c r="K21" s="234">
        <f>ROUND(E21*J21,2)</f>
        <v>0</v>
      </c>
      <c r="L21" s="234">
        <v>21</v>
      </c>
      <c r="M21" s="234">
        <f>G21*(1+L21/100)</f>
        <v>0</v>
      </c>
      <c r="N21" s="232">
        <v>2.478E-2</v>
      </c>
      <c r="O21" s="232">
        <f>ROUND(E21*N21,2)</f>
        <v>0.3</v>
      </c>
      <c r="P21" s="232">
        <v>0</v>
      </c>
      <c r="Q21" s="232">
        <f>ROUND(E21*P21,2)</f>
        <v>0</v>
      </c>
      <c r="R21" s="234" t="s">
        <v>198</v>
      </c>
      <c r="S21" s="234" t="s">
        <v>123</v>
      </c>
      <c r="T21" s="235" t="s">
        <v>123</v>
      </c>
      <c r="U21" s="220">
        <v>0.54700000000000004</v>
      </c>
      <c r="V21" s="220">
        <f>ROUND(E21*U21,2)</f>
        <v>6.56</v>
      </c>
      <c r="W21" s="220"/>
      <c r="X21" s="220" t="s">
        <v>199</v>
      </c>
      <c r="Y21" s="220" t="s">
        <v>126</v>
      </c>
      <c r="Z21" s="210"/>
      <c r="AA21" s="210"/>
      <c r="AB21" s="210"/>
      <c r="AC21" s="210"/>
      <c r="AD21" s="210"/>
      <c r="AE21" s="210"/>
      <c r="AF21" s="210"/>
      <c r="AG21" s="210" t="s">
        <v>200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1.75" outlineLevel="2" x14ac:dyDescent="0.2">
      <c r="A22" s="217"/>
      <c r="B22" s="218"/>
      <c r="C22" s="253" t="s">
        <v>210</v>
      </c>
      <c r="D22" s="251"/>
      <c r="E22" s="251"/>
      <c r="F22" s="251"/>
      <c r="G22" s="251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202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37" t="str">
        <f>C22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17"/>
      <c r="B23" s="218"/>
      <c r="C23" s="254" t="s">
        <v>217</v>
      </c>
      <c r="D23" s="249"/>
      <c r="E23" s="250">
        <v>6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212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">
      <c r="A24" s="217"/>
      <c r="B24" s="218"/>
      <c r="C24" s="254" t="s">
        <v>218</v>
      </c>
      <c r="D24" s="249"/>
      <c r="E24" s="250">
        <v>2</v>
      </c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212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17"/>
      <c r="B25" s="218"/>
      <c r="C25" s="254" t="s">
        <v>219</v>
      </c>
      <c r="D25" s="249"/>
      <c r="E25" s="250">
        <v>4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212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44"/>
      <c r="D26" s="239"/>
      <c r="E26" s="239"/>
      <c r="F26" s="239"/>
      <c r="G26" s="239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130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29">
        <v>5</v>
      </c>
      <c r="B27" s="230" t="s">
        <v>220</v>
      </c>
      <c r="C27" s="241" t="s">
        <v>221</v>
      </c>
      <c r="D27" s="231" t="s">
        <v>222</v>
      </c>
      <c r="E27" s="232">
        <v>34.799999999999997</v>
      </c>
      <c r="F27" s="233"/>
      <c r="G27" s="234">
        <f>ROUND(E27*F27,2)</f>
        <v>0</v>
      </c>
      <c r="H27" s="233"/>
      <c r="I27" s="234">
        <f>ROUND(E27*H27,2)</f>
        <v>0</v>
      </c>
      <c r="J27" s="233"/>
      <c r="K27" s="234">
        <f>ROUND(E27*J27,2)</f>
        <v>0</v>
      </c>
      <c r="L27" s="234">
        <v>21</v>
      </c>
      <c r="M27" s="234">
        <f>G27*(1+L27/100)</f>
        <v>0</v>
      </c>
      <c r="N27" s="232">
        <v>0</v>
      </c>
      <c r="O27" s="232">
        <f>ROUND(E27*N27,2)</f>
        <v>0</v>
      </c>
      <c r="P27" s="232">
        <v>0</v>
      </c>
      <c r="Q27" s="232">
        <f>ROUND(E27*P27,2)</f>
        <v>0</v>
      </c>
      <c r="R27" s="234" t="s">
        <v>198</v>
      </c>
      <c r="S27" s="234" t="s">
        <v>123</v>
      </c>
      <c r="T27" s="235" t="s">
        <v>123</v>
      </c>
      <c r="U27" s="220">
        <v>1.548</v>
      </c>
      <c r="V27" s="220">
        <f>ROUND(E27*U27,2)</f>
        <v>53.87</v>
      </c>
      <c r="W27" s="220"/>
      <c r="X27" s="220" t="s">
        <v>199</v>
      </c>
      <c r="Y27" s="220" t="s">
        <v>126</v>
      </c>
      <c r="Z27" s="210"/>
      <c r="AA27" s="210"/>
      <c r="AB27" s="210"/>
      <c r="AC27" s="210"/>
      <c r="AD27" s="210"/>
      <c r="AE27" s="210"/>
      <c r="AF27" s="210"/>
      <c r="AG27" s="210" t="s">
        <v>200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53" t="s">
        <v>223</v>
      </c>
      <c r="D28" s="251"/>
      <c r="E28" s="251"/>
      <c r="F28" s="251"/>
      <c r="G28" s="251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202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37" t="str">
        <f>C28</f>
        <v>příplatek k cenám vykopávek za ztížení vykopávky v blízkosti podzemního vedení nebo výbušnin v horninách jakékoliv třídy,</v>
      </c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17"/>
      <c r="B29" s="218"/>
      <c r="C29" s="254" t="s">
        <v>224</v>
      </c>
      <c r="D29" s="249"/>
      <c r="E29" s="250">
        <v>6.4</v>
      </c>
      <c r="F29" s="220"/>
      <c r="G29" s="22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212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17"/>
      <c r="B30" s="218"/>
      <c r="C30" s="254" t="s">
        <v>225</v>
      </c>
      <c r="D30" s="249"/>
      <c r="E30" s="250">
        <v>5.6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212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17"/>
      <c r="B31" s="218"/>
      <c r="C31" s="254" t="s">
        <v>226</v>
      </c>
      <c r="D31" s="249"/>
      <c r="E31" s="250">
        <v>9.6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212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17"/>
      <c r="B32" s="218"/>
      <c r="C32" s="254" t="s">
        <v>227</v>
      </c>
      <c r="D32" s="249"/>
      <c r="E32" s="250">
        <v>6.6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212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17"/>
      <c r="B33" s="218"/>
      <c r="C33" s="254" t="s">
        <v>228</v>
      </c>
      <c r="D33" s="249"/>
      <c r="E33" s="250">
        <v>2.2000000000000002</v>
      </c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212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54" t="s">
        <v>229</v>
      </c>
      <c r="D34" s="249"/>
      <c r="E34" s="250">
        <v>4.4000000000000004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212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44"/>
      <c r="D35" s="239"/>
      <c r="E35" s="239"/>
      <c r="F35" s="239"/>
      <c r="G35" s="239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130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29">
        <v>6</v>
      </c>
      <c r="B36" s="230" t="s">
        <v>230</v>
      </c>
      <c r="C36" s="241" t="s">
        <v>231</v>
      </c>
      <c r="D36" s="231" t="s">
        <v>222</v>
      </c>
      <c r="E36" s="232">
        <v>6.63</v>
      </c>
      <c r="F36" s="233"/>
      <c r="G36" s="234">
        <f>ROUND(E36*F36,2)</f>
        <v>0</v>
      </c>
      <c r="H36" s="233"/>
      <c r="I36" s="234">
        <f>ROUND(E36*H36,2)</f>
        <v>0</v>
      </c>
      <c r="J36" s="233"/>
      <c r="K36" s="234">
        <f>ROUND(E36*J36,2)</f>
        <v>0</v>
      </c>
      <c r="L36" s="234">
        <v>21</v>
      </c>
      <c r="M36" s="234">
        <f>G36*(1+L36/100)</f>
        <v>0</v>
      </c>
      <c r="N36" s="232">
        <v>0</v>
      </c>
      <c r="O36" s="232">
        <f>ROUND(E36*N36,2)</f>
        <v>0</v>
      </c>
      <c r="P36" s="232">
        <v>0</v>
      </c>
      <c r="Q36" s="232">
        <f>ROUND(E36*P36,2)</f>
        <v>0</v>
      </c>
      <c r="R36" s="234" t="s">
        <v>198</v>
      </c>
      <c r="S36" s="234" t="s">
        <v>123</v>
      </c>
      <c r="T36" s="235" t="s">
        <v>123</v>
      </c>
      <c r="U36" s="220">
        <v>1.34E-2</v>
      </c>
      <c r="V36" s="220">
        <f>ROUND(E36*U36,2)</f>
        <v>0.09</v>
      </c>
      <c r="W36" s="220"/>
      <c r="X36" s="220" t="s">
        <v>199</v>
      </c>
      <c r="Y36" s="220" t="s">
        <v>126</v>
      </c>
      <c r="Z36" s="210"/>
      <c r="AA36" s="210"/>
      <c r="AB36" s="210"/>
      <c r="AC36" s="210"/>
      <c r="AD36" s="210"/>
      <c r="AE36" s="210"/>
      <c r="AF36" s="210"/>
      <c r="AG36" s="210" t="s">
        <v>200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53" t="s">
        <v>232</v>
      </c>
      <c r="D37" s="251"/>
      <c r="E37" s="251"/>
      <c r="F37" s="251"/>
      <c r="G37" s="251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202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37" t="str">
        <f>C37</f>
        <v>nebo lesní půdy, s vodorovným přemístěním na hromady v místě upotřebení nebo na dočasné či trvalé skládky se složením</v>
      </c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17"/>
      <c r="B38" s="218"/>
      <c r="C38" s="254" t="s">
        <v>233</v>
      </c>
      <c r="D38" s="249"/>
      <c r="E38" s="250">
        <v>6.63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212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17"/>
      <c r="B39" s="218"/>
      <c r="C39" s="244"/>
      <c r="D39" s="239"/>
      <c r="E39" s="239"/>
      <c r="F39" s="239"/>
      <c r="G39" s="239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130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29">
        <v>7</v>
      </c>
      <c r="B40" s="230" t="s">
        <v>234</v>
      </c>
      <c r="C40" s="241" t="s">
        <v>235</v>
      </c>
      <c r="D40" s="231" t="s">
        <v>222</v>
      </c>
      <c r="E40" s="232">
        <v>18.002500000000001</v>
      </c>
      <c r="F40" s="233"/>
      <c r="G40" s="234">
        <f>ROUND(E40*F40,2)</f>
        <v>0</v>
      </c>
      <c r="H40" s="233"/>
      <c r="I40" s="234">
        <f>ROUND(E40*H40,2)</f>
        <v>0</v>
      </c>
      <c r="J40" s="233"/>
      <c r="K40" s="234">
        <f>ROUND(E40*J40,2)</f>
        <v>0</v>
      </c>
      <c r="L40" s="234">
        <v>21</v>
      </c>
      <c r="M40" s="234">
        <f>G40*(1+L40/100)</f>
        <v>0</v>
      </c>
      <c r="N40" s="232">
        <v>0</v>
      </c>
      <c r="O40" s="232">
        <f>ROUND(E40*N40,2)</f>
        <v>0</v>
      </c>
      <c r="P40" s="232">
        <v>0</v>
      </c>
      <c r="Q40" s="232">
        <f>ROUND(E40*P40,2)</f>
        <v>0</v>
      </c>
      <c r="R40" s="234" t="s">
        <v>198</v>
      </c>
      <c r="S40" s="234" t="s">
        <v>123</v>
      </c>
      <c r="T40" s="235" t="s">
        <v>123</v>
      </c>
      <c r="U40" s="220">
        <v>1.556</v>
      </c>
      <c r="V40" s="220">
        <f>ROUND(E40*U40,2)</f>
        <v>28.01</v>
      </c>
      <c r="W40" s="220"/>
      <c r="X40" s="220" t="s">
        <v>199</v>
      </c>
      <c r="Y40" s="220" t="s">
        <v>126</v>
      </c>
      <c r="Z40" s="210"/>
      <c r="AA40" s="210"/>
      <c r="AB40" s="210"/>
      <c r="AC40" s="210"/>
      <c r="AD40" s="210"/>
      <c r="AE40" s="210"/>
      <c r="AF40" s="210"/>
      <c r="AG40" s="210" t="s">
        <v>200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ht="21.75" outlineLevel="2" x14ac:dyDescent="0.2">
      <c r="A41" s="217"/>
      <c r="B41" s="218"/>
      <c r="C41" s="253" t="s">
        <v>236</v>
      </c>
      <c r="D41" s="251"/>
      <c r="E41" s="251"/>
      <c r="F41" s="251"/>
      <c r="G41" s="251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202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37" t="str">
        <f>C41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17"/>
      <c r="B42" s="218"/>
      <c r="C42" s="254" t="s">
        <v>237</v>
      </c>
      <c r="D42" s="249"/>
      <c r="E42" s="250"/>
      <c r="F42" s="220"/>
      <c r="G42" s="22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212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17"/>
      <c r="B43" s="218"/>
      <c r="C43" s="254" t="s">
        <v>238</v>
      </c>
      <c r="D43" s="249"/>
      <c r="E43" s="250">
        <v>9.9</v>
      </c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212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17"/>
      <c r="B44" s="218"/>
      <c r="C44" s="254" t="s">
        <v>239</v>
      </c>
      <c r="D44" s="249"/>
      <c r="E44" s="250">
        <v>2.5499999999999998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212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17"/>
      <c r="B45" s="218"/>
      <c r="C45" s="254" t="s">
        <v>240</v>
      </c>
      <c r="D45" s="249"/>
      <c r="E45" s="250"/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212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17"/>
      <c r="B46" s="218"/>
      <c r="C46" s="254" t="s">
        <v>241</v>
      </c>
      <c r="D46" s="249"/>
      <c r="E46" s="250">
        <v>4.7474999999999996</v>
      </c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212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17"/>
      <c r="B47" s="218"/>
      <c r="C47" s="254" t="s">
        <v>242</v>
      </c>
      <c r="D47" s="249"/>
      <c r="E47" s="250">
        <v>0.80500000000000005</v>
      </c>
      <c r="F47" s="220"/>
      <c r="G47" s="22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212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44"/>
      <c r="D48" s="239"/>
      <c r="E48" s="239"/>
      <c r="F48" s="239"/>
      <c r="G48" s="239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130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29">
        <v>8</v>
      </c>
      <c r="B49" s="230" t="s">
        <v>243</v>
      </c>
      <c r="C49" s="241" t="s">
        <v>244</v>
      </c>
      <c r="D49" s="231" t="s">
        <v>222</v>
      </c>
      <c r="E49" s="232">
        <v>5.4009</v>
      </c>
      <c r="F49" s="233"/>
      <c r="G49" s="234">
        <f>ROUND(E49*F49,2)</f>
        <v>0</v>
      </c>
      <c r="H49" s="233"/>
      <c r="I49" s="234">
        <f>ROUND(E49*H49,2)</f>
        <v>0</v>
      </c>
      <c r="J49" s="233"/>
      <c r="K49" s="234">
        <f>ROUND(E49*J49,2)</f>
        <v>0</v>
      </c>
      <c r="L49" s="234">
        <v>21</v>
      </c>
      <c r="M49" s="234">
        <f>G49*(1+L49/100)</f>
        <v>0</v>
      </c>
      <c r="N49" s="232">
        <v>0</v>
      </c>
      <c r="O49" s="232">
        <f>ROUND(E49*N49,2)</f>
        <v>0</v>
      </c>
      <c r="P49" s="232">
        <v>0</v>
      </c>
      <c r="Q49" s="232">
        <f>ROUND(E49*P49,2)</f>
        <v>0</v>
      </c>
      <c r="R49" s="234" t="s">
        <v>198</v>
      </c>
      <c r="S49" s="234" t="s">
        <v>123</v>
      </c>
      <c r="T49" s="235" t="s">
        <v>123</v>
      </c>
      <c r="U49" s="220">
        <v>0.107</v>
      </c>
      <c r="V49" s="220">
        <f>ROUND(E49*U49,2)</f>
        <v>0.57999999999999996</v>
      </c>
      <c r="W49" s="220"/>
      <c r="X49" s="220" t="s">
        <v>199</v>
      </c>
      <c r="Y49" s="220" t="s">
        <v>126</v>
      </c>
      <c r="Z49" s="210"/>
      <c r="AA49" s="210"/>
      <c r="AB49" s="210"/>
      <c r="AC49" s="210"/>
      <c r="AD49" s="210"/>
      <c r="AE49" s="210"/>
      <c r="AF49" s="210"/>
      <c r="AG49" s="210" t="s">
        <v>200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21.75" outlineLevel="2" x14ac:dyDescent="0.2">
      <c r="A50" s="217"/>
      <c r="B50" s="218"/>
      <c r="C50" s="253" t="s">
        <v>236</v>
      </c>
      <c r="D50" s="251"/>
      <c r="E50" s="251"/>
      <c r="F50" s="251"/>
      <c r="G50" s="251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202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37" t="str">
        <f>C50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17"/>
      <c r="B51" s="218"/>
      <c r="C51" s="254" t="s">
        <v>245</v>
      </c>
      <c r="D51" s="249"/>
      <c r="E51" s="250">
        <v>5.4009</v>
      </c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212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17"/>
      <c r="B52" s="218"/>
      <c r="C52" s="244"/>
      <c r="D52" s="239"/>
      <c r="E52" s="239"/>
      <c r="F52" s="239"/>
      <c r="G52" s="239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130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29">
        <v>9</v>
      </c>
      <c r="B53" s="230" t="s">
        <v>246</v>
      </c>
      <c r="C53" s="241" t="s">
        <v>247</v>
      </c>
      <c r="D53" s="231" t="s">
        <v>222</v>
      </c>
      <c r="E53" s="232">
        <v>18.002500000000001</v>
      </c>
      <c r="F53" s="233"/>
      <c r="G53" s="234">
        <f>ROUND(E53*F53,2)</f>
        <v>0</v>
      </c>
      <c r="H53" s="233"/>
      <c r="I53" s="234">
        <f>ROUND(E53*H53,2)</f>
        <v>0</v>
      </c>
      <c r="J53" s="233"/>
      <c r="K53" s="234">
        <f>ROUND(E53*J53,2)</f>
        <v>0</v>
      </c>
      <c r="L53" s="234">
        <v>21</v>
      </c>
      <c r="M53" s="234">
        <f>G53*(1+L53/100)</f>
        <v>0</v>
      </c>
      <c r="N53" s="232">
        <v>0</v>
      </c>
      <c r="O53" s="232">
        <f>ROUND(E53*N53,2)</f>
        <v>0</v>
      </c>
      <c r="P53" s="232">
        <v>0</v>
      </c>
      <c r="Q53" s="232">
        <f>ROUND(E53*P53,2)</f>
        <v>0</v>
      </c>
      <c r="R53" s="234" t="s">
        <v>198</v>
      </c>
      <c r="S53" s="234" t="s">
        <v>123</v>
      </c>
      <c r="T53" s="235" t="s">
        <v>123</v>
      </c>
      <c r="U53" s="220">
        <v>2.1269999999999998</v>
      </c>
      <c r="V53" s="220">
        <f>ROUND(E53*U53,2)</f>
        <v>38.29</v>
      </c>
      <c r="W53" s="220"/>
      <c r="X53" s="220" t="s">
        <v>199</v>
      </c>
      <c r="Y53" s="220" t="s">
        <v>126</v>
      </c>
      <c r="Z53" s="210"/>
      <c r="AA53" s="210"/>
      <c r="AB53" s="210"/>
      <c r="AC53" s="210"/>
      <c r="AD53" s="210"/>
      <c r="AE53" s="210"/>
      <c r="AF53" s="210"/>
      <c r="AG53" s="210" t="s">
        <v>200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ht="21.75" outlineLevel="2" x14ac:dyDescent="0.2">
      <c r="A54" s="217"/>
      <c r="B54" s="218"/>
      <c r="C54" s="253" t="s">
        <v>236</v>
      </c>
      <c r="D54" s="251"/>
      <c r="E54" s="251"/>
      <c r="F54" s="251"/>
      <c r="G54" s="251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202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37" t="str">
        <f>C54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17"/>
      <c r="B55" s="218"/>
      <c r="C55" s="254" t="s">
        <v>237</v>
      </c>
      <c r="D55" s="249"/>
      <c r="E55" s="250"/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212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17"/>
      <c r="B56" s="218"/>
      <c r="C56" s="254" t="s">
        <v>238</v>
      </c>
      <c r="D56" s="249"/>
      <c r="E56" s="250">
        <v>9.9</v>
      </c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212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17"/>
      <c r="B57" s="218"/>
      <c r="C57" s="254" t="s">
        <v>239</v>
      </c>
      <c r="D57" s="249"/>
      <c r="E57" s="250">
        <v>2.5499999999999998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212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17"/>
      <c r="B58" s="218"/>
      <c r="C58" s="254" t="s">
        <v>240</v>
      </c>
      <c r="D58" s="249"/>
      <c r="E58" s="250"/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212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17"/>
      <c r="B59" s="218"/>
      <c r="C59" s="254" t="s">
        <v>241</v>
      </c>
      <c r="D59" s="249"/>
      <c r="E59" s="250">
        <v>4.7474999999999996</v>
      </c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212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17"/>
      <c r="B60" s="218"/>
      <c r="C60" s="254" t="s">
        <v>242</v>
      </c>
      <c r="D60" s="249"/>
      <c r="E60" s="250">
        <v>0.80500000000000005</v>
      </c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212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17"/>
      <c r="B61" s="218"/>
      <c r="C61" s="244"/>
      <c r="D61" s="239"/>
      <c r="E61" s="239"/>
      <c r="F61" s="239"/>
      <c r="G61" s="239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130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29">
        <v>10</v>
      </c>
      <c r="B62" s="230" t="s">
        <v>248</v>
      </c>
      <c r="C62" s="241" t="s">
        <v>249</v>
      </c>
      <c r="D62" s="231" t="s">
        <v>222</v>
      </c>
      <c r="E62" s="232">
        <v>9.0015000000000001</v>
      </c>
      <c r="F62" s="233"/>
      <c r="G62" s="234">
        <f>ROUND(E62*F62,2)</f>
        <v>0</v>
      </c>
      <c r="H62" s="233"/>
      <c r="I62" s="234">
        <f>ROUND(E62*H62,2)</f>
        <v>0</v>
      </c>
      <c r="J62" s="233"/>
      <c r="K62" s="234">
        <f>ROUND(E62*J62,2)</f>
        <v>0</v>
      </c>
      <c r="L62" s="234">
        <v>21</v>
      </c>
      <c r="M62" s="234">
        <f>G62*(1+L62/100)</f>
        <v>0</v>
      </c>
      <c r="N62" s="232">
        <v>0</v>
      </c>
      <c r="O62" s="232">
        <f>ROUND(E62*N62,2)</f>
        <v>0</v>
      </c>
      <c r="P62" s="232">
        <v>0</v>
      </c>
      <c r="Q62" s="232">
        <f>ROUND(E62*P62,2)</f>
        <v>0</v>
      </c>
      <c r="R62" s="234" t="s">
        <v>198</v>
      </c>
      <c r="S62" s="234" t="s">
        <v>123</v>
      </c>
      <c r="T62" s="235" t="s">
        <v>123</v>
      </c>
      <c r="U62" s="220">
        <v>0.154</v>
      </c>
      <c r="V62" s="220">
        <f>ROUND(E62*U62,2)</f>
        <v>1.39</v>
      </c>
      <c r="W62" s="220"/>
      <c r="X62" s="220" t="s">
        <v>199</v>
      </c>
      <c r="Y62" s="220" t="s">
        <v>126</v>
      </c>
      <c r="Z62" s="210"/>
      <c r="AA62" s="210"/>
      <c r="AB62" s="210"/>
      <c r="AC62" s="210"/>
      <c r="AD62" s="210"/>
      <c r="AE62" s="210"/>
      <c r="AF62" s="210"/>
      <c r="AG62" s="210" t="s">
        <v>200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ht="21.75" outlineLevel="2" x14ac:dyDescent="0.2">
      <c r="A63" s="217"/>
      <c r="B63" s="218"/>
      <c r="C63" s="253" t="s">
        <v>236</v>
      </c>
      <c r="D63" s="251"/>
      <c r="E63" s="251"/>
      <c r="F63" s="251"/>
      <c r="G63" s="251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202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37" t="str">
        <f>C63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17"/>
      <c r="B64" s="218"/>
      <c r="C64" s="254" t="s">
        <v>250</v>
      </c>
      <c r="D64" s="249"/>
      <c r="E64" s="250">
        <v>9.0015000000000001</v>
      </c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212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17"/>
      <c r="B65" s="218"/>
      <c r="C65" s="244"/>
      <c r="D65" s="239"/>
      <c r="E65" s="239"/>
      <c r="F65" s="239"/>
      <c r="G65" s="239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130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29">
        <v>11</v>
      </c>
      <c r="B66" s="230" t="s">
        <v>251</v>
      </c>
      <c r="C66" s="241" t="s">
        <v>252</v>
      </c>
      <c r="D66" s="231" t="s">
        <v>222</v>
      </c>
      <c r="E66" s="232">
        <v>35.825000000000003</v>
      </c>
      <c r="F66" s="233"/>
      <c r="G66" s="234">
        <f>ROUND(E66*F66,2)</f>
        <v>0</v>
      </c>
      <c r="H66" s="233"/>
      <c r="I66" s="234">
        <f>ROUND(E66*H66,2)</f>
        <v>0</v>
      </c>
      <c r="J66" s="233"/>
      <c r="K66" s="234">
        <f>ROUND(E66*J66,2)</f>
        <v>0</v>
      </c>
      <c r="L66" s="234">
        <v>21</v>
      </c>
      <c r="M66" s="234">
        <f>G66*(1+L66/100)</f>
        <v>0</v>
      </c>
      <c r="N66" s="232">
        <v>0</v>
      </c>
      <c r="O66" s="232">
        <f>ROUND(E66*N66,2)</f>
        <v>0</v>
      </c>
      <c r="P66" s="232">
        <v>0</v>
      </c>
      <c r="Q66" s="232">
        <f>ROUND(E66*P66,2)</f>
        <v>0</v>
      </c>
      <c r="R66" s="234" t="s">
        <v>198</v>
      </c>
      <c r="S66" s="234" t="s">
        <v>123</v>
      </c>
      <c r="T66" s="235" t="s">
        <v>123</v>
      </c>
      <c r="U66" s="220">
        <v>0.156</v>
      </c>
      <c r="V66" s="220">
        <f>ROUND(E66*U66,2)</f>
        <v>5.59</v>
      </c>
      <c r="W66" s="220"/>
      <c r="X66" s="220" t="s">
        <v>199</v>
      </c>
      <c r="Y66" s="220" t="s">
        <v>126</v>
      </c>
      <c r="Z66" s="210"/>
      <c r="AA66" s="210"/>
      <c r="AB66" s="210"/>
      <c r="AC66" s="210"/>
      <c r="AD66" s="210"/>
      <c r="AE66" s="210"/>
      <c r="AF66" s="210"/>
      <c r="AG66" s="210" t="s">
        <v>200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32.6" outlineLevel="2" x14ac:dyDescent="0.2">
      <c r="A67" s="217"/>
      <c r="B67" s="218"/>
      <c r="C67" s="253" t="s">
        <v>253</v>
      </c>
      <c r="D67" s="251"/>
      <c r="E67" s="251"/>
      <c r="F67" s="251"/>
      <c r="G67" s="251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202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37" t="str">
        <f>C67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17"/>
      <c r="B68" s="218"/>
      <c r="C68" s="254" t="s">
        <v>254</v>
      </c>
      <c r="D68" s="249"/>
      <c r="E68" s="250"/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212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17"/>
      <c r="B69" s="218"/>
      <c r="C69" s="254" t="s">
        <v>255</v>
      </c>
      <c r="D69" s="249"/>
      <c r="E69" s="250">
        <v>0.6875</v>
      </c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212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17"/>
      <c r="B70" s="218"/>
      <c r="C70" s="254" t="s">
        <v>256</v>
      </c>
      <c r="D70" s="249"/>
      <c r="E70" s="250">
        <v>18.105</v>
      </c>
      <c r="F70" s="220"/>
      <c r="G70" s="220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212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3" x14ac:dyDescent="0.2">
      <c r="A71" s="217"/>
      <c r="B71" s="218"/>
      <c r="C71" s="254" t="s">
        <v>257</v>
      </c>
      <c r="D71" s="249"/>
      <c r="E71" s="250"/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212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3" x14ac:dyDescent="0.2">
      <c r="A72" s="217"/>
      <c r="B72" s="218"/>
      <c r="C72" s="254" t="s">
        <v>258</v>
      </c>
      <c r="D72" s="249"/>
      <c r="E72" s="250">
        <v>5.625</v>
      </c>
      <c r="F72" s="220"/>
      <c r="G72" s="220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10"/>
      <c r="AA72" s="210"/>
      <c r="AB72" s="210"/>
      <c r="AC72" s="210"/>
      <c r="AD72" s="210"/>
      <c r="AE72" s="210"/>
      <c r="AF72" s="210"/>
      <c r="AG72" s="210" t="s">
        <v>212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3" x14ac:dyDescent="0.2">
      <c r="A73" s="217"/>
      <c r="B73" s="218"/>
      <c r="C73" s="254" t="s">
        <v>259</v>
      </c>
      <c r="D73" s="249"/>
      <c r="E73" s="250">
        <v>7.3</v>
      </c>
      <c r="F73" s="220"/>
      <c r="G73" s="22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212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3" x14ac:dyDescent="0.2">
      <c r="A74" s="217"/>
      <c r="B74" s="218"/>
      <c r="C74" s="254" t="s">
        <v>260</v>
      </c>
      <c r="D74" s="249"/>
      <c r="E74" s="250">
        <v>4.1074999999999999</v>
      </c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212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44"/>
      <c r="D75" s="239"/>
      <c r="E75" s="239"/>
      <c r="F75" s="239"/>
      <c r="G75" s="239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130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29">
        <v>12</v>
      </c>
      <c r="B76" s="230" t="s">
        <v>261</v>
      </c>
      <c r="C76" s="241" t="s">
        <v>262</v>
      </c>
      <c r="D76" s="231" t="s">
        <v>222</v>
      </c>
      <c r="E76" s="232">
        <v>10.7475</v>
      </c>
      <c r="F76" s="233"/>
      <c r="G76" s="234">
        <f>ROUND(E76*F76,2)</f>
        <v>0</v>
      </c>
      <c r="H76" s="233"/>
      <c r="I76" s="234">
        <f>ROUND(E76*H76,2)</f>
        <v>0</v>
      </c>
      <c r="J76" s="233"/>
      <c r="K76" s="234">
        <f>ROUND(E76*J76,2)</f>
        <v>0</v>
      </c>
      <c r="L76" s="234">
        <v>21</v>
      </c>
      <c r="M76" s="234">
        <f>G76*(1+L76/100)</f>
        <v>0</v>
      </c>
      <c r="N76" s="232">
        <v>0</v>
      </c>
      <c r="O76" s="232">
        <f>ROUND(E76*N76,2)</f>
        <v>0</v>
      </c>
      <c r="P76" s="232">
        <v>0</v>
      </c>
      <c r="Q76" s="232">
        <f>ROUND(E76*P76,2)</f>
        <v>0</v>
      </c>
      <c r="R76" s="234" t="s">
        <v>198</v>
      </c>
      <c r="S76" s="234" t="s">
        <v>123</v>
      </c>
      <c r="T76" s="235" t="s">
        <v>123</v>
      </c>
      <c r="U76" s="220">
        <v>8.4000000000000005E-2</v>
      </c>
      <c r="V76" s="220">
        <f>ROUND(E76*U76,2)</f>
        <v>0.9</v>
      </c>
      <c r="W76" s="220"/>
      <c r="X76" s="220" t="s">
        <v>199</v>
      </c>
      <c r="Y76" s="220" t="s">
        <v>126</v>
      </c>
      <c r="Z76" s="210"/>
      <c r="AA76" s="210"/>
      <c r="AB76" s="210"/>
      <c r="AC76" s="210"/>
      <c r="AD76" s="210"/>
      <c r="AE76" s="210"/>
      <c r="AF76" s="210"/>
      <c r="AG76" s="210" t="s">
        <v>200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ht="32.6" outlineLevel="2" x14ac:dyDescent="0.2">
      <c r="A77" s="217"/>
      <c r="B77" s="218"/>
      <c r="C77" s="253" t="s">
        <v>253</v>
      </c>
      <c r="D77" s="251"/>
      <c r="E77" s="251"/>
      <c r="F77" s="251"/>
      <c r="G77" s="251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202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37" t="str">
        <f>C77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17"/>
      <c r="B78" s="218"/>
      <c r="C78" s="254" t="s">
        <v>263</v>
      </c>
      <c r="D78" s="249"/>
      <c r="E78" s="250">
        <v>10.7475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212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17"/>
      <c r="B79" s="218"/>
      <c r="C79" s="244"/>
      <c r="D79" s="239"/>
      <c r="E79" s="239"/>
      <c r="F79" s="239"/>
      <c r="G79" s="239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130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29">
        <v>13</v>
      </c>
      <c r="B80" s="230" t="s">
        <v>264</v>
      </c>
      <c r="C80" s="241" t="s">
        <v>265</v>
      </c>
      <c r="D80" s="231" t="s">
        <v>222</v>
      </c>
      <c r="E80" s="232">
        <v>35.825000000000003</v>
      </c>
      <c r="F80" s="233"/>
      <c r="G80" s="234">
        <f>ROUND(E80*F80,2)</f>
        <v>0</v>
      </c>
      <c r="H80" s="233"/>
      <c r="I80" s="234">
        <f>ROUND(E80*H80,2)</f>
        <v>0</v>
      </c>
      <c r="J80" s="233"/>
      <c r="K80" s="234">
        <f>ROUND(E80*J80,2)</f>
        <v>0</v>
      </c>
      <c r="L80" s="234">
        <v>21</v>
      </c>
      <c r="M80" s="234">
        <f>G80*(1+L80/100)</f>
        <v>0</v>
      </c>
      <c r="N80" s="232">
        <v>0</v>
      </c>
      <c r="O80" s="232">
        <f>ROUND(E80*N80,2)</f>
        <v>0</v>
      </c>
      <c r="P80" s="232">
        <v>0</v>
      </c>
      <c r="Q80" s="232">
        <f>ROUND(E80*P80,2)</f>
        <v>0</v>
      </c>
      <c r="R80" s="234" t="s">
        <v>198</v>
      </c>
      <c r="S80" s="234" t="s">
        <v>123</v>
      </c>
      <c r="T80" s="235" t="s">
        <v>123</v>
      </c>
      <c r="U80" s="220">
        <v>0.29099999999999998</v>
      </c>
      <c r="V80" s="220">
        <f>ROUND(E80*U80,2)</f>
        <v>10.43</v>
      </c>
      <c r="W80" s="220"/>
      <c r="X80" s="220" t="s">
        <v>199</v>
      </c>
      <c r="Y80" s="220" t="s">
        <v>126</v>
      </c>
      <c r="Z80" s="210"/>
      <c r="AA80" s="210"/>
      <c r="AB80" s="210"/>
      <c r="AC80" s="210"/>
      <c r="AD80" s="210"/>
      <c r="AE80" s="210"/>
      <c r="AF80" s="210"/>
      <c r="AG80" s="210" t="s">
        <v>200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ht="32.6" outlineLevel="2" x14ac:dyDescent="0.2">
      <c r="A81" s="217"/>
      <c r="B81" s="218"/>
      <c r="C81" s="253" t="s">
        <v>253</v>
      </c>
      <c r="D81" s="251"/>
      <c r="E81" s="251"/>
      <c r="F81" s="251"/>
      <c r="G81" s="251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202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37" t="str">
        <f>C81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54" t="s">
        <v>254</v>
      </c>
      <c r="D82" s="249"/>
      <c r="E82" s="250"/>
      <c r="F82" s="220"/>
      <c r="G82" s="22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212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3" x14ac:dyDescent="0.2">
      <c r="A83" s="217"/>
      <c r="B83" s="218"/>
      <c r="C83" s="254" t="s">
        <v>255</v>
      </c>
      <c r="D83" s="249"/>
      <c r="E83" s="250">
        <v>0.6875</v>
      </c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212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3" x14ac:dyDescent="0.2">
      <c r="A84" s="217"/>
      <c r="B84" s="218"/>
      <c r="C84" s="254" t="s">
        <v>256</v>
      </c>
      <c r="D84" s="249"/>
      <c r="E84" s="250">
        <v>18.105</v>
      </c>
      <c r="F84" s="220"/>
      <c r="G84" s="220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212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">
      <c r="A85" s="217"/>
      <c r="B85" s="218"/>
      <c r="C85" s="254" t="s">
        <v>257</v>
      </c>
      <c r="D85" s="249"/>
      <c r="E85" s="250"/>
      <c r="F85" s="220"/>
      <c r="G85" s="22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212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">
      <c r="A86" s="217"/>
      <c r="B86" s="218"/>
      <c r="C86" s="254" t="s">
        <v>258</v>
      </c>
      <c r="D86" s="249"/>
      <c r="E86" s="250">
        <v>5.625</v>
      </c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212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">
      <c r="A87" s="217"/>
      <c r="B87" s="218"/>
      <c r="C87" s="254" t="s">
        <v>259</v>
      </c>
      <c r="D87" s="249"/>
      <c r="E87" s="250">
        <v>7.3</v>
      </c>
      <c r="F87" s="220"/>
      <c r="G87" s="220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212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">
      <c r="A88" s="217"/>
      <c r="B88" s="218"/>
      <c r="C88" s="254" t="s">
        <v>260</v>
      </c>
      <c r="D88" s="249"/>
      <c r="E88" s="250">
        <v>4.1074999999999999</v>
      </c>
      <c r="F88" s="220"/>
      <c r="G88" s="22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212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">
      <c r="A89" s="217"/>
      <c r="B89" s="218"/>
      <c r="C89" s="244"/>
      <c r="D89" s="239"/>
      <c r="E89" s="239"/>
      <c r="F89" s="239"/>
      <c r="G89" s="239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130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29">
        <v>14</v>
      </c>
      <c r="B90" s="230" t="s">
        <v>266</v>
      </c>
      <c r="C90" s="241" t="s">
        <v>267</v>
      </c>
      <c r="D90" s="231" t="s">
        <v>222</v>
      </c>
      <c r="E90" s="232">
        <v>10.7475</v>
      </c>
      <c r="F90" s="233"/>
      <c r="G90" s="234">
        <f>ROUND(E90*F90,2)</f>
        <v>0</v>
      </c>
      <c r="H90" s="233"/>
      <c r="I90" s="234">
        <f>ROUND(E90*H90,2)</f>
        <v>0</v>
      </c>
      <c r="J90" s="233"/>
      <c r="K90" s="234">
        <f>ROUND(E90*J90,2)</f>
        <v>0</v>
      </c>
      <c r="L90" s="234">
        <v>21</v>
      </c>
      <c r="M90" s="234">
        <f>G90*(1+L90/100)</f>
        <v>0</v>
      </c>
      <c r="N90" s="232">
        <v>0</v>
      </c>
      <c r="O90" s="232">
        <f>ROUND(E90*N90,2)</f>
        <v>0</v>
      </c>
      <c r="P90" s="232">
        <v>0</v>
      </c>
      <c r="Q90" s="232">
        <f>ROUND(E90*P90,2)</f>
        <v>0</v>
      </c>
      <c r="R90" s="234" t="s">
        <v>198</v>
      </c>
      <c r="S90" s="234" t="s">
        <v>123</v>
      </c>
      <c r="T90" s="235" t="s">
        <v>123</v>
      </c>
      <c r="U90" s="220">
        <v>0.14829999999999999</v>
      </c>
      <c r="V90" s="220">
        <f>ROUND(E90*U90,2)</f>
        <v>1.59</v>
      </c>
      <c r="W90" s="220"/>
      <c r="X90" s="220" t="s">
        <v>199</v>
      </c>
      <c r="Y90" s="220" t="s">
        <v>126</v>
      </c>
      <c r="Z90" s="210"/>
      <c r="AA90" s="210"/>
      <c r="AB90" s="210"/>
      <c r="AC90" s="210"/>
      <c r="AD90" s="210"/>
      <c r="AE90" s="210"/>
      <c r="AF90" s="210"/>
      <c r="AG90" s="210" t="s">
        <v>200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32.6" outlineLevel="2" x14ac:dyDescent="0.2">
      <c r="A91" s="217"/>
      <c r="B91" s="218"/>
      <c r="C91" s="253" t="s">
        <v>253</v>
      </c>
      <c r="D91" s="251"/>
      <c r="E91" s="251"/>
      <c r="F91" s="251"/>
      <c r="G91" s="251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202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37" t="str">
        <f>C91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54" t="s">
        <v>263</v>
      </c>
      <c r="D92" s="249"/>
      <c r="E92" s="250">
        <v>10.7475</v>
      </c>
      <c r="F92" s="220"/>
      <c r="G92" s="220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212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17"/>
      <c r="B93" s="218"/>
      <c r="C93" s="244"/>
      <c r="D93" s="239"/>
      <c r="E93" s="239"/>
      <c r="F93" s="239"/>
      <c r="G93" s="239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130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29">
        <v>15</v>
      </c>
      <c r="B94" s="230" t="s">
        <v>268</v>
      </c>
      <c r="C94" s="241" t="s">
        <v>269</v>
      </c>
      <c r="D94" s="231" t="s">
        <v>270</v>
      </c>
      <c r="E94" s="232">
        <v>161.80000000000001</v>
      </c>
      <c r="F94" s="233"/>
      <c r="G94" s="234">
        <f>ROUND(E94*F94,2)</f>
        <v>0</v>
      </c>
      <c r="H94" s="233"/>
      <c r="I94" s="234">
        <f>ROUND(E94*H94,2)</f>
        <v>0</v>
      </c>
      <c r="J94" s="233"/>
      <c r="K94" s="234">
        <f>ROUND(E94*J94,2)</f>
        <v>0</v>
      </c>
      <c r="L94" s="234">
        <v>21</v>
      </c>
      <c r="M94" s="234">
        <f>G94*(1+L94/100)</f>
        <v>0</v>
      </c>
      <c r="N94" s="232">
        <v>9.8999999999999999E-4</v>
      </c>
      <c r="O94" s="232">
        <f>ROUND(E94*N94,2)</f>
        <v>0.16</v>
      </c>
      <c r="P94" s="232">
        <v>0</v>
      </c>
      <c r="Q94" s="232">
        <f>ROUND(E94*P94,2)</f>
        <v>0</v>
      </c>
      <c r="R94" s="234" t="s">
        <v>198</v>
      </c>
      <c r="S94" s="234" t="s">
        <v>123</v>
      </c>
      <c r="T94" s="235" t="s">
        <v>123</v>
      </c>
      <c r="U94" s="220">
        <v>0.23599999999999999</v>
      </c>
      <c r="V94" s="220">
        <f>ROUND(E94*U94,2)</f>
        <v>38.18</v>
      </c>
      <c r="W94" s="220"/>
      <c r="X94" s="220" t="s">
        <v>199</v>
      </c>
      <c r="Y94" s="220" t="s">
        <v>126</v>
      </c>
      <c r="Z94" s="210"/>
      <c r="AA94" s="210"/>
      <c r="AB94" s="210"/>
      <c r="AC94" s="210"/>
      <c r="AD94" s="210"/>
      <c r="AE94" s="210"/>
      <c r="AF94" s="210"/>
      <c r="AG94" s="210" t="s">
        <v>200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">
      <c r="A95" s="217"/>
      <c r="B95" s="218"/>
      <c r="C95" s="253" t="s">
        <v>271</v>
      </c>
      <c r="D95" s="251"/>
      <c r="E95" s="251"/>
      <c r="F95" s="251"/>
      <c r="G95" s="251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202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">
      <c r="A96" s="217"/>
      <c r="B96" s="218"/>
      <c r="C96" s="254" t="s">
        <v>272</v>
      </c>
      <c r="D96" s="249"/>
      <c r="E96" s="250">
        <v>79.180000000000007</v>
      </c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212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17"/>
      <c r="B97" s="218"/>
      <c r="C97" s="254" t="s">
        <v>273</v>
      </c>
      <c r="D97" s="249"/>
      <c r="E97" s="250">
        <v>82.62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212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17"/>
      <c r="B98" s="218"/>
      <c r="C98" s="244"/>
      <c r="D98" s="239"/>
      <c r="E98" s="239"/>
      <c r="F98" s="239"/>
      <c r="G98" s="239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130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29">
        <v>16</v>
      </c>
      <c r="B99" s="230" t="s">
        <v>274</v>
      </c>
      <c r="C99" s="241" t="s">
        <v>275</v>
      </c>
      <c r="D99" s="231" t="s">
        <v>270</v>
      </c>
      <c r="E99" s="232">
        <v>161.80000000000001</v>
      </c>
      <c r="F99" s="233"/>
      <c r="G99" s="234">
        <f>ROUND(E99*F99,2)</f>
        <v>0</v>
      </c>
      <c r="H99" s="233"/>
      <c r="I99" s="234">
        <f>ROUND(E99*H99,2)</f>
        <v>0</v>
      </c>
      <c r="J99" s="233"/>
      <c r="K99" s="234">
        <f>ROUND(E99*J99,2)</f>
        <v>0</v>
      </c>
      <c r="L99" s="234">
        <v>21</v>
      </c>
      <c r="M99" s="234">
        <f>G99*(1+L99/100)</f>
        <v>0</v>
      </c>
      <c r="N99" s="232">
        <v>0</v>
      </c>
      <c r="O99" s="232">
        <f>ROUND(E99*N99,2)</f>
        <v>0</v>
      </c>
      <c r="P99" s="232">
        <v>0</v>
      </c>
      <c r="Q99" s="232">
        <f>ROUND(E99*P99,2)</f>
        <v>0</v>
      </c>
      <c r="R99" s="234" t="s">
        <v>198</v>
      </c>
      <c r="S99" s="234" t="s">
        <v>123</v>
      </c>
      <c r="T99" s="235" t="s">
        <v>123</v>
      </c>
      <c r="U99" s="220">
        <v>7.0000000000000007E-2</v>
      </c>
      <c r="V99" s="220">
        <f>ROUND(E99*U99,2)</f>
        <v>11.33</v>
      </c>
      <c r="W99" s="220"/>
      <c r="X99" s="220" t="s">
        <v>199</v>
      </c>
      <c r="Y99" s="220" t="s">
        <v>126</v>
      </c>
      <c r="Z99" s="210"/>
      <c r="AA99" s="210"/>
      <c r="AB99" s="210"/>
      <c r="AC99" s="210"/>
      <c r="AD99" s="210"/>
      <c r="AE99" s="210"/>
      <c r="AF99" s="210"/>
      <c r="AG99" s="210" t="s">
        <v>200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">
      <c r="A100" s="217"/>
      <c r="B100" s="218"/>
      <c r="C100" s="253" t="s">
        <v>276</v>
      </c>
      <c r="D100" s="251"/>
      <c r="E100" s="251"/>
      <c r="F100" s="251"/>
      <c r="G100" s="251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202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17"/>
      <c r="B101" s="218"/>
      <c r="C101" s="244"/>
      <c r="D101" s="239"/>
      <c r="E101" s="239"/>
      <c r="F101" s="239"/>
      <c r="G101" s="239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130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29">
        <v>17</v>
      </c>
      <c r="B102" s="230" t="s">
        <v>277</v>
      </c>
      <c r="C102" s="241" t="s">
        <v>278</v>
      </c>
      <c r="D102" s="231" t="s">
        <v>270</v>
      </c>
      <c r="E102" s="232">
        <v>42.3</v>
      </c>
      <c r="F102" s="233"/>
      <c r="G102" s="234">
        <f>ROUND(E102*F102,2)</f>
        <v>0</v>
      </c>
      <c r="H102" s="233"/>
      <c r="I102" s="234">
        <f>ROUND(E102*H102,2)</f>
        <v>0</v>
      </c>
      <c r="J102" s="233"/>
      <c r="K102" s="234">
        <f>ROUND(E102*J102,2)</f>
        <v>0</v>
      </c>
      <c r="L102" s="234">
        <v>21</v>
      </c>
      <c r="M102" s="234">
        <f>G102*(1+L102/100)</f>
        <v>0</v>
      </c>
      <c r="N102" s="232">
        <v>6.9999999999999999E-4</v>
      </c>
      <c r="O102" s="232">
        <f>ROUND(E102*N102,2)</f>
        <v>0.03</v>
      </c>
      <c r="P102" s="232">
        <v>0</v>
      </c>
      <c r="Q102" s="232">
        <f>ROUND(E102*P102,2)</f>
        <v>0</v>
      </c>
      <c r="R102" s="234" t="s">
        <v>198</v>
      </c>
      <c r="S102" s="234" t="s">
        <v>123</v>
      </c>
      <c r="T102" s="235" t="s">
        <v>123</v>
      </c>
      <c r="U102" s="220">
        <v>0.156</v>
      </c>
      <c r="V102" s="220">
        <f>ROUND(E102*U102,2)</f>
        <v>6.6</v>
      </c>
      <c r="W102" s="220"/>
      <c r="X102" s="220" t="s">
        <v>199</v>
      </c>
      <c r="Y102" s="220" t="s">
        <v>126</v>
      </c>
      <c r="Z102" s="210"/>
      <c r="AA102" s="210"/>
      <c r="AB102" s="210"/>
      <c r="AC102" s="210"/>
      <c r="AD102" s="210"/>
      <c r="AE102" s="210"/>
      <c r="AF102" s="210"/>
      <c r="AG102" s="210" t="s">
        <v>200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17"/>
      <c r="B103" s="218"/>
      <c r="C103" s="254" t="s">
        <v>279</v>
      </c>
      <c r="D103" s="249"/>
      <c r="E103" s="250">
        <v>42.3</v>
      </c>
      <c r="F103" s="220"/>
      <c r="G103" s="22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212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">
      <c r="A104" s="217"/>
      <c r="B104" s="218"/>
      <c r="C104" s="244"/>
      <c r="D104" s="239"/>
      <c r="E104" s="239"/>
      <c r="F104" s="239"/>
      <c r="G104" s="239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130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29">
        <v>18</v>
      </c>
      <c r="B105" s="230" t="s">
        <v>280</v>
      </c>
      <c r="C105" s="241" t="s">
        <v>281</v>
      </c>
      <c r="D105" s="231" t="s">
        <v>270</v>
      </c>
      <c r="E105" s="232">
        <v>42.3</v>
      </c>
      <c r="F105" s="233"/>
      <c r="G105" s="234">
        <f>ROUND(E105*F105,2)</f>
        <v>0</v>
      </c>
      <c r="H105" s="233"/>
      <c r="I105" s="234">
        <f>ROUND(E105*H105,2)</f>
        <v>0</v>
      </c>
      <c r="J105" s="233"/>
      <c r="K105" s="234">
        <f>ROUND(E105*J105,2)</f>
        <v>0</v>
      </c>
      <c r="L105" s="234">
        <v>21</v>
      </c>
      <c r="M105" s="234">
        <f>G105*(1+L105/100)</f>
        <v>0</v>
      </c>
      <c r="N105" s="232">
        <v>0</v>
      </c>
      <c r="O105" s="232">
        <f>ROUND(E105*N105,2)</f>
        <v>0</v>
      </c>
      <c r="P105" s="232">
        <v>0</v>
      </c>
      <c r="Q105" s="232">
        <f>ROUND(E105*P105,2)</f>
        <v>0</v>
      </c>
      <c r="R105" s="234" t="s">
        <v>198</v>
      </c>
      <c r="S105" s="234" t="s">
        <v>123</v>
      </c>
      <c r="T105" s="235" t="s">
        <v>123</v>
      </c>
      <c r="U105" s="220">
        <v>9.5000000000000001E-2</v>
      </c>
      <c r="V105" s="220">
        <f>ROUND(E105*U105,2)</f>
        <v>4.0199999999999996</v>
      </c>
      <c r="W105" s="220"/>
      <c r="X105" s="220" t="s">
        <v>199</v>
      </c>
      <c r="Y105" s="220" t="s">
        <v>126</v>
      </c>
      <c r="Z105" s="210"/>
      <c r="AA105" s="210"/>
      <c r="AB105" s="210"/>
      <c r="AC105" s="210"/>
      <c r="AD105" s="210"/>
      <c r="AE105" s="210"/>
      <c r="AF105" s="210"/>
      <c r="AG105" s="210" t="s">
        <v>200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17"/>
      <c r="B106" s="218"/>
      <c r="C106" s="253" t="s">
        <v>282</v>
      </c>
      <c r="D106" s="251"/>
      <c r="E106" s="251"/>
      <c r="F106" s="251"/>
      <c r="G106" s="251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202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17"/>
      <c r="B107" s="218"/>
      <c r="C107" s="244"/>
      <c r="D107" s="239"/>
      <c r="E107" s="239"/>
      <c r="F107" s="239"/>
      <c r="G107" s="239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10"/>
      <c r="AA107" s="210"/>
      <c r="AB107" s="210"/>
      <c r="AC107" s="210"/>
      <c r="AD107" s="210"/>
      <c r="AE107" s="210"/>
      <c r="AF107" s="210"/>
      <c r="AG107" s="210" t="s">
        <v>130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29">
        <v>19</v>
      </c>
      <c r="B108" s="230" t="s">
        <v>283</v>
      </c>
      <c r="C108" s="241" t="s">
        <v>284</v>
      </c>
      <c r="D108" s="231" t="s">
        <v>222</v>
      </c>
      <c r="E108" s="232">
        <v>31.725000000000001</v>
      </c>
      <c r="F108" s="233"/>
      <c r="G108" s="234">
        <f>ROUND(E108*F108,2)</f>
        <v>0</v>
      </c>
      <c r="H108" s="233"/>
      <c r="I108" s="234">
        <f>ROUND(E108*H108,2)</f>
        <v>0</v>
      </c>
      <c r="J108" s="233"/>
      <c r="K108" s="234">
        <f>ROUND(E108*J108,2)</f>
        <v>0</v>
      </c>
      <c r="L108" s="234">
        <v>21</v>
      </c>
      <c r="M108" s="234">
        <f>G108*(1+L108/100)</f>
        <v>0</v>
      </c>
      <c r="N108" s="232">
        <v>4.6000000000000001E-4</v>
      </c>
      <c r="O108" s="232">
        <f>ROUND(E108*N108,2)</f>
        <v>0.01</v>
      </c>
      <c r="P108" s="232">
        <v>0</v>
      </c>
      <c r="Q108" s="232">
        <f>ROUND(E108*P108,2)</f>
        <v>0</v>
      </c>
      <c r="R108" s="234" t="s">
        <v>198</v>
      </c>
      <c r="S108" s="234" t="s">
        <v>123</v>
      </c>
      <c r="T108" s="235" t="s">
        <v>123</v>
      </c>
      <c r="U108" s="220">
        <v>0.126</v>
      </c>
      <c r="V108" s="220">
        <f>ROUND(E108*U108,2)</f>
        <v>4</v>
      </c>
      <c r="W108" s="220"/>
      <c r="X108" s="220" t="s">
        <v>199</v>
      </c>
      <c r="Y108" s="220" t="s">
        <v>126</v>
      </c>
      <c r="Z108" s="210"/>
      <c r="AA108" s="210"/>
      <c r="AB108" s="210"/>
      <c r="AC108" s="210"/>
      <c r="AD108" s="210"/>
      <c r="AE108" s="210"/>
      <c r="AF108" s="210"/>
      <c r="AG108" s="210" t="s">
        <v>200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53" t="s">
        <v>285</v>
      </c>
      <c r="D109" s="251"/>
      <c r="E109" s="251"/>
      <c r="F109" s="251"/>
      <c r="G109" s="251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202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">
      <c r="A110" s="217"/>
      <c r="B110" s="218"/>
      <c r="C110" s="254" t="s">
        <v>286</v>
      </c>
      <c r="D110" s="249"/>
      <c r="E110" s="250">
        <v>31.725000000000001</v>
      </c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212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">
      <c r="A111" s="217"/>
      <c r="B111" s="218"/>
      <c r="C111" s="244"/>
      <c r="D111" s="239"/>
      <c r="E111" s="239"/>
      <c r="F111" s="239"/>
      <c r="G111" s="239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130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29">
        <v>20</v>
      </c>
      <c r="B112" s="230" t="s">
        <v>287</v>
      </c>
      <c r="C112" s="241" t="s">
        <v>288</v>
      </c>
      <c r="D112" s="231" t="s">
        <v>222</v>
      </c>
      <c r="E112" s="232">
        <v>31.725000000000001</v>
      </c>
      <c r="F112" s="233"/>
      <c r="G112" s="234">
        <f>ROUND(E112*F112,2)</f>
        <v>0</v>
      </c>
      <c r="H112" s="233"/>
      <c r="I112" s="234">
        <f>ROUND(E112*H112,2)</f>
        <v>0</v>
      </c>
      <c r="J112" s="233"/>
      <c r="K112" s="234">
        <f>ROUND(E112*J112,2)</f>
        <v>0</v>
      </c>
      <c r="L112" s="234">
        <v>21</v>
      </c>
      <c r="M112" s="234">
        <f>G112*(1+L112/100)</f>
        <v>0</v>
      </c>
      <c r="N112" s="232">
        <v>0</v>
      </c>
      <c r="O112" s="232">
        <f>ROUND(E112*N112,2)</f>
        <v>0</v>
      </c>
      <c r="P112" s="232">
        <v>0</v>
      </c>
      <c r="Q112" s="232">
        <f>ROUND(E112*P112,2)</f>
        <v>0</v>
      </c>
      <c r="R112" s="234" t="s">
        <v>198</v>
      </c>
      <c r="S112" s="234" t="s">
        <v>123</v>
      </c>
      <c r="T112" s="235" t="s">
        <v>123</v>
      </c>
      <c r="U112" s="220">
        <v>3.7999999999999999E-2</v>
      </c>
      <c r="V112" s="220">
        <f>ROUND(E112*U112,2)</f>
        <v>1.21</v>
      </c>
      <c r="W112" s="220"/>
      <c r="X112" s="220" t="s">
        <v>199</v>
      </c>
      <c r="Y112" s="220" t="s">
        <v>126</v>
      </c>
      <c r="Z112" s="210"/>
      <c r="AA112" s="210"/>
      <c r="AB112" s="210"/>
      <c r="AC112" s="210"/>
      <c r="AD112" s="210"/>
      <c r="AE112" s="210"/>
      <c r="AF112" s="210"/>
      <c r="AG112" s="210" t="s">
        <v>200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">
      <c r="A113" s="217"/>
      <c r="B113" s="218"/>
      <c r="C113" s="253" t="s">
        <v>289</v>
      </c>
      <c r="D113" s="251"/>
      <c r="E113" s="251"/>
      <c r="F113" s="251"/>
      <c r="G113" s="251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202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">
      <c r="A114" s="217"/>
      <c r="B114" s="218"/>
      <c r="C114" s="244"/>
      <c r="D114" s="239"/>
      <c r="E114" s="239"/>
      <c r="F114" s="239"/>
      <c r="G114" s="239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130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29">
        <v>21</v>
      </c>
      <c r="B115" s="230" t="s">
        <v>290</v>
      </c>
      <c r="C115" s="241" t="s">
        <v>291</v>
      </c>
      <c r="D115" s="231" t="s">
        <v>222</v>
      </c>
      <c r="E115" s="232">
        <v>107.65600000000001</v>
      </c>
      <c r="F115" s="233"/>
      <c r="G115" s="234">
        <f>ROUND(E115*F115,2)</f>
        <v>0</v>
      </c>
      <c r="H115" s="233"/>
      <c r="I115" s="234">
        <f>ROUND(E115*H115,2)</f>
        <v>0</v>
      </c>
      <c r="J115" s="233"/>
      <c r="K115" s="234">
        <f>ROUND(E115*J115,2)</f>
        <v>0</v>
      </c>
      <c r="L115" s="234">
        <v>21</v>
      </c>
      <c r="M115" s="234">
        <f>G115*(1+L115/100)</f>
        <v>0</v>
      </c>
      <c r="N115" s="232">
        <v>0</v>
      </c>
      <c r="O115" s="232">
        <f>ROUND(E115*N115,2)</f>
        <v>0</v>
      </c>
      <c r="P115" s="232">
        <v>0</v>
      </c>
      <c r="Q115" s="232">
        <f>ROUND(E115*P115,2)</f>
        <v>0</v>
      </c>
      <c r="R115" s="234" t="s">
        <v>198</v>
      </c>
      <c r="S115" s="234" t="s">
        <v>123</v>
      </c>
      <c r="T115" s="235" t="s">
        <v>123</v>
      </c>
      <c r="U115" s="220">
        <v>0.34499999999999997</v>
      </c>
      <c r="V115" s="220">
        <f>ROUND(E115*U115,2)</f>
        <v>37.14</v>
      </c>
      <c r="W115" s="220"/>
      <c r="X115" s="220" t="s">
        <v>199</v>
      </c>
      <c r="Y115" s="220" t="s">
        <v>126</v>
      </c>
      <c r="Z115" s="210"/>
      <c r="AA115" s="210"/>
      <c r="AB115" s="210"/>
      <c r="AC115" s="210"/>
      <c r="AD115" s="210"/>
      <c r="AE115" s="210"/>
      <c r="AF115" s="210"/>
      <c r="AG115" s="210" t="s">
        <v>200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2" x14ac:dyDescent="0.2">
      <c r="A116" s="217"/>
      <c r="B116" s="218"/>
      <c r="C116" s="253" t="s">
        <v>292</v>
      </c>
      <c r="D116" s="251"/>
      <c r="E116" s="251"/>
      <c r="F116" s="251"/>
      <c r="G116" s="251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10"/>
      <c r="AA116" s="210"/>
      <c r="AB116" s="210"/>
      <c r="AC116" s="210"/>
      <c r="AD116" s="210"/>
      <c r="AE116" s="210"/>
      <c r="AF116" s="210"/>
      <c r="AG116" s="210" t="s">
        <v>202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37" t="str">
        <f>C116</f>
        <v>bez naložení do dopravní nádoby, ale s vyprázdněním dopravní nádoby na hromadu nebo na dopravní prostředek,</v>
      </c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17"/>
      <c r="B117" s="218"/>
      <c r="C117" s="254" t="s">
        <v>293</v>
      </c>
      <c r="D117" s="249"/>
      <c r="E117" s="250">
        <v>36.006</v>
      </c>
      <c r="F117" s="220"/>
      <c r="G117" s="220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212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3" x14ac:dyDescent="0.2">
      <c r="A118" s="217"/>
      <c r="B118" s="218"/>
      <c r="C118" s="254" t="s">
        <v>294</v>
      </c>
      <c r="D118" s="249"/>
      <c r="E118" s="250">
        <v>71.650000000000006</v>
      </c>
      <c r="F118" s="220"/>
      <c r="G118" s="220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212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2" x14ac:dyDescent="0.2">
      <c r="A119" s="217"/>
      <c r="B119" s="218"/>
      <c r="C119" s="244"/>
      <c r="D119" s="239"/>
      <c r="E119" s="239"/>
      <c r="F119" s="239"/>
      <c r="G119" s="239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130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">
      <c r="A120" s="229">
        <v>22</v>
      </c>
      <c r="B120" s="230" t="s">
        <v>295</v>
      </c>
      <c r="C120" s="241" t="s">
        <v>296</v>
      </c>
      <c r="D120" s="231" t="s">
        <v>222</v>
      </c>
      <c r="E120" s="232">
        <v>115.488</v>
      </c>
      <c r="F120" s="233"/>
      <c r="G120" s="234">
        <f>ROUND(E120*F120,2)</f>
        <v>0</v>
      </c>
      <c r="H120" s="233"/>
      <c r="I120" s="234">
        <f>ROUND(E120*H120,2)</f>
        <v>0</v>
      </c>
      <c r="J120" s="233"/>
      <c r="K120" s="234">
        <f>ROUND(E120*J120,2)</f>
        <v>0</v>
      </c>
      <c r="L120" s="234">
        <v>21</v>
      </c>
      <c r="M120" s="234">
        <f>G120*(1+L120/100)</f>
        <v>0</v>
      </c>
      <c r="N120" s="232">
        <v>0</v>
      </c>
      <c r="O120" s="232">
        <f>ROUND(E120*N120,2)</f>
        <v>0</v>
      </c>
      <c r="P120" s="232">
        <v>0</v>
      </c>
      <c r="Q120" s="232">
        <f>ROUND(E120*P120,2)</f>
        <v>0</v>
      </c>
      <c r="R120" s="234" t="s">
        <v>198</v>
      </c>
      <c r="S120" s="234" t="s">
        <v>123</v>
      </c>
      <c r="T120" s="235" t="s">
        <v>123</v>
      </c>
      <c r="U120" s="220">
        <v>1.0999999999999999E-2</v>
      </c>
      <c r="V120" s="220">
        <f>ROUND(E120*U120,2)</f>
        <v>1.27</v>
      </c>
      <c r="W120" s="220"/>
      <c r="X120" s="220" t="s">
        <v>199</v>
      </c>
      <c r="Y120" s="220" t="s">
        <v>126</v>
      </c>
      <c r="Z120" s="210"/>
      <c r="AA120" s="210"/>
      <c r="AB120" s="210"/>
      <c r="AC120" s="210"/>
      <c r="AD120" s="210"/>
      <c r="AE120" s="210"/>
      <c r="AF120" s="210"/>
      <c r="AG120" s="210" t="s">
        <v>200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">
      <c r="A121" s="217"/>
      <c r="B121" s="218"/>
      <c r="C121" s="253" t="s">
        <v>297</v>
      </c>
      <c r="D121" s="251"/>
      <c r="E121" s="251"/>
      <c r="F121" s="251"/>
      <c r="G121" s="251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202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">
      <c r="A122" s="217"/>
      <c r="B122" s="218"/>
      <c r="C122" s="243" t="s">
        <v>298</v>
      </c>
      <c r="D122" s="238"/>
      <c r="E122" s="238"/>
      <c r="F122" s="238"/>
      <c r="G122" s="238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128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2" x14ac:dyDescent="0.2">
      <c r="A123" s="217"/>
      <c r="B123" s="218"/>
      <c r="C123" s="254" t="s">
        <v>299</v>
      </c>
      <c r="D123" s="249"/>
      <c r="E123" s="250">
        <v>108.858</v>
      </c>
      <c r="F123" s="220"/>
      <c r="G123" s="220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10"/>
      <c r="AA123" s="210"/>
      <c r="AB123" s="210"/>
      <c r="AC123" s="210"/>
      <c r="AD123" s="210"/>
      <c r="AE123" s="210"/>
      <c r="AF123" s="210"/>
      <c r="AG123" s="210" t="s">
        <v>212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">
      <c r="A124" s="217"/>
      <c r="B124" s="218"/>
      <c r="C124" s="254" t="s">
        <v>300</v>
      </c>
      <c r="D124" s="249"/>
      <c r="E124" s="250">
        <v>6.63</v>
      </c>
      <c r="F124" s="220"/>
      <c r="G124" s="220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212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17"/>
      <c r="B125" s="218"/>
      <c r="C125" s="244"/>
      <c r="D125" s="239"/>
      <c r="E125" s="239"/>
      <c r="F125" s="239"/>
      <c r="G125" s="239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130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29">
        <v>23</v>
      </c>
      <c r="B126" s="230" t="s">
        <v>301</v>
      </c>
      <c r="C126" s="241" t="s">
        <v>302</v>
      </c>
      <c r="D126" s="231" t="s">
        <v>222</v>
      </c>
      <c r="E126" s="232">
        <v>53.226999999999997</v>
      </c>
      <c r="F126" s="233"/>
      <c r="G126" s="234">
        <f>ROUND(E126*F126,2)</f>
        <v>0</v>
      </c>
      <c r="H126" s="233"/>
      <c r="I126" s="234">
        <f>ROUND(E126*H126,2)</f>
        <v>0</v>
      </c>
      <c r="J126" s="233"/>
      <c r="K126" s="234">
        <f>ROUND(E126*J126,2)</f>
        <v>0</v>
      </c>
      <c r="L126" s="234">
        <v>21</v>
      </c>
      <c r="M126" s="234">
        <f>G126*(1+L126/100)</f>
        <v>0</v>
      </c>
      <c r="N126" s="232">
        <v>0</v>
      </c>
      <c r="O126" s="232">
        <f>ROUND(E126*N126,2)</f>
        <v>0</v>
      </c>
      <c r="P126" s="232">
        <v>0</v>
      </c>
      <c r="Q126" s="232">
        <f>ROUND(E126*P126,2)</f>
        <v>0</v>
      </c>
      <c r="R126" s="234" t="s">
        <v>198</v>
      </c>
      <c r="S126" s="234" t="s">
        <v>123</v>
      </c>
      <c r="T126" s="235" t="s">
        <v>123</v>
      </c>
      <c r="U126" s="220">
        <v>0.01</v>
      </c>
      <c r="V126" s="220">
        <f>ROUND(E126*U126,2)</f>
        <v>0.53</v>
      </c>
      <c r="W126" s="220"/>
      <c r="X126" s="220" t="s">
        <v>199</v>
      </c>
      <c r="Y126" s="220" t="s">
        <v>126</v>
      </c>
      <c r="Z126" s="210"/>
      <c r="AA126" s="210"/>
      <c r="AB126" s="210"/>
      <c r="AC126" s="210"/>
      <c r="AD126" s="210"/>
      <c r="AE126" s="210"/>
      <c r="AF126" s="210"/>
      <c r="AG126" s="210" t="s">
        <v>200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2" x14ac:dyDescent="0.2">
      <c r="A127" s="217"/>
      <c r="B127" s="218"/>
      <c r="C127" s="253" t="s">
        <v>297</v>
      </c>
      <c r="D127" s="251"/>
      <c r="E127" s="251"/>
      <c r="F127" s="251"/>
      <c r="G127" s="251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10"/>
      <c r="AA127" s="210"/>
      <c r="AB127" s="210"/>
      <c r="AC127" s="210"/>
      <c r="AD127" s="210"/>
      <c r="AE127" s="210"/>
      <c r="AF127" s="210"/>
      <c r="AG127" s="210" t="s">
        <v>202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2" x14ac:dyDescent="0.2">
      <c r="A128" s="217"/>
      <c r="B128" s="218"/>
      <c r="C128" s="243" t="s">
        <v>303</v>
      </c>
      <c r="D128" s="238"/>
      <c r="E128" s="238"/>
      <c r="F128" s="238"/>
      <c r="G128" s="238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20"/>
      <c r="Z128" s="210"/>
      <c r="AA128" s="210"/>
      <c r="AB128" s="210"/>
      <c r="AC128" s="210"/>
      <c r="AD128" s="210"/>
      <c r="AE128" s="210"/>
      <c r="AF128" s="210"/>
      <c r="AG128" s="210" t="s">
        <v>128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17"/>
      <c r="B129" s="218"/>
      <c r="C129" s="254" t="s">
        <v>304</v>
      </c>
      <c r="D129" s="249"/>
      <c r="E129" s="250">
        <v>107.65600000000001</v>
      </c>
      <c r="F129" s="220"/>
      <c r="G129" s="220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10"/>
      <c r="AA129" s="210"/>
      <c r="AB129" s="210"/>
      <c r="AC129" s="210"/>
      <c r="AD129" s="210"/>
      <c r="AE129" s="210"/>
      <c r="AF129" s="210"/>
      <c r="AG129" s="210" t="s">
        <v>212</v>
      </c>
      <c r="AH129" s="210">
        <v>0</v>
      </c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3" x14ac:dyDescent="0.2">
      <c r="A130" s="217"/>
      <c r="B130" s="218"/>
      <c r="C130" s="254" t="s">
        <v>305</v>
      </c>
      <c r="D130" s="249"/>
      <c r="E130" s="250">
        <v>-54.429000000000002</v>
      </c>
      <c r="F130" s="220"/>
      <c r="G130" s="220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10"/>
      <c r="AA130" s="210"/>
      <c r="AB130" s="210"/>
      <c r="AC130" s="210"/>
      <c r="AD130" s="210"/>
      <c r="AE130" s="210"/>
      <c r="AF130" s="210"/>
      <c r="AG130" s="210" t="s">
        <v>212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44"/>
      <c r="D131" s="239"/>
      <c r="E131" s="239"/>
      <c r="F131" s="239"/>
      <c r="G131" s="239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10"/>
      <c r="AA131" s="210"/>
      <c r="AB131" s="210"/>
      <c r="AC131" s="210"/>
      <c r="AD131" s="210"/>
      <c r="AE131" s="210"/>
      <c r="AF131" s="210"/>
      <c r="AG131" s="210" t="s">
        <v>130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ht="21.75" outlineLevel="1" x14ac:dyDescent="0.2">
      <c r="A132" s="229">
        <v>24</v>
      </c>
      <c r="B132" s="230" t="s">
        <v>306</v>
      </c>
      <c r="C132" s="241" t="s">
        <v>307</v>
      </c>
      <c r="D132" s="231" t="s">
        <v>222</v>
      </c>
      <c r="E132" s="232">
        <v>532.27</v>
      </c>
      <c r="F132" s="233"/>
      <c r="G132" s="234">
        <f>ROUND(E132*F132,2)</f>
        <v>0</v>
      </c>
      <c r="H132" s="233"/>
      <c r="I132" s="234">
        <f>ROUND(E132*H132,2)</f>
        <v>0</v>
      </c>
      <c r="J132" s="233"/>
      <c r="K132" s="234">
        <f>ROUND(E132*J132,2)</f>
        <v>0</v>
      </c>
      <c r="L132" s="234">
        <v>21</v>
      </c>
      <c r="M132" s="234">
        <f>G132*(1+L132/100)</f>
        <v>0</v>
      </c>
      <c r="N132" s="232">
        <v>0</v>
      </c>
      <c r="O132" s="232">
        <f>ROUND(E132*N132,2)</f>
        <v>0</v>
      </c>
      <c r="P132" s="232">
        <v>0</v>
      </c>
      <c r="Q132" s="232">
        <f>ROUND(E132*P132,2)</f>
        <v>0</v>
      </c>
      <c r="R132" s="234" t="s">
        <v>198</v>
      </c>
      <c r="S132" s="234" t="s">
        <v>123</v>
      </c>
      <c r="T132" s="235" t="s">
        <v>123</v>
      </c>
      <c r="U132" s="220">
        <v>0</v>
      </c>
      <c r="V132" s="220">
        <f>ROUND(E132*U132,2)</f>
        <v>0</v>
      </c>
      <c r="W132" s="220"/>
      <c r="X132" s="220" t="s">
        <v>199</v>
      </c>
      <c r="Y132" s="220" t="s">
        <v>126</v>
      </c>
      <c r="Z132" s="210"/>
      <c r="AA132" s="210"/>
      <c r="AB132" s="210"/>
      <c r="AC132" s="210"/>
      <c r="AD132" s="210"/>
      <c r="AE132" s="210"/>
      <c r="AF132" s="210"/>
      <c r="AG132" s="210" t="s">
        <v>200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53" t="s">
        <v>297</v>
      </c>
      <c r="D133" s="251"/>
      <c r="E133" s="251"/>
      <c r="F133" s="251"/>
      <c r="G133" s="251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202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">
      <c r="A134" s="217"/>
      <c r="B134" s="218"/>
      <c r="C134" s="254" t="s">
        <v>308</v>
      </c>
      <c r="D134" s="249"/>
      <c r="E134" s="250">
        <v>532.27</v>
      </c>
      <c r="F134" s="220"/>
      <c r="G134" s="220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10"/>
      <c r="AA134" s="210"/>
      <c r="AB134" s="210"/>
      <c r="AC134" s="210"/>
      <c r="AD134" s="210"/>
      <c r="AE134" s="210"/>
      <c r="AF134" s="210"/>
      <c r="AG134" s="210" t="s">
        <v>212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2" x14ac:dyDescent="0.2">
      <c r="A135" s="217"/>
      <c r="B135" s="218"/>
      <c r="C135" s="244"/>
      <c r="D135" s="239"/>
      <c r="E135" s="239"/>
      <c r="F135" s="239"/>
      <c r="G135" s="239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10"/>
      <c r="AA135" s="210"/>
      <c r="AB135" s="210"/>
      <c r="AC135" s="210"/>
      <c r="AD135" s="210"/>
      <c r="AE135" s="210"/>
      <c r="AF135" s="210"/>
      <c r="AG135" s="210" t="s">
        <v>130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ht="21.75" outlineLevel="1" x14ac:dyDescent="0.2">
      <c r="A136" s="229">
        <v>25</v>
      </c>
      <c r="B136" s="230" t="s">
        <v>309</v>
      </c>
      <c r="C136" s="241" t="s">
        <v>310</v>
      </c>
      <c r="D136" s="231" t="s">
        <v>222</v>
      </c>
      <c r="E136" s="232">
        <v>61.058999999999997</v>
      </c>
      <c r="F136" s="233"/>
      <c r="G136" s="234">
        <f>ROUND(E136*F136,2)</f>
        <v>0</v>
      </c>
      <c r="H136" s="233"/>
      <c r="I136" s="234">
        <f>ROUND(E136*H136,2)</f>
        <v>0</v>
      </c>
      <c r="J136" s="233"/>
      <c r="K136" s="234">
        <f>ROUND(E136*J136,2)</f>
        <v>0</v>
      </c>
      <c r="L136" s="234">
        <v>21</v>
      </c>
      <c r="M136" s="234">
        <f>G136*(1+L136/100)</f>
        <v>0</v>
      </c>
      <c r="N136" s="232">
        <v>0</v>
      </c>
      <c r="O136" s="232">
        <f>ROUND(E136*N136,2)</f>
        <v>0</v>
      </c>
      <c r="P136" s="232">
        <v>0</v>
      </c>
      <c r="Q136" s="232">
        <f>ROUND(E136*P136,2)</f>
        <v>0</v>
      </c>
      <c r="R136" s="234" t="s">
        <v>198</v>
      </c>
      <c r="S136" s="234" t="s">
        <v>123</v>
      </c>
      <c r="T136" s="235" t="s">
        <v>123</v>
      </c>
      <c r="U136" s="220">
        <v>5.2999999999999999E-2</v>
      </c>
      <c r="V136" s="220">
        <f>ROUND(E136*U136,2)</f>
        <v>3.24</v>
      </c>
      <c r="W136" s="220"/>
      <c r="X136" s="220" t="s">
        <v>199</v>
      </c>
      <c r="Y136" s="220" t="s">
        <v>126</v>
      </c>
      <c r="Z136" s="210"/>
      <c r="AA136" s="210"/>
      <c r="AB136" s="210"/>
      <c r="AC136" s="210"/>
      <c r="AD136" s="210"/>
      <c r="AE136" s="210"/>
      <c r="AF136" s="210"/>
      <c r="AG136" s="210" t="s">
        <v>200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">
      <c r="A137" s="217"/>
      <c r="B137" s="218"/>
      <c r="C137" s="254" t="s">
        <v>311</v>
      </c>
      <c r="D137" s="249"/>
      <c r="E137" s="250">
        <v>54.429000000000002</v>
      </c>
      <c r="F137" s="220"/>
      <c r="G137" s="220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212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3" x14ac:dyDescent="0.2">
      <c r="A138" s="217"/>
      <c r="B138" s="218"/>
      <c r="C138" s="254" t="s">
        <v>300</v>
      </c>
      <c r="D138" s="249"/>
      <c r="E138" s="250">
        <v>6.63</v>
      </c>
      <c r="F138" s="220"/>
      <c r="G138" s="220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10"/>
      <c r="AA138" s="210"/>
      <c r="AB138" s="210"/>
      <c r="AC138" s="210"/>
      <c r="AD138" s="210"/>
      <c r="AE138" s="210"/>
      <c r="AF138" s="210"/>
      <c r="AG138" s="210" t="s">
        <v>212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17"/>
      <c r="B139" s="218"/>
      <c r="C139" s="244"/>
      <c r="D139" s="239"/>
      <c r="E139" s="239"/>
      <c r="F139" s="239"/>
      <c r="G139" s="239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130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ht="21.75" outlineLevel="1" x14ac:dyDescent="0.2">
      <c r="A140" s="229">
        <v>26</v>
      </c>
      <c r="B140" s="230" t="s">
        <v>312</v>
      </c>
      <c r="C140" s="241" t="s">
        <v>313</v>
      </c>
      <c r="D140" s="231" t="s">
        <v>222</v>
      </c>
      <c r="E140" s="232">
        <v>30.529499999999999</v>
      </c>
      <c r="F140" s="233"/>
      <c r="G140" s="234">
        <f>ROUND(E140*F140,2)</f>
        <v>0</v>
      </c>
      <c r="H140" s="233"/>
      <c r="I140" s="234">
        <f>ROUND(E140*H140,2)</f>
        <v>0</v>
      </c>
      <c r="J140" s="233"/>
      <c r="K140" s="234">
        <f>ROUND(E140*J140,2)</f>
        <v>0</v>
      </c>
      <c r="L140" s="234">
        <v>21</v>
      </c>
      <c r="M140" s="234">
        <f>G140*(1+L140/100)</f>
        <v>0</v>
      </c>
      <c r="N140" s="232">
        <v>0</v>
      </c>
      <c r="O140" s="232">
        <f>ROUND(E140*N140,2)</f>
        <v>0</v>
      </c>
      <c r="P140" s="232">
        <v>0</v>
      </c>
      <c r="Q140" s="232">
        <f>ROUND(E140*P140,2)</f>
        <v>0</v>
      </c>
      <c r="R140" s="234" t="s">
        <v>198</v>
      </c>
      <c r="S140" s="234" t="s">
        <v>123</v>
      </c>
      <c r="T140" s="235" t="s">
        <v>123</v>
      </c>
      <c r="U140" s="220">
        <v>8.9999999999999993E-3</v>
      </c>
      <c r="V140" s="220">
        <f>ROUND(E140*U140,2)</f>
        <v>0.27</v>
      </c>
      <c r="W140" s="220"/>
      <c r="X140" s="220" t="s">
        <v>199</v>
      </c>
      <c r="Y140" s="220" t="s">
        <v>126</v>
      </c>
      <c r="Z140" s="210"/>
      <c r="AA140" s="210"/>
      <c r="AB140" s="210"/>
      <c r="AC140" s="210"/>
      <c r="AD140" s="210"/>
      <c r="AE140" s="210"/>
      <c r="AF140" s="210"/>
      <c r="AG140" s="210" t="s">
        <v>200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2" x14ac:dyDescent="0.2">
      <c r="A141" s="217"/>
      <c r="B141" s="218"/>
      <c r="C141" s="254" t="s">
        <v>314</v>
      </c>
      <c r="D141" s="249"/>
      <c r="E141" s="250">
        <v>27.214500000000001</v>
      </c>
      <c r="F141" s="220"/>
      <c r="G141" s="220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20"/>
      <c r="Z141" s="210"/>
      <c r="AA141" s="210"/>
      <c r="AB141" s="210"/>
      <c r="AC141" s="210"/>
      <c r="AD141" s="210"/>
      <c r="AE141" s="210"/>
      <c r="AF141" s="210"/>
      <c r="AG141" s="210" t="s">
        <v>212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3" x14ac:dyDescent="0.2">
      <c r="A142" s="217"/>
      <c r="B142" s="218"/>
      <c r="C142" s="254" t="s">
        <v>315</v>
      </c>
      <c r="D142" s="249"/>
      <c r="E142" s="250">
        <v>3.3149999999999999</v>
      </c>
      <c r="F142" s="220"/>
      <c r="G142" s="220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212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2" x14ac:dyDescent="0.2">
      <c r="A143" s="217"/>
      <c r="B143" s="218"/>
      <c r="C143" s="244"/>
      <c r="D143" s="239"/>
      <c r="E143" s="239"/>
      <c r="F143" s="239"/>
      <c r="G143" s="239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20"/>
      <c r="Z143" s="210"/>
      <c r="AA143" s="210"/>
      <c r="AB143" s="210"/>
      <c r="AC143" s="210"/>
      <c r="AD143" s="210"/>
      <c r="AE143" s="210"/>
      <c r="AF143" s="210"/>
      <c r="AG143" s="210" t="s">
        <v>130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29">
        <v>27</v>
      </c>
      <c r="B144" s="230" t="s">
        <v>316</v>
      </c>
      <c r="C144" s="241" t="s">
        <v>317</v>
      </c>
      <c r="D144" s="231" t="s">
        <v>222</v>
      </c>
      <c r="E144" s="232">
        <v>54.429000000000002</v>
      </c>
      <c r="F144" s="233"/>
      <c r="G144" s="234">
        <f>ROUND(E144*F144,2)</f>
        <v>0</v>
      </c>
      <c r="H144" s="233"/>
      <c r="I144" s="234">
        <f>ROUND(E144*H144,2)</f>
        <v>0</v>
      </c>
      <c r="J144" s="233"/>
      <c r="K144" s="234">
        <f>ROUND(E144*J144,2)</f>
        <v>0</v>
      </c>
      <c r="L144" s="234">
        <v>21</v>
      </c>
      <c r="M144" s="234">
        <f>G144*(1+L144/100)</f>
        <v>0</v>
      </c>
      <c r="N144" s="232">
        <v>0</v>
      </c>
      <c r="O144" s="232">
        <f>ROUND(E144*N144,2)</f>
        <v>0</v>
      </c>
      <c r="P144" s="232">
        <v>0</v>
      </c>
      <c r="Q144" s="232">
        <f>ROUND(E144*P144,2)</f>
        <v>0</v>
      </c>
      <c r="R144" s="234" t="s">
        <v>198</v>
      </c>
      <c r="S144" s="234" t="s">
        <v>123</v>
      </c>
      <c r="T144" s="235" t="s">
        <v>123</v>
      </c>
      <c r="U144" s="220">
        <v>0.20200000000000001</v>
      </c>
      <c r="V144" s="220">
        <f>ROUND(E144*U144,2)</f>
        <v>10.99</v>
      </c>
      <c r="W144" s="220"/>
      <c r="X144" s="220" t="s">
        <v>199</v>
      </c>
      <c r="Y144" s="220" t="s">
        <v>126</v>
      </c>
      <c r="Z144" s="210"/>
      <c r="AA144" s="210"/>
      <c r="AB144" s="210"/>
      <c r="AC144" s="210"/>
      <c r="AD144" s="210"/>
      <c r="AE144" s="210"/>
      <c r="AF144" s="210"/>
      <c r="AG144" s="210" t="s">
        <v>200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">
      <c r="A145" s="217"/>
      <c r="B145" s="218"/>
      <c r="C145" s="253" t="s">
        <v>318</v>
      </c>
      <c r="D145" s="251"/>
      <c r="E145" s="251"/>
      <c r="F145" s="251"/>
      <c r="G145" s="251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20"/>
      <c r="Z145" s="210"/>
      <c r="AA145" s="210"/>
      <c r="AB145" s="210"/>
      <c r="AC145" s="210"/>
      <c r="AD145" s="210"/>
      <c r="AE145" s="210"/>
      <c r="AF145" s="210"/>
      <c r="AG145" s="210" t="s">
        <v>202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2" x14ac:dyDescent="0.2">
      <c r="A146" s="217"/>
      <c r="B146" s="218"/>
      <c r="C146" s="243" t="s">
        <v>319</v>
      </c>
      <c r="D146" s="238"/>
      <c r="E146" s="238"/>
      <c r="F146" s="238"/>
      <c r="G146" s="238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10"/>
      <c r="AA146" s="210"/>
      <c r="AB146" s="210"/>
      <c r="AC146" s="210"/>
      <c r="AD146" s="210"/>
      <c r="AE146" s="210"/>
      <c r="AF146" s="210"/>
      <c r="AG146" s="210" t="s">
        <v>128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3" x14ac:dyDescent="0.2">
      <c r="A147" s="217"/>
      <c r="B147" s="218"/>
      <c r="C147" s="243" t="s">
        <v>320</v>
      </c>
      <c r="D147" s="238"/>
      <c r="E147" s="238"/>
      <c r="F147" s="238"/>
      <c r="G147" s="238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20"/>
      <c r="Z147" s="210"/>
      <c r="AA147" s="210"/>
      <c r="AB147" s="210"/>
      <c r="AC147" s="210"/>
      <c r="AD147" s="210"/>
      <c r="AE147" s="210"/>
      <c r="AF147" s="210"/>
      <c r="AG147" s="210" t="s">
        <v>128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2" x14ac:dyDescent="0.2">
      <c r="A148" s="217"/>
      <c r="B148" s="218"/>
      <c r="C148" s="254" t="s">
        <v>237</v>
      </c>
      <c r="D148" s="249"/>
      <c r="E148" s="250"/>
      <c r="F148" s="220"/>
      <c r="G148" s="220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20"/>
      <c r="Z148" s="210"/>
      <c r="AA148" s="210"/>
      <c r="AB148" s="210"/>
      <c r="AC148" s="210"/>
      <c r="AD148" s="210"/>
      <c r="AE148" s="210"/>
      <c r="AF148" s="210"/>
      <c r="AG148" s="210" t="s">
        <v>212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3" x14ac:dyDescent="0.2">
      <c r="A149" s="217"/>
      <c r="B149" s="218"/>
      <c r="C149" s="254" t="s">
        <v>321</v>
      </c>
      <c r="D149" s="249"/>
      <c r="E149" s="250">
        <v>19.8</v>
      </c>
      <c r="F149" s="220"/>
      <c r="G149" s="220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20"/>
      <c r="Z149" s="210"/>
      <c r="AA149" s="210"/>
      <c r="AB149" s="210"/>
      <c r="AC149" s="210"/>
      <c r="AD149" s="210"/>
      <c r="AE149" s="210"/>
      <c r="AF149" s="210"/>
      <c r="AG149" s="210" t="s">
        <v>212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">
      <c r="A150" s="217"/>
      <c r="B150" s="218"/>
      <c r="C150" s="254" t="s">
        <v>322</v>
      </c>
      <c r="D150" s="249"/>
      <c r="E150" s="250">
        <v>5.0999999999999996</v>
      </c>
      <c r="F150" s="220"/>
      <c r="G150" s="220"/>
      <c r="H150" s="220"/>
      <c r="I150" s="220"/>
      <c r="J150" s="220"/>
      <c r="K150" s="220"/>
      <c r="L150" s="220"/>
      <c r="M150" s="220"/>
      <c r="N150" s="219"/>
      <c r="O150" s="219"/>
      <c r="P150" s="219"/>
      <c r="Q150" s="219"/>
      <c r="R150" s="220"/>
      <c r="S150" s="220"/>
      <c r="T150" s="220"/>
      <c r="U150" s="220"/>
      <c r="V150" s="220"/>
      <c r="W150" s="220"/>
      <c r="X150" s="220"/>
      <c r="Y150" s="220"/>
      <c r="Z150" s="210"/>
      <c r="AA150" s="210"/>
      <c r="AB150" s="210"/>
      <c r="AC150" s="210"/>
      <c r="AD150" s="210"/>
      <c r="AE150" s="210"/>
      <c r="AF150" s="210"/>
      <c r="AG150" s="210" t="s">
        <v>212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3" x14ac:dyDescent="0.2">
      <c r="A151" s="217"/>
      <c r="B151" s="218"/>
      <c r="C151" s="254" t="s">
        <v>254</v>
      </c>
      <c r="D151" s="249"/>
      <c r="E151" s="250"/>
      <c r="F151" s="220"/>
      <c r="G151" s="220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10"/>
      <c r="AA151" s="210"/>
      <c r="AB151" s="210"/>
      <c r="AC151" s="210"/>
      <c r="AD151" s="210"/>
      <c r="AE151" s="210"/>
      <c r="AF151" s="210"/>
      <c r="AG151" s="210" t="s">
        <v>212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3" x14ac:dyDescent="0.2">
      <c r="A152" s="217"/>
      <c r="B152" s="218"/>
      <c r="C152" s="254" t="s">
        <v>323</v>
      </c>
      <c r="D152" s="249"/>
      <c r="E152" s="250">
        <v>24.282</v>
      </c>
      <c r="F152" s="220"/>
      <c r="G152" s="220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20"/>
      <c r="Z152" s="210"/>
      <c r="AA152" s="210"/>
      <c r="AB152" s="210"/>
      <c r="AC152" s="210"/>
      <c r="AD152" s="210"/>
      <c r="AE152" s="210"/>
      <c r="AF152" s="210"/>
      <c r="AG152" s="210" t="s">
        <v>212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3" x14ac:dyDescent="0.2">
      <c r="A153" s="217"/>
      <c r="B153" s="218"/>
      <c r="C153" s="254" t="s">
        <v>257</v>
      </c>
      <c r="D153" s="249"/>
      <c r="E153" s="250"/>
      <c r="F153" s="220"/>
      <c r="G153" s="220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212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">
      <c r="A154" s="217"/>
      <c r="B154" s="218"/>
      <c r="C154" s="254" t="s">
        <v>324</v>
      </c>
      <c r="D154" s="249"/>
      <c r="E154" s="250">
        <v>5.2469999999999999</v>
      </c>
      <c r="F154" s="220"/>
      <c r="G154" s="220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20"/>
      <c r="Z154" s="210"/>
      <c r="AA154" s="210"/>
      <c r="AB154" s="210"/>
      <c r="AC154" s="210"/>
      <c r="AD154" s="210"/>
      <c r="AE154" s="210"/>
      <c r="AF154" s="210"/>
      <c r="AG154" s="210" t="s">
        <v>212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2" x14ac:dyDescent="0.2">
      <c r="A155" s="217"/>
      <c r="B155" s="218"/>
      <c r="C155" s="244"/>
      <c r="D155" s="239"/>
      <c r="E155" s="239"/>
      <c r="F155" s="239"/>
      <c r="G155" s="239"/>
      <c r="H155" s="220"/>
      <c r="I155" s="220"/>
      <c r="J155" s="220"/>
      <c r="K155" s="220"/>
      <c r="L155" s="220"/>
      <c r="M155" s="220"/>
      <c r="N155" s="219"/>
      <c r="O155" s="219"/>
      <c r="P155" s="219"/>
      <c r="Q155" s="219"/>
      <c r="R155" s="220"/>
      <c r="S155" s="220"/>
      <c r="T155" s="220"/>
      <c r="U155" s="220"/>
      <c r="V155" s="220"/>
      <c r="W155" s="220"/>
      <c r="X155" s="220"/>
      <c r="Y155" s="220"/>
      <c r="Z155" s="210"/>
      <c r="AA155" s="210"/>
      <c r="AB155" s="210"/>
      <c r="AC155" s="210"/>
      <c r="AD155" s="210"/>
      <c r="AE155" s="210"/>
      <c r="AF155" s="210"/>
      <c r="AG155" s="210" t="s">
        <v>130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29">
        <v>28</v>
      </c>
      <c r="B156" s="230" t="s">
        <v>325</v>
      </c>
      <c r="C156" s="241" t="s">
        <v>326</v>
      </c>
      <c r="D156" s="231" t="s">
        <v>222</v>
      </c>
      <c r="E156" s="232">
        <v>29.486000000000001</v>
      </c>
      <c r="F156" s="233"/>
      <c r="G156" s="234">
        <f>ROUND(E156*F156,2)</f>
        <v>0</v>
      </c>
      <c r="H156" s="233"/>
      <c r="I156" s="234">
        <f>ROUND(E156*H156,2)</f>
        <v>0</v>
      </c>
      <c r="J156" s="233"/>
      <c r="K156" s="234">
        <f>ROUND(E156*J156,2)</f>
        <v>0</v>
      </c>
      <c r="L156" s="234">
        <v>21</v>
      </c>
      <c r="M156" s="234">
        <f>G156*(1+L156/100)</f>
        <v>0</v>
      </c>
      <c r="N156" s="232">
        <v>0</v>
      </c>
      <c r="O156" s="232">
        <f>ROUND(E156*N156,2)</f>
        <v>0</v>
      </c>
      <c r="P156" s="232">
        <v>0</v>
      </c>
      <c r="Q156" s="232">
        <f>ROUND(E156*P156,2)</f>
        <v>0</v>
      </c>
      <c r="R156" s="234" t="s">
        <v>198</v>
      </c>
      <c r="S156" s="234" t="s">
        <v>123</v>
      </c>
      <c r="T156" s="235" t="s">
        <v>123</v>
      </c>
      <c r="U156" s="220">
        <v>1.587</v>
      </c>
      <c r="V156" s="220">
        <f>ROUND(E156*U156,2)</f>
        <v>46.79</v>
      </c>
      <c r="W156" s="220"/>
      <c r="X156" s="220" t="s">
        <v>199</v>
      </c>
      <c r="Y156" s="220" t="s">
        <v>126</v>
      </c>
      <c r="Z156" s="210"/>
      <c r="AA156" s="210"/>
      <c r="AB156" s="210"/>
      <c r="AC156" s="210"/>
      <c r="AD156" s="210"/>
      <c r="AE156" s="210"/>
      <c r="AF156" s="210"/>
      <c r="AG156" s="210" t="s">
        <v>200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ht="21.75" outlineLevel="2" x14ac:dyDescent="0.2">
      <c r="A157" s="217"/>
      <c r="B157" s="218"/>
      <c r="C157" s="253" t="s">
        <v>327</v>
      </c>
      <c r="D157" s="251"/>
      <c r="E157" s="251"/>
      <c r="F157" s="251"/>
      <c r="G157" s="251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202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37" t="str">
        <f>C157</f>
        <v>sypaninou z vhodných hornin tř. 1 - 4 nebo materiálem připraveným podél výkopu ve vzdálenosti do 3 m od jeho kraje, pro jakoukoliv hloubku výkopu a jakoukoliv míru zhutnění,</v>
      </c>
      <c r="BB157" s="210"/>
      <c r="BC157" s="210"/>
      <c r="BD157" s="210"/>
      <c r="BE157" s="210"/>
      <c r="BF157" s="210"/>
      <c r="BG157" s="210"/>
      <c r="BH157" s="210"/>
    </row>
    <row r="158" spans="1:60" outlineLevel="2" x14ac:dyDescent="0.2">
      <c r="A158" s="217"/>
      <c r="B158" s="218"/>
      <c r="C158" s="254" t="s">
        <v>328</v>
      </c>
      <c r="D158" s="249"/>
      <c r="E158" s="250">
        <v>6.21</v>
      </c>
      <c r="F158" s="220"/>
      <c r="G158" s="220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212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3" x14ac:dyDescent="0.2">
      <c r="A159" s="217"/>
      <c r="B159" s="218"/>
      <c r="C159" s="254" t="s">
        <v>329</v>
      </c>
      <c r="D159" s="249"/>
      <c r="E159" s="250">
        <v>10.257999999999999</v>
      </c>
      <c r="F159" s="220"/>
      <c r="G159" s="220"/>
      <c r="H159" s="220"/>
      <c r="I159" s="220"/>
      <c r="J159" s="220"/>
      <c r="K159" s="220"/>
      <c r="L159" s="220"/>
      <c r="M159" s="220"/>
      <c r="N159" s="219"/>
      <c r="O159" s="219"/>
      <c r="P159" s="219"/>
      <c r="Q159" s="219"/>
      <c r="R159" s="220"/>
      <c r="S159" s="220"/>
      <c r="T159" s="220"/>
      <c r="U159" s="220"/>
      <c r="V159" s="220"/>
      <c r="W159" s="220"/>
      <c r="X159" s="220"/>
      <c r="Y159" s="220"/>
      <c r="Z159" s="210"/>
      <c r="AA159" s="210"/>
      <c r="AB159" s="210"/>
      <c r="AC159" s="210"/>
      <c r="AD159" s="210"/>
      <c r="AE159" s="210"/>
      <c r="AF159" s="210"/>
      <c r="AG159" s="210" t="s">
        <v>212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3" x14ac:dyDescent="0.2">
      <c r="A160" s="217"/>
      <c r="B160" s="218"/>
      <c r="C160" s="254" t="s">
        <v>330</v>
      </c>
      <c r="D160" s="249"/>
      <c r="E160" s="250">
        <v>1.84</v>
      </c>
      <c r="F160" s="220"/>
      <c r="G160" s="220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10"/>
      <c r="AA160" s="210"/>
      <c r="AB160" s="210"/>
      <c r="AC160" s="210"/>
      <c r="AD160" s="210"/>
      <c r="AE160" s="210"/>
      <c r="AF160" s="210"/>
      <c r="AG160" s="210" t="s">
        <v>212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3" x14ac:dyDescent="0.2">
      <c r="A161" s="217"/>
      <c r="B161" s="218"/>
      <c r="C161" s="254" t="s">
        <v>331</v>
      </c>
      <c r="D161" s="249"/>
      <c r="E161" s="250">
        <v>11.178000000000001</v>
      </c>
      <c r="F161" s="220"/>
      <c r="G161" s="22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10"/>
      <c r="AA161" s="210"/>
      <c r="AB161" s="210"/>
      <c r="AC161" s="210"/>
      <c r="AD161" s="210"/>
      <c r="AE161" s="210"/>
      <c r="AF161" s="210"/>
      <c r="AG161" s="210" t="s">
        <v>212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17"/>
      <c r="B162" s="218"/>
      <c r="C162" s="244"/>
      <c r="D162" s="239"/>
      <c r="E162" s="239"/>
      <c r="F162" s="239"/>
      <c r="G162" s="239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20"/>
      <c r="Z162" s="210"/>
      <c r="AA162" s="210"/>
      <c r="AB162" s="210"/>
      <c r="AC162" s="210"/>
      <c r="AD162" s="210"/>
      <c r="AE162" s="210"/>
      <c r="AF162" s="210"/>
      <c r="AG162" s="210" t="s">
        <v>130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29">
        <v>29</v>
      </c>
      <c r="B163" s="230" t="s">
        <v>332</v>
      </c>
      <c r="C163" s="241" t="s">
        <v>333</v>
      </c>
      <c r="D163" s="231" t="s">
        <v>270</v>
      </c>
      <c r="E163" s="232">
        <v>44.2</v>
      </c>
      <c r="F163" s="233"/>
      <c r="G163" s="234">
        <f>ROUND(E163*F163,2)</f>
        <v>0</v>
      </c>
      <c r="H163" s="233"/>
      <c r="I163" s="234">
        <f>ROUND(E163*H163,2)</f>
        <v>0</v>
      </c>
      <c r="J163" s="233"/>
      <c r="K163" s="234">
        <f>ROUND(E163*J163,2)</f>
        <v>0</v>
      </c>
      <c r="L163" s="234">
        <v>21</v>
      </c>
      <c r="M163" s="234">
        <f>G163*(1+L163/100)</f>
        <v>0</v>
      </c>
      <c r="N163" s="232">
        <v>0</v>
      </c>
      <c r="O163" s="232">
        <f>ROUND(E163*N163,2)</f>
        <v>0</v>
      </c>
      <c r="P163" s="232">
        <v>0</v>
      </c>
      <c r="Q163" s="232">
        <f>ROUND(E163*P163,2)</f>
        <v>0</v>
      </c>
      <c r="R163" s="234" t="s">
        <v>334</v>
      </c>
      <c r="S163" s="234" t="s">
        <v>123</v>
      </c>
      <c r="T163" s="235" t="s">
        <v>123</v>
      </c>
      <c r="U163" s="220">
        <v>0.06</v>
      </c>
      <c r="V163" s="220">
        <f>ROUND(E163*U163,2)</f>
        <v>2.65</v>
      </c>
      <c r="W163" s="220"/>
      <c r="X163" s="220" t="s">
        <v>199</v>
      </c>
      <c r="Y163" s="220" t="s">
        <v>126</v>
      </c>
      <c r="Z163" s="210"/>
      <c r="AA163" s="210"/>
      <c r="AB163" s="210"/>
      <c r="AC163" s="210"/>
      <c r="AD163" s="210"/>
      <c r="AE163" s="210"/>
      <c r="AF163" s="210"/>
      <c r="AG163" s="210" t="s">
        <v>200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17"/>
      <c r="B164" s="218"/>
      <c r="C164" s="253" t="s">
        <v>335</v>
      </c>
      <c r="D164" s="251"/>
      <c r="E164" s="251"/>
      <c r="F164" s="251"/>
      <c r="G164" s="251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202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">
      <c r="A165" s="217"/>
      <c r="B165" s="218"/>
      <c r="C165" s="254" t="s">
        <v>336</v>
      </c>
      <c r="D165" s="249"/>
      <c r="E165" s="250">
        <v>44.2</v>
      </c>
      <c r="F165" s="220"/>
      <c r="G165" s="220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10"/>
      <c r="AA165" s="210"/>
      <c r="AB165" s="210"/>
      <c r="AC165" s="210"/>
      <c r="AD165" s="210"/>
      <c r="AE165" s="210"/>
      <c r="AF165" s="210"/>
      <c r="AG165" s="210" t="s">
        <v>212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">
      <c r="A166" s="217"/>
      <c r="B166" s="218"/>
      <c r="C166" s="244"/>
      <c r="D166" s="239"/>
      <c r="E166" s="239"/>
      <c r="F166" s="239"/>
      <c r="G166" s="239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10"/>
      <c r="AA166" s="210"/>
      <c r="AB166" s="210"/>
      <c r="AC166" s="210"/>
      <c r="AD166" s="210"/>
      <c r="AE166" s="210"/>
      <c r="AF166" s="210"/>
      <c r="AG166" s="210" t="s">
        <v>130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ht="21.75" outlineLevel="1" x14ac:dyDescent="0.2">
      <c r="A167" s="229">
        <v>30</v>
      </c>
      <c r="B167" s="230" t="s">
        <v>337</v>
      </c>
      <c r="C167" s="241" t="s">
        <v>338</v>
      </c>
      <c r="D167" s="231" t="s">
        <v>270</v>
      </c>
      <c r="E167" s="232">
        <v>44.2</v>
      </c>
      <c r="F167" s="233"/>
      <c r="G167" s="234">
        <f>ROUND(E167*F167,2)</f>
        <v>0</v>
      </c>
      <c r="H167" s="233"/>
      <c r="I167" s="234">
        <f>ROUND(E167*H167,2)</f>
        <v>0</v>
      </c>
      <c r="J167" s="233"/>
      <c r="K167" s="234">
        <f>ROUND(E167*J167,2)</f>
        <v>0</v>
      </c>
      <c r="L167" s="234">
        <v>21</v>
      </c>
      <c r="M167" s="234">
        <f>G167*(1+L167/100)</f>
        <v>0</v>
      </c>
      <c r="N167" s="232">
        <v>0</v>
      </c>
      <c r="O167" s="232">
        <f>ROUND(E167*N167,2)</f>
        <v>0</v>
      </c>
      <c r="P167" s="232">
        <v>0</v>
      </c>
      <c r="Q167" s="232">
        <f>ROUND(E167*P167,2)</f>
        <v>0</v>
      </c>
      <c r="R167" s="234" t="s">
        <v>198</v>
      </c>
      <c r="S167" s="234" t="s">
        <v>123</v>
      </c>
      <c r="T167" s="235" t="s">
        <v>123</v>
      </c>
      <c r="U167" s="220">
        <v>0.254</v>
      </c>
      <c r="V167" s="220">
        <f>ROUND(E167*U167,2)</f>
        <v>11.23</v>
      </c>
      <c r="W167" s="220"/>
      <c r="X167" s="220" t="s">
        <v>199</v>
      </c>
      <c r="Y167" s="220" t="s">
        <v>126</v>
      </c>
      <c r="Z167" s="210"/>
      <c r="AA167" s="210"/>
      <c r="AB167" s="210"/>
      <c r="AC167" s="210"/>
      <c r="AD167" s="210"/>
      <c r="AE167" s="210"/>
      <c r="AF167" s="210"/>
      <c r="AG167" s="210" t="s">
        <v>200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ht="21.75" outlineLevel="2" x14ac:dyDescent="0.2">
      <c r="A168" s="217"/>
      <c r="B168" s="218"/>
      <c r="C168" s="253" t="s">
        <v>339</v>
      </c>
      <c r="D168" s="251"/>
      <c r="E168" s="251"/>
      <c r="F168" s="251"/>
      <c r="G168" s="251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202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37" t="str">
        <f>C168</f>
        <v>s případným nutným přemístěním hromad nebo dočasných skládek na místo potřeby ze vzdálenosti do 30 m, v rovině nebo ve svahu do 1 : 5,</v>
      </c>
      <c r="BB168" s="210"/>
      <c r="BC168" s="210"/>
      <c r="BD168" s="210"/>
      <c r="BE168" s="210"/>
      <c r="BF168" s="210"/>
      <c r="BG168" s="210"/>
      <c r="BH168" s="210"/>
    </row>
    <row r="169" spans="1:60" outlineLevel="2" x14ac:dyDescent="0.2">
      <c r="A169" s="217"/>
      <c r="B169" s="218"/>
      <c r="C169" s="244"/>
      <c r="D169" s="239"/>
      <c r="E169" s="239"/>
      <c r="F169" s="239"/>
      <c r="G169" s="239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130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29">
        <v>31</v>
      </c>
      <c r="B170" s="230" t="s">
        <v>340</v>
      </c>
      <c r="C170" s="241" t="s">
        <v>341</v>
      </c>
      <c r="D170" s="231" t="s">
        <v>222</v>
      </c>
      <c r="E170" s="232">
        <v>53.226999999999997</v>
      </c>
      <c r="F170" s="233"/>
      <c r="G170" s="234">
        <f>ROUND(E170*F170,2)</f>
        <v>0</v>
      </c>
      <c r="H170" s="233"/>
      <c r="I170" s="234">
        <f>ROUND(E170*H170,2)</f>
        <v>0</v>
      </c>
      <c r="J170" s="233"/>
      <c r="K170" s="234">
        <f>ROUND(E170*J170,2)</f>
        <v>0</v>
      </c>
      <c r="L170" s="234">
        <v>21</v>
      </c>
      <c r="M170" s="234">
        <f>G170*(1+L170/100)</f>
        <v>0</v>
      </c>
      <c r="N170" s="232">
        <v>0</v>
      </c>
      <c r="O170" s="232">
        <f>ROUND(E170*N170,2)</f>
        <v>0</v>
      </c>
      <c r="P170" s="232">
        <v>0</v>
      </c>
      <c r="Q170" s="232">
        <f>ROUND(E170*P170,2)</f>
        <v>0</v>
      </c>
      <c r="R170" s="234" t="s">
        <v>198</v>
      </c>
      <c r="S170" s="234" t="s">
        <v>123</v>
      </c>
      <c r="T170" s="235" t="s">
        <v>124</v>
      </c>
      <c r="U170" s="220">
        <v>0</v>
      </c>
      <c r="V170" s="220">
        <f>ROUND(E170*U170,2)</f>
        <v>0</v>
      </c>
      <c r="W170" s="220"/>
      <c r="X170" s="220" t="s">
        <v>199</v>
      </c>
      <c r="Y170" s="220" t="s">
        <v>126</v>
      </c>
      <c r="Z170" s="210"/>
      <c r="AA170" s="210"/>
      <c r="AB170" s="210"/>
      <c r="AC170" s="210"/>
      <c r="AD170" s="210"/>
      <c r="AE170" s="210"/>
      <c r="AF170" s="210"/>
      <c r="AG170" s="210" t="s">
        <v>200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2" x14ac:dyDescent="0.2">
      <c r="A171" s="217"/>
      <c r="B171" s="218"/>
      <c r="C171" s="255"/>
      <c r="D171" s="252"/>
      <c r="E171" s="252"/>
      <c r="F171" s="252"/>
      <c r="G171" s="252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20"/>
      <c r="Z171" s="210"/>
      <c r="AA171" s="210"/>
      <c r="AB171" s="210"/>
      <c r="AC171" s="210"/>
      <c r="AD171" s="210"/>
      <c r="AE171" s="210"/>
      <c r="AF171" s="210"/>
      <c r="AG171" s="210" t="s">
        <v>130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29">
        <v>32</v>
      </c>
      <c r="B172" s="230" t="s">
        <v>342</v>
      </c>
      <c r="C172" s="241" t="s">
        <v>343</v>
      </c>
      <c r="D172" s="231" t="s">
        <v>222</v>
      </c>
      <c r="E172" s="232">
        <v>23.994</v>
      </c>
      <c r="F172" s="233"/>
      <c r="G172" s="234">
        <f>ROUND(E172*F172,2)</f>
        <v>0</v>
      </c>
      <c r="H172" s="233"/>
      <c r="I172" s="234">
        <f>ROUND(E172*H172,2)</f>
        <v>0</v>
      </c>
      <c r="J172" s="233"/>
      <c r="K172" s="234">
        <f>ROUND(E172*J172,2)</f>
        <v>0</v>
      </c>
      <c r="L172" s="234">
        <v>21</v>
      </c>
      <c r="M172" s="234">
        <f>G172*(1+L172/100)</f>
        <v>0</v>
      </c>
      <c r="N172" s="232">
        <v>0</v>
      </c>
      <c r="O172" s="232">
        <f>ROUND(E172*N172,2)</f>
        <v>0</v>
      </c>
      <c r="P172" s="232">
        <v>0</v>
      </c>
      <c r="Q172" s="232">
        <f>ROUND(E172*P172,2)</f>
        <v>0</v>
      </c>
      <c r="R172" s="234"/>
      <c r="S172" s="234" t="s">
        <v>179</v>
      </c>
      <c r="T172" s="235" t="s">
        <v>124</v>
      </c>
      <c r="U172" s="220">
        <v>0.2</v>
      </c>
      <c r="V172" s="220">
        <f>ROUND(E172*U172,2)</f>
        <v>4.8</v>
      </c>
      <c r="W172" s="220"/>
      <c r="X172" s="220" t="s">
        <v>199</v>
      </c>
      <c r="Y172" s="220" t="s">
        <v>126</v>
      </c>
      <c r="Z172" s="210"/>
      <c r="AA172" s="210"/>
      <c r="AB172" s="210"/>
      <c r="AC172" s="210"/>
      <c r="AD172" s="210"/>
      <c r="AE172" s="210"/>
      <c r="AF172" s="210"/>
      <c r="AG172" s="210" t="s">
        <v>200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2" x14ac:dyDescent="0.2">
      <c r="A173" s="217"/>
      <c r="B173" s="218"/>
      <c r="C173" s="242" t="s">
        <v>320</v>
      </c>
      <c r="D173" s="236"/>
      <c r="E173" s="236"/>
      <c r="F173" s="236"/>
      <c r="G173" s="236"/>
      <c r="H173" s="220"/>
      <c r="I173" s="220"/>
      <c r="J173" s="220"/>
      <c r="K173" s="220"/>
      <c r="L173" s="220"/>
      <c r="M173" s="220"/>
      <c r="N173" s="219"/>
      <c r="O173" s="219"/>
      <c r="P173" s="219"/>
      <c r="Q173" s="219"/>
      <c r="R173" s="220"/>
      <c r="S173" s="220"/>
      <c r="T173" s="220"/>
      <c r="U173" s="220"/>
      <c r="V173" s="220"/>
      <c r="W173" s="220"/>
      <c r="X173" s="220"/>
      <c r="Y173" s="220"/>
      <c r="Z173" s="210"/>
      <c r="AA173" s="210"/>
      <c r="AB173" s="210"/>
      <c r="AC173" s="210"/>
      <c r="AD173" s="210"/>
      <c r="AE173" s="210"/>
      <c r="AF173" s="210"/>
      <c r="AG173" s="210" t="s">
        <v>128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3" x14ac:dyDescent="0.2">
      <c r="A174" s="217"/>
      <c r="B174" s="218"/>
      <c r="C174" s="243" t="s">
        <v>344</v>
      </c>
      <c r="D174" s="238"/>
      <c r="E174" s="238"/>
      <c r="F174" s="238"/>
      <c r="G174" s="238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10"/>
      <c r="AA174" s="210"/>
      <c r="AB174" s="210"/>
      <c r="AC174" s="210"/>
      <c r="AD174" s="210"/>
      <c r="AE174" s="210"/>
      <c r="AF174" s="210"/>
      <c r="AG174" s="210" t="s">
        <v>128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2" x14ac:dyDescent="0.2">
      <c r="A175" s="217"/>
      <c r="B175" s="218"/>
      <c r="C175" s="254" t="s">
        <v>240</v>
      </c>
      <c r="D175" s="249"/>
      <c r="E175" s="250"/>
      <c r="F175" s="220"/>
      <c r="G175" s="220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20"/>
      <c r="Z175" s="210"/>
      <c r="AA175" s="210"/>
      <c r="AB175" s="210"/>
      <c r="AC175" s="210"/>
      <c r="AD175" s="210"/>
      <c r="AE175" s="210"/>
      <c r="AF175" s="210"/>
      <c r="AG175" s="210" t="s">
        <v>212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">
      <c r="A176" s="217"/>
      <c r="B176" s="218"/>
      <c r="C176" s="254" t="s">
        <v>345</v>
      </c>
      <c r="D176" s="249"/>
      <c r="E176" s="250">
        <v>6.9749999999999996</v>
      </c>
      <c r="F176" s="220"/>
      <c r="G176" s="220"/>
      <c r="H176" s="220"/>
      <c r="I176" s="220"/>
      <c r="J176" s="220"/>
      <c r="K176" s="220"/>
      <c r="L176" s="220"/>
      <c r="M176" s="220"/>
      <c r="N176" s="219"/>
      <c r="O176" s="219"/>
      <c r="P176" s="219"/>
      <c r="Q176" s="219"/>
      <c r="R176" s="220"/>
      <c r="S176" s="220"/>
      <c r="T176" s="220"/>
      <c r="U176" s="220"/>
      <c r="V176" s="220"/>
      <c r="W176" s="220"/>
      <c r="X176" s="220"/>
      <c r="Y176" s="220"/>
      <c r="Z176" s="210"/>
      <c r="AA176" s="210"/>
      <c r="AB176" s="210"/>
      <c r="AC176" s="210"/>
      <c r="AD176" s="210"/>
      <c r="AE176" s="210"/>
      <c r="AF176" s="210"/>
      <c r="AG176" s="210" t="s">
        <v>212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3" x14ac:dyDescent="0.2">
      <c r="A177" s="217"/>
      <c r="B177" s="218"/>
      <c r="C177" s="254" t="s">
        <v>346</v>
      </c>
      <c r="D177" s="249"/>
      <c r="E177" s="250">
        <v>1.05</v>
      </c>
      <c r="F177" s="220"/>
      <c r="G177" s="220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10"/>
      <c r="AA177" s="210"/>
      <c r="AB177" s="210"/>
      <c r="AC177" s="210"/>
      <c r="AD177" s="210"/>
      <c r="AE177" s="210"/>
      <c r="AF177" s="210"/>
      <c r="AG177" s="210" t="s">
        <v>212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3" x14ac:dyDescent="0.2">
      <c r="A178" s="217"/>
      <c r="B178" s="218"/>
      <c r="C178" s="254" t="s">
        <v>254</v>
      </c>
      <c r="D178" s="249"/>
      <c r="E178" s="250"/>
      <c r="F178" s="220"/>
      <c r="G178" s="220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20"/>
      <c r="Z178" s="210"/>
      <c r="AA178" s="210"/>
      <c r="AB178" s="210"/>
      <c r="AC178" s="210"/>
      <c r="AD178" s="210"/>
      <c r="AE178" s="210"/>
      <c r="AF178" s="210"/>
      <c r="AG178" s="210" t="s">
        <v>212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3" x14ac:dyDescent="0.2">
      <c r="A179" s="217"/>
      <c r="B179" s="218"/>
      <c r="C179" s="254" t="s">
        <v>347</v>
      </c>
      <c r="D179" s="249"/>
      <c r="E179" s="250">
        <v>0.75900000000000001</v>
      </c>
      <c r="F179" s="220"/>
      <c r="G179" s="220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10"/>
      <c r="AA179" s="210"/>
      <c r="AB179" s="210"/>
      <c r="AC179" s="210"/>
      <c r="AD179" s="210"/>
      <c r="AE179" s="210"/>
      <c r="AF179" s="210"/>
      <c r="AG179" s="210" t="s">
        <v>212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3" x14ac:dyDescent="0.2">
      <c r="A180" s="217"/>
      <c r="B180" s="218"/>
      <c r="C180" s="254" t="s">
        <v>257</v>
      </c>
      <c r="D180" s="249"/>
      <c r="E180" s="250"/>
      <c r="F180" s="220"/>
      <c r="G180" s="220"/>
      <c r="H180" s="220"/>
      <c r="I180" s="220"/>
      <c r="J180" s="220"/>
      <c r="K180" s="220"/>
      <c r="L180" s="220"/>
      <c r="M180" s="220"/>
      <c r="N180" s="219"/>
      <c r="O180" s="219"/>
      <c r="P180" s="219"/>
      <c r="Q180" s="219"/>
      <c r="R180" s="220"/>
      <c r="S180" s="220"/>
      <c r="T180" s="220"/>
      <c r="U180" s="220"/>
      <c r="V180" s="220"/>
      <c r="W180" s="220"/>
      <c r="X180" s="220"/>
      <c r="Y180" s="220"/>
      <c r="Z180" s="210"/>
      <c r="AA180" s="210"/>
      <c r="AB180" s="210"/>
      <c r="AC180" s="210"/>
      <c r="AD180" s="210"/>
      <c r="AE180" s="210"/>
      <c r="AF180" s="210"/>
      <c r="AG180" s="210" t="s">
        <v>212</v>
      </c>
      <c r="AH180" s="210">
        <v>0</v>
      </c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3" x14ac:dyDescent="0.2">
      <c r="A181" s="217"/>
      <c r="B181" s="218"/>
      <c r="C181" s="254" t="s">
        <v>348</v>
      </c>
      <c r="D181" s="249"/>
      <c r="E181" s="250">
        <v>6.21</v>
      </c>
      <c r="F181" s="220"/>
      <c r="G181" s="220"/>
      <c r="H181" s="220"/>
      <c r="I181" s="220"/>
      <c r="J181" s="220"/>
      <c r="K181" s="220"/>
      <c r="L181" s="220"/>
      <c r="M181" s="220"/>
      <c r="N181" s="219"/>
      <c r="O181" s="219"/>
      <c r="P181" s="219"/>
      <c r="Q181" s="219"/>
      <c r="R181" s="220"/>
      <c r="S181" s="220"/>
      <c r="T181" s="220"/>
      <c r="U181" s="220"/>
      <c r="V181" s="220"/>
      <c r="W181" s="220"/>
      <c r="X181" s="220"/>
      <c r="Y181" s="220"/>
      <c r="Z181" s="210"/>
      <c r="AA181" s="210"/>
      <c r="AB181" s="210"/>
      <c r="AC181" s="210"/>
      <c r="AD181" s="210"/>
      <c r="AE181" s="210"/>
      <c r="AF181" s="210"/>
      <c r="AG181" s="210" t="s">
        <v>212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3" x14ac:dyDescent="0.2">
      <c r="A182" s="217"/>
      <c r="B182" s="218"/>
      <c r="C182" s="254" t="s">
        <v>349</v>
      </c>
      <c r="D182" s="249"/>
      <c r="E182" s="250">
        <v>9</v>
      </c>
      <c r="F182" s="220"/>
      <c r="G182" s="220"/>
      <c r="H182" s="220"/>
      <c r="I182" s="220"/>
      <c r="J182" s="220"/>
      <c r="K182" s="220"/>
      <c r="L182" s="220"/>
      <c r="M182" s="220"/>
      <c r="N182" s="219"/>
      <c r="O182" s="219"/>
      <c r="P182" s="219"/>
      <c r="Q182" s="219"/>
      <c r="R182" s="220"/>
      <c r="S182" s="220"/>
      <c r="T182" s="220"/>
      <c r="U182" s="220"/>
      <c r="V182" s="220"/>
      <c r="W182" s="220"/>
      <c r="X182" s="220"/>
      <c r="Y182" s="220"/>
      <c r="Z182" s="210"/>
      <c r="AA182" s="210"/>
      <c r="AB182" s="210"/>
      <c r="AC182" s="210"/>
      <c r="AD182" s="210"/>
      <c r="AE182" s="210"/>
      <c r="AF182" s="210"/>
      <c r="AG182" s="210" t="s">
        <v>212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17"/>
      <c r="B183" s="218"/>
      <c r="C183" s="244"/>
      <c r="D183" s="239"/>
      <c r="E183" s="239"/>
      <c r="F183" s="239"/>
      <c r="G183" s="239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10"/>
      <c r="AA183" s="210"/>
      <c r="AB183" s="210"/>
      <c r="AC183" s="210"/>
      <c r="AD183" s="210"/>
      <c r="AE183" s="210"/>
      <c r="AF183" s="210"/>
      <c r="AG183" s="210" t="s">
        <v>130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29">
        <v>33</v>
      </c>
      <c r="B184" s="230" t="s">
        <v>350</v>
      </c>
      <c r="C184" s="241" t="s">
        <v>351</v>
      </c>
      <c r="D184" s="231" t="s">
        <v>352</v>
      </c>
      <c r="E184" s="232">
        <v>5</v>
      </c>
      <c r="F184" s="233"/>
      <c r="G184" s="234">
        <f>ROUND(E184*F184,2)</f>
        <v>0</v>
      </c>
      <c r="H184" s="233"/>
      <c r="I184" s="234">
        <f>ROUND(E184*H184,2)</f>
        <v>0</v>
      </c>
      <c r="J184" s="233"/>
      <c r="K184" s="234">
        <f>ROUND(E184*J184,2)</f>
        <v>0</v>
      </c>
      <c r="L184" s="234">
        <v>21</v>
      </c>
      <c r="M184" s="234">
        <f>G184*(1+L184/100)</f>
        <v>0</v>
      </c>
      <c r="N184" s="232">
        <v>0</v>
      </c>
      <c r="O184" s="232">
        <f>ROUND(E184*N184,2)</f>
        <v>0</v>
      </c>
      <c r="P184" s="232">
        <v>0</v>
      </c>
      <c r="Q184" s="232">
        <f>ROUND(E184*P184,2)</f>
        <v>0</v>
      </c>
      <c r="R184" s="234"/>
      <c r="S184" s="234" t="s">
        <v>179</v>
      </c>
      <c r="T184" s="235" t="s">
        <v>124</v>
      </c>
      <c r="U184" s="220">
        <v>0</v>
      </c>
      <c r="V184" s="220">
        <f>ROUND(E184*U184,2)</f>
        <v>0</v>
      </c>
      <c r="W184" s="220"/>
      <c r="X184" s="220" t="s">
        <v>199</v>
      </c>
      <c r="Y184" s="220" t="s">
        <v>126</v>
      </c>
      <c r="Z184" s="210"/>
      <c r="AA184" s="210"/>
      <c r="AB184" s="210"/>
      <c r="AC184" s="210"/>
      <c r="AD184" s="210"/>
      <c r="AE184" s="210"/>
      <c r="AF184" s="210"/>
      <c r="AG184" s="210" t="s">
        <v>200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2" x14ac:dyDescent="0.2">
      <c r="A185" s="217"/>
      <c r="B185" s="218"/>
      <c r="C185" s="255"/>
      <c r="D185" s="252"/>
      <c r="E185" s="252"/>
      <c r="F185" s="252"/>
      <c r="G185" s="252"/>
      <c r="H185" s="220"/>
      <c r="I185" s="220"/>
      <c r="J185" s="220"/>
      <c r="K185" s="220"/>
      <c r="L185" s="220"/>
      <c r="M185" s="220"/>
      <c r="N185" s="219"/>
      <c r="O185" s="219"/>
      <c r="P185" s="219"/>
      <c r="Q185" s="219"/>
      <c r="R185" s="220"/>
      <c r="S185" s="220"/>
      <c r="T185" s="220"/>
      <c r="U185" s="220"/>
      <c r="V185" s="220"/>
      <c r="W185" s="220"/>
      <c r="X185" s="220"/>
      <c r="Y185" s="220"/>
      <c r="Z185" s="210"/>
      <c r="AA185" s="210"/>
      <c r="AB185" s="210"/>
      <c r="AC185" s="210"/>
      <c r="AD185" s="210"/>
      <c r="AE185" s="210"/>
      <c r="AF185" s="210"/>
      <c r="AG185" s="210" t="s">
        <v>130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1" x14ac:dyDescent="0.2">
      <c r="A186" s="229">
        <v>34</v>
      </c>
      <c r="B186" s="230" t="s">
        <v>353</v>
      </c>
      <c r="C186" s="241" t="s">
        <v>354</v>
      </c>
      <c r="D186" s="231" t="s">
        <v>355</v>
      </c>
      <c r="E186" s="232">
        <v>1.768</v>
      </c>
      <c r="F186" s="233"/>
      <c r="G186" s="234">
        <f>ROUND(E186*F186,2)</f>
        <v>0</v>
      </c>
      <c r="H186" s="233"/>
      <c r="I186" s="234">
        <f>ROUND(E186*H186,2)</f>
        <v>0</v>
      </c>
      <c r="J186" s="233"/>
      <c r="K186" s="234">
        <f>ROUND(E186*J186,2)</f>
        <v>0</v>
      </c>
      <c r="L186" s="234">
        <v>21</v>
      </c>
      <c r="M186" s="234">
        <f>G186*(1+L186/100)</f>
        <v>0</v>
      </c>
      <c r="N186" s="232">
        <v>1E-3</v>
      </c>
      <c r="O186" s="232">
        <f>ROUND(E186*N186,2)</f>
        <v>0</v>
      </c>
      <c r="P186" s="232">
        <v>0</v>
      </c>
      <c r="Q186" s="232">
        <f>ROUND(E186*P186,2)</f>
        <v>0</v>
      </c>
      <c r="R186" s="234" t="s">
        <v>356</v>
      </c>
      <c r="S186" s="234" t="s">
        <v>123</v>
      </c>
      <c r="T186" s="235" t="s">
        <v>123</v>
      </c>
      <c r="U186" s="220">
        <v>0</v>
      </c>
      <c r="V186" s="220">
        <f>ROUND(E186*U186,2)</f>
        <v>0</v>
      </c>
      <c r="W186" s="220"/>
      <c r="X186" s="220" t="s">
        <v>357</v>
      </c>
      <c r="Y186" s="220" t="s">
        <v>126</v>
      </c>
      <c r="Z186" s="210"/>
      <c r="AA186" s="210"/>
      <c r="AB186" s="210"/>
      <c r="AC186" s="210"/>
      <c r="AD186" s="210"/>
      <c r="AE186" s="210"/>
      <c r="AF186" s="210"/>
      <c r="AG186" s="210" t="s">
        <v>358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2" x14ac:dyDescent="0.2">
      <c r="A187" s="217"/>
      <c r="B187" s="218"/>
      <c r="C187" s="254" t="s">
        <v>359</v>
      </c>
      <c r="D187" s="249"/>
      <c r="E187" s="250">
        <v>1.768</v>
      </c>
      <c r="F187" s="220"/>
      <c r="G187" s="220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10"/>
      <c r="AA187" s="210"/>
      <c r="AB187" s="210"/>
      <c r="AC187" s="210"/>
      <c r="AD187" s="210"/>
      <c r="AE187" s="210"/>
      <c r="AF187" s="210"/>
      <c r="AG187" s="210" t="s">
        <v>212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2" x14ac:dyDescent="0.2">
      <c r="A188" s="217"/>
      <c r="B188" s="218"/>
      <c r="C188" s="244"/>
      <c r="D188" s="239"/>
      <c r="E188" s="239"/>
      <c r="F188" s="239"/>
      <c r="G188" s="239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10"/>
      <c r="AA188" s="210"/>
      <c r="AB188" s="210"/>
      <c r="AC188" s="210"/>
      <c r="AD188" s="210"/>
      <c r="AE188" s="210"/>
      <c r="AF188" s="210"/>
      <c r="AG188" s="210" t="s">
        <v>130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29">
        <v>35</v>
      </c>
      <c r="B189" s="230" t="s">
        <v>360</v>
      </c>
      <c r="C189" s="241" t="s">
        <v>361</v>
      </c>
      <c r="D189" s="231" t="s">
        <v>362</v>
      </c>
      <c r="E189" s="232">
        <v>5</v>
      </c>
      <c r="F189" s="233"/>
      <c r="G189" s="234">
        <f>ROUND(E189*F189,2)</f>
        <v>0</v>
      </c>
      <c r="H189" s="233"/>
      <c r="I189" s="234">
        <f>ROUND(E189*H189,2)</f>
        <v>0</v>
      </c>
      <c r="J189" s="233"/>
      <c r="K189" s="234">
        <f>ROUND(E189*J189,2)</f>
        <v>0</v>
      </c>
      <c r="L189" s="234">
        <v>21</v>
      </c>
      <c r="M189" s="234">
        <f>G189*(1+L189/100)</f>
        <v>0</v>
      </c>
      <c r="N189" s="232">
        <v>0.02</v>
      </c>
      <c r="O189" s="232">
        <f>ROUND(E189*N189,2)</f>
        <v>0.1</v>
      </c>
      <c r="P189" s="232">
        <v>0</v>
      </c>
      <c r="Q189" s="232">
        <f>ROUND(E189*P189,2)</f>
        <v>0</v>
      </c>
      <c r="R189" s="234"/>
      <c r="S189" s="234" t="s">
        <v>179</v>
      </c>
      <c r="T189" s="235" t="s">
        <v>124</v>
      </c>
      <c r="U189" s="220">
        <v>0</v>
      </c>
      <c r="V189" s="220">
        <f>ROUND(E189*U189,2)</f>
        <v>0</v>
      </c>
      <c r="W189" s="220"/>
      <c r="X189" s="220" t="s">
        <v>357</v>
      </c>
      <c r="Y189" s="220" t="s">
        <v>126</v>
      </c>
      <c r="Z189" s="210"/>
      <c r="AA189" s="210"/>
      <c r="AB189" s="210"/>
      <c r="AC189" s="210"/>
      <c r="AD189" s="210"/>
      <c r="AE189" s="210"/>
      <c r="AF189" s="210"/>
      <c r="AG189" s="210" t="s">
        <v>358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2" x14ac:dyDescent="0.2">
      <c r="A190" s="217"/>
      <c r="B190" s="218"/>
      <c r="C190" s="255"/>
      <c r="D190" s="252"/>
      <c r="E190" s="252"/>
      <c r="F190" s="252"/>
      <c r="G190" s="252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10"/>
      <c r="AA190" s="210"/>
      <c r="AB190" s="210"/>
      <c r="AC190" s="210"/>
      <c r="AD190" s="210"/>
      <c r="AE190" s="210"/>
      <c r="AF190" s="210"/>
      <c r="AG190" s="210" t="s">
        <v>130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29">
        <v>36</v>
      </c>
      <c r="B191" s="230" t="s">
        <v>363</v>
      </c>
      <c r="C191" s="241" t="s">
        <v>364</v>
      </c>
      <c r="D191" s="231" t="s">
        <v>362</v>
      </c>
      <c r="E191" s="232">
        <v>10</v>
      </c>
      <c r="F191" s="233"/>
      <c r="G191" s="234">
        <f>ROUND(E191*F191,2)</f>
        <v>0</v>
      </c>
      <c r="H191" s="233"/>
      <c r="I191" s="234">
        <f>ROUND(E191*H191,2)</f>
        <v>0</v>
      </c>
      <c r="J191" s="233"/>
      <c r="K191" s="234">
        <f>ROUND(E191*J191,2)</f>
        <v>0</v>
      </c>
      <c r="L191" s="234">
        <v>21</v>
      </c>
      <c r="M191" s="234">
        <f>G191*(1+L191/100)</f>
        <v>0</v>
      </c>
      <c r="N191" s="232">
        <v>5.0000000000000001E-3</v>
      </c>
      <c r="O191" s="232">
        <f>ROUND(E191*N191,2)</f>
        <v>0.05</v>
      </c>
      <c r="P191" s="232">
        <v>0</v>
      </c>
      <c r="Q191" s="232">
        <f>ROUND(E191*P191,2)</f>
        <v>0</v>
      </c>
      <c r="R191" s="234"/>
      <c r="S191" s="234" t="s">
        <v>179</v>
      </c>
      <c r="T191" s="235" t="s">
        <v>124</v>
      </c>
      <c r="U191" s="220">
        <v>0</v>
      </c>
      <c r="V191" s="220">
        <f>ROUND(E191*U191,2)</f>
        <v>0</v>
      </c>
      <c r="W191" s="220"/>
      <c r="X191" s="220" t="s">
        <v>357</v>
      </c>
      <c r="Y191" s="220" t="s">
        <v>126</v>
      </c>
      <c r="Z191" s="210"/>
      <c r="AA191" s="210"/>
      <c r="AB191" s="210"/>
      <c r="AC191" s="210"/>
      <c r="AD191" s="210"/>
      <c r="AE191" s="210"/>
      <c r="AF191" s="210"/>
      <c r="AG191" s="210" t="s">
        <v>358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2" x14ac:dyDescent="0.2">
      <c r="A192" s="217"/>
      <c r="B192" s="218"/>
      <c r="C192" s="255"/>
      <c r="D192" s="252"/>
      <c r="E192" s="252"/>
      <c r="F192" s="252"/>
      <c r="G192" s="252"/>
      <c r="H192" s="220"/>
      <c r="I192" s="220"/>
      <c r="J192" s="220"/>
      <c r="K192" s="220"/>
      <c r="L192" s="220"/>
      <c r="M192" s="220"/>
      <c r="N192" s="219"/>
      <c r="O192" s="219"/>
      <c r="P192" s="219"/>
      <c r="Q192" s="219"/>
      <c r="R192" s="220"/>
      <c r="S192" s="220"/>
      <c r="T192" s="220"/>
      <c r="U192" s="220"/>
      <c r="V192" s="220"/>
      <c r="W192" s="220"/>
      <c r="X192" s="220"/>
      <c r="Y192" s="220"/>
      <c r="Z192" s="210"/>
      <c r="AA192" s="210"/>
      <c r="AB192" s="210"/>
      <c r="AC192" s="210"/>
      <c r="AD192" s="210"/>
      <c r="AE192" s="210"/>
      <c r="AF192" s="210"/>
      <c r="AG192" s="210" t="s">
        <v>130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">
      <c r="A193" s="229">
        <v>37</v>
      </c>
      <c r="B193" s="230" t="s">
        <v>365</v>
      </c>
      <c r="C193" s="241" t="s">
        <v>366</v>
      </c>
      <c r="D193" s="231" t="s">
        <v>367</v>
      </c>
      <c r="E193" s="232">
        <v>53.074800000000003</v>
      </c>
      <c r="F193" s="233"/>
      <c r="G193" s="234">
        <f>ROUND(E193*F193,2)</f>
        <v>0</v>
      </c>
      <c r="H193" s="233"/>
      <c r="I193" s="234">
        <f>ROUND(E193*H193,2)</f>
        <v>0</v>
      </c>
      <c r="J193" s="233"/>
      <c r="K193" s="234">
        <f>ROUND(E193*J193,2)</f>
        <v>0</v>
      </c>
      <c r="L193" s="234">
        <v>21</v>
      </c>
      <c r="M193" s="234">
        <f>G193*(1+L193/100)</f>
        <v>0</v>
      </c>
      <c r="N193" s="232">
        <v>1</v>
      </c>
      <c r="O193" s="232">
        <f>ROUND(E193*N193,2)</f>
        <v>53.07</v>
      </c>
      <c r="P193" s="232">
        <v>0</v>
      </c>
      <c r="Q193" s="232">
        <f>ROUND(E193*P193,2)</f>
        <v>0</v>
      </c>
      <c r="R193" s="234" t="s">
        <v>356</v>
      </c>
      <c r="S193" s="234" t="s">
        <v>123</v>
      </c>
      <c r="T193" s="235" t="s">
        <v>123</v>
      </c>
      <c r="U193" s="220">
        <v>0</v>
      </c>
      <c r="V193" s="220">
        <f>ROUND(E193*U193,2)</f>
        <v>0</v>
      </c>
      <c r="W193" s="220"/>
      <c r="X193" s="220" t="s">
        <v>357</v>
      </c>
      <c r="Y193" s="220" t="s">
        <v>126</v>
      </c>
      <c r="Z193" s="210"/>
      <c r="AA193" s="210"/>
      <c r="AB193" s="210"/>
      <c r="AC193" s="210"/>
      <c r="AD193" s="210"/>
      <c r="AE193" s="210"/>
      <c r="AF193" s="210"/>
      <c r="AG193" s="210" t="s">
        <v>358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2" x14ac:dyDescent="0.2">
      <c r="A194" s="217"/>
      <c r="B194" s="218"/>
      <c r="C194" s="254" t="s">
        <v>368</v>
      </c>
      <c r="D194" s="249"/>
      <c r="E194" s="250">
        <v>53.074800000000003</v>
      </c>
      <c r="F194" s="220"/>
      <c r="G194" s="220"/>
      <c r="H194" s="220"/>
      <c r="I194" s="220"/>
      <c r="J194" s="220"/>
      <c r="K194" s="220"/>
      <c r="L194" s="220"/>
      <c r="M194" s="220"/>
      <c r="N194" s="219"/>
      <c r="O194" s="219"/>
      <c r="P194" s="219"/>
      <c r="Q194" s="219"/>
      <c r="R194" s="220"/>
      <c r="S194" s="220"/>
      <c r="T194" s="220"/>
      <c r="U194" s="220"/>
      <c r="V194" s="220"/>
      <c r="W194" s="220"/>
      <c r="X194" s="220"/>
      <c r="Y194" s="220"/>
      <c r="Z194" s="210"/>
      <c r="AA194" s="210"/>
      <c r="AB194" s="210"/>
      <c r="AC194" s="210"/>
      <c r="AD194" s="210"/>
      <c r="AE194" s="210"/>
      <c r="AF194" s="210"/>
      <c r="AG194" s="210" t="s">
        <v>212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2" x14ac:dyDescent="0.2">
      <c r="A195" s="217"/>
      <c r="B195" s="218"/>
      <c r="C195" s="244"/>
      <c r="D195" s="239"/>
      <c r="E195" s="239"/>
      <c r="F195" s="239"/>
      <c r="G195" s="239"/>
      <c r="H195" s="220"/>
      <c r="I195" s="220"/>
      <c r="J195" s="220"/>
      <c r="K195" s="220"/>
      <c r="L195" s="220"/>
      <c r="M195" s="220"/>
      <c r="N195" s="219"/>
      <c r="O195" s="219"/>
      <c r="P195" s="219"/>
      <c r="Q195" s="219"/>
      <c r="R195" s="220"/>
      <c r="S195" s="220"/>
      <c r="T195" s="220"/>
      <c r="U195" s="220"/>
      <c r="V195" s="220"/>
      <c r="W195" s="220"/>
      <c r="X195" s="220"/>
      <c r="Y195" s="220"/>
      <c r="Z195" s="210"/>
      <c r="AA195" s="210"/>
      <c r="AB195" s="210"/>
      <c r="AC195" s="210"/>
      <c r="AD195" s="210"/>
      <c r="AE195" s="210"/>
      <c r="AF195" s="210"/>
      <c r="AG195" s="210" t="s">
        <v>130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ht="13.6" x14ac:dyDescent="0.2">
      <c r="A196" s="222" t="s">
        <v>118</v>
      </c>
      <c r="B196" s="223" t="s">
        <v>66</v>
      </c>
      <c r="C196" s="240" t="s">
        <v>67</v>
      </c>
      <c r="D196" s="224"/>
      <c r="E196" s="225"/>
      <c r="F196" s="226"/>
      <c r="G196" s="226">
        <f>SUMIF(AG197:AG260,"&lt;&gt;NOR",G197:G260)</f>
        <v>0</v>
      </c>
      <c r="H196" s="226"/>
      <c r="I196" s="226">
        <f>SUM(I197:I260)</f>
        <v>0</v>
      </c>
      <c r="J196" s="226"/>
      <c r="K196" s="226">
        <f>SUM(K197:K260)</f>
        <v>0</v>
      </c>
      <c r="L196" s="226"/>
      <c r="M196" s="226">
        <f>SUM(M197:M260)</f>
        <v>0</v>
      </c>
      <c r="N196" s="225"/>
      <c r="O196" s="225">
        <f>SUM(O197:O260)</f>
        <v>0</v>
      </c>
      <c r="P196" s="225"/>
      <c r="Q196" s="225">
        <f>SUM(Q197:Q260)</f>
        <v>28.630000000000003</v>
      </c>
      <c r="R196" s="226"/>
      <c r="S196" s="226"/>
      <c r="T196" s="227"/>
      <c r="U196" s="221"/>
      <c r="V196" s="221">
        <f>SUM(V197:V260)</f>
        <v>36.860000000000007</v>
      </c>
      <c r="W196" s="221"/>
      <c r="X196" s="221"/>
      <c r="Y196" s="221"/>
      <c r="AG196" t="s">
        <v>119</v>
      </c>
    </row>
    <row r="197" spans="1:60" ht="21.75" outlineLevel="1" x14ac:dyDescent="0.2">
      <c r="A197" s="229">
        <v>38</v>
      </c>
      <c r="B197" s="230" t="s">
        <v>369</v>
      </c>
      <c r="C197" s="241" t="s">
        <v>370</v>
      </c>
      <c r="D197" s="231" t="s">
        <v>270</v>
      </c>
      <c r="E197" s="232">
        <v>19.2</v>
      </c>
      <c r="F197" s="233"/>
      <c r="G197" s="234">
        <f>ROUND(E197*F197,2)</f>
        <v>0</v>
      </c>
      <c r="H197" s="233"/>
      <c r="I197" s="234">
        <f>ROUND(E197*H197,2)</f>
        <v>0</v>
      </c>
      <c r="J197" s="233"/>
      <c r="K197" s="234">
        <f>ROUND(E197*J197,2)</f>
        <v>0</v>
      </c>
      <c r="L197" s="234">
        <v>21</v>
      </c>
      <c r="M197" s="234">
        <f>G197*(1+L197/100)</f>
        <v>0</v>
      </c>
      <c r="N197" s="232">
        <v>0</v>
      </c>
      <c r="O197" s="232">
        <f>ROUND(E197*N197,2)</f>
        <v>0</v>
      </c>
      <c r="P197" s="232">
        <v>0.13800000000000001</v>
      </c>
      <c r="Q197" s="232">
        <f>ROUND(E197*P197,2)</f>
        <v>2.65</v>
      </c>
      <c r="R197" s="234" t="s">
        <v>371</v>
      </c>
      <c r="S197" s="234" t="s">
        <v>123</v>
      </c>
      <c r="T197" s="235" t="s">
        <v>123</v>
      </c>
      <c r="U197" s="220">
        <v>0.16</v>
      </c>
      <c r="V197" s="220">
        <f>ROUND(E197*U197,2)</f>
        <v>3.07</v>
      </c>
      <c r="W197" s="220"/>
      <c r="X197" s="220" t="s">
        <v>199</v>
      </c>
      <c r="Y197" s="220" t="s">
        <v>126</v>
      </c>
      <c r="Z197" s="210"/>
      <c r="AA197" s="210"/>
      <c r="AB197" s="210"/>
      <c r="AC197" s="210"/>
      <c r="AD197" s="210"/>
      <c r="AE197" s="210"/>
      <c r="AF197" s="210"/>
      <c r="AG197" s="210" t="s">
        <v>200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2" x14ac:dyDescent="0.2">
      <c r="A198" s="217"/>
      <c r="B198" s="218"/>
      <c r="C198" s="253" t="s">
        <v>372</v>
      </c>
      <c r="D198" s="251"/>
      <c r="E198" s="251"/>
      <c r="F198" s="251"/>
      <c r="G198" s="251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20"/>
      <c r="Z198" s="210"/>
      <c r="AA198" s="210"/>
      <c r="AB198" s="210"/>
      <c r="AC198" s="210"/>
      <c r="AD198" s="210"/>
      <c r="AE198" s="210"/>
      <c r="AF198" s="210"/>
      <c r="AG198" s="210" t="s">
        <v>202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2" x14ac:dyDescent="0.2">
      <c r="A199" s="217"/>
      <c r="B199" s="218"/>
      <c r="C199" s="254" t="s">
        <v>373</v>
      </c>
      <c r="D199" s="249"/>
      <c r="E199" s="250">
        <v>19.2</v>
      </c>
      <c r="F199" s="220"/>
      <c r="G199" s="220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20"/>
      <c r="Z199" s="210"/>
      <c r="AA199" s="210"/>
      <c r="AB199" s="210"/>
      <c r="AC199" s="210"/>
      <c r="AD199" s="210"/>
      <c r="AE199" s="210"/>
      <c r="AF199" s="210"/>
      <c r="AG199" s="210" t="s">
        <v>212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2" x14ac:dyDescent="0.2">
      <c r="A200" s="217"/>
      <c r="B200" s="218"/>
      <c r="C200" s="244"/>
      <c r="D200" s="239"/>
      <c r="E200" s="239"/>
      <c r="F200" s="239"/>
      <c r="G200" s="239"/>
      <c r="H200" s="220"/>
      <c r="I200" s="220"/>
      <c r="J200" s="220"/>
      <c r="K200" s="220"/>
      <c r="L200" s="220"/>
      <c r="M200" s="220"/>
      <c r="N200" s="219"/>
      <c r="O200" s="219"/>
      <c r="P200" s="219"/>
      <c r="Q200" s="219"/>
      <c r="R200" s="220"/>
      <c r="S200" s="220"/>
      <c r="T200" s="220"/>
      <c r="U200" s="220"/>
      <c r="V200" s="220"/>
      <c r="W200" s="220"/>
      <c r="X200" s="220"/>
      <c r="Y200" s="220"/>
      <c r="Z200" s="210"/>
      <c r="AA200" s="210"/>
      <c r="AB200" s="210"/>
      <c r="AC200" s="210"/>
      <c r="AD200" s="210"/>
      <c r="AE200" s="210"/>
      <c r="AF200" s="210"/>
      <c r="AG200" s="210" t="s">
        <v>130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ht="21.75" outlineLevel="1" x14ac:dyDescent="0.2">
      <c r="A201" s="229">
        <v>39</v>
      </c>
      <c r="B201" s="230" t="s">
        <v>374</v>
      </c>
      <c r="C201" s="241" t="s">
        <v>375</v>
      </c>
      <c r="D201" s="231" t="s">
        <v>270</v>
      </c>
      <c r="E201" s="232">
        <v>19.2</v>
      </c>
      <c r="F201" s="233"/>
      <c r="G201" s="234">
        <f>ROUND(E201*F201,2)</f>
        <v>0</v>
      </c>
      <c r="H201" s="233"/>
      <c r="I201" s="234">
        <f>ROUND(E201*H201,2)</f>
        <v>0</v>
      </c>
      <c r="J201" s="233"/>
      <c r="K201" s="234">
        <f>ROUND(E201*J201,2)</f>
        <v>0</v>
      </c>
      <c r="L201" s="234">
        <v>21</v>
      </c>
      <c r="M201" s="234">
        <f>G201*(1+L201/100)</f>
        <v>0</v>
      </c>
      <c r="N201" s="232">
        <v>0</v>
      </c>
      <c r="O201" s="232">
        <f>ROUND(E201*N201,2)</f>
        <v>0</v>
      </c>
      <c r="P201" s="232">
        <v>0.22</v>
      </c>
      <c r="Q201" s="232">
        <f>ROUND(E201*P201,2)</f>
        <v>4.22</v>
      </c>
      <c r="R201" s="234" t="s">
        <v>371</v>
      </c>
      <c r="S201" s="234" t="s">
        <v>123</v>
      </c>
      <c r="T201" s="235" t="s">
        <v>123</v>
      </c>
      <c r="U201" s="220">
        <v>0.42099999999999999</v>
      </c>
      <c r="V201" s="220">
        <f>ROUND(E201*U201,2)</f>
        <v>8.08</v>
      </c>
      <c r="W201" s="220"/>
      <c r="X201" s="220" t="s">
        <v>199</v>
      </c>
      <c r="Y201" s="220" t="s">
        <v>126</v>
      </c>
      <c r="Z201" s="210"/>
      <c r="AA201" s="210"/>
      <c r="AB201" s="210"/>
      <c r="AC201" s="210"/>
      <c r="AD201" s="210"/>
      <c r="AE201" s="210"/>
      <c r="AF201" s="210"/>
      <c r="AG201" s="210" t="s">
        <v>200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">
      <c r="A202" s="217"/>
      <c r="B202" s="218"/>
      <c r="C202" s="254" t="s">
        <v>373</v>
      </c>
      <c r="D202" s="249"/>
      <c r="E202" s="250">
        <v>19.2</v>
      </c>
      <c r="F202" s="220"/>
      <c r="G202" s="220"/>
      <c r="H202" s="220"/>
      <c r="I202" s="220"/>
      <c r="J202" s="220"/>
      <c r="K202" s="220"/>
      <c r="L202" s="220"/>
      <c r="M202" s="220"/>
      <c r="N202" s="219"/>
      <c r="O202" s="219"/>
      <c r="P202" s="219"/>
      <c r="Q202" s="219"/>
      <c r="R202" s="220"/>
      <c r="S202" s="220"/>
      <c r="T202" s="220"/>
      <c r="U202" s="220"/>
      <c r="V202" s="220"/>
      <c r="W202" s="220"/>
      <c r="X202" s="220"/>
      <c r="Y202" s="220"/>
      <c r="Z202" s="210"/>
      <c r="AA202" s="210"/>
      <c r="AB202" s="210"/>
      <c r="AC202" s="210"/>
      <c r="AD202" s="210"/>
      <c r="AE202" s="210"/>
      <c r="AF202" s="210"/>
      <c r="AG202" s="210" t="s">
        <v>212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2" x14ac:dyDescent="0.2">
      <c r="A203" s="217"/>
      <c r="B203" s="218"/>
      <c r="C203" s="244"/>
      <c r="D203" s="239"/>
      <c r="E203" s="239"/>
      <c r="F203" s="239"/>
      <c r="G203" s="239"/>
      <c r="H203" s="220"/>
      <c r="I203" s="220"/>
      <c r="J203" s="220"/>
      <c r="K203" s="220"/>
      <c r="L203" s="220"/>
      <c r="M203" s="220"/>
      <c r="N203" s="219"/>
      <c r="O203" s="219"/>
      <c r="P203" s="219"/>
      <c r="Q203" s="219"/>
      <c r="R203" s="220"/>
      <c r="S203" s="220"/>
      <c r="T203" s="220"/>
      <c r="U203" s="220"/>
      <c r="V203" s="220"/>
      <c r="W203" s="220"/>
      <c r="X203" s="220"/>
      <c r="Y203" s="220"/>
      <c r="Z203" s="210"/>
      <c r="AA203" s="210"/>
      <c r="AB203" s="210"/>
      <c r="AC203" s="210"/>
      <c r="AD203" s="210"/>
      <c r="AE203" s="210"/>
      <c r="AF203" s="210"/>
      <c r="AG203" s="210" t="s">
        <v>130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ht="21.75" outlineLevel="1" x14ac:dyDescent="0.2">
      <c r="A204" s="229">
        <v>40</v>
      </c>
      <c r="B204" s="230" t="s">
        <v>376</v>
      </c>
      <c r="C204" s="241" t="s">
        <v>377</v>
      </c>
      <c r="D204" s="231" t="s">
        <v>270</v>
      </c>
      <c r="E204" s="232">
        <v>1</v>
      </c>
      <c r="F204" s="233"/>
      <c r="G204" s="234">
        <f>ROUND(E204*F204,2)</f>
        <v>0</v>
      </c>
      <c r="H204" s="233"/>
      <c r="I204" s="234">
        <f>ROUND(E204*H204,2)</f>
        <v>0</v>
      </c>
      <c r="J204" s="233"/>
      <c r="K204" s="234">
        <f>ROUND(E204*J204,2)</f>
        <v>0</v>
      </c>
      <c r="L204" s="234">
        <v>21</v>
      </c>
      <c r="M204" s="234">
        <f>G204*(1+L204/100)</f>
        <v>0</v>
      </c>
      <c r="N204" s="232">
        <v>0</v>
      </c>
      <c r="O204" s="232">
        <f>ROUND(E204*N204,2)</f>
        <v>0</v>
      </c>
      <c r="P204" s="232">
        <v>0.66</v>
      </c>
      <c r="Q204" s="232">
        <f>ROUND(E204*P204,2)</f>
        <v>0.66</v>
      </c>
      <c r="R204" s="234" t="s">
        <v>371</v>
      </c>
      <c r="S204" s="234" t="s">
        <v>123</v>
      </c>
      <c r="T204" s="235" t="s">
        <v>123</v>
      </c>
      <c r="U204" s="220">
        <v>1.0529999999999999</v>
      </c>
      <c r="V204" s="220">
        <f>ROUND(E204*U204,2)</f>
        <v>1.05</v>
      </c>
      <c r="W204" s="220"/>
      <c r="X204" s="220" t="s">
        <v>199</v>
      </c>
      <c r="Y204" s="220" t="s">
        <v>126</v>
      </c>
      <c r="Z204" s="210"/>
      <c r="AA204" s="210"/>
      <c r="AB204" s="210"/>
      <c r="AC204" s="210"/>
      <c r="AD204" s="210"/>
      <c r="AE204" s="210"/>
      <c r="AF204" s="210"/>
      <c r="AG204" s="210" t="s">
        <v>200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17"/>
      <c r="B205" s="218"/>
      <c r="C205" s="254" t="s">
        <v>378</v>
      </c>
      <c r="D205" s="249"/>
      <c r="E205" s="250">
        <v>1</v>
      </c>
      <c r="F205" s="220"/>
      <c r="G205" s="220"/>
      <c r="H205" s="220"/>
      <c r="I205" s="220"/>
      <c r="J205" s="220"/>
      <c r="K205" s="220"/>
      <c r="L205" s="220"/>
      <c r="M205" s="220"/>
      <c r="N205" s="219"/>
      <c r="O205" s="219"/>
      <c r="P205" s="219"/>
      <c r="Q205" s="219"/>
      <c r="R205" s="220"/>
      <c r="S205" s="220"/>
      <c r="T205" s="220"/>
      <c r="U205" s="220"/>
      <c r="V205" s="220"/>
      <c r="W205" s="220"/>
      <c r="X205" s="220"/>
      <c r="Y205" s="220"/>
      <c r="Z205" s="210"/>
      <c r="AA205" s="210"/>
      <c r="AB205" s="210"/>
      <c r="AC205" s="210"/>
      <c r="AD205" s="210"/>
      <c r="AE205" s="210"/>
      <c r="AF205" s="210"/>
      <c r="AG205" s="210" t="s">
        <v>212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2" x14ac:dyDescent="0.2">
      <c r="A206" s="217"/>
      <c r="B206" s="218"/>
      <c r="C206" s="244"/>
      <c r="D206" s="239"/>
      <c r="E206" s="239"/>
      <c r="F206" s="239"/>
      <c r="G206" s="239"/>
      <c r="H206" s="220"/>
      <c r="I206" s="220"/>
      <c r="J206" s="220"/>
      <c r="K206" s="220"/>
      <c r="L206" s="220"/>
      <c r="M206" s="220"/>
      <c r="N206" s="219"/>
      <c r="O206" s="219"/>
      <c r="P206" s="219"/>
      <c r="Q206" s="219"/>
      <c r="R206" s="220"/>
      <c r="S206" s="220"/>
      <c r="T206" s="220"/>
      <c r="U206" s="220"/>
      <c r="V206" s="220"/>
      <c r="W206" s="220"/>
      <c r="X206" s="220"/>
      <c r="Y206" s="220"/>
      <c r="Z206" s="210"/>
      <c r="AA206" s="210"/>
      <c r="AB206" s="210"/>
      <c r="AC206" s="210"/>
      <c r="AD206" s="210"/>
      <c r="AE206" s="210"/>
      <c r="AF206" s="210"/>
      <c r="AG206" s="210" t="s">
        <v>130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ht="21.75" outlineLevel="1" x14ac:dyDescent="0.2">
      <c r="A207" s="229">
        <v>41</v>
      </c>
      <c r="B207" s="230" t="s">
        <v>379</v>
      </c>
      <c r="C207" s="241" t="s">
        <v>380</v>
      </c>
      <c r="D207" s="231" t="s">
        <v>270</v>
      </c>
      <c r="E207" s="232">
        <v>9.6</v>
      </c>
      <c r="F207" s="233"/>
      <c r="G207" s="234">
        <f>ROUND(E207*F207,2)</f>
        <v>0</v>
      </c>
      <c r="H207" s="233"/>
      <c r="I207" s="234">
        <f>ROUND(E207*H207,2)</f>
        <v>0</v>
      </c>
      <c r="J207" s="233"/>
      <c r="K207" s="234">
        <f>ROUND(E207*J207,2)</f>
        <v>0</v>
      </c>
      <c r="L207" s="234">
        <v>21</v>
      </c>
      <c r="M207" s="234">
        <f>G207*(1+L207/100)</f>
        <v>0</v>
      </c>
      <c r="N207" s="232">
        <v>0</v>
      </c>
      <c r="O207" s="232">
        <f>ROUND(E207*N207,2)</f>
        <v>0</v>
      </c>
      <c r="P207" s="232">
        <v>0.77</v>
      </c>
      <c r="Q207" s="232">
        <f>ROUND(E207*P207,2)</f>
        <v>7.39</v>
      </c>
      <c r="R207" s="234" t="s">
        <v>371</v>
      </c>
      <c r="S207" s="234" t="s">
        <v>123</v>
      </c>
      <c r="T207" s="235" t="s">
        <v>123</v>
      </c>
      <c r="U207" s="220">
        <v>1.1505000000000001</v>
      </c>
      <c r="V207" s="220">
        <f>ROUND(E207*U207,2)</f>
        <v>11.04</v>
      </c>
      <c r="W207" s="220"/>
      <c r="X207" s="220" t="s">
        <v>199</v>
      </c>
      <c r="Y207" s="220" t="s">
        <v>126</v>
      </c>
      <c r="Z207" s="210"/>
      <c r="AA207" s="210"/>
      <c r="AB207" s="210"/>
      <c r="AC207" s="210"/>
      <c r="AD207" s="210"/>
      <c r="AE207" s="210"/>
      <c r="AF207" s="210"/>
      <c r="AG207" s="210" t="s">
        <v>200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2" x14ac:dyDescent="0.2">
      <c r="A208" s="217"/>
      <c r="B208" s="218"/>
      <c r="C208" s="254" t="s">
        <v>381</v>
      </c>
      <c r="D208" s="249"/>
      <c r="E208" s="250">
        <v>9.6</v>
      </c>
      <c r="F208" s="220"/>
      <c r="G208" s="220"/>
      <c r="H208" s="220"/>
      <c r="I208" s="220"/>
      <c r="J208" s="220"/>
      <c r="K208" s="220"/>
      <c r="L208" s="220"/>
      <c r="M208" s="220"/>
      <c r="N208" s="219"/>
      <c r="O208" s="219"/>
      <c r="P208" s="219"/>
      <c r="Q208" s="219"/>
      <c r="R208" s="220"/>
      <c r="S208" s="220"/>
      <c r="T208" s="220"/>
      <c r="U208" s="220"/>
      <c r="V208" s="220"/>
      <c r="W208" s="220"/>
      <c r="X208" s="220"/>
      <c r="Y208" s="220"/>
      <c r="Z208" s="210"/>
      <c r="AA208" s="210"/>
      <c r="AB208" s="210"/>
      <c r="AC208" s="210"/>
      <c r="AD208" s="210"/>
      <c r="AE208" s="210"/>
      <c r="AF208" s="210"/>
      <c r="AG208" s="210" t="s">
        <v>212</v>
      </c>
      <c r="AH208" s="210">
        <v>0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2" x14ac:dyDescent="0.2">
      <c r="A209" s="217"/>
      <c r="B209" s="218"/>
      <c r="C209" s="244"/>
      <c r="D209" s="239"/>
      <c r="E209" s="239"/>
      <c r="F209" s="239"/>
      <c r="G209" s="239"/>
      <c r="H209" s="220"/>
      <c r="I209" s="220"/>
      <c r="J209" s="220"/>
      <c r="K209" s="220"/>
      <c r="L209" s="220"/>
      <c r="M209" s="220"/>
      <c r="N209" s="219"/>
      <c r="O209" s="219"/>
      <c r="P209" s="219"/>
      <c r="Q209" s="219"/>
      <c r="R209" s="220"/>
      <c r="S209" s="220"/>
      <c r="T209" s="220"/>
      <c r="U209" s="220"/>
      <c r="V209" s="220"/>
      <c r="W209" s="220"/>
      <c r="X209" s="220"/>
      <c r="Y209" s="220"/>
      <c r="Z209" s="210"/>
      <c r="AA209" s="210"/>
      <c r="AB209" s="210"/>
      <c r="AC209" s="210"/>
      <c r="AD209" s="210"/>
      <c r="AE209" s="210"/>
      <c r="AF209" s="210"/>
      <c r="AG209" s="210" t="s">
        <v>130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ht="21.75" outlineLevel="1" x14ac:dyDescent="0.2">
      <c r="A210" s="229">
        <v>42</v>
      </c>
      <c r="B210" s="230" t="s">
        <v>382</v>
      </c>
      <c r="C210" s="241" t="s">
        <v>383</v>
      </c>
      <c r="D210" s="231" t="s">
        <v>270</v>
      </c>
      <c r="E210" s="232">
        <v>10.6</v>
      </c>
      <c r="F210" s="233"/>
      <c r="G210" s="234">
        <f>ROUND(E210*F210,2)</f>
        <v>0</v>
      </c>
      <c r="H210" s="233"/>
      <c r="I210" s="234">
        <f>ROUND(E210*H210,2)</f>
        <v>0</v>
      </c>
      <c r="J210" s="233"/>
      <c r="K210" s="234">
        <f>ROUND(E210*J210,2)</f>
        <v>0</v>
      </c>
      <c r="L210" s="234">
        <v>21</v>
      </c>
      <c r="M210" s="234">
        <f>G210*(1+L210/100)</f>
        <v>0</v>
      </c>
      <c r="N210" s="232">
        <v>0</v>
      </c>
      <c r="O210" s="232">
        <f>ROUND(E210*N210,2)</f>
        <v>0</v>
      </c>
      <c r="P210" s="232">
        <v>0.22</v>
      </c>
      <c r="Q210" s="232">
        <f>ROUND(E210*P210,2)</f>
        <v>2.33</v>
      </c>
      <c r="R210" s="234" t="s">
        <v>371</v>
      </c>
      <c r="S210" s="234" t="s">
        <v>123</v>
      </c>
      <c r="T210" s="235" t="s">
        <v>123</v>
      </c>
      <c r="U210" s="220">
        <v>0.38</v>
      </c>
      <c r="V210" s="220">
        <f>ROUND(E210*U210,2)</f>
        <v>4.03</v>
      </c>
      <c r="W210" s="220"/>
      <c r="X210" s="220" t="s">
        <v>199</v>
      </c>
      <c r="Y210" s="220" t="s">
        <v>126</v>
      </c>
      <c r="Z210" s="210"/>
      <c r="AA210" s="210"/>
      <c r="AB210" s="210"/>
      <c r="AC210" s="210"/>
      <c r="AD210" s="210"/>
      <c r="AE210" s="210"/>
      <c r="AF210" s="210"/>
      <c r="AG210" s="210" t="s">
        <v>200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2" x14ac:dyDescent="0.2">
      <c r="A211" s="217"/>
      <c r="B211" s="218"/>
      <c r="C211" s="254" t="s">
        <v>381</v>
      </c>
      <c r="D211" s="249"/>
      <c r="E211" s="250">
        <v>9.6</v>
      </c>
      <c r="F211" s="220"/>
      <c r="G211" s="220"/>
      <c r="H211" s="220"/>
      <c r="I211" s="220"/>
      <c r="J211" s="220"/>
      <c r="K211" s="220"/>
      <c r="L211" s="220"/>
      <c r="M211" s="220"/>
      <c r="N211" s="219"/>
      <c r="O211" s="219"/>
      <c r="P211" s="219"/>
      <c r="Q211" s="219"/>
      <c r="R211" s="220"/>
      <c r="S211" s="220"/>
      <c r="T211" s="220"/>
      <c r="U211" s="220"/>
      <c r="V211" s="220"/>
      <c r="W211" s="220"/>
      <c r="X211" s="220"/>
      <c r="Y211" s="220"/>
      <c r="Z211" s="210"/>
      <c r="AA211" s="210"/>
      <c r="AB211" s="210"/>
      <c r="AC211" s="210"/>
      <c r="AD211" s="210"/>
      <c r="AE211" s="210"/>
      <c r="AF211" s="210"/>
      <c r="AG211" s="210" t="s">
        <v>212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3" x14ac:dyDescent="0.2">
      <c r="A212" s="217"/>
      <c r="B212" s="218"/>
      <c r="C212" s="254" t="s">
        <v>378</v>
      </c>
      <c r="D212" s="249"/>
      <c r="E212" s="250">
        <v>1</v>
      </c>
      <c r="F212" s="220"/>
      <c r="G212" s="220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20"/>
      <c r="Z212" s="210"/>
      <c r="AA212" s="210"/>
      <c r="AB212" s="210"/>
      <c r="AC212" s="210"/>
      <c r="AD212" s="210"/>
      <c r="AE212" s="210"/>
      <c r="AF212" s="210"/>
      <c r="AG212" s="210" t="s">
        <v>212</v>
      </c>
      <c r="AH212" s="210">
        <v>0</v>
      </c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2" x14ac:dyDescent="0.2">
      <c r="A213" s="217"/>
      <c r="B213" s="218"/>
      <c r="C213" s="244"/>
      <c r="D213" s="239"/>
      <c r="E213" s="239"/>
      <c r="F213" s="239"/>
      <c r="G213" s="239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20"/>
      <c r="Z213" s="210"/>
      <c r="AA213" s="210"/>
      <c r="AB213" s="210"/>
      <c r="AC213" s="210"/>
      <c r="AD213" s="210"/>
      <c r="AE213" s="210"/>
      <c r="AF213" s="210"/>
      <c r="AG213" s="210" t="s">
        <v>130</v>
      </c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ht="21.75" outlineLevel="1" x14ac:dyDescent="0.2">
      <c r="A214" s="229">
        <v>43</v>
      </c>
      <c r="B214" s="230" t="s">
        <v>382</v>
      </c>
      <c r="C214" s="241" t="s">
        <v>383</v>
      </c>
      <c r="D214" s="231" t="s">
        <v>270</v>
      </c>
      <c r="E214" s="232">
        <v>10.6</v>
      </c>
      <c r="F214" s="233"/>
      <c r="G214" s="234">
        <f>ROUND(E214*F214,2)</f>
        <v>0</v>
      </c>
      <c r="H214" s="233"/>
      <c r="I214" s="234">
        <f>ROUND(E214*H214,2)</f>
        <v>0</v>
      </c>
      <c r="J214" s="233"/>
      <c r="K214" s="234">
        <f>ROUND(E214*J214,2)</f>
        <v>0</v>
      </c>
      <c r="L214" s="234">
        <v>21</v>
      </c>
      <c r="M214" s="234">
        <f>G214*(1+L214/100)</f>
        <v>0</v>
      </c>
      <c r="N214" s="232">
        <v>0</v>
      </c>
      <c r="O214" s="232">
        <f>ROUND(E214*N214,2)</f>
        <v>0</v>
      </c>
      <c r="P214" s="232">
        <v>0.22</v>
      </c>
      <c r="Q214" s="232">
        <f>ROUND(E214*P214,2)</f>
        <v>2.33</v>
      </c>
      <c r="R214" s="234" t="s">
        <v>371</v>
      </c>
      <c r="S214" s="234" t="s">
        <v>123</v>
      </c>
      <c r="T214" s="235" t="s">
        <v>123</v>
      </c>
      <c r="U214" s="220">
        <v>0.38</v>
      </c>
      <c r="V214" s="220">
        <f>ROUND(E214*U214,2)</f>
        <v>4.03</v>
      </c>
      <c r="W214" s="220"/>
      <c r="X214" s="220" t="s">
        <v>199</v>
      </c>
      <c r="Y214" s="220" t="s">
        <v>126</v>
      </c>
      <c r="Z214" s="210"/>
      <c r="AA214" s="210"/>
      <c r="AB214" s="210"/>
      <c r="AC214" s="210"/>
      <c r="AD214" s="210"/>
      <c r="AE214" s="210"/>
      <c r="AF214" s="210"/>
      <c r="AG214" s="210" t="s">
        <v>200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2" x14ac:dyDescent="0.2">
      <c r="A215" s="217"/>
      <c r="B215" s="218"/>
      <c r="C215" s="242" t="s">
        <v>384</v>
      </c>
      <c r="D215" s="236"/>
      <c r="E215" s="236"/>
      <c r="F215" s="236"/>
      <c r="G215" s="236"/>
      <c r="H215" s="220"/>
      <c r="I215" s="220"/>
      <c r="J215" s="220"/>
      <c r="K215" s="220"/>
      <c r="L215" s="220"/>
      <c r="M215" s="220"/>
      <c r="N215" s="219"/>
      <c r="O215" s="219"/>
      <c r="P215" s="219"/>
      <c r="Q215" s="219"/>
      <c r="R215" s="220"/>
      <c r="S215" s="220"/>
      <c r="T215" s="220"/>
      <c r="U215" s="220"/>
      <c r="V215" s="220"/>
      <c r="W215" s="220"/>
      <c r="X215" s="220"/>
      <c r="Y215" s="220"/>
      <c r="Z215" s="210"/>
      <c r="AA215" s="210"/>
      <c r="AB215" s="210"/>
      <c r="AC215" s="210"/>
      <c r="AD215" s="210"/>
      <c r="AE215" s="210"/>
      <c r="AF215" s="210"/>
      <c r="AG215" s="210" t="s">
        <v>128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2" x14ac:dyDescent="0.2">
      <c r="A216" s="217"/>
      <c r="B216" s="218"/>
      <c r="C216" s="254" t="s">
        <v>381</v>
      </c>
      <c r="D216" s="249"/>
      <c r="E216" s="250">
        <v>9.6</v>
      </c>
      <c r="F216" s="220"/>
      <c r="G216" s="220"/>
      <c r="H216" s="220"/>
      <c r="I216" s="220"/>
      <c r="J216" s="220"/>
      <c r="K216" s="220"/>
      <c r="L216" s="220"/>
      <c r="M216" s="220"/>
      <c r="N216" s="219"/>
      <c r="O216" s="219"/>
      <c r="P216" s="219"/>
      <c r="Q216" s="219"/>
      <c r="R216" s="220"/>
      <c r="S216" s="220"/>
      <c r="T216" s="220"/>
      <c r="U216" s="220"/>
      <c r="V216" s="220"/>
      <c r="W216" s="220"/>
      <c r="X216" s="220"/>
      <c r="Y216" s="220"/>
      <c r="Z216" s="210"/>
      <c r="AA216" s="210"/>
      <c r="AB216" s="210"/>
      <c r="AC216" s="210"/>
      <c r="AD216" s="210"/>
      <c r="AE216" s="210"/>
      <c r="AF216" s="210"/>
      <c r="AG216" s="210" t="s">
        <v>212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3" x14ac:dyDescent="0.2">
      <c r="A217" s="217"/>
      <c r="B217" s="218"/>
      <c r="C217" s="254" t="s">
        <v>385</v>
      </c>
      <c r="D217" s="249"/>
      <c r="E217" s="250">
        <v>1</v>
      </c>
      <c r="F217" s="220"/>
      <c r="G217" s="220"/>
      <c r="H217" s="220"/>
      <c r="I217" s="220"/>
      <c r="J217" s="220"/>
      <c r="K217" s="220"/>
      <c r="L217" s="220"/>
      <c r="M217" s="220"/>
      <c r="N217" s="219"/>
      <c r="O217" s="219"/>
      <c r="P217" s="219"/>
      <c r="Q217" s="219"/>
      <c r="R217" s="220"/>
      <c r="S217" s="220"/>
      <c r="T217" s="220"/>
      <c r="U217" s="220"/>
      <c r="V217" s="220"/>
      <c r="W217" s="220"/>
      <c r="X217" s="220"/>
      <c r="Y217" s="220"/>
      <c r="Z217" s="210"/>
      <c r="AA217" s="210"/>
      <c r="AB217" s="210"/>
      <c r="AC217" s="210"/>
      <c r="AD217" s="210"/>
      <c r="AE217" s="210"/>
      <c r="AF217" s="210"/>
      <c r="AG217" s="210" t="s">
        <v>212</v>
      </c>
      <c r="AH217" s="210">
        <v>0</v>
      </c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">
      <c r="A218" s="217"/>
      <c r="B218" s="218"/>
      <c r="C218" s="244"/>
      <c r="D218" s="239"/>
      <c r="E218" s="239"/>
      <c r="F218" s="239"/>
      <c r="G218" s="239"/>
      <c r="H218" s="220"/>
      <c r="I218" s="220"/>
      <c r="J218" s="220"/>
      <c r="K218" s="220"/>
      <c r="L218" s="220"/>
      <c r="M218" s="220"/>
      <c r="N218" s="219"/>
      <c r="O218" s="219"/>
      <c r="P218" s="219"/>
      <c r="Q218" s="219"/>
      <c r="R218" s="220"/>
      <c r="S218" s="220"/>
      <c r="T218" s="220"/>
      <c r="U218" s="220"/>
      <c r="V218" s="220"/>
      <c r="W218" s="220"/>
      <c r="X218" s="220"/>
      <c r="Y218" s="220"/>
      <c r="Z218" s="210"/>
      <c r="AA218" s="210"/>
      <c r="AB218" s="210"/>
      <c r="AC218" s="210"/>
      <c r="AD218" s="210"/>
      <c r="AE218" s="210"/>
      <c r="AF218" s="210"/>
      <c r="AG218" s="210" t="s">
        <v>130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ht="21.75" outlineLevel="1" x14ac:dyDescent="0.2">
      <c r="A219" s="229">
        <v>44</v>
      </c>
      <c r="B219" s="230" t="s">
        <v>386</v>
      </c>
      <c r="C219" s="241" t="s">
        <v>387</v>
      </c>
      <c r="D219" s="231" t="s">
        <v>270</v>
      </c>
      <c r="E219" s="232">
        <v>6</v>
      </c>
      <c r="F219" s="233"/>
      <c r="G219" s="234">
        <f>ROUND(E219*F219,2)</f>
        <v>0</v>
      </c>
      <c r="H219" s="233"/>
      <c r="I219" s="234">
        <f>ROUND(E219*H219,2)</f>
        <v>0</v>
      </c>
      <c r="J219" s="233"/>
      <c r="K219" s="234">
        <f>ROUND(E219*J219,2)</f>
        <v>0</v>
      </c>
      <c r="L219" s="234">
        <v>21</v>
      </c>
      <c r="M219" s="234">
        <f>G219*(1+L219/100)</f>
        <v>0</v>
      </c>
      <c r="N219" s="232">
        <v>0</v>
      </c>
      <c r="O219" s="232">
        <f>ROUND(E219*N219,2)</f>
        <v>0</v>
      </c>
      <c r="P219" s="232">
        <v>8.7999999999999995E-2</v>
      </c>
      <c r="Q219" s="232">
        <f>ROUND(E219*P219,2)</f>
        <v>0.53</v>
      </c>
      <c r="R219" s="234" t="s">
        <v>371</v>
      </c>
      <c r="S219" s="234" t="s">
        <v>123</v>
      </c>
      <c r="T219" s="235" t="s">
        <v>123</v>
      </c>
      <c r="U219" s="220">
        <v>7.1999999999999995E-2</v>
      </c>
      <c r="V219" s="220">
        <f>ROUND(E219*U219,2)</f>
        <v>0.43</v>
      </c>
      <c r="W219" s="220"/>
      <c r="X219" s="220" t="s">
        <v>199</v>
      </c>
      <c r="Y219" s="220" t="s">
        <v>126</v>
      </c>
      <c r="Z219" s="210"/>
      <c r="AA219" s="210"/>
      <c r="AB219" s="210"/>
      <c r="AC219" s="210"/>
      <c r="AD219" s="210"/>
      <c r="AE219" s="210"/>
      <c r="AF219" s="210"/>
      <c r="AG219" s="210" t="s">
        <v>200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ht="21.75" outlineLevel="2" x14ac:dyDescent="0.2">
      <c r="A220" s="217"/>
      <c r="B220" s="218"/>
      <c r="C220" s="253" t="s">
        <v>388</v>
      </c>
      <c r="D220" s="251"/>
      <c r="E220" s="251"/>
      <c r="F220" s="251"/>
      <c r="G220" s="251"/>
      <c r="H220" s="220"/>
      <c r="I220" s="220"/>
      <c r="J220" s="220"/>
      <c r="K220" s="220"/>
      <c r="L220" s="220"/>
      <c r="M220" s="220"/>
      <c r="N220" s="219"/>
      <c r="O220" s="219"/>
      <c r="P220" s="219"/>
      <c r="Q220" s="219"/>
      <c r="R220" s="220"/>
      <c r="S220" s="220"/>
      <c r="T220" s="220"/>
      <c r="U220" s="220"/>
      <c r="V220" s="220"/>
      <c r="W220" s="220"/>
      <c r="X220" s="220"/>
      <c r="Y220" s="220"/>
      <c r="Z220" s="210"/>
      <c r="AA220" s="210"/>
      <c r="AB220" s="210"/>
      <c r="AC220" s="210"/>
      <c r="AD220" s="210"/>
      <c r="AE220" s="210"/>
      <c r="AF220" s="210"/>
      <c r="AG220" s="210" t="s">
        <v>202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37" t="str">
        <f>C220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20" s="210"/>
      <c r="BC220" s="210"/>
      <c r="BD220" s="210"/>
      <c r="BE220" s="210"/>
      <c r="BF220" s="210"/>
      <c r="BG220" s="210"/>
      <c r="BH220" s="210"/>
    </row>
    <row r="221" spans="1:60" outlineLevel="2" x14ac:dyDescent="0.2">
      <c r="A221" s="217"/>
      <c r="B221" s="218"/>
      <c r="C221" s="254" t="s">
        <v>389</v>
      </c>
      <c r="D221" s="249"/>
      <c r="E221" s="250">
        <v>6</v>
      </c>
      <c r="F221" s="220"/>
      <c r="G221" s="220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10"/>
      <c r="AA221" s="210"/>
      <c r="AB221" s="210"/>
      <c r="AC221" s="210"/>
      <c r="AD221" s="210"/>
      <c r="AE221" s="210"/>
      <c r="AF221" s="210"/>
      <c r="AG221" s="210" t="s">
        <v>212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2" x14ac:dyDescent="0.2">
      <c r="A222" s="217"/>
      <c r="B222" s="218"/>
      <c r="C222" s="244"/>
      <c r="D222" s="239"/>
      <c r="E222" s="239"/>
      <c r="F222" s="239"/>
      <c r="G222" s="239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20"/>
      <c r="Z222" s="210"/>
      <c r="AA222" s="210"/>
      <c r="AB222" s="210"/>
      <c r="AC222" s="210"/>
      <c r="AD222" s="210"/>
      <c r="AE222" s="210"/>
      <c r="AF222" s="210"/>
      <c r="AG222" s="210" t="s">
        <v>130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ht="21.75" outlineLevel="1" x14ac:dyDescent="0.2">
      <c r="A223" s="229">
        <v>45</v>
      </c>
      <c r="B223" s="230" t="s">
        <v>390</v>
      </c>
      <c r="C223" s="241" t="s">
        <v>391</v>
      </c>
      <c r="D223" s="231" t="s">
        <v>270</v>
      </c>
      <c r="E223" s="232">
        <v>3</v>
      </c>
      <c r="F223" s="233"/>
      <c r="G223" s="234">
        <f>ROUND(E223*F223,2)</f>
        <v>0</v>
      </c>
      <c r="H223" s="233"/>
      <c r="I223" s="234">
        <f>ROUND(E223*H223,2)</f>
        <v>0</v>
      </c>
      <c r="J223" s="233"/>
      <c r="K223" s="234">
        <f>ROUND(E223*J223,2)</f>
        <v>0</v>
      </c>
      <c r="L223" s="234">
        <v>21</v>
      </c>
      <c r="M223" s="234">
        <f>G223*(1+L223/100)</f>
        <v>0</v>
      </c>
      <c r="N223" s="232">
        <v>0</v>
      </c>
      <c r="O223" s="232">
        <f>ROUND(E223*N223,2)</f>
        <v>0</v>
      </c>
      <c r="P223" s="232">
        <v>0.17599999999999999</v>
      </c>
      <c r="Q223" s="232">
        <f>ROUND(E223*P223,2)</f>
        <v>0.53</v>
      </c>
      <c r="R223" s="234" t="s">
        <v>371</v>
      </c>
      <c r="S223" s="234" t="s">
        <v>123</v>
      </c>
      <c r="T223" s="235" t="s">
        <v>123</v>
      </c>
      <c r="U223" s="220">
        <v>0.104</v>
      </c>
      <c r="V223" s="220">
        <f>ROUND(E223*U223,2)</f>
        <v>0.31</v>
      </c>
      <c r="W223" s="220"/>
      <c r="X223" s="220" t="s">
        <v>199</v>
      </c>
      <c r="Y223" s="220" t="s">
        <v>126</v>
      </c>
      <c r="Z223" s="210"/>
      <c r="AA223" s="210"/>
      <c r="AB223" s="210"/>
      <c r="AC223" s="210"/>
      <c r="AD223" s="210"/>
      <c r="AE223" s="210"/>
      <c r="AF223" s="210"/>
      <c r="AG223" s="210" t="s">
        <v>200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ht="21.75" outlineLevel="2" x14ac:dyDescent="0.2">
      <c r="A224" s="217"/>
      <c r="B224" s="218"/>
      <c r="C224" s="253" t="s">
        <v>388</v>
      </c>
      <c r="D224" s="251"/>
      <c r="E224" s="251"/>
      <c r="F224" s="251"/>
      <c r="G224" s="251"/>
      <c r="H224" s="220"/>
      <c r="I224" s="220"/>
      <c r="J224" s="220"/>
      <c r="K224" s="220"/>
      <c r="L224" s="220"/>
      <c r="M224" s="220"/>
      <c r="N224" s="219"/>
      <c r="O224" s="219"/>
      <c r="P224" s="219"/>
      <c r="Q224" s="219"/>
      <c r="R224" s="220"/>
      <c r="S224" s="220"/>
      <c r="T224" s="220"/>
      <c r="U224" s="220"/>
      <c r="V224" s="220"/>
      <c r="W224" s="220"/>
      <c r="X224" s="220"/>
      <c r="Y224" s="220"/>
      <c r="Z224" s="210"/>
      <c r="AA224" s="210"/>
      <c r="AB224" s="210"/>
      <c r="AC224" s="210"/>
      <c r="AD224" s="210"/>
      <c r="AE224" s="210"/>
      <c r="AF224" s="210"/>
      <c r="AG224" s="210" t="s">
        <v>202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37" t="str">
        <f>C224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17"/>
      <c r="B225" s="218"/>
      <c r="C225" s="254" t="s">
        <v>392</v>
      </c>
      <c r="D225" s="249"/>
      <c r="E225" s="250">
        <v>3</v>
      </c>
      <c r="F225" s="220"/>
      <c r="G225" s="220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10"/>
      <c r="AA225" s="210"/>
      <c r="AB225" s="210"/>
      <c r="AC225" s="210"/>
      <c r="AD225" s="210"/>
      <c r="AE225" s="210"/>
      <c r="AF225" s="210"/>
      <c r="AG225" s="210" t="s">
        <v>212</v>
      </c>
      <c r="AH225" s="210">
        <v>0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2" x14ac:dyDescent="0.2">
      <c r="A226" s="217"/>
      <c r="B226" s="218"/>
      <c r="C226" s="244"/>
      <c r="D226" s="239"/>
      <c r="E226" s="239"/>
      <c r="F226" s="239"/>
      <c r="G226" s="239"/>
      <c r="H226" s="220"/>
      <c r="I226" s="220"/>
      <c r="J226" s="220"/>
      <c r="K226" s="220"/>
      <c r="L226" s="220"/>
      <c r="M226" s="220"/>
      <c r="N226" s="219"/>
      <c r="O226" s="219"/>
      <c r="P226" s="219"/>
      <c r="Q226" s="219"/>
      <c r="R226" s="220"/>
      <c r="S226" s="220"/>
      <c r="T226" s="220"/>
      <c r="U226" s="220"/>
      <c r="V226" s="220"/>
      <c r="W226" s="220"/>
      <c r="X226" s="220"/>
      <c r="Y226" s="220"/>
      <c r="Z226" s="210"/>
      <c r="AA226" s="210"/>
      <c r="AB226" s="210"/>
      <c r="AC226" s="210"/>
      <c r="AD226" s="210"/>
      <c r="AE226" s="210"/>
      <c r="AF226" s="210"/>
      <c r="AG226" s="210" t="s">
        <v>130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">
      <c r="A227" s="229">
        <v>46</v>
      </c>
      <c r="B227" s="230" t="s">
        <v>393</v>
      </c>
      <c r="C227" s="241" t="s">
        <v>394</v>
      </c>
      <c r="D227" s="231" t="s">
        <v>209</v>
      </c>
      <c r="E227" s="232">
        <v>29.6</v>
      </c>
      <c r="F227" s="233"/>
      <c r="G227" s="234">
        <f>ROUND(E227*F227,2)</f>
        <v>0</v>
      </c>
      <c r="H227" s="233"/>
      <c r="I227" s="234">
        <f>ROUND(E227*H227,2)</f>
        <v>0</v>
      </c>
      <c r="J227" s="233"/>
      <c r="K227" s="234">
        <f>ROUND(E227*J227,2)</f>
        <v>0</v>
      </c>
      <c r="L227" s="234">
        <v>21</v>
      </c>
      <c r="M227" s="234">
        <f>G227*(1+L227/100)</f>
        <v>0</v>
      </c>
      <c r="N227" s="232">
        <v>0</v>
      </c>
      <c r="O227" s="232">
        <f>ROUND(E227*N227,2)</f>
        <v>0</v>
      </c>
      <c r="P227" s="232">
        <v>0.27</v>
      </c>
      <c r="Q227" s="232">
        <f>ROUND(E227*P227,2)</f>
        <v>7.99</v>
      </c>
      <c r="R227" s="234" t="s">
        <v>371</v>
      </c>
      <c r="S227" s="234" t="s">
        <v>123</v>
      </c>
      <c r="T227" s="235" t="s">
        <v>123</v>
      </c>
      <c r="U227" s="220">
        <v>0.123</v>
      </c>
      <c r="V227" s="220">
        <f>ROUND(E227*U227,2)</f>
        <v>3.64</v>
      </c>
      <c r="W227" s="220"/>
      <c r="X227" s="220" t="s">
        <v>199</v>
      </c>
      <c r="Y227" s="220" t="s">
        <v>126</v>
      </c>
      <c r="Z227" s="210"/>
      <c r="AA227" s="210"/>
      <c r="AB227" s="210"/>
      <c r="AC227" s="210"/>
      <c r="AD227" s="210"/>
      <c r="AE227" s="210"/>
      <c r="AF227" s="210"/>
      <c r="AG227" s="210" t="s">
        <v>200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2" x14ac:dyDescent="0.2">
      <c r="A228" s="217"/>
      <c r="B228" s="218"/>
      <c r="C228" s="253" t="s">
        <v>395</v>
      </c>
      <c r="D228" s="251"/>
      <c r="E228" s="251"/>
      <c r="F228" s="251"/>
      <c r="G228" s="251"/>
      <c r="H228" s="220"/>
      <c r="I228" s="220"/>
      <c r="J228" s="220"/>
      <c r="K228" s="220"/>
      <c r="L228" s="220"/>
      <c r="M228" s="220"/>
      <c r="N228" s="219"/>
      <c r="O228" s="219"/>
      <c r="P228" s="219"/>
      <c r="Q228" s="219"/>
      <c r="R228" s="220"/>
      <c r="S228" s="220"/>
      <c r="T228" s="220"/>
      <c r="U228" s="220"/>
      <c r="V228" s="220"/>
      <c r="W228" s="220"/>
      <c r="X228" s="220"/>
      <c r="Y228" s="220"/>
      <c r="Z228" s="210"/>
      <c r="AA228" s="210"/>
      <c r="AB228" s="210"/>
      <c r="AC228" s="210"/>
      <c r="AD228" s="210"/>
      <c r="AE228" s="210"/>
      <c r="AF228" s="210"/>
      <c r="AG228" s="210" t="s">
        <v>202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37" t="str">
        <f>C228</f>
        <v>s vybouráním lože, s přemístěním hmot na skládku na vzdálenost do 3 m nebo naložením na dopravní prostředek</v>
      </c>
      <c r="BB228" s="210"/>
      <c r="BC228" s="210"/>
      <c r="BD228" s="210"/>
      <c r="BE228" s="210"/>
      <c r="BF228" s="210"/>
      <c r="BG228" s="210"/>
      <c r="BH228" s="210"/>
    </row>
    <row r="229" spans="1:60" outlineLevel="2" x14ac:dyDescent="0.2">
      <c r="A229" s="217"/>
      <c r="B229" s="218"/>
      <c r="C229" s="254" t="s">
        <v>396</v>
      </c>
      <c r="D229" s="249"/>
      <c r="E229" s="250">
        <v>29.6</v>
      </c>
      <c r="F229" s="220"/>
      <c r="G229" s="220"/>
      <c r="H229" s="220"/>
      <c r="I229" s="220"/>
      <c r="J229" s="220"/>
      <c r="K229" s="220"/>
      <c r="L229" s="220"/>
      <c r="M229" s="220"/>
      <c r="N229" s="219"/>
      <c r="O229" s="219"/>
      <c r="P229" s="219"/>
      <c r="Q229" s="219"/>
      <c r="R229" s="220"/>
      <c r="S229" s="220"/>
      <c r="T229" s="220"/>
      <c r="U229" s="220"/>
      <c r="V229" s="220"/>
      <c r="W229" s="220"/>
      <c r="X229" s="220"/>
      <c r="Y229" s="220"/>
      <c r="Z229" s="210"/>
      <c r="AA229" s="210"/>
      <c r="AB229" s="210"/>
      <c r="AC229" s="210"/>
      <c r="AD229" s="210"/>
      <c r="AE229" s="210"/>
      <c r="AF229" s="210"/>
      <c r="AG229" s="210" t="s">
        <v>212</v>
      </c>
      <c r="AH229" s="210">
        <v>0</v>
      </c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2" x14ac:dyDescent="0.2">
      <c r="A230" s="217"/>
      <c r="B230" s="218"/>
      <c r="C230" s="244"/>
      <c r="D230" s="239"/>
      <c r="E230" s="239"/>
      <c r="F230" s="239"/>
      <c r="G230" s="239"/>
      <c r="H230" s="220"/>
      <c r="I230" s="220"/>
      <c r="J230" s="220"/>
      <c r="K230" s="220"/>
      <c r="L230" s="220"/>
      <c r="M230" s="220"/>
      <c r="N230" s="219"/>
      <c r="O230" s="219"/>
      <c r="P230" s="219"/>
      <c r="Q230" s="219"/>
      <c r="R230" s="220"/>
      <c r="S230" s="220"/>
      <c r="T230" s="220"/>
      <c r="U230" s="220"/>
      <c r="V230" s="220"/>
      <c r="W230" s="220"/>
      <c r="X230" s="220"/>
      <c r="Y230" s="220"/>
      <c r="Z230" s="210"/>
      <c r="AA230" s="210"/>
      <c r="AB230" s="210"/>
      <c r="AC230" s="210"/>
      <c r="AD230" s="210"/>
      <c r="AE230" s="210"/>
      <c r="AF230" s="210"/>
      <c r="AG230" s="210" t="s">
        <v>130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1" x14ac:dyDescent="0.2">
      <c r="A231" s="229">
        <v>47</v>
      </c>
      <c r="B231" s="230" t="s">
        <v>397</v>
      </c>
      <c r="C231" s="241" t="s">
        <v>398</v>
      </c>
      <c r="D231" s="231" t="s">
        <v>209</v>
      </c>
      <c r="E231" s="232">
        <v>24</v>
      </c>
      <c r="F231" s="233"/>
      <c r="G231" s="234">
        <f>ROUND(E231*F231,2)</f>
        <v>0</v>
      </c>
      <c r="H231" s="233"/>
      <c r="I231" s="234">
        <f>ROUND(E231*H231,2)</f>
        <v>0</v>
      </c>
      <c r="J231" s="233"/>
      <c r="K231" s="234">
        <f>ROUND(E231*J231,2)</f>
        <v>0</v>
      </c>
      <c r="L231" s="234">
        <v>21</v>
      </c>
      <c r="M231" s="234">
        <f>G231*(1+L231/100)</f>
        <v>0</v>
      </c>
      <c r="N231" s="232">
        <v>0</v>
      </c>
      <c r="O231" s="232">
        <f>ROUND(E231*N231,2)</f>
        <v>0</v>
      </c>
      <c r="P231" s="232">
        <v>0</v>
      </c>
      <c r="Q231" s="232">
        <f>ROUND(E231*P231,2)</f>
        <v>0</v>
      </c>
      <c r="R231" s="234" t="s">
        <v>371</v>
      </c>
      <c r="S231" s="234" t="s">
        <v>123</v>
      </c>
      <c r="T231" s="235" t="s">
        <v>123</v>
      </c>
      <c r="U231" s="220">
        <v>3.6999999999999998E-2</v>
      </c>
      <c r="V231" s="220">
        <f>ROUND(E231*U231,2)</f>
        <v>0.89</v>
      </c>
      <c r="W231" s="220"/>
      <c r="X231" s="220" t="s">
        <v>199</v>
      </c>
      <c r="Y231" s="220" t="s">
        <v>126</v>
      </c>
      <c r="Z231" s="210"/>
      <c r="AA231" s="210"/>
      <c r="AB231" s="210"/>
      <c r="AC231" s="210"/>
      <c r="AD231" s="210"/>
      <c r="AE231" s="210"/>
      <c r="AF231" s="210"/>
      <c r="AG231" s="210" t="s">
        <v>399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2" x14ac:dyDescent="0.2">
      <c r="A232" s="217"/>
      <c r="B232" s="218"/>
      <c r="C232" s="253" t="s">
        <v>400</v>
      </c>
      <c r="D232" s="251"/>
      <c r="E232" s="251"/>
      <c r="F232" s="251"/>
      <c r="G232" s="251"/>
      <c r="H232" s="220"/>
      <c r="I232" s="220"/>
      <c r="J232" s="220"/>
      <c r="K232" s="220"/>
      <c r="L232" s="220"/>
      <c r="M232" s="220"/>
      <c r="N232" s="219"/>
      <c r="O232" s="219"/>
      <c r="P232" s="219"/>
      <c r="Q232" s="219"/>
      <c r="R232" s="220"/>
      <c r="S232" s="220"/>
      <c r="T232" s="220"/>
      <c r="U232" s="220"/>
      <c r="V232" s="220"/>
      <c r="W232" s="220"/>
      <c r="X232" s="220"/>
      <c r="Y232" s="220"/>
      <c r="Z232" s="210"/>
      <c r="AA232" s="210"/>
      <c r="AB232" s="210"/>
      <c r="AC232" s="210"/>
      <c r="AD232" s="210"/>
      <c r="AE232" s="210"/>
      <c r="AF232" s="210"/>
      <c r="AG232" s="210" t="s">
        <v>202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2" x14ac:dyDescent="0.2">
      <c r="A233" s="217"/>
      <c r="B233" s="218"/>
      <c r="C233" s="254" t="s">
        <v>401</v>
      </c>
      <c r="D233" s="249"/>
      <c r="E233" s="250">
        <v>6</v>
      </c>
      <c r="F233" s="220"/>
      <c r="G233" s="220"/>
      <c r="H233" s="220"/>
      <c r="I233" s="220"/>
      <c r="J233" s="220"/>
      <c r="K233" s="220"/>
      <c r="L233" s="220"/>
      <c r="M233" s="220"/>
      <c r="N233" s="219"/>
      <c r="O233" s="219"/>
      <c r="P233" s="219"/>
      <c r="Q233" s="219"/>
      <c r="R233" s="220"/>
      <c r="S233" s="220"/>
      <c r="T233" s="220"/>
      <c r="U233" s="220"/>
      <c r="V233" s="220"/>
      <c r="W233" s="220"/>
      <c r="X233" s="220"/>
      <c r="Y233" s="220"/>
      <c r="Z233" s="210"/>
      <c r="AA233" s="210"/>
      <c r="AB233" s="210"/>
      <c r="AC233" s="210"/>
      <c r="AD233" s="210"/>
      <c r="AE233" s="210"/>
      <c r="AF233" s="210"/>
      <c r="AG233" s="210" t="s">
        <v>212</v>
      </c>
      <c r="AH233" s="210">
        <v>0</v>
      </c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3" x14ac:dyDescent="0.2">
      <c r="A234" s="217"/>
      <c r="B234" s="218"/>
      <c r="C234" s="254" t="s">
        <v>402</v>
      </c>
      <c r="D234" s="249"/>
      <c r="E234" s="250">
        <v>18</v>
      </c>
      <c r="F234" s="220"/>
      <c r="G234" s="220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20"/>
      <c r="Z234" s="210"/>
      <c r="AA234" s="210"/>
      <c r="AB234" s="210"/>
      <c r="AC234" s="210"/>
      <c r="AD234" s="210"/>
      <c r="AE234" s="210"/>
      <c r="AF234" s="210"/>
      <c r="AG234" s="210" t="s">
        <v>212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2" x14ac:dyDescent="0.2">
      <c r="A235" s="217"/>
      <c r="B235" s="218"/>
      <c r="C235" s="244"/>
      <c r="D235" s="239"/>
      <c r="E235" s="239"/>
      <c r="F235" s="239"/>
      <c r="G235" s="239"/>
      <c r="H235" s="220"/>
      <c r="I235" s="220"/>
      <c r="J235" s="220"/>
      <c r="K235" s="220"/>
      <c r="L235" s="220"/>
      <c r="M235" s="220"/>
      <c r="N235" s="219"/>
      <c r="O235" s="219"/>
      <c r="P235" s="219"/>
      <c r="Q235" s="219"/>
      <c r="R235" s="220"/>
      <c r="S235" s="220"/>
      <c r="T235" s="220"/>
      <c r="U235" s="220"/>
      <c r="V235" s="220"/>
      <c r="W235" s="220"/>
      <c r="X235" s="220"/>
      <c r="Y235" s="220"/>
      <c r="Z235" s="210"/>
      <c r="AA235" s="210"/>
      <c r="AB235" s="210"/>
      <c r="AC235" s="210"/>
      <c r="AD235" s="210"/>
      <c r="AE235" s="210"/>
      <c r="AF235" s="210"/>
      <c r="AG235" s="210" t="s">
        <v>130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ht="21.75" outlineLevel="1" x14ac:dyDescent="0.2">
      <c r="A236" s="229">
        <v>48</v>
      </c>
      <c r="B236" s="230" t="s">
        <v>403</v>
      </c>
      <c r="C236" s="241" t="s">
        <v>404</v>
      </c>
      <c r="D236" s="231" t="s">
        <v>367</v>
      </c>
      <c r="E236" s="232">
        <v>544.12199999999996</v>
      </c>
      <c r="F236" s="233"/>
      <c r="G236" s="234">
        <f>ROUND(E236*F236,2)</f>
        <v>0</v>
      </c>
      <c r="H236" s="233"/>
      <c r="I236" s="234">
        <f>ROUND(E236*H236,2)</f>
        <v>0</v>
      </c>
      <c r="J236" s="233"/>
      <c r="K236" s="234">
        <f>ROUND(E236*J236,2)</f>
        <v>0</v>
      </c>
      <c r="L236" s="234">
        <v>21</v>
      </c>
      <c r="M236" s="234">
        <f>G236*(1+L236/100)</f>
        <v>0</v>
      </c>
      <c r="N236" s="232">
        <v>0</v>
      </c>
      <c r="O236" s="232">
        <f>ROUND(E236*N236,2)</f>
        <v>0</v>
      </c>
      <c r="P236" s="232">
        <v>0</v>
      </c>
      <c r="Q236" s="232">
        <f>ROUND(E236*P236,2)</f>
        <v>0</v>
      </c>
      <c r="R236" s="234" t="s">
        <v>371</v>
      </c>
      <c r="S236" s="234" t="s">
        <v>123</v>
      </c>
      <c r="T236" s="235" t="s">
        <v>123</v>
      </c>
      <c r="U236" s="220">
        <v>0</v>
      </c>
      <c r="V236" s="220">
        <f>ROUND(E236*U236,2)</f>
        <v>0</v>
      </c>
      <c r="W236" s="220"/>
      <c r="X236" s="220" t="s">
        <v>199</v>
      </c>
      <c r="Y236" s="220" t="s">
        <v>126</v>
      </c>
      <c r="Z236" s="210"/>
      <c r="AA236" s="210"/>
      <c r="AB236" s="210"/>
      <c r="AC236" s="210"/>
      <c r="AD236" s="210"/>
      <c r="AE236" s="210"/>
      <c r="AF236" s="210"/>
      <c r="AG236" s="210" t="s">
        <v>200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2" x14ac:dyDescent="0.2">
      <c r="A237" s="217"/>
      <c r="B237" s="218"/>
      <c r="C237" s="242" t="s">
        <v>405</v>
      </c>
      <c r="D237" s="236"/>
      <c r="E237" s="236"/>
      <c r="F237" s="236"/>
      <c r="G237" s="236"/>
      <c r="H237" s="220"/>
      <c r="I237" s="220"/>
      <c r="J237" s="220"/>
      <c r="K237" s="220"/>
      <c r="L237" s="220"/>
      <c r="M237" s="220"/>
      <c r="N237" s="219"/>
      <c r="O237" s="219"/>
      <c r="P237" s="219"/>
      <c r="Q237" s="219"/>
      <c r="R237" s="220"/>
      <c r="S237" s="220"/>
      <c r="T237" s="220"/>
      <c r="U237" s="220"/>
      <c r="V237" s="220"/>
      <c r="W237" s="220"/>
      <c r="X237" s="220"/>
      <c r="Y237" s="220"/>
      <c r="Z237" s="210"/>
      <c r="AA237" s="210"/>
      <c r="AB237" s="210"/>
      <c r="AC237" s="210"/>
      <c r="AD237" s="210"/>
      <c r="AE237" s="210"/>
      <c r="AF237" s="210"/>
      <c r="AG237" s="210" t="s">
        <v>128</v>
      </c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2" x14ac:dyDescent="0.2">
      <c r="A238" s="217"/>
      <c r="B238" s="218"/>
      <c r="C238" s="254" t="s">
        <v>406</v>
      </c>
      <c r="D238" s="249"/>
      <c r="E238" s="250">
        <v>544.12199999999996</v>
      </c>
      <c r="F238" s="220"/>
      <c r="G238" s="220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20"/>
      <c r="Z238" s="210"/>
      <c r="AA238" s="210"/>
      <c r="AB238" s="210"/>
      <c r="AC238" s="210"/>
      <c r="AD238" s="210"/>
      <c r="AE238" s="210"/>
      <c r="AF238" s="210"/>
      <c r="AG238" s="210" t="s">
        <v>212</v>
      </c>
      <c r="AH238" s="210">
        <v>0</v>
      </c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2" x14ac:dyDescent="0.2">
      <c r="A239" s="217"/>
      <c r="B239" s="218"/>
      <c r="C239" s="244"/>
      <c r="D239" s="239"/>
      <c r="E239" s="239"/>
      <c r="F239" s="239"/>
      <c r="G239" s="239"/>
      <c r="H239" s="220"/>
      <c r="I239" s="220"/>
      <c r="J239" s="220"/>
      <c r="K239" s="220"/>
      <c r="L239" s="220"/>
      <c r="M239" s="220"/>
      <c r="N239" s="219"/>
      <c r="O239" s="219"/>
      <c r="P239" s="219"/>
      <c r="Q239" s="219"/>
      <c r="R239" s="220"/>
      <c r="S239" s="220"/>
      <c r="T239" s="220"/>
      <c r="U239" s="220"/>
      <c r="V239" s="220"/>
      <c r="W239" s="220"/>
      <c r="X239" s="220"/>
      <c r="Y239" s="220"/>
      <c r="Z239" s="210"/>
      <c r="AA239" s="210"/>
      <c r="AB239" s="210"/>
      <c r="AC239" s="210"/>
      <c r="AD239" s="210"/>
      <c r="AE239" s="210"/>
      <c r="AF239" s="210"/>
      <c r="AG239" s="210" t="s">
        <v>130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1" x14ac:dyDescent="0.2">
      <c r="A240" s="229">
        <v>49</v>
      </c>
      <c r="B240" s="230" t="s">
        <v>407</v>
      </c>
      <c r="C240" s="241" t="s">
        <v>408</v>
      </c>
      <c r="D240" s="231" t="s">
        <v>367</v>
      </c>
      <c r="E240" s="232">
        <v>10.6416</v>
      </c>
      <c r="F240" s="233"/>
      <c r="G240" s="234">
        <f>ROUND(E240*F240,2)</f>
        <v>0</v>
      </c>
      <c r="H240" s="233"/>
      <c r="I240" s="234">
        <f>ROUND(E240*H240,2)</f>
        <v>0</v>
      </c>
      <c r="J240" s="233"/>
      <c r="K240" s="234">
        <f>ROUND(E240*J240,2)</f>
        <v>0</v>
      </c>
      <c r="L240" s="234">
        <v>21</v>
      </c>
      <c r="M240" s="234">
        <f>G240*(1+L240/100)</f>
        <v>0</v>
      </c>
      <c r="N240" s="232">
        <v>0</v>
      </c>
      <c r="O240" s="232">
        <f>ROUND(E240*N240,2)</f>
        <v>0</v>
      </c>
      <c r="P240" s="232">
        <v>0</v>
      </c>
      <c r="Q240" s="232">
        <f>ROUND(E240*P240,2)</f>
        <v>0</v>
      </c>
      <c r="R240" s="234" t="s">
        <v>409</v>
      </c>
      <c r="S240" s="234" t="s">
        <v>123</v>
      </c>
      <c r="T240" s="235" t="s">
        <v>124</v>
      </c>
      <c r="U240" s="220">
        <v>0</v>
      </c>
      <c r="V240" s="220">
        <f>ROUND(E240*U240,2)</f>
        <v>0</v>
      </c>
      <c r="W240" s="220"/>
      <c r="X240" s="220" t="s">
        <v>199</v>
      </c>
      <c r="Y240" s="220" t="s">
        <v>126</v>
      </c>
      <c r="Z240" s="210"/>
      <c r="AA240" s="210"/>
      <c r="AB240" s="210"/>
      <c r="AC240" s="210"/>
      <c r="AD240" s="210"/>
      <c r="AE240" s="210"/>
      <c r="AF240" s="210"/>
      <c r="AG240" s="210" t="s">
        <v>200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2" x14ac:dyDescent="0.2">
      <c r="A241" s="217"/>
      <c r="B241" s="218"/>
      <c r="C241" s="242" t="s">
        <v>410</v>
      </c>
      <c r="D241" s="236"/>
      <c r="E241" s="236"/>
      <c r="F241" s="236"/>
      <c r="G241" s="236"/>
      <c r="H241" s="220"/>
      <c r="I241" s="220"/>
      <c r="J241" s="220"/>
      <c r="K241" s="220"/>
      <c r="L241" s="220"/>
      <c r="M241" s="220"/>
      <c r="N241" s="219"/>
      <c r="O241" s="219"/>
      <c r="P241" s="219"/>
      <c r="Q241" s="219"/>
      <c r="R241" s="220"/>
      <c r="S241" s="220"/>
      <c r="T241" s="220"/>
      <c r="U241" s="220"/>
      <c r="V241" s="220"/>
      <c r="W241" s="220"/>
      <c r="X241" s="220"/>
      <c r="Y241" s="220"/>
      <c r="Z241" s="210"/>
      <c r="AA241" s="210"/>
      <c r="AB241" s="210"/>
      <c r="AC241" s="210"/>
      <c r="AD241" s="210"/>
      <c r="AE241" s="210"/>
      <c r="AF241" s="210"/>
      <c r="AG241" s="210" t="s">
        <v>128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2" x14ac:dyDescent="0.2">
      <c r="A242" s="217"/>
      <c r="B242" s="218"/>
      <c r="C242" s="254" t="s">
        <v>411</v>
      </c>
      <c r="D242" s="249"/>
      <c r="E242" s="250">
        <v>2.6496</v>
      </c>
      <c r="F242" s="220"/>
      <c r="G242" s="220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20"/>
      <c r="Z242" s="210"/>
      <c r="AA242" s="210"/>
      <c r="AB242" s="210"/>
      <c r="AC242" s="210"/>
      <c r="AD242" s="210"/>
      <c r="AE242" s="210"/>
      <c r="AF242" s="210"/>
      <c r="AG242" s="210" t="s">
        <v>212</v>
      </c>
      <c r="AH242" s="210">
        <v>7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3" x14ac:dyDescent="0.2">
      <c r="A243" s="217"/>
      <c r="B243" s="218"/>
      <c r="C243" s="254" t="s">
        <v>412</v>
      </c>
      <c r="D243" s="249"/>
      <c r="E243" s="250">
        <v>7.992</v>
      </c>
      <c r="F243" s="220"/>
      <c r="G243" s="220"/>
      <c r="H243" s="220"/>
      <c r="I243" s="220"/>
      <c r="J243" s="220"/>
      <c r="K243" s="220"/>
      <c r="L243" s="220"/>
      <c r="M243" s="220"/>
      <c r="N243" s="219"/>
      <c r="O243" s="219"/>
      <c r="P243" s="219"/>
      <c r="Q243" s="219"/>
      <c r="R243" s="220"/>
      <c r="S243" s="220"/>
      <c r="T243" s="220"/>
      <c r="U243" s="220"/>
      <c r="V243" s="220"/>
      <c r="W243" s="220"/>
      <c r="X243" s="220"/>
      <c r="Y243" s="220"/>
      <c r="Z243" s="210"/>
      <c r="AA243" s="210"/>
      <c r="AB243" s="210"/>
      <c r="AC243" s="210"/>
      <c r="AD243" s="210"/>
      <c r="AE243" s="210"/>
      <c r="AF243" s="210"/>
      <c r="AG243" s="210" t="s">
        <v>212</v>
      </c>
      <c r="AH243" s="210">
        <v>7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2" x14ac:dyDescent="0.2">
      <c r="A244" s="217"/>
      <c r="B244" s="218"/>
      <c r="C244" s="244"/>
      <c r="D244" s="239"/>
      <c r="E244" s="239"/>
      <c r="F244" s="239"/>
      <c r="G244" s="239"/>
      <c r="H244" s="220"/>
      <c r="I244" s="220"/>
      <c r="J244" s="220"/>
      <c r="K244" s="220"/>
      <c r="L244" s="220"/>
      <c r="M244" s="220"/>
      <c r="N244" s="219"/>
      <c r="O244" s="219"/>
      <c r="P244" s="219"/>
      <c r="Q244" s="219"/>
      <c r="R244" s="220"/>
      <c r="S244" s="220"/>
      <c r="T244" s="220"/>
      <c r="U244" s="220"/>
      <c r="V244" s="220"/>
      <c r="W244" s="220"/>
      <c r="X244" s="220"/>
      <c r="Y244" s="220"/>
      <c r="Z244" s="210"/>
      <c r="AA244" s="210"/>
      <c r="AB244" s="210"/>
      <c r="AC244" s="210"/>
      <c r="AD244" s="210"/>
      <c r="AE244" s="210"/>
      <c r="AF244" s="210"/>
      <c r="AG244" s="210" t="s">
        <v>130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ht="21.75" outlineLevel="1" x14ac:dyDescent="0.2">
      <c r="A245" s="229">
        <v>50</v>
      </c>
      <c r="B245" s="230" t="s">
        <v>413</v>
      </c>
      <c r="C245" s="241" t="s">
        <v>414</v>
      </c>
      <c r="D245" s="231" t="s">
        <v>367</v>
      </c>
      <c r="E245" s="232">
        <v>12.276</v>
      </c>
      <c r="F245" s="233"/>
      <c r="G245" s="234">
        <f>ROUND(E245*F245,2)</f>
        <v>0</v>
      </c>
      <c r="H245" s="233"/>
      <c r="I245" s="234">
        <f>ROUND(E245*H245,2)</f>
        <v>0</v>
      </c>
      <c r="J245" s="233"/>
      <c r="K245" s="234">
        <f>ROUND(E245*J245,2)</f>
        <v>0</v>
      </c>
      <c r="L245" s="234">
        <v>21</v>
      </c>
      <c r="M245" s="234">
        <f>G245*(1+L245/100)</f>
        <v>0</v>
      </c>
      <c r="N245" s="232">
        <v>0</v>
      </c>
      <c r="O245" s="232">
        <f>ROUND(E245*N245,2)</f>
        <v>0</v>
      </c>
      <c r="P245" s="232">
        <v>0</v>
      </c>
      <c r="Q245" s="232">
        <f>ROUND(E245*P245,2)</f>
        <v>0</v>
      </c>
      <c r="R245" s="234" t="s">
        <v>409</v>
      </c>
      <c r="S245" s="234" t="s">
        <v>123</v>
      </c>
      <c r="T245" s="235" t="s">
        <v>124</v>
      </c>
      <c r="U245" s="220">
        <v>0</v>
      </c>
      <c r="V245" s="220">
        <f>ROUND(E245*U245,2)</f>
        <v>0</v>
      </c>
      <c r="W245" s="220"/>
      <c r="X245" s="220" t="s">
        <v>199</v>
      </c>
      <c r="Y245" s="220" t="s">
        <v>126</v>
      </c>
      <c r="Z245" s="210"/>
      <c r="AA245" s="210"/>
      <c r="AB245" s="210"/>
      <c r="AC245" s="210"/>
      <c r="AD245" s="210"/>
      <c r="AE245" s="210"/>
      <c r="AF245" s="210"/>
      <c r="AG245" s="210" t="s">
        <v>200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2" x14ac:dyDescent="0.2">
      <c r="A246" s="217"/>
      <c r="B246" s="218"/>
      <c r="C246" s="254" t="s">
        <v>415</v>
      </c>
      <c r="D246" s="249"/>
      <c r="E246" s="250">
        <v>4.2240000000000002</v>
      </c>
      <c r="F246" s="220"/>
      <c r="G246" s="220"/>
      <c r="H246" s="220"/>
      <c r="I246" s="220"/>
      <c r="J246" s="220"/>
      <c r="K246" s="220"/>
      <c r="L246" s="220"/>
      <c r="M246" s="220"/>
      <c r="N246" s="219"/>
      <c r="O246" s="219"/>
      <c r="P246" s="219"/>
      <c r="Q246" s="219"/>
      <c r="R246" s="220"/>
      <c r="S246" s="220"/>
      <c r="T246" s="220"/>
      <c r="U246" s="220"/>
      <c r="V246" s="220"/>
      <c r="W246" s="220"/>
      <c r="X246" s="220"/>
      <c r="Y246" s="220"/>
      <c r="Z246" s="210"/>
      <c r="AA246" s="210"/>
      <c r="AB246" s="210"/>
      <c r="AC246" s="210"/>
      <c r="AD246" s="210"/>
      <c r="AE246" s="210"/>
      <c r="AF246" s="210"/>
      <c r="AG246" s="210" t="s">
        <v>212</v>
      </c>
      <c r="AH246" s="210">
        <v>7</v>
      </c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3" x14ac:dyDescent="0.2">
      <c r="A247" s="217"/>
      <c r="B247" s="218"/>
      <c r="C247" s="254" t="s">
        <v>416</v>
      </c>
      <c r="D247" s="249"/>
      <c r="E247" s="250">
        <v>0.66</v>
      </c>
      <c r="F247" s="220"/>
      <c r="G247" s="220"/>
      <c r="H247" s="220"/>
      <c r="I247" s="220"/>
      <c r="J247" s="220"/>
      <c r="K247" s="220"/>
      <c r="L247" s="220"/>
      <c r="M247" s="220"/>
      <c r="N247" s="219"/>
      <c r="O247" s="219"/>
      <c r="P247" s="219"/>
      <c r="Q247" s="219"/>
      <c r="R247" s="220"/>
      <c r="S247" s="220"/>
      <c r="T247" s="220"/>
      <c r="U247" s="220"/>
      <c r="V247" s="220"/>
      <c r="W247" s="220"/>
      <c r="X247" s="220"/>
      <c r="Y247" s="220"/>
      <c r="Z247" s="210"/>
      <c r="AA247" s="210"/>
      <c r="AB247" s="210"/>
      <c r="AC247" s="210"/>
      <c r="AD247" s="210"/>
      <c r="AE247" s="210"/>
      <c r="AF247" s="210"/>
      <c r="AG247" s="210" t="s">
        <v>212</v>
      </c>
      <c r="AH247" s="210">
        <v>7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3" x14ac:dyDescent="0.2">
      <c r="A248" s="217"/>
      <c r="B248" s="218"/>
      <c r="C248" s="254" t="s">
        <v>417</v>
      </c>
      <c r="D248" s="249"/>
      <c r="E248" s="250">
        <v>7.3920000000000003</v>
      </c>
      <c r="F248" s="220"/>
      <c r="G248" s="220"/>
      <c r="H248" s="220"/>
      <c r="I248" s="220"/>
      <c r="J248" s="220"/>
      <c r="K248" s="220"/>
      <c r="L248" s="220"/>
      <c r="M248" s="220"/>
      <c r="N248" s="219"/>
      <c r="O248" s="219"/>
      <c r="P248" s="219"/>
      <c r="Q248" s="219"/>
      <c r="R248" s="220"/>
      <c r="S248" s="220"/>
      <c r="T248" s="220"/>
      <c r="U248" s="220"/>
      <c r="V248" s="220"/>
      <c r="W248" s="220"/>
      <c r="X248" s="220"/>
      <c r="Y248" s="220"/>
      <c r="Z248" s="210"/>
      <c r="AA248" s="210"/>
      <c r="AB248" s="210"/>
      <c r="AC248" s="210"/>
      <c r="AD248" s="210"/>
      <c r="AE248" s="210"/>
      <c r="AF248" s="210"/>
      <c r="AG248" s="210" t="s">
        <v>212</v>
      </c>
      <c r="AH248" s="210">
        <v>7</v>
      </c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2" x14ac:dyDescent="0.2">
      <c r="A249" s="217"/>
      <c r="B249" s="218"/>
      <c r="C249" s="244"/>
      <c r="D249" s="239"/>
      <c r="E249" s="239"/>
      <c r="F249" s="239"/>
      <c r="G249" s="239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20"/>
      <c r="Z249" s="210"/>
      <c r="AA249" s="210"/>
      <c r="AB249" s="210"/>
      <c r="AC249" s="210"/>
      <c r="AD249" s="210"/>
      <c r="AE249" s="210"/>
      <c r="AF249" s="210"/>
      <c r="AG249" s="210" t="s">
        <v>130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1" x14ac:dyDescent="0.2">
      <c r="A250" s="229">
        <v>51</v>
      </c>
      <c r="B250" s="230" t="s">
        <v>418</v>
      </c>
      <c r="C250" s="241" t="s">
        <v>419</v>
      </c>
      <c r="D250" s="231" t="s">
        <v>367</v>
      </c>
      <c r="E250" s="232">
        <v>5.72</v>
      </c>
      <c r="F250" s="233"/>
      <c r="G250" s="234">
        <f>ROUND(E250*F250,2)</f>
        <v>0</v>
      </c>
      <c r="H250" s="233"/>
      <c r="I250" s="234">
        <f>ROUND(E250*H250,2)</f>
        <v>0</v>
      </c>
      <c r="J250" s="233"/>
      <c r="K250" s="234">
        <f>ROUND(E250*J250,2)</f>
        <v>0</v>
      </c>
      <c r="L250" s="234">
        <v>21</v>
      </c>
      <c r="M250" s="234">
        <f>G250*(1+L250/100)</f>
        <v>0</v>
      </c>
      <c r="N250" s="232">
        <v>0</v>
      </c>
      <c r="O250" s="232">
        <f>ROUND(E250*N250,2)</f>
        <v>0</v>
      </c>
      <c r="P250" s="232">
        <v>0</v>
      </c>
      <c r="Q250" s="232">
        <f>ROUND(E250*P250,2)</f>
        <v>0</v>
      </c>
      <c r="R250" s="234"/>
      <c r="S250" s="234" t="s">
        <v>179</v>
      </c>
      <c r="T250" s="235" t="s">
        <v>124</v>
      </c>
      <c r="U250" s="220">
        <v>0</v>
      </c>
      <c r="V250" s="220">
        <f>ROUND(E250*U250,2)</f>
        <v>0</v>
      </c>
      <c r="W250" s="220"/>
      <c r="X250" s="220" t="s">
        <v>199</v>
      </c>
      <c r="Y250" s="220" t="s">
        <v>126</v>
      </c>
      <c r="Z250" s="210"/>
      <c r="AA250" s="210"/>
      <c r="AB250" s="210"/>
      <c r="AC250" s="210"/>
      <c r="AD250" s="210"/>
      <c r="AE250" s="210"/>
      <c r="AF250" s="210"/>
      <c r="AG250" s="210" t="s">
        <v>200</v>
      </c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2" x14ac:dyDescent="0.2">
      <c r="A251" s="217"/>
      <c r="B251" s="218"/>
      <c r="C251" s="254" t="s">
        <v>420</v>
      </c>
      <c r="D251" s="249"/>
      <c r="E251" s="250">
        <v>2.3319999999999999</v>
      </c>
      <c r="F251" s="220"/>
      <c r="G251" s="220"/>
      <c r="H251" s="220"/>
      <c r="I251" s="220"/>
      <c r="J251" s="220"/>
      <c r="K251" s="220"/>
      <c r="L251" s="220"/>
      <c r="M251" s="220"/>
      <c r="N251" s="219"/>
      <c r="O251" s="219"/>
      <c r="P251" s="219"/>
      <c r="Q251" s="219"/>
      <c r="R251" s="220"/>
      <c r="S251" s="220"/>
      <c r="T251" s="220"/>
      <c r="U251" s="220"/>
      <c r="V251" s="220"/>
      <c r="W251" s="220"/>
      <c r="X251" s="220"/>
      <c r="Y251" s="220"/>
      <c r="Z251" s="210"/>
      <c r="AA251" s="210"/>
      <c r="AB251" s="210"/>
      <c r="AC251" s="210"/>
      <c r="AD251" s="210"/>
      <c r="AE251" s="210"/>
      <c r="AF251" s="210"/>
      <c r="AG251" s="210" t="s">
        <v>212</v>
      </c>
      <c r="AH251" s="210">
        <v>7</v>
      </c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3" x14ac:dyDescent="0.2">
      <c r="A252" s="217"/>
      <c r="B252" s="218"/>
      <c r="C252" s="254" t="s">
        <v>421</v>
      </c>
      <c r="D252" s="249"/>
      <c r="E252" s="250">
        <v>2.3319999999999999</v>
      </c>
      <c r="F252" s="220"/>
      <c r="G252" s="220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20"/>
      <c r="Z252" s="210"/>
      <c r="AA252" s="210"/>
      <c r="AB252" s="210"/>
      <c r="AC252" s="210"/>
      <c r="AD252" s="210"/>
      <c r="AE252" s="210"/>
      <c r="AF252" s="210"/>
      <c r="AG252" s="210" t="s">
        <v>212</v>
      </c>
      <c r="AH252" s="210">
        <v>7</v>
      </c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3" x14ac:dyDescent="0.2">
      <c r="A253" s="217"/>
      <c r="B253" s="218"/>
      <c r="C253" s="254" t="s">
        <v>422</v>
      </c>
      <c r="D253" s="249"/>
      <c r="E253" s="250">
        <v>0.52800000000000002</v>
      </c>
      <c r="F253" s="220"/>
      <c r="G253" s="220"/>
      <c r="H253" s="220"/>
      <c r="I253" s="220"/>
      <c r="J253" s="220"/>
      <c r="K253" s="220"/>
      <c r="L253" s="220"/>
      <c r="M253" s="220"/>
      <c r="N253" s="219"/>
      <c r="O253" s="219"/>
      <c r="P253" s="219"/>
      <c r="Q253" s="219"/>
      <c r="R253" s="220"/>
      <c r="S253" s="220"/>
      <c r="T253" s="220"/>
      <c r="U253" s="220"/>
      <c r="V253" s="220"/>
      <c r="W253" s="220"/>
      <c r="X253" s="220"/>
      <c r="Y253" s="220"/>
      <c r="Z253" s="210"/>
      <c r="AA253" s="210"/>
      <c r="AB253" s="210"/>
      <c r="AC253" s="210"/>
      <c r="AD253" s="210"/>
      <c r="AE253" s="210"/>
      <c r="AF253" s="210"/>
      <c r="AG253" s="210" t="s">
        <v>212</v>
      </c>
      <c r="AH253" s="210">
        <v>7</v>
      </c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3" x14ac:dyDescent="0.2">
      <c r="A254" s="217"/>
      <c r="B254" s="218"/>
      <c r="C254" s="254" t="s">
        <v>423</v>
      </c>
      <c r="D254" s="249"/>
      <c r="E254" s="250">
        <v>0.52800000000000002</v>
      </c>
      <c r="F254" s="220"/>
      <c r="G254" s="220"/>
      <c r="H254" s="220"/>
      <c r="I254" s="220"/>
      <c r="J254" s="220"/>
      <c r="K254" s="220"/>
      <c r="L254" s="220"/>
      <c r="M254" s="220"/>
      <c r="N254" s="219"/>
      <c r="O254" s="219"/>
      <c r="P254" s="219"/>
      <c r="Q254" s="219"/>
      <c r="R254" s="220"/>
      <c r="S254" s="220"/>
      <c r="T254" s="220"/>
      <c r="U254" s="220"/>
      <c r="V254" s="220"/>
      <c r="W254" s="220"/>
      <c r="X254" s="220"/>
      <c r="Y254" s="220"/>
      <c r="Z254" s="210"/>
      <c r="AA254" s="210"/>
      <c r="AB254" s="210"/>
      <c r="AC254" s="210"/>
      <c r="AD254" s="210"/>
      <c r="AE254" s="210"/>
      <c r="AF254" s="210"/>
      <c r="AG254" s="210" t="s">
        <v>212</v>
      </c>
      <c r="AH254" s="210">
        <v>7</v>
      </c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2" x14ac:dyDescent="0.2">
      <c r="A255" s="217"/>
      <c r="B255" s="218"/>
      <c r="C255" s="244"/>
      <c r="D255" s="239"/>
      <c r="E255" s="239"/>
      <c r="F255" s="239"/>
      <c r="G255" s="239"/>
      <c r="H255" s="220"/>
      <c r="I255" s="220"/>
      <c r="J255" s="220"/>
      <c r="K255" s="220"/>
      <c r="L255" s="220"/>
      <c r="M255" s="220"/>
      <c r="N255" s="219"/>
      <c r="O255" s="219"/>
      <c r="P255" s="219"/>
      <c r="Q255" s="219"/>
      <c r="R255" s="220"/>
      <c r="S255" s="220"/>
      <c r="T255" s="220"/>
      <c r="U255" s="220"/>
      <c r="V255" s="220"/>
      <c r="W255" s="220"/>
      <c r="X255" s="220"/>
      <c r="Y255" s="220"/>
      <c r="Z255" s="210"/>
      <c r="AA255" s="210"/>
      <c r="AB255" s="210"/>
      <c r="AC255" s="210"/>
      <c r="AD255" s="210"/>
      <c r="AE255" s="210"/>
      <c r="AF255" s="210"/>
      <c r="AG255" s="210" t="s">
        <v>130</v>
      </c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ht="21.75" outlineLevel="1" x14ac:dyDescent="0.2">
      <c r="A256" s="229">
        <v>52</v>
      </c>
      <c r="B256" s="230" t="s">
        <v>424</v>
      </c>
      <c r="C256" s="241" t="s">
        <v>425</v>
      </c>
      <c r="D256" s="231" t="s">
        <v>367</v>
      </c>
      <c r="E256" s="232">
        <v>28.637599999999999</v>
      </c>
      <c r="F256" s="233"/>
      <c r="G256" s="234">
        <f>ROUND(E256*F256,2)</f>
        <v>0</v>
      </c>
      <c r="H256" s="233"/>
      <c r="I256" s="234">
        <f>ROUND(E256*H256,2)</f>
        <v>0</v>
      </c>
      <c r="J256" s="233"/>
      <c r="K256" s="234">
        <f>ROUND(E256*J256,2)</f>
        <v>0</v>
      </c>
      <c r="L256" s="234">
        <v>21</v>
      </c>
      <c r="M256" s="234">
        <f>G256*(1+L256/100)</f>
        <v>0</v>
      </c>
      <c r="N256" s="232">
        <v>0</v>
      </c>
      <c r="O256" s="232">
        <f>ROUND(E256*N256,2)</f>
        <v>0</v>
      </c>
      <c r="P256" s="232">
        <v>0</v>
      </c>
      <c r="Q256" s="232">
        <f>ROUND(E256*P256,2)</f>
        <v>0</v>
      </c>
      <c r="R256" s="234" t="s">
        <v>371</v>
      </c>
      <c r="S256" s="234" t="s">
        <v>123</v>
      </c>
      <c r="T256" s="235" t="s">
        <v>123</v>
      </c>
      <c r="U256" s="220">
        <v>0.01</v>
      </c>
      <c r="V256" s="220">
        <f>ROUND(E256*U256,2)</f>
        <v>0.28999999999999998</v>
      </c>
      <c r="W256" s="220"/>
      <c r="X256" s="220" t="s">
        <v>426</v>
      </c>
      <c r="Y256" s="220" t="s">
        <v>126</v>
      </c>
      <c r="Z256" s="210"/>
      <c r="AA256" s="210"/>
      <c r="AB256" s="210"/>
      <c r="AC256" s="210"/>
      <c r="AD256" s="210"/>
      <c r="AE256" s="210"/>
      <c r="AF256" s="210"/>
      <c r="AG256" s="210" t="s">
        <v>427</v>
      </c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2" x14ac:dyDescent="0.2">
      <c r="A257" s="217"/>
      <c r="B257" s="218"/>
      <c r="C257" s="254" t="s">
        <v>428</v>
      </c>
      <c r="D257" s="249"/>
      <c r="E257" s="250"/>
      <c r="F257" s="220"/>
      <c r="G257" s="220"/>
      <c r="H257" s="220"/>
      <c r="I257" s="220"/>
      <c r="J257" s="220"/>
      <c r="K257" s="220"/>
      <c r="L257" s="220"/>
      <c r="M257" s="220"/>
      <c r="N257" s="219"/>
      <c r="O257" s="219"/>
      <c r="P257" s="219"/>
      <c r="Q257" s="219"/>
      <c r="R257" s="220"/>
      <c r="S257" s="220"/>
      <c r="T257" s="220"/>
      <c r="U257" s="220"/>
      <c r="V257" s="220"/>
      <c r="W257" s="220"/>
      <c r="X257" s="220"/>
      <c r="Y257" s="220"/>
      <c r="Z257" s="210"/>
      <c r="AA257" s="210"/>
      <c r="AB257" s="210"/>
      <c r="AC257" s="210"/>
      <c r="AD257" s="210"/>
      <c r="AE257" s="210"/>
      <c r="AF257" s="210"/>
      <c r="AG257" s="210" t="s">
        <v>212</v>
      </c>
      <c r="AH257" s="210">
        <v>0</v>
      </c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3" x14ac:dyDescent="0.2">
      <c r="A258" s="217"/>
      <c r="B258" s="218"/>
      <c r="C258" s="254" t="s">
        <v>429</v>
      </c>
      <c r="D258" s="249"/>
      <c r="E258" s="250"/>
      <c r="F258" s="220"/>
      <c r="G258" s="220"/>
      <c r="H258" s="220"/>
      <c r="I258" s="220"/>
      <c r="J258" s="220"/>
      <c r="K258" s="220"/>
      <c r="L258" s="220"/>
      <c r="M258" s="220"/>
      <c r="N258" s="219"/>
      <c r="O258" s="219"/>
      <c r="P258" s="219"/>
      <c r="Q258" s="219"/>
      <c r="R258" s="220"/>
      <c r="S258" s="220"/>
      <c r="T258" s="220"/>
      <c r="U258" s="220"/>
      <c r="V258" s="220"/>
      <c r="W258" s="220"/>
      <c r="X258" s="220"/>
      <c r="Y258" s="220"/>
      <c r="Z258" s="210"/>
      <c r="AA258" s="210"/>
      <c r="AB258" s="210"/>
      <c r="AC258" s="210"/>
      <c r="AD258" s="210"/>
      <c r="AE258" s="210"/>
      <c r="AF258" s="210"/>
      <c r="AG258" s="210" t="s">
        <v>212</v>
      </c>
      <c r="AH258" s="210">
        <v>0</v>
      </c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3" x14ac:dyDescent="0.2">
      <c r="A259" s="217"/>
      <c r="B259" s="218"/>
      <c r="C259" s="254" t="s">
        <v>430</v>
      </c>
      <c r="D259" s="249"/>
      <c r="E259" s="250">
        <v>28.637599999999999</v>
      </c>
      <c r="F259" s="220"/>
      <c r="G259" s="220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20"/>
      <c r="Z259" s="210"/>
      <c r="AA259" s="210"/>
      <c r="AB259" s="210"/>
      <c r="AC259" s="210"/>
      <c r="AD259" s="210"/>
      <c r="AE259" s="210"/>
      <c r="AF259" s="210"/>
      <c r="AG259" s="210" t="s">
        <v>212</v>
      </c>
      <c r="AH259" s="210">
        <v>0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2" x14ac:dyDescent="0.2">
      <c r="A260" s="217"/>
      <c r="B260" s="218"/>
      <c r="C260" s="244"/>
      <c r="D260" s="239"/>
      <c r="E260" s="239"/>
      <c r="F260" s="239"/>
      <c r="G260" s="239"/>
      <c r="H260" s="220"/>
      <c r="I260" s="220"/>
      <c r="J260" s="220"/>
      <c r="K260" s="220"/>
      <c r="L260" s="220"/>
      <c r="M260" s="220"/>
      <c r="N260" s="219"/>
      <c r="O260" s="219"/>
      <c r="P260" s="219"/>
      <c r="Q260" s="219"/>
      <c r="R260" s="220"/>
      <c r="S260" s="220"/>
      <c r="T260" s="220"/>
      <c r="U260" s="220"/>
      <c r="V260" s="220"/>
      <c r="W260" s="220"/>
      <c r="X260" s="220"/>
      <c r="Y260" s="220"/>
      <c r="Z260" s="210"/>
      <c r="AA260" s="210"/>
      <c r="AB260" s="210"/>
      <c r="AC260" s="210"/>
      <c r="AD260" s="210"/>
      <c r="AE260" s="210"/>
      <c r="AF260" s="210"/>
      <c r="AG260" s="210" t="s">
        <v>130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ht="13.6" x14ac:dyDescent="0.2">
      <c r="A261" s="222" t="s">
        <v>118</v>
      </c>
      <c r="B261" s="223" t="s">
        <v>68</v>
      </c>
      <c r="C261" s="240" t="s">
        <v>69</v>
      </c>
      <c r="D261" s="224"/>
      <c r="E261" s="225"/>
      <c r="F261" s="226"/>
      <c r="G261" s="226">
        <f>SUMIF(AG262:AG265,"&lt;&gt;NOR",G262:G265)</f>
        <v>0</v>
      </c>
      <c r="H261" s="226"/>
      <c r="I261" s="226">
        <f>SUM(I262:I265)</f>
        <v>0</v>
      </c>
      <c r="J261" s="226"/>
      <c r="K261" s="226">
        <f>SUM(K262:K265)</f>
        <v>0</v>
      </c>
      <c r="L261" s="226"/>
      <c r="M261" s="226">
        <f>SUM(M262:M265)</f>
        <v>0</v>
      </c>
      <c r="N261" s="225"/>
      <c r="O261" s="225">
        <f>SUM(O262:O265)</f>
        <v>7.62</v>
      </c>
      <c r="P261" s="225"/>
      <c r="Q261" s="225">
        <f>SUM(Q262:Q265)</f>
        <v>0</v>
      </c>
      <c r="R261" s="226"/>
      <c r="S261" s="226"/>
      <c r="T261" s="227"/>
      <c r="U261" s="221"/>
      <c r="V261" s="221">
        <f>SUM(V262:V265)</f>
        <v>4.57</v>
      </c>
      <c r="W261" s="221"/>
      <c r="X261" s="221"/>
      <c r="Y261" s="221"/>
      <c r="AG261" t="s">
        <v>119</v>
      </c>
    </row>
    <row r="262" spans="1:60" outlineLevel="1" x14ac:dyDescent="0.2">
      <c r="A262" s="229">
        <v>53</v>
      </c>
      <c r="B262" s="230" t="s">
        <v>431</v>
      </c>
      <c r="C262" s="241" t="s">
        <v>432</v>
      </c>
      <c r="D262" s="231" t="s">
        <v>222</v>
      </c>
      <c r="E262" s="232">
        <v>4.1913</v>
      </c>
      <c r="F262" s="233"/>
      <c r="G262" s="234">
        <f>ROUND(E262*F262,2)</f>
        <v>0</v>
      </c>
      <c r="H262" s="233"/>
      <c r="I262" s="234">
        <f>ROUND(E262*H262,2)</f>
        <v>0</v>
      </c>
      <c r="J262" s="233"/>
      <c r="K262" s="234">
        <f>ROUND(E262*J262,2)</f>
        <v>0</v>
      </c>
      <c r="L262" s="234">
        <v>21</v>
      </c>
      <c r="M262" s="234">
        <f>G262*(1+L262/100)</f>
        <v>0</v>
      </c>
      <c r="N262" s="232">
        <v>1.8180000000000001</v>
      </c>
      <c r="O262" s="232">
        <f>ROUND(E262*N262,2)</f>
        <v>7.62</v>
      </c>
      <c r="P262" s="232">
        <v>0</v>
      </c>
      <c r="Q262" s="232">
        <f>ROUND(E262*P262,2)</f>
        <v>0</v>
      </c>
      <c r="R262" s="234" t="s">
        <v>433</v>
      </c>
      <c r="S262" s="234" t="s">
        <v>123</v>
      </c>
      <c r="T262" s="235" t="s">
        <v>123</v>
      </c>
      <c r="U262" s="220">
        <v>1.0900000000000001</v>
      </c>
      <c r="V262" s="220">
        <f>ROUND(E262*U262,2)</f>
        <v>4.57</v>
      </c>
      <c r="W262" s="220"/>
      <c r="X262" s="220" t="s">
        <v>199</v>
      </c>
      <c r="Y262" s="220" t="s">
        <v>126</v>
      </c>
      <c r="Z262" s="210"/>
      <c r="AA262" s="210"/>
      <c r="AB262" s="210"/>
      <c r="AC262" s="210"/>
      <c r="AD262" s="210"/>
      <c r="AE262" s="210"/>
      <c r="AF262" s="210"/>
      <c r="AG262" s="210" t="s">
        <v>200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2" x14ac:dyDescent="0.2">
      <c r="A263" s="217"/>
      <c r="B263" s="218"/>
      <c r="C263" s="254" t="s">
        <v>434</v>
      </c>
      <c r="D263" s="249"/>
      <c r="E263" s="250">
        <v>0.14130000000000001</v>
      </c>
      <c r="F263" s="220"/>
      <c r="G263" s="220"/>
      <c r="H263" s="220"/>
      <c r="I263" s="220"/>
      <c r="J263" s="220"/>
      <c r="K263" s="220"/>
      <c r="L263" s="220"/>
      <c r="M263" s="220"/>
      <c r="N263" s="219"/>
      <c r="O263" s="219"/>
      <c r="P263" s="219"/>
      <c r="Q263" s="219"/>
      <c r="R263" s="220"/>
      <c r="S263" s="220"/>
      <c r="T263" s="220"/>
      <c r="U263" s="220"/>
      <c r="V263" s="220"/>
      <c r="W263" s="220"/>
      <c r="X263" s="220"/>
      <c r="Y263" s="220"/>
      <c r="Z263" s="210"/>
      <c r="AA263" s="210"/>
      <c r="AB263" s="210"/>
      <c r="AC263" s="210"/>
      <c r="AD263" s="210"/>
      <c r="AE263" s="210"/>
      <c r="AF263" s="210"/>
      <c r="AG263" s="210" t="s">
        <v>212</v>
      </c>
      <c r="AH263" s="210">
        <v>0</v>
      </c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3" x14ac:dyDescent="0.2">
      <c r="A264" s="217"/>
      <c r="B264" s="218"/>
      <c r="C264" s="254" t="s">
        <v>435</v>
      </c>
      <c r="D264" s="249"/>
      <c r="E264" s="250">
        <v>4.05</v>
      </c>
      <c r="F264" s="220"/>
      <c r="G264" s="220"/>
      <c r="H264" s="220"/>
      <c r="I264" s="220"/>
      <c r="J264" s="220"/>
      <c r="K264" s="220"/>
      <c r="L264" s="220"/>
      <c r="M264" s="220"/>
      <c r="N264" s="219"/>
      <c r="O264" s="219"/>
      <c r="P264" s="219"/>
      <c r="Q264" s="219"/>
      <c r="R264" s="220"/>
      <c r="S264" s="220"/>
      <c r="T264" s="220"/>
      <c r="U264" s="220"/>
      <c r="V264" s="220"/>
      <c r="W264" s="220"/>
      <c r="X264" s="220"/>
      <c r="Y264" s="220"/>
      <c r="Z264" s="210"/>
      <c r="AA264" s="210"/>
      <c r="AB264" s="210"/>
      <c r="AC264" s="210"/>
      <c r="AD264" s="210"/>
      <c r="AE264" s="210"/>
      <c r="AF264" s="210"/>
      <c r="AG264" s="210" t="s">
        <v>212</v>
      </c>
      <c r="AH264" s="210">
        <v>0</v>
      </c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2" x14ac:dyDescent="0.2">
      <c r="A265" s="217"/>
      <c r="B265" s="218"/>
      <c r="C265" s="244"/>
      <c r="D265" s="239"/>
      <c r="E265" s="239"/>
      <c r="F265" s="239"/>
      <c r="G265" s="239"/>
      <c r="H265" s="220"/>
      <c r="I265" s="220"/>
      <c r="J265" s="220"/>
      <c r="K265" s="220"/>
      <c r="L265" s="220"/>
      <c r="M265" s="220"/>
      <c r="N265" s="219"/>
      <c r="O265" s="219"/>
      <c r="P265" s="219"/>
      <c r="Q265" s="219"/>
      <c r="R265" s="220"/>
      <c r="S265" s="220"/>
      <c r="T265" s="220"/>
      <c r="U265" s="220"/>
      <c r="V265" s="220"/>
      <c r="W265" s="220"/>
      <c r="X265" s="220"/>
      <c r="Y265" s="220"/>
      <c r="Z265" s="210"/>
      <c r="AA265" s="210"/>
      <c r="AB265" s="210"/>
      <c r="AC265" s="210"/>
      <c r="AD265" s="210"/>
      <c r="AE265" s="210"/>
      <c r="AF265" s="210"/>
      <c r="AG265" s="210" t="s">
        <v>130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ht="13.6" x14ac:dyDescent="0.2">
      <c r="A266" s="222" t="s">
        <v>118</v>
      </c>
      <c r="B266" s="223" t="s">
        <v>70</v>
      </c>
      <c r="C266" s="240" t="s">
        <v>71</v>
      </c>
      <c r="D266" s="224"/>
      <c r="E266" s="225"/>
      <c r="F266" s="226"/>
      <c r="G266" s="226">
        <f>SUMIF(AG267:AG283,"&lt;&gt;NOR",G267:G283)</f>
        <v>0</v>
      </c>
      <c r="H266" s="226"/>
      <c r="I266" s="226">
        <f>SUM(I267:I283)</f>
        <v>0</v>
      </c>
      <c r="J266" s="226"/>
      <c r="K266" s="226">
        <f>SUM(K267:K283)</f>
        <v>0</v>
      </c>
      <c r="L266" s="226"/>
      <c r="M266" s="226">
        <f>SUM(M267:M283)</f>
        <v>0</v>
      </c>
      <c r="N266" s="225"/>
      <c r="O266" s="225">
        <f>SUM(O267:O283)</f>
        <v>16.439999999999998</v>
      </c>
      <c r="P266" s="225"/>
      <c r="Q266" s="225">
        <f>SUM(Q267:Q283)</f>
        <v>0</v>
      </c>
      <c r="R266" s="226"/>
      <c r="S266" s="226"/>
      <c r="T266" s="227"/>
      <c r="U266" s="221"/>
      <c r="V266" s="221">
        <f>SUM(V267:V283)</f>
        <v>13.6</v>
      </c>
      <c r="W266" s="221"/>
      <c r="X266" s="221"/>
      <c r="Y266" s="221"/>
      <c r="AG266" t="s">
        <v>119</v>
      </c>
    </row>
    <row r="267" spans="1:60" outlineLevel="1" x14ac:dyDescent="0.2">
      <c r="A267" s="229">
        <v>54</v>
      </c>
      <c r="B267" s="230" t="s">
        <v>436</v>
      </c>
      <c r="C267" s="241" t="s">
        <v>437</v>
      </c>
      <c r="D267" s="231" t="s">
        <v>222</v>
      </c>
      <c r="E267" s="232">
        <v>6.41</v>
      </c>
      <c r="F267" s="233"/>
      <c r="G267" s="234">
        <f>ROUND(E267*F267,2)</f>
        <v>0</v>
      </c>
      <c r="H267" s="233"/>
      <c r="I267" s="234">
        <f>ROUND(E267*H267,2)</f>
        <v>0</v>
      </c>
      <c r="J267" s="233"/>
      <c r="K267" s="234">
        <f>ROUND(E267*J267,2)</f>
        <v>0</v>
      </c>
      <c r="L267" s="234">
        <v>21</v>
      </c>
      <c r="M267" s="234">
        <f>G267*(1+L267/100)</f>
        <v>0</v>
      </c>
      <c r="N267" s="232">
        <v>1.8907700000000001</v>
      </c>
      <c r="O267" s="232">
        <f>ROUND(E267*N267,2)</f>
        <v>12.12</v>
      </c>
      <c r="P267" s="232">
        <v>0</v>
      </c>
      <c r="Q267" s="232">
        <f>ROUND(E267*P267,2)</f>
        <v>0</v>
      </c>
      <c r="R267" s="234" t="s">
        <v>438</v>
      </c>
      <c r="S267" s="234" t="s">
        <v>123</v>
      </c>
      <c r="T267" s="235" t="s">
        <v>123</v>
      </c>
      <c r="U267" s="220">
        <v>1.6950000000000001</v>
      </c>
      <c r="V267" s="220">
        <f>ROUND(E267*U267,2)</f>
        <v>10.86</v>
      </c>
      <c r="W267" s="220"/>
      <c r="X267" s="220" t="s">
        <v>199</v>
      </c>
      <c r="Y267" s="220" t="s">
        <v>126</v>
      </c>
      <c r="Z267" s="210"/>
      <c r="AA267" s="210"/>
      <c r="AB267" s="210"/>
      <c r="AC267" s="210"/>
      <c r="AD267" s="210"/>
      <c r="AE267" s="210"/>
      <c r="AF267" s="210"/>
      <c r="AG267" s="210" t="s">
        <v>200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">
      <c r="A268" s="217"/>
      <c r="B268" s="218"/>
      <c r="C268" s="253" t="s">
        <v>439</v>
      </c>
      <c r="D268" s="251"/>
      <c r="E268" s="251"/>
      <c r="F268" s="251"/>
      <c r="G268" s="251"/>
      <c r="H268" s="220"/>
      <c r="I268" s="220"/>
      <c r="J268" s="220"/>
      <c r="K268" s="220"/>
      <c r="L268" s="220"/>
      <c r="M268" s="220"/>
      <c r="N268" s="219"/>
      <c r="O268" s="219"/>
      <c r="P268" s="219"/>
      <c r="Q268" s="219"/>
      <c r="R268" s="220"/>
      <c r="S268" s="220"/>
      <c r="T268" s="220"/>
      <c r="U268" s="220"/>
      <c r="V268" s="220"/>
      <c r="W268" s="220"/>
      <c r="X268" s="220"/>
      <c r="Y268" s="220"/>
      <c r="Z268" s="210"/>
      <c r="AA268" s="210"/>
      <c r="AB268" s="210"/>
      <c r="AC268" s="210"/>
      <c r="AD268" s="210"/>
      <c r="AE268" s="210"/>
      <c r="AF268" s="210"/>
      <c r="AG268" s="210" t="s">
        <v>202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2" x14ac:dyDescent="0.2">
      <c r="A269" s="217"/>
      <c r="B269" s="218"/>
      <c r="C269" s="254" t="s">
        <v>440</v>
      </c>
      <c r="D269" s="249"/>
      <c r="E269" s="250">
        <v>1.35</v>
      </c>
      <c r="F269" s="220"/>
      <c r="G269" s="220"/>
      <c r="H269" s="220"/>
      <c r="I269" s="220"/>
      <c r="J269" s="220"/>
      <c r="K269" s="220"/>
      <c r="L269" s="220"/>
      <c r="M269" s="220"/>
      <c r="N269" s="219"/>
      <c r="O269" s="219"/>
      <c r="P269" s="219"/>
      <c r="Q269" s="219"/>
      <c r="R269" s="220"/>
      <c r="S269" s="220"/>
      <c r="T269" s="220"/>
      <c r="U269" s="220"/>
      <c r="V269" s="220"/>
      <c r="W269" s="220"/>
      <c r="X269" s="220"/>
      <c r="Y269" s="220"/>
      <c r="Z269" s="210"/>
      <c r="AA269" s="210"/>
      <c r="AB269" s="210"/>
      <c r="AC269" s="210"/>
      <c r="AD269" s="210"/>
      <c r="AE269" s="210"/>
      <c r="AF269" s="210"/>
      <c r="AG269" s="210" t="s">
        <v>212</v>
      </c>
      <c r="AH269" s="210">
        <v>0</v>
      </c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3" x14ac:dyDescent="0.2">
      <c r="A270" s="217"/>
      <c r="B270" s="218"/>
      <c r="C270" s="254" t="s">
        <v>441</v>
      </c>
      <c r="D270" s="249"/>
      <c r="E270" s="250">
        <v>2.23</v>
      </c>
      <c r="F270" s="220"/>
      <c r="G270" s="220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20"/>
      <c r="Z270" s="210"/>
      <c r="AA270" s="210"/>
      <c r="AB270" s="210"/>
      <c r="AC270" s="210"/>
      <c r="AD270" s="210"/>
      <c r="AE270" s="210"/>
      <c r="AF270" s="210"/>
      <c r="AG270" s="210" t="s">
        <v>212</v>
      </c>
      <c r="AH270" s="210">
        <v>0</v>
      </c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3" x14ac:dyDescent="0.2">
      <c r="A271" s="217"/>
      <c r="B271" s="218"/>
      <c r="C271" s="254" t="s">
        <v>442</v>
      </c>
      <c r="D271" s="249"/>
      <c r="E271" s="250">
        <v>0.4</v>
      </c>
      <c r="F271" s="220"/>
      <c r="G271" s="220"/>
      <c r="H271" s="220"/>
      <c r="I271" s="220"/>
      <c r="J271" s="220"/>
      <c r="K271" s="220"/>
      <c r="L271" s="220"/>
      <c r="M271" s="220"/>
      <c r="N271" s="219"/>
      <c r="O271" s="219"/>
      <c r="P271" s="219"/>
      <c r="Q271" s="219"/>
      <c r="R271" s="220"/>
      <c r="S271" s="220"/>
      <c r="T271" s="220"/>
      <c r="U271" s="220"/>
      <c r="V271" s="220"/>
      <c r="W271" s="220"/>
      <c r="X271" s="220"/>
      <c r="Y271" s="220"/>
      <c r="Z271" s="210"/>
      <c r="AA271" s="210"/>
      <c r="AB271" s="210"/>
      <c r="AC271" s="210"/>
      <c r="AD271" s="210"/>
      <c r="AE271" s="210"/>
      <c r="AF271" s="210"/>
      <c r="AG271" s="210" t="s">
        <v>212</v>
      </c>
      <c r="AH271" s="210">
        <v>0</v>
      </c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3" x14ac:dyDescent="0.2">
      <c r="A272" s="217"/>
      <c r="B272" s="218"/>
      <c r="C272" s="254" t="s">
        <v>443</v>
      </c>
      <c r="D272" s="249"/>
      <c r="E272" s="250">
        <v>2.4300000000000002</v>
      </c>
      <c r="F272" s="220"/>
      <c r="G272" s="220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10"/>
      <c r="AA272" s="210"/>
      <c r="AB272" s="210"/>
      <c r="AC272" s="210"/>
      <c r="AD272" s="210"/>
      <c r="AE272" s="210"/>
      <c r="AF272" s="210"/>
      <c r="AG272" s="210" t="s">
        <v>212</v>
      </c>
      <c r="AH272" s="210">
        <v>0</v>
      </c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2" x14ac:dyDescent="0.2">
      <c r="A273" s="217"/>
      <c r="B273" s="218"/>
      <c r="C273" s="244"/>
      <c r="D273" s="239"/>
      <c r="E273" s="239"/>
      <c r="F273" s="239"/>
      <c r="G273" s="239"/>
      <c r="H273" s="220"/>
      <c r="I273" s="220"/>
      <c r="J273" s="220"/>
      <c r="K273" s="220"/>
      <c r="L273" s="220"/>
      <c r="M273" s="220"/>
      <c r="N273" s="219"/>
      <c r="O273" s="219"/>
      <c r="P273" s="219"/>
      <c r="Q273" s="219"/>
      <c r="R273" s="220"/>
      <c r="S273" s="220"/>
      <c r="T273" s="220"/>
      <c r="U273" s="220"/>
      <c r="V273" s="220"/>
      <c r="W273" s="220"/>
      <c r="X273" s="220"/>
      <c r="Y273" s="220"/>
      <c r="Z273" s="210"/>
      <c r="AA273" s="210"/>
      <c r="AB273" s="210"/>
      <c r="AC273" s="210"/>
      <c r="AD273" s="210"/>
      <c r="AE273" s="210"/>
      <c r="AF273" s="210"/>
      <c r="AG273" s="210" t="s">
        <v>130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ht="21.75" outlineLevel="1" x14ac:dyDescent="0.2">
      <c r="A274" s="229">
        <v>55</v>
      </c>
      <c r="B274" s="230" t="s">
        <v>444</v>
      </c>
      <c r="C274" s="241" t="s">
        <v>445</v>
      </c>
      <c r="D274" s="231" t="s">
        <v>222</v>
      </c>
      <c r="E274" s="232">
        <v>1.3</v>
      </c>
      <c r="F274" s="233"/>
      <c r="G274" s="234">
        <f>ROUND(E274*F274,2)</f>
        <v>0</v>
      </c>
      <c r="H274" s="233"/>
      <c r="I274" s="234">
        <f>ROUND(E274*H274,2)</f>
        <v>0</v>
      </c>
      <c r="J274" s="233"/>
      <c r="K274" s="234">
        <f>ROUND(E274*J274,2)</f>
        <v>0</v>
      </c>
      <c r="L274" s="234">
        <v>21</v>
      </c>
      <c r="M274" s="234">
        <f>G274*(1+L274/100)</f>
        <v>0</v>
      </c>
      <c r="N274" s="232">
        <v>2.5</v>
      </c>
      <c r="O274" s="232">
        <f>ROUND(E274*N274,2)</f>
        <v>3.25</v>
      </c>
      <c r="P274" s="232">
        <v>0</v>
      </c>
      <c r="Q274" s="232">
        <f>ROUND(E274*P274,2)</f>
        <v>0</v>
      </c>
      <c r="R274" s="234" t="s">
        <v>438</v>
      </c>
      <c r="S274" s="234" t="s">
        <v>123</v>
      </c>
      <c r="T274" s="235" t="s">
        <v>123</v>
      </c>
      <c r="U274" s="220">
        <v>1.19</v>
      </c>
      <c r="V274" s="220">
        <f>ROUND(E274*U274,2)</f>
        <v>1.55</v>
      </c>
      <c r="W274" s="220"/>
      <c r="X274" s="220" t="s">
        <v>199</v>
      </c>
      <c r="Y274" s="220" t="s">
        <v>126</v>
      </c>
      <c r="Z274" s="210"/>
      <c r="AA274" s="210"/>
      <c r="AB274" s="210"/>
      <c r="AC274" s="210"/>
      <c r="AD274" s="210"/>
      <c r="AE274" s="210"/>
      <c r="AF274" s="210"/>
      <c r="AG274" s="210" t="s">
        <v>200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2" x14ac:dyDescent="0.2">
      <c r="A275" s="217"/>
      <c r="B275" s="218"/>
      <c r="C275" s="253" t="s">
        <v>446</v>
      </c>
      <c r="D275" s="251"/>
      <c r="E275" s="251"/>
      <c r="F275" s="251"/>
      <c r="G275" s="251"/>
      <c r="H275" s="220"/>
      <c r="I275" s="220"/>
      <c r="J275" s="220"/>
      <c r="K275" s="220"/>
      <c r="L275" s="220"/>
      <c r="M275" s="220"/>
      <c r="N275" s="219"/>
      <c r="O275" s="219"/>
      <c r="P275" s="219"/>
      <c r="Q275" s="219"/>
      <c r="R275" s="220"/>
      <c r="S275" s="220"/>
      <c r="T275" s="220"/>
      <c r="U275" s="220"/>
      <c r="V275" s="220"/>
      <c r="W275" s="220"/>
      <c r="X275" s="220"/>
      <c r="Y275" s="220"/>
      <c r="Z275" s="210"/>
      <c r="AA275" s="210"/>
      <c r="AB275" s="210"/>
      <c r="AC275" s="210"/>
      <c r="AD275" s="210"/>
      <c r="AE275" s="210"/>
      <c r="AF275" s="210"/>
      <c r="AG275" s="210" t="s">
        <v>202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2" x14ac:dyDescent="0.2">
      <c r="A276" s="217"/>
      <c r="B276" s="218"/>
      <c r="C276" s="254" t="s">
        <v>447</v>
      </c>
      <c r="D276" s="249"/>
      <c r="E276" s="250">
        <v>0.5</v>
      </c>
      <c r="F276" s="220"/>
      <c r="G276" s="220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20"/>
      <c r="Z276" s="210"/>
      <c r="AA276" s="210"/>
      <c r="AB276" s="210"/>
      <c r="AC276" s="210"/>
      <c r="AD276" s="210"/>
      <c r="AE276" s="210"/>
      <c r="AF276" s="210"/>
      <c r="AG276" s="210" t="s">
        <v>212</v>
      </c>
      <c r="AH276" s="210">
        <v>0</v>
      </c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3" x14ac:dyDescent="0.2">
      <c r="A277" s="217"/>
      <c r="B277" s="218"/>
      <c r="C277" s="254" t="s">
        <v>448</v>
      </c>
      <c r="D277" s="249"/>
      <c r="E277" s="250">
        <v>0.8</v>
      </c>
      <c r="F277" s="220"/>
      <c r="G277" s="220"/>
      <c r="H277" s="220"/>
      <c r="I277" s="220"/>
      <c r="J277" s="220"/>
      <c r="K277" s="220"/>
      <c r="L277" s="220"/>
      <c r="M277" s="220"/>
      <c r="N277" s="219"/>
      <c r="O277" s="219"/>
      <c r="P277" s="219"/>
      <c r="Q277" s="219"/>
      <c r="R277" s="220"/>
      <c r="S277" s="220"/>
      <c r="T277" s="220"/>
      <c r="U277" s="220"/>
      <c r="V277" s="220"/>
      <c r="W277" s="220"/>
      <c r="X277" s="220"/>
      <c r="Y277" s="220"/>
      <c r="Z277" s="210"/>
      <c r="AA277" s="210"/>
      <c r="AB277" s="210"/>
      <c r="AC277" s="210"/>
      <c r="AD277" s="210"/>
      <c r="AE277" s="210"/>
      <c r="AF277" s="210"/>
      <c r="AG277" s="210" t="s">
        <v>212</v>
      </c>
      <c r="AH277" s="210">
        <v>0</v>
      </c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2" x14ac:dyDescent="0.2">
      <c r="A278" s="217"/>
      <c r="B278" s="218"/>
      <c r="C278" s="244"/>
      <c r="D278" s="239"/>
      <c r="E278" s="239"/>
      <c r="F278" s="239"/>
      <c r="G278" s="239"/>
      <c r="H278" s="220"/>
      <c r="I278" s="220"/>
      <c r="J278" s="220"/>
      <c r="K278" s="220"/>
      <c r="L278" s="220"/>
      <c r="M278" s="220"/>
      <c r="N278" s="219"/>
      <c r="O278" s="219"/>
      <c r="P278" s="219"/>
      <c r="Q278" s="219"/>
      <c r="R278" s="220"/>
      <c r="S278" s="220"/>
      <c r="T278" s="220"/>
      <c r="U278" s="220"/>
      <c r="V278" s="220"/>
      <c r="W278" s="220"/>
      <c r="X278" s="220"/>
      <c r="Y278" s="220"/>
      <c r="Z278" s="210"/>
      <c r="AA278" s="210"/>
      <c r="AB278" s="210"/>
      <c r="AC278" s="210"/>
      <c r="AD278" s="210"/>
      <c r="AE278" s="210"/>
      <c r="AF278" s="210"/>
      <c r="AG278" s="210" t="s">
        <v>130</v>
      </c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1" x14ac:dyDescent="0.2">
      <c r="A279" s="229">
        <v>56</v>
      </c>
      <c r="B279" s="230" t="s">
        <v>449</v>
      </c>
      <c r="C279" s="241" t="s">
        <v>450</v>
      </c>
      <c r="D279" s="231" t="s">
        <v>270</v>
      </c>
      <c r="E279" s="232">
        <v>1</v>
      </c>
      <c r="F279" s="233"/>
      <c r="G279" s="234">
        <f>ROUND(E279*F279,2)</f>
        <v>0</v>
      </c>
      <c r="H279" s="233"/>
      <c r="I279" s="234">
        <f>ROUND(E279*H279,2)</f>
        <v>0</v>
      </c>
      <c r="J279" s="233"/>
      <c r="K279" s="234">
        <f>ROUND(E279*J279,2)</f>
        <v>0</v>
      </c>
      <c r="L279" s="234">
        <v>21</v>
      </c>
      <c r="M279" s="234">
        <f>G279*(1+L279/100)</f>
        <v>0</v>
      </c>
      <c r="N279" s="232">
        <v>0.72618000000000005</v>
      </c>
      <c r="O279" s="232">
        <f>ROUND(E279*N279,2)</f>
        <v>0.73</v>
      </c>
      <c r="P279" s="232">
        <v>0</v>
      </c>
      <c r="Q279" s="232">
        <f>ROUND(E279*P279,2)</f>
        <v>0</v>
      </c>
      <c r="R279" s="234"/>
      <c r="S279" s="234" t="s">
        <v>179</v>
      </c>
      <c r="T279" s="235" t="s">
        <v>123</v>
      </c>
      <c r="U279" s="220">
        <v>1.1910000000000001</v>
      </c>
      <c r="V279" s="220">
        <f>ROUND(E279*U279,2)</f>
        <v>1.19</v>
      </c>
      <c r="W279" s="220"/>
      <c r="X279" s="220" t="s">
        <v>199</v>
      </c>
      <c r="Y279" s="220" t="s">
        <v>126</v>
      </c>
      <c r="Z279" s="210"/>
      <c r="AA279" s="210"/>
      <c r="AB279" s="210"/>
      <c r="AC279" s="210"/>
      <c r="AD279" s="210"/>
      <c r="AE279" s="210"/>
      <c r="AF279" s="210"/>
      <c r="AG279" s="210" t="s">
        <v>200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2" x14ac:dyDescent="0.2">
      <c r="A280" s="217"/>
      <c r="B280" s="218"/>
      <c r="C280" s="255"/>
      <c r="D280" s="252"/>
      <c r="E280" s="252"/>
      <c r="F280" s="252"/>
      <c r="G280" s="252"/>
      <c r="H280" s="220"/>
      <c r="I280" s="220"/>
      <c r="J280" s="220"/>
      <c r="K280" s="220"/>
      <c r="L280" s="220"/>
      <c r="M280" s="220"/>
      <c r="N280" s="219"/>
      <c r="O280" s="219"/>
      <c r="P280" s="219"/>
      <c r="Q280" s="219"/>
      <c r="R280" s="220"/>
      <c r="S280" s="220"/>
      <c r="T280" s="220"/>
      <c r="U280" s="220"/>
      <c r="V280" s="220"/>
      <c r="W280" s="220"/>
      <c r="X280" s="220"/>
      <c r="Y280" s="220"/>
      <c r="Z280" s="210"/>
      <c r="AA280" s="210"/>
      <c r="AB280" s="210"/>
      <c r="AC280" s="210"/>
      <c r="AD280" s="210"/>
      <c r="AE280" s="210"/>
      <c r="AF280" s="210"/>
      <c r="AG280" s="210" t="s">
        <v>130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">
      <c r="A281" s="229">
        <v>57</v>
      </c>
      <c r="B281" s="230" t="s">
        <v>451</v>
      </c>
      <c r="C281" s="241" t="s">
        <v>452</v>
      </c>
      <c r="D281" s="231" t="s">
        <v>270</v>
      </c>
      <c r="E281" s="232">
        <v>2</v>
      </c>
      <c r="F281" s="233"/>
      <c r="G281" s="234">
        <f>ROUND(E281*F281,2)</f>
        <v>0</v>
      </c>
      <c r="H281" s="233"/>
      <c r="I281" s="234">
        <f>ROUND(E281*H281,2)</f>
        <v>0</v>
      </c>
      <c r="J281" s="233"/>
      <c r="K281" s="234">
        <f>ROUND(E281*J281,2)</f>
        <v>0</v>
      </c>
      <c r="L281" s="234">
        <v>21</v>
      </c>
      <c r="M281" s="234">
        <f>G281*(1+L281/100)</f>
        <v>0</v>
      </c>
      <c r="N281" s="232">
        <v>0.17244999999999999</v>
      </c>
      <c r="O281" s="232">
        <f>ROUND(E281*N281,2)</f>
        <v>0.34</v>
      </c>
      <c r="P281" s="232">
        <v>0</v>
      </c>
      <c r="Q281" s="232">
        <f>ROUND(E281*P281,2)</f>
        <v>0</v>
      </c>
      <c r="R281" s="234" t="s">
        <v>356</v>
      </c>
      <c r="S281" s="234" t="s">
        <v>123</v>
      </c>
      <c r="T281" s="235" t="s">
        <v>123</v>
      </c>
      <c r="U281" s="220">
        <v>0</v>
      </c>
      <c r="V281" s="220">
        <f>ROUND(E281*U281,2)</f>
        <v>0</v>
      </c>
      <c r="W281" s="220"/>
      <c r="X281" s="220" t="s">
        <v>357</v>
      </c>
      <c r="Y281" s="220" t="s">
        <v>126</v>
      </c>
      <c r="Z281" s="210"/>
      <c r="AA281" s="210"/>
      <c r="AB281" s="210"/>
      <c r="AC281" s="210"/>
      <c r="AD281" s="210"/>
      <c r="AE281" s="210"/>
      <c r="AF281" s="210"/>
      <c r="AG281" s="210" t="s">
        <v>358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2" x14ac:dyDescent="0.2">
      <c r="A282" s="217"/>
      <c r="B282" s="218"/>
      <c r="C282" s="242" t="s">
        <v>453</v>
      </c>
      <c r="D282" s="236"/>
      <c r="E282" s="236"/>
      <c r="F282" s="236"/>
      <c r="G282" s="236"/>
      <c r="H282" s="220"/>
      <c r="I282" s="220"/>
      <c r="J282" s="220"/>
      <c r="K282" s="220"/>
      <c r="L282" s="220"/>
      <c r="M282" s="220"/>
      <c r="N282" s="219"/>
      <c r="O282" s="219"/>
      <c r="P282" s="219"/>
      <c r="Q282" s="219"/>
      <c r="R282" s="220"/>
      <c r="S282" s="220"/>
      <c r="T282" s="220"/>
      <c r="U282" s="220"/>
      <c r="V282" s="220"/>
      <c r="W282" s="220"/>
      <c r="X282" s="220"/>
      <c r="Y282" s="220"/>
      <c r="Z282" s="210"/>
      <c r="AA282" s="210"/>
      <c r="AB282" s="210"/>
      <c r="AC282" s="210"/>
      <c r="AD282" s="210"/>
      <c r="AE282" s="210"/>
      <c r="AF282" s="210"/>
      <c r="AG282" s="210" t="s">
        <v>128</v>
      </c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2" x14ac:dyDescent="0.2">
      <c r="A283" s="217"/>
      <c r="B283" s="218"/>
      <c r="C283" s="244"/>
      <c r="D283" s="239"/>
      <c r="E283" s="239"/>
      <c r="F283" s="239"/>
      <c r="G283" s="239"/>
      <c r="H283" s="220"/>
      <c r="I283" s="220"/>
      <c r="J283" s="220"/>
      <c r="K283" s="220"/>
      <c r="L283" s="220"/>
      <c r="M283" s="220"/>
      <c r="N283" s="219"/>
      <c r="O283" s="219"/>
      <c r="P283" s="219"/>
      <c r="Q283" s="219"/>
      <c r="R283" s="220"/>
      <c r="S283" s="220"/>
      <c r="T283" s="220"/>
      <c r="U283" s="220"/>
      <c r="V283" s="220"/>
      <c r="W283" s="220"/>
      <c r="X283" s="220"/>
      <c r="Y283" s="220"/>
      <c r="Z283" s="210"/>
      <c r="AA283" s="210"/>
      <c r="AB283" s="210"/>
      <c r="AC283" s="210"/>
      <c r="AD283" s="210"/>
      <c r="AE283" s="210"/>
      <c r="AF283" s="210"/>
      <c r="AG283" s="210" t="s">
        <v>130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ht="13.6" x14ac:dyDescent="0.2">
      <c r="A284" s="222" t="s">
        <v>118</v>
      </c>
      <c r="B284" s="223" t="s">
        <v>72</v>
      </c>
      <c r="C284" s="240" t="s">
        <v>73</v>
      </c>
      <c r="D284" s="224"/>
      <c r="E284" s="225"/>
      <c r="F284" s="226"/>
      <c r="G284" s="226">
        <f>SUMIF(AG285:AG338,"&lt;&gt;NOR",G285:G338)</f>
        <v>0</v>
      </c>
      <c r="H284" s="226"/>
      <c r="I284" s="226">
        <f>SUM(I285:I338)</f>
        <v>0</v>
      </c>
      <c r="J284" s="226"/>
      <c r="K284" s="226">
        <f>SUM(K285:K338)</f>
        <v>0</v>
      </c>
      <c r="L284" s="226"/>
      <c r="M284" s="226">
        <f>SUM(M285:M338)</f>
        <v>0</v>
      </c>
      <c r="N284" s="225"/>
      <c r="O284" s="225">
        <f>SUM(O285:O338)</f>
        <v>22.830000000000005</v>
      </c>
      <c r="P284" s="225"/>
      <c r="Q284" s="225">
        <f>SUM(Q285:Q338)</f>
        <v>0</v>
      </c>
      <c r="R284" s="226"/>
      <c r="S284" s="226"/>
      <c r="T284" s="227"/>
      <c r="U284" s="221"/>
      <c r="V284" s="221">
        <f>SUM(V285:V338)</f>
        <v>13.5</v>
      </c>
      <c r="W284" s="221"/>
      <c r="X284" s="221"/>
      <c r="Y284" s="221"/>
      <c r="AG284" t="s">
        <v>119</v>
      </c>
    </row>
    <row r="285" spans="1:60" ht="21.75" outlineLevel="1" x14ac:dyDescent="0.2">
      <c r="A285" s="229">
        <v>58</v>
      </c>
      <c r="B285" s="230" t="s">
        <v>454</v>
      </c>
      <c r="C285" s="241" t="s">
        <v>455</v>
      </c>
      <c r="D285" s="231" t="s">
        <v>270</v>
      </c>
      <c r="E285" s="232">
        <v>10.6</v>
      </c>
      <c r="F285" s="233"/>
      <c r="G285" s="234">
        <f>ROUND(E285*F285,2)</f>
        <v>0</v>
      </c>
      <c r="H285" s="233"/>
      <c r="I285" s="234">
        <f>ROUND(E285*H285,2)</f>
        <v>0</v>
      </c>
      <c r="J285" s="233"/>
      <c r="K285" s="234">
        <f>ROUND(E285*J285,2)</f>
        <v>0</v>
      </c>
      <c r="L285" s="234">
        <v>21</v>
      </c>
      <c r="M285" s="234">
        <f>G285*(1+L285/100)</f>
        <v>0</v>
      </c>
      <c r="N285" s="232">
        <v>0.21</v>
      </c>
      <c r="O285" s="232">
        <f>ROUND(E285*N285,2)</f>
        <v>2.23</v>
      </c>
      <c r="P285" s="232">
        <v>0</v>
      </c>
      <c r="Q285" s="232">
        <f>ROUND(E285*P285,2)</f>
        <v>0</v>
      </c>
      <c r="R285" s="234" t="s">
        <v>371</v>
      </c>
      <c r="S285" s="234" t="s">
        <v>123</v>
      </c>
      <c r="T285" s="235" t="s">
        <v>123</v>
      </c>
      <c r="U285" s="220">
        <v>2.5999999999999999E-2</v>
      </c>
      <c r="V285" s="220">
        <f>ROUND(E285*U285,2)</f>
        <v>0.28000000000000003</v>
      </c>
      <c r="W285" s="220"/>
      <c r="X285" s="220" t="s">
        <v>199</v>
      </c>
      <c r="Y285" s="220" t="s">
        <v>126</v>
      </c>
      <c r="Z285" s="210"/>
      <c r="AA285" s="210"/>
      <c r="AB285" s="210"/>
      <c r="AC285" s="210"/>
      <c r="AD285" s="210"/>
      <c r="AE285" s="210"/>
      <c r="AF285" s="210"/>
      <c r="AG285" s="210" t="s">
        <v>200</v>
      </c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2" x14ac:dyDescent="0.2">
      <c r="A286" s="217"/>
      <c r="B286" s="218"/>
      <c r="C286" s="253" t="s">
        <v>456</v>
      </c>
      <c r="D286" s="251"/>
      <c r="E286" s="251"/>
      <c r="F286" s="251"/>
      <c r="G286" s="251"/>
      <c r="H286" s="220"/>
      <c r="I286" s="220"/>
      <c r="J286" s="220"/>
      <c r="K286" s="220"/>
      <c r="L286" s="220"/>
      <c r="M286" s="220"/>
      <c r="N286" s="219"/>
      <c r="O286" s="219"/>
      <c r="P286" s="219"/>
      <c r="Q286" s="219"/>
      <c r="R286" s="220"/>
      <c r="S286" s="220"/>
      <c r="T286" s="220"/>
      <c r="U286" s="220"/>
      <c r="V286" s="220"/>
      <c r="W286" s="220"/>
      <c r="X286" s="220"/>
      <c r="Y286" s="220"/>
      <c r="Z286" s="210"/>
      <c r="AA286" s="210"/>
      <c r="AB286" s="210"/>
      <c r="AC286" s="210"/>
      <c r="AD286" s="210"/>
      <c r="AE286" s="210"/>
      <c r="AF286" s="210"/>
      <c r="AG286" s="210" t="s">
        <v>202</v>
      </c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2" x14ac:dyDescent="0.2">
      <c r="A287" s="217"/>
      <c r="B287" s="218"/>
      <c r="C287" s="243" t="s">
        <v>457</v>
      </c>
      <c r="D287" s="238"/>
      <c r="E287" s="238"/>
      <c r="F287" s="238"/>
      <c r="G287" s="238"/>
      <c r="H287" s="220"/>
      <c r="I287" s="220"/>
      <c r="J287" s="220"/>
      <c r="K287" s="220"/>
      <c r="L287" s="220"/>
      <c r="M287" s="220"/>
      <c r="N287" s="219"/>
      <c r="O287" s="219"/>
      <c r="P287" s="219"/>
      <c r="Q287" s="219"/>
      <c r="R287" s="220"/>
      <c r="S287" s="220"/>
      <c r="T287" s="220"/>
      <c r="U287" s="220"/>
      <c r="V287" s="220"/>
      <c r="W287" s="220"/>
      <c r="X287" s="220"/>
      <c r="Y287" s="220"/>
      <c r="Z287" s="210"/>
      <c r="AA287" s="210"/>
      <c r="AB287" s="210"/>
      <c r="AC287" s="210"/>
      <c r="AD287" s="210"/>
      <c r="AE287" s="210"/>
      <c r="AF287" s="210"/>
      <c r="AG287" s="210" t="s">
        <v>128</v>
      </c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2" x14ac:dyDescent="0.2">
      <c r="A288" s="217"/>
      <c r="B288" s="218"/>
      <c r="C288" s="254" t="s">
        <v>381</v>
      </c>
      <c r="D288" s="249"/>
      <c r="E288" s="250">
        <v>9.6</v>
      </c>
      <c r="F288" s="220"/>
      <c r="G288" s="220"/>
      <c r="H288" s="220"/>
      <c r="I288" s="220"/>
      <c r="J288" s="220"/>
      <c r="K288" s="220"/>
      <c r="L288" s="220"/>
      <c r="M288" s="220"/>
      <c r="N288" s="219"/>
      <c r="O288" s="219"/>
      <c r="P288" s="219"/>
      <c r="Q288" s="219"/>
      <c r="R288" s="220"/>
      <c r="S288" s="220"/>
      <c r="T288" s="220"/>
      <c r="U288" s="220"/>
      <c r="V288" s="220"/>
      <c r="W288" s="220"/>
      <c r="X288" s="220"/>
      <c r="Y288" s="220"/>
      <c r="Z288" s="210"/>
      <c r="AA288" s="210"/>
      <c r="AB288" s="210"/>
      <c r="AC288" s="210"/>
      <c r="AD288" s="210"/>
      <c r="AE288" s="210"/>
      <c r="AF288" s="210"/>
      <c r="AG288" s="210" t="s">
        <v>212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3" x14ac:dyDescent="0.2">
      <c r="A289" s="217"/>
      <c r="B289" s="218"/>
      <c r="C289" s="254" t="s">
        <v>385</v>
      </c>
      <c r="D289" s="249"/>
      <c r="E289" s="250">
        <v>1</v>
      </c>
      <c r="F289" s="220"/>
      <c r="G289" s="220"/>
      <c r="H289" s="220"/>
      <c r="I289" s="220"/>
      <c r="J289" s="220"/>
      <c r="K289" s="220"/>
      <c r="L289" s="220"/>
      <c r="M289" s="220"/>
      <c r="N289" s="219"/>
      <c r="O289" s="219"/>
      <c r="P289" s="219"/>
      <c r="Q289" s="219"/>
      <c r="R289" s="220"/>
      <c r="S289" s="220"/>
      <c r="T289" s="220"/>
      <c r="U289" s="220"/>
      <c r="V289" s="220"/>
      <c r="W289" s="220"/>
      <c r="X289" s="220"/>
      <c r="Y289" s="220"/>
      <c r="Z289" s="210"/>
      <c r="AA289" s="210"/>
      <c r="AB289" s="210"/>
      <c r="AC289" s="210"/>
      <c r="AD289" s="210"/>
      <c r="AE289" s="210"/>
      <c r="AF289" s="210"/>
      <c r="AG289" s="210" t="s">
        <v>212</v>
      </c>
      <c r="AH289" s="210">
        <v>0</v>
      </c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2" x14ac:dyDescent="0.2">
      <c r="A290" s="217"/>
      <c r="B290" s="218"/>
      <c r="C290" s="244"/>
      <c r="D290" s="239"/>
      <c r="E290" s="239"/>
      <c r="F290" s="239"/>
      <c r="G290" s="239"/>
      <c r="H290" s="220"/>
      <c r="I290" s="220"/>
      <c r="J290" s="220"/>
      <c r="K290" s="220"/>
      <c r="L290" s="220"/>
      <c r="M290" s="220"/>
      <c r="N290" s="219"/>
      <c r="O290" s="219"/>
      <c r="P290" s="219"/>
      <c r="Q290" s="219"/>
      <c r="R290" s="220"/>
      <c r="S290" s="220"/>
      <c r="T290" s="220"/>
      <c r="U290" s="220"/>
      <c r="V290" s="220"/>
      <c r="W290" s="220"/>
      <c r="X290" s="220"/>
      <c r="Y290" s="220"/>
      <c r="Z290" s="210"/>
      <c r="AA290" s="210"/>
      <c r="AB290" s="210"/>
      <c r="AC290" s="210"/>
      <c r="AD290" s="210"/>
      <c r="AE290" s="210"/>
      <c r="AF290" s="210"/>
      <c r="AG290" s="210" t="s">
        <v>130</v>
      </c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ht="21.75" outlineLevel="1" x14ac:dyDescent="0.2">
      <c r="A291" s="229">
        <v>59</v>
      </c>
      <c r="B291" s="230" t="s">
        <v>458</v>
      </c>
      <c r="C291" s="241" t="s">
        <v>459</v>
      </c>
      <c r="D291" s="231" t="s">
        <v>270</v>
      </c>
      <c r="E291" s="232">
        <v>20.2</v>
      </c>
      <c r="F291" s="233"/>
      <c r="G291" s="234">
        <f>ROUND(E291*F291,2)</f>
        <v>0</v>
      </c>
      <c r="H291" s="233"/>
      <c r="I291" s="234">
        <f>ROUND(E291*H291,2)</f>
        <v>0</v>
      </c>
      <c r="J291" s="233"/>
      <c r="K291" s="234">
        <f>ROUND(E291*J291,2)</f>
        <v>0</v>
      </c>
      <c r="L291" s="234">
        <v>21</v>
      </c>
      <c r="M291" s="234">
        <f>G291*(1+L291/100)</f>
        <v>0</v>
      </c>
      <c r="N291" s="232">
        <v>0.28799999999999998</v>
      </c>
      <c r="O291" s="232">
        <f>ROUND(E291*N291,2)</f>
        <v>5.82</v>
      </c>
      <c r="P291" s="232">
        <v>0</v>
      </c>
      <c r="Q291" s="232">
        <f>ROUND(E291*P291,2)</f>
        <v>0</v>
      </c>
      <c r="R291" s="234" t="s">
        <v>371</v>
      </c>
      <c r="S291" s="234" t="s">
        <v>123</v>
      </c>
      <c r="T291" s="235" t="s">
        <v>123</v>
      </c>
      <c r="U291" s="220">
        <v>2.3E-2</v>
      </c>
      <c r="V291" s="220">
        <f>ROUND(E291*U291,2)</f>
        <v>0.46</v>
      </c>
      <c r="W291" s="220"/>
      <c r="X291" s="220" t="s">
        <v>199</v>
      </c>
      <c r="Y291" s="220" t="s">
        <v>126</v>
      </c>
      <c r="Z291" s="210"/>
      <c r="AA291" s="210"/>
      <c r="AB291" s="210"/>
      <c r="AC291" s="210"/>
      <c r="AD291" s="210"/>
      <c r="AE291" s="210"/>
      <c r="AF291" s="210"/>
      <c r="AG291" s="210" t="s">
        <v>200</v>
      </c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2" x14ac:dyDescent="0.2">
      <c r="A292" s="217"/>
      <c r="B292" s="218"/>
      <c r="C292" s="254" t="s">
        <v>373</v>
      </c>
      <c r="D292" s="249"/>
      <c r="E292" s="250">
        <v>19.2</v>
      </c>
      <c r="F292" s="220"/>
      <c r="G292" s="220"/>
      <c r="H292" s="220"/>
      <c r="I292" s="220"/>
      <c r="J292" s="220"/>
      <c r="K292" s="220"/>
      <c r="L292" s="220"/>
      <c r="M292" s="220"/>
      <c r="N292" s="219"/>
      <c r="O292" s="219"/>
      <c r="P292" s="219"/>
      <c r="Q292" s="219"/>
      <c r="R292" s="220"/>
      <c r="S292" s="220"/>
      <c r="T292" s="220"/>
      <c r="U292" s="220"/>
      <c r="V292" s="220"/>
      <c r="W292" s="220"/>
      <c r="X292" s="220"/>
      <c r="Y292" s="220"/>
      <c r="Z292" s="210"/>
      <c r="AA292" s="210"/>
      <c r="AB292" s="210"/>
      <c r="AC292" s="210"/>
      <c r="AD292" s="210"/>
      <c r="AE292" s="210"/>
      <c r="AF292" s="210"/>
      <c r="AG292" s="210" t="s">
        <v>212</v>
      </c>
      <c r="AH292" s="210">
        <v>0</v>
      </c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3" x14ac:dyDescent="0.2">
      <c r="A293" s="217"/>
      <c r="B293" s="218"/>
      <c r="C293" s="254" t="s">
        <v>378</v>
      </c>
      <c r="D293" s="249"/>
      <c r="E293" s="250">
        <v>1</v>
      </c>
      <c r="F293" s="220"/>
      <c r="G293" s="220"/>
      <c r="H293" s="220"/>
      <c r="I293" s="220"/>
      <c r="J293" s="220"/>
      <c r="K293" s="220"/>
      <c r="L293" s="220"/>
      <c r="M293" s="220"/>
      <c r="N293" s="219"/>
      <c r="O293" s="219"/>
      <c r="P293" s="219"/>
      <c r="Q293" s="219"/>
      <c r="R293" s="220"/>
      <c r="S293" s="220"/>
      <c r="T293" s="220"/>
      <c r="U293" s="220"/>
      <c r="V293" s="220"/>
      <c r="W293" s="220"/>
      <c r="X293" s="220"/>
      <c r="Y293" s="220"/>
      <c r="Z293" s="210"/>
      <c r="AA293" s="210"/>
      <c r="AB293" s="210"/>
      <c r="AC293" s="210"/>
      <c r="AD293" s="210"/>
      <c r="AE293" s="210"/>
      <c r="AF293" s="210"/>
      <c r="AG293" s="210" t="s">
        <v>212</v>
      </c>
      <c r="AH293" s="210">
        <v>0</v>
      </c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2" x14ac:dyDescent="0.2">
      <c r="A294" s="217"/>
      <c r="B294" s="218"/>
      <c r="C294" s="244"/>
      <c r="D294" s="239"/>
      <c r="E294" s="239"/>
      <c r="F294" s="239"/>
      <c r="G294" s="239"/>
      <c r="H294" s="220"/>
      <c r="I294" s="220"/>
      <c r="J294" s="220"/>
      <c r="K294" s="220"/>
      <c r="L294" s="220"/>
      <c r="M294" s="220"/>
      <c r="N294" s="219"/>
      <c r="O294" s="219"/>
      <c r="P294" s="219"/>
      <c r="Q294" s="219"/>
      <c r="R294" s="220"/>
      <c r="S294" s="220"/>
      <c r="T294" s="220"/>
      <c r="U294" s="220"/>
      <c r="V294" s="220"/>
      <c r="W294" s="220"/>
      <c r="X294" s="220"/>
      <c r="Y294" s="220"/>
      <c r="Z294" s="210"/>
      <c r="AA294" s="210"/>
      <c r="AB294" s="210"/>
      <c r="AC294" s="210"/>
      <c r="AD294" s="210"/>
      <c r="AE294" s="210"/>
      <c r="AF294" s="210"/>
      <c r="AG294" s="210" t="s">
        <v>130</v>
      </c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ht="21.75" outlineLevel="1" x14ac:dyDescent="0.2">
      <c r="A295" s="229">
        <v>60</v>
      </c>
      <c r="B295" s="230" t="s">
        <v>460</v>
      </c>
      <c r="C295" s="241" t="s">
        <v>461</v>
      </c>
      <c r="D295" s="231" t="s">
        <v>270</v>
      </c>
      <c r="E295" s="232">
        <v>9.6</v>
      </c>
      <c r="F295" s="233"/>
      <c r="G295" s="234">
        <f>ROUND(E295*F295,2)</f>
        <v>0</v>
      </c>
      <c r="H295" s="233"/>
      <c r="I295" s="234">
        <f>ROUND(E295*H295,2)</f>
        <v>0</v>
      </c>
      <c r="J295" s="233"/>
      <c r="K295" s="234">
        <f>ROUND(E295*J295,2)</f>
        <v>0</v>
      </c>
      <c r="L295" s="234">
        <v>21</v>
      </c>
      <c r="M295" s="234">
        <f>G295*(1+L295/100)</f>
        <v>0</v>
      </c>
      <c r="N295" s="232">
        <v>0.378</v>
      </c>
      <c r="O295" s="232">
        <f>ROUND(E295*N295,2)</f>
        <v>3.63</v>
      </c>
      <c r="P295" s="232">
        <v>0</v>
      </c>
      <c r="Q295" s="232">
        <f>ROUND(E295*P295,2)</f>
        <v>0</v>
      </c>
      <c r="R295" s="234" t="s">
        <v>371</v>
      </c>
      <c r="S295" s="234" t="s">
        <v>123</v>
      </c>
      <c r="T295" s="235" t="s">
        <v>123</v>
      </c>
      <c r="U295" s="220">
        <v>2.5999999999999999E-2</v>
      </c>
      <c r="V295" s="220">
        <f>ROUND(E295*U295,2)</f>
        <v>0.25</v>
      </c>
      <c r="W295" s="220"/>
      <c r="X295" s="220" t="s">
        <v>199</v>
      </c>
      <c r="Y295" s="220" t="s">
        <v>126</v>
      </c>
      <c r="Z295" s="210"/>
      <c r="AA295" s="210"/>
      <c r="AB295" s="210"/>
      <c r="AC295" s="210"/>
      <c r="AD295" s="210"/>
      <c r="AE295" s="210"/>
      <c r="AF295" s="210"/>
      <c r="AG295" s="210" t="s">
        <v>200</v>
      </c>
      <c r="AH295" s="210"/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2" x14ac:dyDescent="0.2">
      <c r="A296" s="217"/>
      <c r="B296" s="218"/>
      <c r="C296" s="254" t="s">
        <v>381</v>
      </c>
      <c r="D296" s="249"/>
      <c r="E296" s="250">
        <v>9.6</v>
      </c>
      <c r="F296" s="220"/>
      <c r="G296" s="220"/>
      <c r="H296" s="220"/>
      <c r="I296" s="220"/>
      <c r="J296" s="220"/>
      <c r="K296" s="220"/>
      <c r="L296" s="220"/>
      <c r="M296" s="220"/>
      <c r="N296" s="219"/>
      <c r="O296" s="219"/>
      <c r="P296" s="219"/>
      <c r="Q296" s="219"/>
      <c r="R296" s="220"/>
      <c r="S296" s="220"/>
      <c r="T296" s="220"/>
      <c r="U296" s="220"/>
      <c r="V296" s="220"/>
      <c r="W296" s="220"/>
      <c r="X296" s="220"/>
      <c r="Y296" s="220"/>
      <c r="Z296" s="210"/>
      <c r="AA296" s="210"/>
      <c r="AB296" s="210"/>
      <c r="AC296" s="210"/>
      <c r="AD296" s="210"/>
      <c r="AE296" s="210"/>
      <c r="AF296" s="210"/>
      <c r="AG296" s="210" t="s">
        <v>212</v>
      </c>
      <c r="AH296" s="210">
        <v>0</v>
      </c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2" x14ac:dyDescent="0.2">
      <c r="A297" s="217"/>
      <c r="B297" s="218"/>
      <c r="C297" s="244"/>
      <c r="D297" s="239"/>
      <c r="E297" s="239"/>
      <c r="F297" s="239"/>
      <c r="G297" s="239"/>
      <c r="H297" s="220"/>
      <c r="I297" s="220"/>
      <c r="J297" s="220"/>
      <c r="K297" s="220"/>
      <c r="L297" s="220"/>
      <c r="M297" s="220"/>
      <c r="N297" s="219"/>
      <c r="O297" s="219"/>
      <c r="P297" s="219"/>
      <c r="Q297" s="219"/>
      <c r="R297" s="220"/>
      <c r="S297" s="220"/>
      <c r="T297" s="220"/>
      <c r="U297" s="220"/>
      <c r="V297" s="220"/>
      <c r="W297" s="220"/>
      <c r="X297" s="220"/>
      <c r="Y297" s="220"/>
      <c r="Z297" s="210"/>
      <c r="AA297" s="210"/>
      <c r="AB297" s="210"/>
      <c r="AC297" s="210"/>
      <c r="AD297" s="210"/>
      <c r="AE297" s="210"/>
      <c r="AF297" s="210"/>
      <c r="AG297" s="210" t="s">
        <v>130</v>
      </c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ht="21.75" outlineLevel="1" x14ac:dyDescent="0.2">
      <c r="A298" s="229">
        <v>61</v>
      </c>
      <c r="B298" s="230" t="s">
        <v>462</v>
      </c>
      <c r="C298" s="241" t="s">
        <v>463</v>
      </c>
      <c r="D298" s="231" t="s">
        <v>270</v>
      </c>
      <c r="E298" s="232">
        <v>10.6</v>
      </c>
      <c r="F298" s="233"/>
      <c r="G298" s="234">
        <f>ROUND(E298*F298,2)</f>
        <v>0</v>
      </c>
      <c r="H298" s="233"/>
      <c r="I298" s="234">
        <f>ROUND(E298*H298,2)</f>
        <v>0</v>
      </c>
      <c r="J298" s="233"/>
      <c r="K298" s="234">
        <f>ROUND(E298*J298,2)</f>
        <v>0</v>
      </c>
      <c r="L298" s="234">
        <v>21</v>
      </c>
      <c r="M298" s="234">
        <f>G298*(1+L298/100)</f>
        <v>0</v>
      </c>
      <c r="N298" s="232">
        <v>0.441</v>
      </c>
      <c r="O298" s="232">
        <f>ROUND(E298*N298,2)</f>
        <v>4.67</v>
      </c>
      <c r="P298" s="232">
        <v>0</v>
      </c>
      <c r="Q298" s="232">
        <f>ROUND(E298*P298,2)</f>
        <v>0</v>
      </c>
      <c r="R298" s="234" t="s">
        <v>371</v>
      </c>
      <c r="S298" s="234" t="s">
        <v>123</v>
      </c>
      <c r="T298" s="235" t="s">
        <v>123</v>
      </c>
      <c r="U298" s="220">
        <v>2.9000000000000001E-2</v>
      </c>
      <c r="V298" s="220">
        <f>ROUND(E298*U298,2)</f>
        <v>0.31</v>
      </c>
      <c r="W298" s="220"/>
      <c r="X298" s="220" t="s">
        <v>199</v>
      </c>
      <c r="Y298" s="220" t="s">
        <v>126</v>
      </c>
      <c r="Z298" s="210"/>
      <c r="AA298" s="210"/>
      <c r="AB298" s="210"/>
      <c r="AC298" s="210"/>
      <c r="AD298" s="210"/>
      <c r="AE298" s="210"/>
      <c r="AF298" s="210"/>
      <c r="AG298" s="210" t="s">
        <v>200</v>
      </c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2" x14ac:dyDescent="0.2">
      <c r="A299" s="217"/>
      <c r="B299" s="218"/>
      <c r="C299" s="254" t="s">
        <v>381</v>
      </c>
      <c r="D299" s="249"/>
      <c r="E299" s="250">
        <v>9.6</v>
      </c>
      <c r="F299" s="220"/>
      <c r="G299" s="220"/>
      <c r="H299" s="220"/>
      <c r="I299" s="220"/>
      <c r="J299" s="220"/>
      <c r="K299" s="220"/>
      <c r="L299" s="220"/>
      <c r="M299" s="220"/>
      <c r="N299" s="219"/>
      <c r="O299" s="219"/>
      <c r="P299" s="219"/>
      <c r="Q299" s="219"/>
      <c r="R299" s="220"/>
      <c r="S299" s="220"/>
      <c r="T299" s="220"/>
      <c r="U299" s="220"/>
      <c r="V299" s="220"/>
      <c r="W299" s="220"/>
      <c r="X299" s="220"/>
      <c r="Y299" s="220"/>
      <c r="Z299" s="210"/>
      <c r="AA299" s="210"/>
      <c r="AB299" s="210"/>
      <c r="AC299" s="210"/>
      <c r="AD299" s="210"/>
      <c r="AE299" s="210"/>
      <c r="AF299" s="210"/>
      <c r="AG299" s="210" t="s">
        <v>212</v>
      </c>
      <c r="AH299" s="210">
        <v>0</v>
      </c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3" x14ac:dyDescent="0.2">
      <c r="A300" s="217"/>
      <c r="B300" s="218"/>
      <c r="C300" s="254" t="s">
        <v>378</v>
      </c>
      <c r="D300" s="249"/>
      <c r="E300" s="250">
        <v>1</v>
      </c>
      <c r="F300" s="220"/>
      <c r="G300" s="220"/>
      <c r="H300" s="220"/>
      <c r="I300" s="220"/>
      <c r="J300" s="220"/>
      <c r="K300" s="220"/>
      <c r="L300" s="220"/>
      <c r="M300" s="220"/>
      <c r="N300" s="219"/>
      <c r="O300" s="219"/>
      <c r="P300" s="219"/>
      <c r="Q300" s="219"/>
      <c r="R300" s="220"/>
      <c r="S300" s="220"/>
      <c r="T300" s="220"/>
      <c r="U300" s="220"/>
      <c r="V300" s="220"/>
      <c r="W300" s="220"/>
      <c r="X300" s="220"/>
      <c r="Y300" s="220"/>
      <c r="Z300" s="210"/>
      <c r="AA300" s="210"/>
      <c r="AB300" s="210"/>
      <c r="AC300" s="210"/>
      <c r="AD300" s="210"/>
      <c r="AE300" s="210"/>
      <c r="AF300" s="210"/>
      <c r="AG300" s="210" t="s">
        <v>212</v>
      </c>
      <c r="AH300" s="210">
        <v>0</v>
      </c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2" x14ac:dyDescent="0.2">
      <c r="A301" s="217"/>
      <c r="B301" s="218"/>
      <c r="C301" s="244"/>
      <c r="D301" s="239"/>
      <c r="E301" s="239"/>
      <c r="F301" s="239"/>
      <c r="G301" s="239"/>
      <c r="H301" s="220"/>
      <c r="I301" s="220"/>
      <c r="J301" s="220"/>
      <c r="K301" s="220"/>
      <c r="L301" s="220"/>
      <c r="M301" s="220"/>
      <c r="N301" s="219"/>
      <c r="O301" s="219"/>
      <c r="P301" s="219"/>
      <c r="Q301" s="219"/>
      <c r="R301" s="220"/>
      <c r="S301" s="220"/>
      <c r="T301" s="220"/>
      <c r="U301" s="220"/>
      <c r="V301" s="220"/>
      <c r="W301" s="220"/>
      <c r="X301" s="220"/>
      <c r="Y301" s="220"/>
      <c r="Z301" s="210"/>
      <c r="AA301" s="210"/>
      <c r="AB301" s="210"/>
      <c r="AC301" s="210"/>
      <c r="AD301" s="210"/>
      <c r="AE301" s="210"/>
      <c r="AF301" s="210"/>
      <c r="AG301" s="210" t="s">
        <v>130</v>
      </c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ht="21.75" outlineLevel="1" x14ac:dyDescent="0.2">
      <c r="A302" s="229">
        <v>62</v>
      </c>
      <c r="B302" s="230" t="s">
        <v>464</v>
      </c>
      <c r="C302" s="241" t="s">
        <v>465</v>
      </c>
      <c r="D302" s="231" t="s">
        <v>270</v>
      </c>
      <c r="E302" s="232">
        <v>9.6</v>
      </c>
      <c r="F302" s="233"/>
      <c r="G302" s="234">
        <f>ROUND(E302*F302,2)</f>
        <v>0</v>
      </c>
      <c r="H302" s="233"/>
      <c r="I302" s="234">
        <f>ROUND(E302*H302,2)</f>
        <v>0</v>
      </c>
      <c r="J302" s="233"/>
      <c r="K302" s="234">
        <f>ROUND(E302*J302,2)</f>
        <v>0</v>
      </c>
      <c r="L302" s="234">
        <v>21</v>
      </c>
      <c r="M302" s="234">
        <f>G302*(1+L302/100)</f>
        <v>0</v>
      </c>
      <c r="N302" s="232">
        <v>0.15826000000000001</v>
      </c>
      <c r="O302" s="232">
        <f>ROUND(E302*N302,2)</f>
        <v>1.52</v>
      </c>
      <c r="P302" s="232">
        <v>0</v>
      </c>
      <c r="Q302" s="232">
        <f>ROUND(E302*P302,2)</f>
        <v>0</v>
      </c>
      <c r="R302" s="234" t="s">
        <v>371</v>
      </c>
      <c r="S302" s="234" t="s">
        <v>123</v>
      </c>
      <c r="T302" s="235" t="s">
        <v>123</v>
      </c>
      <c r="U302" s="220">
        <v>0.02</v>
      </c>
      <c r="V302" s="220">
        <f>ROUND(E302*U302,2)</f>
        <v>0.19</v>
      </c>
      <c r="W302" s="220"/>
      <c r="X302" s="220" t="s">
        <v>199</v>
      </c>
      <c r="Y302" s="220" t="s">
        <v>126</v>
      </c>
      <c r="Z302" s="210"/>
      <c r="AA302" s="210"/>
      <c r="AB302" s="210"/>
      <c r="AC302" s="210"/>
      <c r="AD302" s="210"/>
      <c r="AE302" s="210"/>
      <c r="AF302" s="210"/>
      <c r="AG302" s="210" t="s">
        <v>200</v>
      </c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2" x14ac:dyDescent="0.2">
      <c r="A303" s="217"/>
      <c r="B303" s="218"/>
      <c r="C303" s="253" t="s">
        <v>466</v>
      </c>
      <c r="D303" s="251"/>
      <c r="E303" s="251"/>
      <c r="F303" s="251"/>
      <c r="G303" s="251"/>
      <c r="H303" s="220"/>
      <c r="I303" s="220"/>
      <c r="J303" s="220"/>
      <c r="K303" s="220"/>
      <c r="L303" s="220"/>
      <c r="M303" s="220"/>
      <c r="N303" s="219"/>
      <c r="O303" s="219"/>
      <c r="P303" s="219"/>
      <c r="Q303" s="219"/>
      <c r="R303" s="220"/>
      <c r="S303" s="220"/>
      <c r="T303" s="220"/>
      <c r="U303" s="220"/>
      <c r="V303" s="220"/>
      <c r="W303" s="220"/>
      <c r="X303" s="220"/>
      <c r="Y303" s="220"/>
      <c r="Z303" s="210"/>
      <c r="AA303" s="210"/>
      <c r="AB303" s="210"/>
      <c r="AC303" s="210"/>
      <c r="AD303" s="210"/>
      <c r="AE303" s="210"/>
      <c r="AF303" s="210"/>
      <c r="AG303" s="210" t="s">
        <v>202</v>
      </c>
      <c r="AH303" s="210"/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2" x14ac:dyDescent="0.2">
      <c r="A304" s="217"/>
      <c r="B304" s="218"/>
      <c r="C304" s="254" t="s">
        <v>381</v>
      </c>
      <c r="D304" s="249"/>
      <c r="E304" s="250">
        <v>9.6</v>
      </c>
      <c r="F304" s="220"/>
      <c r="G304" s="220"/>
      <c r="H304" s="220"/>
      <c r="I304" s="220"/>
      <c r="J304" s="220"/>
      <c r="K304" s="220"/>
      <c r="L304" s="220"/>
      <c r="M304" s="220"/>
      <c r="N304" s="219"/>
      <c r="O304" s="219"/>
      <c r="P304" s="219"/>
      <c r="Q304" s="219"/>
      <c r="R304" s="220"/>
      <c r="S304" s="220"/>
      <c r="T304" s="220"/>
      <c r="U304" s="220"/>
      <c r="V304" s="220"/>
      <c r="W304" s="220"/>
      <c r="X304" s="220"/>
      <c r="Y304" s="220"/>
      <c r="Z304" s="210"/>
      <c r="AA304" s="210"/>
      <c r="AB304" s="210"/>
      <c r="AC304" s="210"/>
      <c r="AD304" s="210"/>
      <c r="AE304" s="210"/>
      <c r="AF304" s="210"/>
      <c r="AG304" s="210" t="s">
        <v>212</v>
      </c>
      <c r="AH304" s="210">
        <v>0</v>
      </c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outlineLevel="2" x14ac:dyDescent="0.2">
      <c r="A305" s="217"/>
      <c r="B305" s="218"/>
      <c r="C305" s="244"/>
      <c r="D305" s="239"/>
      <c r="E305" s="239"/>
      <c r="F305" s="239"/>
      <c r="G305" s="239"/>
      <c r="H305" s="220"/>
      <c r="I305" s="220"/>
      <c r="J305" s="220"/>
      <c r="K305" s="220"/>
      <c r="L305" s="220"/>
      <c r="M305" s="220"/>
      <c r="N305" s="219"/>
      <c r="O305" s="219"/>
      <c r="P305" s="219"/>
      <c r="Q305" s="219"/>
      <c r="R305" s="220"/>
      <c r="S305" s="220"/>
      <c r="T305" s="220"/>
      <c r="U305" s="220"/>
      <c r="V305" s="220"/>
      <c r="W305" s="220"/>
      <c r="X305" s="220"/>
      <c r="Y305" s="220"/>
      <c r="Z305" s="210"/>
      <c r="AA305" s="210"/>
      <c r="AB305" s="210"/>
      <c r="AC305" s="210"/>
      <c r="AD305" s="210"/>
      <c r="AE305" s="210"/>
      <c r="AF305" s="210"/>
      <c r="AG305" s="210" t="s">
        <v>130</v>
      </c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ht="21.75" outlineLevel="1" x14ac:dyDescent="0.2">
      <c r="A306" s="229">
        <v>63</v>
      </c>
      <c r="B306" s="230" t="s">
        <v>467</v>
      </c>
      <c r="C306" s="241" t="s">
        <v>468</v>
      </c>
      <c r="D306" s="231" t="s">
        <v>270</v>
      </c>
      <c r="E306" s="232">
        <v>1</v>
      </c>
      <c r="F306" s="233"/>
      <c r="G306" s="234">
        <f>ROUND(E306*F306,2)</f>
        <v>0</v>
      </c>
      <c r="H306" s="233"/>
      <c r="I306" s="234">
        <f>ROUND(E306*H306,2)</f>
        <v>0</v>
      </c>
      <c r="J306" s="233"/>
      <c r="K306" s="234">
        <f>ROUND(E306*J306,2)</f>
        <v>0</v>
      </c>
      <c r="L306" s="234">
        <v>21</v>
      </c>
      <c r="M306" s="234">
        <f>G306*(1+L306/100)</f>
        <v>0</v>
      </c>
      <c r="N306" s="232">
        <v>0.21099999999999999</v>
      </c>
      <c r="O306" s="232">
        <f>ROUND(E306*N306,2)</f>
        <v>0.21</v>
      </c>
      <c r="P306" s="232">
        <v>0</v>
      </c>
      <c r="Q306" s="232">
        <f>ROUND(E306*P306,2)</f>
        <v>0</v>
      </c>
      <c r="R306" s="234" t="s">
        <v>371</v>
      </c>
      <c r="S306" s="234" t="s">
        <v>123</v>
      </c>
      <c r="T306" s="235" t="s">
        <v>123</v>
      </c>
      <c r="U306" s="220">
        <v>7.1999999999999995E-2</v>
      </c>
      <c r="V306" s="220">
        <f>ROUND(E306*U306,2)</f>
        <v>7.0000000000000007E-2</v>
      </c>
      <c r="W306" s="220"/>
      <c r="X306" s="220" t="s">
        <v>199</v>
      </c>
      <c r="Y306" s="220" t="s">
        <v>126</v>
      </c>
      <c r="Z306" s="210"/>
      <c r="AA306" s="210"/>
      <c r="AB306" s="210"/>
      <c r="AC306" s="210"/>
      <c r="AD306" s="210"/>
      <c r="AE306" s="210"/>
      <c r="AF306" s="210"/>
      <c r="AG306" s="210" t="s">
        <v>200</v>
      </c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2" x14ac:dyDescent="0.2">
      <c r="A307" s="217"/>
      <c r="B307" s="218"/>
      <c r="C307" s="253" t="s">
        <v>466</v>
      </c>
      <c r="D307" s="251"/>
      <c r="E307" s="251"/>
      <c r="F307" s="251"/>
      <c r="G307" s="251"/>
      <c r="H307" s="220"/>
      <c r="I307" s="220"/>
      <c r="J307" s="220"/>
      <c r="K307" s="220"/>
      <c r="L307" s="220"/>
      <c r="M307" s="220"/>
      <c r="N307" s="219"/>
      <c r="O307" s="219"/>
      <c r="P307" s="219"/>
      <c r="Q307" s="219"/>
      <c r="R307" s="220"/>
      <c r="S307" s="220"/>
      <c r="T307" s="220"/>
      <c r="U307" s="220"/>
      <c r="V307" s="220"/>
      <c r="W307" s="220"/>
      <c r="X307" s="220"/>
      <c r="Y307" s="220"/>
      <c r="Z307" s="210"/>
      <c r="AA307" s="210"/>
      <c r="AB307" s="210"/>
      <c r="AC307" s="210"/>
      <c r="AD307" s="210"/>
      <c r="AE307" s="210"/>
      <c r="AF307" s="210"/>
      <c r="AG307" s="210" t="s">
        <v>202</v>
      </c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2" x14ac:dyDescent="0.2">
      <c r="A308" s="217"/>
      <c r="B308" s="218"/>
      <c r="C308" s="254" t="s">
        <v>378</v>
      </c>
      <c r="D308" s="249"/>
      <c r="E308" s="250">
        <v>1</v>
      </c>
      <c r="F308" s="220"/>
      <c r="G308" s="220"/>
      <c r="H308" s="220"/>
      <c r="I308" s="220"/>
      <c r="J308" s="220"/>
      <c r="K308" s="220"/>
      <c r="L308" s="220"/>
      <c r="M308" s="220"/>
      <c r="N308" s="219"/>
      <c r="O308" s="219"/>
      <c r="P308" s="219"/>
      <c r="Q308" s="219"/>
      <c r="R308" s="220"/>
      <c r="S308" s="220"/>
      <c r="T308" s="220"/>
      <c r="U308" s="220"/>
      <c r="V308" s="220"/>
      <c r="W308" s="220"/>
      <c r="X308" s="220"/>
      <c r="Y308" s="220"/>
      <c r="Z308" s="210"/>
      <c r="AA308" s="210"/>
      <c r="AB308" s="210"/>
      <c r="AC308" s="210"/>
      <c r="AD308" s="210"/>
      <c r="AE308" s="210"/>
      <c r="AF308" s="210"/>
      <c r="AG308" s="210" t="s">
        <v>212</v>
      </c>
      <c r="AH308" s="210">
        <v>0</v>
      </c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2" x14ac:dyDescent="0.2">
      <c r="A309" s="217"/>
      <c r="B309" s="218"/>
      <c r="C309" s="244"/>
      <c r="D309" s="239"/>
      <c r="E309" s="239"/>
      <c r="F309" s="239"/>
      <c r="G309" s="239"/>
      <c r="H309" s="220"/>
      <c r="I309" s="220"/>
      <c r="J309" s="220"/>
      <c r="K309" s="220"/>
      <c r="L309" s="220"/>
      <c r="M309" s="220"/>
      <c r="N309" s="219"/>
      <c r="O309" s="219"/>
      <c r="P309" s="219"/>
      <c r="Q309" s="219"/>
      <c r="R309" s="220"/>
      <c r="S309" s="220"/>
      <c r="T309" s="220"/>
      <c r="U309" s="220"/>
      <c r="V309" s="220"/>
      <c r="W309" s="220"/>
      <c r="X309" s="220"/>
      <c r="Y309" s="220"/>
      <c r="Z309" s="210"/>
      <c r="AA309" s="210"/>
      <c r="AB309" s="210"/>
      <c r="AC309" s="210"/>
      <c r="AD309" s="210"/>
      <c r="AE309" s="210"/>
      <c r="AF309" s="210"/>
      <c r="AG309" s="210" t="s">
        <v>130</v>
      </c>
      <c r="AH309" s="210"/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ht="21.75" outlineLevel="1" x14ac:dyDescent="0.2">
      <c r="A310" s="229">
        <v>64</v>
      </c>
      <c r="B310" s="230" t="s">
        <v>469</v>
      </c>
      <c r="C310" s="241" t="s">
        <v>470</v>
      </c>
      <c r="D310" s="231" t="s">
        <v>270</v>
      </c>
      <c r="E310" s="232">
        <v>1</v>
      </c>
      <c r="F310" s="233"/>
      <c r="G310" s="234">
        <f>ROUND(E310*F310,2)</f>
        <v>0</v>
      </c>
      <c r="H310" s="233"/>
      <c r="I310" s="234">
        <f>ROUND(E310*H310,2)</f>
        <v>0</v>
      </c>
      <c r="J310" s="233"/>
      <c r="K310" s="234">
        <f>ROUND(E310*J310,2)</f>
        <v>0</v>
      </c>
      <c r="L310" s="234">
        <v>21</v>
      </c>
      <c r="M310" s="234">
        <f>G310*(1+L310/100)</f>
        <v>0</v>
      </c>
      <c r="N310" s="232">
        <v>0.26375999999999999</v>
      </c>
      <c r="O310" s="232">
        <f>ROUND(E310*N310,2)</f>
        <v>0.26</v>
      </c>
      <c r="P310" s="232">
        <v>0</v>
      </c>
      <c r="Q310" s="232">
        <f>ROUND(E310*P310,2)</f>
        <v>0</v>
      </c>
      <c r="R310" s="234" t="s">
        <v>371</v>
      </c>
      <c r="S310" s="234" t="s">
        <v>123</v>
      </c>
      <c r="T310" s="235" t="s">
        <v>123</v>
      </c>
      <c r="U310" s="220">
        <v>8.4000000000000005E-2</v>
      </c>
      <c r="V310" s="220">
        <f>ROUND(E310*U310,2)</f>
        <v>0.08</v>
      </c>
      <c r="W310" s="220"/>
      <c r="X310" s="220" t="s">
        <v>199</v>
      </c>
      <c r="Y310" s="220" t="s">
        <v>126</v>
      </c>
      <c r="Z310" s="210"/>
      <c r="AA310" s="210"/>
      <c r="AB310" s="210"/>
      <c r="AC310" s="210"/>
      <c r="AD310" s="210"/>
      <c r="AE310" s="210"/>
      <c r="AF310" s="210"/>
      <c r="AG310" s="210" t="s">
        <v>200</v>
      </c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outlineLevel="2" x14ac:dyDescent="0.2">
      <c r="A311" s="217"/>
      <c r="B311" s="218"/>
      <c r="C311" s="253" t="s">
        <v>466</v>
      </c>
      <c r="D311" s="251"/>
      <c r="E311" s="251"/>
      <c r="F311" s="251"/>
      <c r="G311" s="251"/>
      <c r="H311" s="220"/>
      <c r="I311" s="220"/>
      <c r="J311" s="220"/>
      <c r="K311" s="220"/>
      <c r="L311" s="220"/>
      <c r="M311" s="220"/>
      <c r="N311" s="219"/>
      <c r="O311" s="219"/>
      <c r="P311" s="219"/>
      <c r="Q311" s="219"/>
      <c r="R311" s="220"/>
      <c r="S311" s="220"/>
      <c r="T311" s="220"/>
      <c r="U311" s="220"/>
      <c r="V311" s="220"/>
      <c r="W311" s="220"/>
      <c r="X311" s="220"/>
      <c r="Y311" s="220"/>
      <c r="Z311" s="210"/>
      <c r="AA311" s="210"/>
      <c r="AB311" s="210"/>
      <c r="AC311" s="210"/>
      <c r="AD311" s="210"/>
      <c r="AE311" s="210"/>
      <c r="AF311" s="210"/>
      <c r="AG311" s="210" t="s">
        <v>202</v>
      </c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2" x14ac:dyDescent="0.2">
      <c r="A312" s="217"/>
      <c r="B312" s="218"/>
      <c r="C312" s="254" t="s">
        <v>378</v>
      </c>
      <c r="D312" s="249"/>
      <c r="E312" s="250">
        <v>1</v>
      </c>
      <c r="F312" s="220"/>
      <c r="G312" s="220"/>
      <c r="H312" s="220"/>
      <c r="I312" s="220"/>
      <c r="J312" s="220"/>
      <c r="K312" s="220"/>
      <c r="L312" s="220"/>
      <c r="M312" s="220"/>
      <c r="N312" s="219"/>
      <c r="O312" s="219"/>
      <c r="P312" s="219"/>
      <c r="Q312" s="219"/>
      <c r="R312" s="220"/>
      <c r="S312" s="220"/>
      <c r="T312" s="220"/>
      <c r="U312" s="220"/>
      <c r="V312" s="220"/>
      <c r="W312" s="220"/>
      <c r="X312" s="220"/>
      <c r="Y312" s="220"/>
      <c r="Z312" s="210"/>
      <c r="AA312" s="210"/>
      <c r="AB312" s="210"/>
      <c r="AC312" s="210"/>
      <c r="AD312" s="210"/>
      <c r="AE312" s="210"/>
      <c r="AF312" s="210"/>
      <c r="AG312" s="210" t="s">
        <v>212</v>
      </c>
      <c r="AH312" s="210">
        <v>0</v>
      </c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2" x14ac:dyDescent="0.2">
      <c r="A313" s="217"/>
      <c r="B313" s="218"/>
      <c r="C313" s="244"/>
      <c r="D313" s="239"/>
      <c r="E313" s="239"/>
      <c r="F313" s="239"/>
      <c r="G313" s="239"/>
      <c r="H313" s="220"/>
      <c r="I313" s="220"/>
      <c r="J313" s="220"/>
      <c r="K313" s="220"/>
      <c r="L313" s="220"/>
      <c r="M313" s="220"/>
      <c r="N313" s="219"/>
      <c r="O313" s="219"/>
      <c r="P313" s="219"/>
      <c r="Q313" s="219"/>
      <c r="R313" s="220"/>
      <c r="S313" s="220"/>
      <c r="T313" s="220"/>
      <c r="U313" s="220"/>
      <c r="V313" s="220"/>
      <c r="W313" s="220"/>
      <c r="X313" s="220"/>
      <c r="Y313" s="220"/>
      <c r="Z313" s="210"/>
      <c r="AA313" s="210"/>
      <c r="AB313" s="210"/>
      <c r="AC313" s="210"/>
      <c r="AD313" s="210"/>
      <c r="AE313" s="210"/>
      <c r="AF313" s="210"/>
      <c r="AG313" s="210" t="s">
        <v>130</v>
      </c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outlineLevel="1" x14ac:dyDescent="0.2">
      <c r="A314" s="229">
        <v>65</v>
      </c>
      <c r="B314" s="230" t="s">
        <v>471</v>
      </c>
      <c r="C314" s="241" t="s">
        <v>472</v>
      </c>
      <c r="D314" s="231" t="s">
        <v>270</v>
      </c>
      <c r="E314" s="232">
        <v>15.6</v>
      </c>
      <c r="F314" s="233"/>
      <c r="G314" s="234">
        <f>ROUND(E314*F314,2)</f>
        <v>0</v>
      </c>
      <c r="H314" s="233"/>
      <c r="I314" s="234">
        <f>ROUND(E314*H314,2)</f>
        <v>0</v>
      </c>
      <c r="J314" s="233"/>
      <c r="K314" s="234">
        <f>ROUND(E314*J314,2)</f>
        <v>0</v>
      </c>
      <c r="L314" s="234">
        <v>21</v>
      </c>
      <c r="M314" s="234">
        <f>G314*(1+L314/100)</f>
        <v>0</v>
      </c>
      <c r="N314" s="232">
        <v>2.9999999999999997E-4</v>
      </c>
      <c r="O314" s="232">
        <f>ROUND(E314*N314,2)</f>
        <v>0</v>
      </c>
      <c r="P314" s="232">
        <v>0</v>
      </c>
      <c r="Q314" s="232">
        <f>ROUND(E314*P314,2)</f>
        <v>0</v>
      </c>
      <c r="R314" s="234" t="s">
        <v>371</v>
      </c>
      <c r="S314" s="234" t="s">
        <v>123</v>
      </c>
      <c r="T314" s="235" t="s">
        <v>123</v>
      </c>
      <c r="U314" s="220">
        <v>2E-3</v>
      </c>
      <c r="V314" s="220">
        <f>ROUND(E314*U314,2)</f>
        <v>0.03</v>
      </c>
      <c r="W314" s="220"/>
      <c r="X314" s="220" t="s">
        <v>199</v>
      </c>
      <c r="Y314" s="220" t="s">
        <v>126</v>
      </c>
      <c r="Z314" s="210"/>
      <c r="AA314" s="210"/>
      <c r="AB314" s="210"/>
      <c r="AC314" s="210"/>
      <c r="AD314" s="210"/>
      <c r="AE314" s="210"/>
      <c r="AF314" s="210"/>
      <c r="AG314" s="210" t="s">
        <v>200</v>
      </c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2" x14ac:dyDescent="0.2">
      <c r="A315" s="217"/>
      <c r="B315" s="218"/>
      <c r="C315" s="253" t="s">
        <v>473</v>
      </c>
      <c r="D315" s="251"/>
      <c r="E315" s="251"/>
      <c r="F315" s="251"/>
      <c r="G315" s="251"/>
      <c r="H315" s="220"/>
      <c r="I315" s="220"/>
      <c r="J315" s="220"/>
      <c r="K315" s="220"/>
      <c r="L315" s="220"/>
      <c r="M315" s="220"/>
      <c r="N315" s="219"/>
      <c r="O315" s="219"/>
      <c r="P315" s="219"/>
      <c r="Q315" s="219"/>
      <c r="R315" s="220"/>
      <c r="S315" s="220"/>
      <c r="T315" s="220"/>
      <c r="U315" s="220"/>
      <c r="V315" s="220"/>
      <c r="W315" s="220"/>
      <c r="X315" s="220"/>
      <c r="Y315" s="220"/>
      <c r="Z315" s="210"/>
      <c r="AA315" s="210"/>
      <c r="AB315" s="210"/>
      <c r="AC315" s="210"/>
      <c r="AD315" s="210"/>
      <c r="AE315" s="210"/>
      <c r="AF315" s="210"/>
      <c r="AG315" s="210" t="s">
        <v>202</v>
      </c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2" x14ac:dyDescent="0.2">
      <c r="A316" s="217"/>
      <c r="B316" s="218"/>
      <c r="C316" s="254" t="s">
        <v>381</v>
      </c>
      <c r="D316" s="249"/>
      <c r="E316" s="250">
        <v>9.6</v>
      </c>
      <c r="F316" s="220"/>
      <c r="G316" s="220"/>
      <c r="H316" s="220"/>
      <c r="I316" s="220"/>
      <c r="J316" s="220"/>
      <c r="K316" s="220"/>
      <c r="L316" s="220"/>
      <c r="M316" s="220"/>
      <c r="N316" s="219"/>
      <c r="O316" s="219"/>
      <c r="P316" s="219"/>
      <c r="Q316" s="219"/>
      <c r="R316" s="220"/>
      <c r="S316" s="220"/>
      <c r="T316" s="220"/>
      <c r="U316" s="220"/>
      <c r="V316" s="220"/>
      <c r="W316" s="220"/>
      <c r="X316" s="220"/>
      <c r="Y316" s="220"/>
      <c r="Z316" s="210"/>
      <c r="AA316" s="210"/>
      <c r="AB316" s="210"/>
      <c r="AC316" s="210"/>
      <c r="AD316" s="210"/>
      <c r="AE316" s="210"/>
      <c r="AF316" s="210"/>
      <c r="AG316" s="210" t="s">
        <v>212</v>
      </c>
      <c r="AH316" s="210">
        <v>0</v>
      </c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3" x14ac:dyDescent="0.2">
      <c r="A317" s="217"/>
      <c r="B317" s="218"/>
      <c r="C317" s="254" t="s">
        <v>389</v>
      </c>
      <c r="D317" s="249"/>
      <c r="E317" s="250">
        <v>6</v>
      </c>
      <c r="F317" s="220"/>
      <c r="G317" s="220"/>
      <c r="H317" s="220"/>
      <c r="I317" s="220"/>
      <c r="J317" s="220"/>
      <c r="K317" s="220"/>
      <c r="L317" s="220"/>
      <c r="M317" s="220"/>
      <c r="N317" s="219"/>
      <c r="O317" s="219"/>
      <c r="P317" s="219"/>
      <c r="Q317" s="219"/>
      <c r="R317" s="220"/>
      <c r="S317" s="220"/>
      <c r="T317" s="220"/>
      <c r="U317" s="220"/>
      <c r="V317" s="220"/>
      <c r="W317" s="220"/>
      <c r="X317" s="220"/>
      <c r="Y317" s="220"/>
      <c r="Z317" s="210"/>
      <c r="AA317" s="210"/>
      <c r="AB317" s="210"/>
      <c r="AC317" s="210"/>
      <c r="AD317" s="210"/>
      <c r="AE317" s="210"/>
      <c r="AF317" s="210"/>
      <c r="AG317" s="210" t="s">
        <v>212</v>
      </c>
      <c r="AH317" s="210">
        <v>0</v>
      </c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2" x14ac:dyDescent="0.2">
      <c r="A318" s="217"/>
      <c r="B318" s="218"/>
      <c r="C318" s="244"/>
      <c r="D318" s="239"/>
      <c r="E318" s="239"/>
      <c r="F318" s="239"/>
      <c r="G318" s="239"/>
      <c r="H318" s="220"/>
      <c r="I318" s="220"/>
      <c r="J318" s="220"/>
      <c r="K318" s="220"/>
      <c r="L318" s="220"/>
      <c r="M318" s="220"/>
      <c r="N318" s="219"/>
      <c r="O318" s="219"/>
      <c r="P318" s="219"/>
      <c r="Q318" s="219"/>
      <c r="R318" s="220"/>
      <c r="S318" s="220"/>
      <c r="T318" s="220"/>
      <c r="U318" s="220"/>
      <c r="V318" s="220"/>
      <c r="W318" s="220"/>
      <c r="X318" s="220"/>
      <c r="Y318" s="220"/>
      <c r="Z318" s="210"/>
      <c r="AA318" s="210"/>
      <c r="AB318" s="210"/>
      <c r="AC318" s="210"/>
      <c r="AD318" s="210"/>
      <c r="AE318" s="210"/>
      <c r="AF318" s="210"/>
      <c r="AG318" s="210" t="s">
        <v>130</v>
      </c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ht="21.75" outlineLevel="1" x14ac:dyDescent="0.2">
      <c r="A319" s="229">
        <v>66</v>
      </c>
      <c r="B319" s="230" t="s">
        <v>474</v>
      </c>
      <c r="C319" s="241" t="s">
        <v>475</v>
      </c>
      <c r="D319" s="231" t="s">
        <v>270</v>
      </c>
      <c r="E319" s="232">
        <v>4</v>
      </c>
      <c r="F319" s="233"/>
      <c r="G319" s="234">
        <f>ROUND(E319*F319,2)</f>
        <v>0</v>
      </c>
      <c r="H319" s="233"/>
      <c r="I319" s="234">
        <f>ROUND(E319*H319,2)</f>
        <v>0</v>
      </c>
      <c r="J319" s="233"/>
      <c r="K319" s="234">
        <f>ROUND(E319*J319,2)</f>
        <v>0</v>
      </c>
      <c r="L319" s="234">
        <v>21</v>
      </c>
      <c r="M319" s="234">
        <f>G319*(1+L319/100)</f>
        <v>0</v>
      </c>
      <c r="N319" s="232">
        <v>5.9999999999999995E-4</v>
      </c>
      <c r="O319" s="232">
        <f>ROUND(E319*N319,2)</f>
        <v>0</v>
      </c>
      <c r="P319" s="232">
        <v>0</v>
      </c>
      <c r="Q319" s="232">
        <f>ROUND(E319*P319,2)</f>
        <v>0</v>
      </c>
      <c r="R319" s="234" t="s">
        <v>371</v>
      </c>
      <c r="S319" s="234" t="s">
        <v>123</v>
      </c>
      <c r="T319" s="235" t="s">
        <v>123</v>
      </c>
      <c r="U319" s="220">
        <v>2E-3</v>
      </c>
      <c r="V319" s="220">
        <f>ROUND(E319*U319,2)</f>
        <v>0.01</v>
      </c>
      <c r="W319" s="220"/>
      <c r="X319" s="220" t="s">
        <v>199</v>
      </c>
      <c r="Y319" s="220" t="s">
        <v>126</v>
      </c>
      <c r="Z319" s="210"/>
      <c r="AA319" s="210"/>
      <c r="AB319" s="210"/>
      <c r="AC319" s="210"/>
      <c r="AD319" s="210"/>
      <c r="AE319" s="210"/>
      <c r="AF319" s="210"/>
      <c r="AG319" s="210" t="s">
        <v>200</v>
      </c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outlineLevel="2" x14ac:dyDescent="0.2">
      <c r="A320" s="217"/>
      <c r="B320" s="218"/>
      <c r="C320" s="253" t="s">
        <v>473</v>
      </c>
      <c r="D320" s="251"/>
      <c r="E320" s="251"/>
      <c r="F320" s="251"/>
      <c r="G320" s="251"/>
      <c r="H320" s="220"/>
      <c r="I320" s="220"/>
      <c r="J320" s="220"/>
      <c r="K320" s="220"/>
      <c r="L320" s="220"/>
      <c r="M320" s="220"/>
      <c r="N320" s="219"/>
      <c r="O320" s="219"/>
      <c r="P320" s="219"/>
      <c r="Q320" s="219"/>
      <c r="R320" s="220"/>
      <c r="S320" s="220"/>
      <c r="T320" s="220"/>
      <c r="U320" s="220"/>
      <c r="V320" s="220"/>
      <c r="W320" s="220"/>
      <c r="X320" s="220"/>
      <c r="Y320" s="220"/>
      <c r="Z320" s="210"/>
      <c r="AA320" s="210"/>
      <c r="AB320" s="210"/>
      <c r="AC320" s="210"/>
      <c r="AD320" s="210"/>
      <c r="AE320" s="210"/>
      <c r="AF320" s="210"/>
      <c r="AG320" s="210" t="s">
        <v>202</v>
      </c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2" x14ac:dyDescent="0.2">
      <c r="A321" s="217"/>
      <c r="B321" s="218"/>
      <c r="C321" s="254" t="s">
        <v>378</v>
      </c>
      <c r="D321" s="249"/>
      <c r="E321" s="250">
        <v>1</v>
      </c>
      <c r="F321" s="220"/>
      <c r="G321" s="220"/>
      <c r="H321" s="220"/>
      <c r="I321" s="220"/>
      <c r="J321" s="220"/>
      <c r="K321" s="220"/>
      <c r="L321" s="220"/>
      <c r="M321" s="220"/>
      <c r="N321" s="219"/>
      <c r="O321" s="219"/>
      <c r="P321" s="219"/>
      <c r="Q321" s="219"/>
      <c r="R321" s="220"/>
      <c r="S321" s="220"/>
      <c r="T321" s="220"/>
      <c r="U321" s="220"/>
      <c r="V321" s="220"/>
      <c r="W321" s="220"/>
      <c r="X321" s="220"/>
      <c r="Y321" s="220"/>
      <c r="Z321" s="210"/>
      <c r="AA321" s="210"/>
      <c r="AB321" s="210"/>
      <c r="AC321" s="210"/>
      <c r="AD321" s="210"/>
      <c r="AE321" s="210"/>
      <c r="AF321" s="210"/>
      <c r="AG321" s="210" t="s">
        <v>212</v>
      </c>
      <c r="AH321" s="210">
        <v>0</v>
      </c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3" x14ac:dyDescent="0.2">
      <c r="A322" s="217"/>
      <c r="B322" s="218"/>
      <c r="C322" s="254" t="s">
        <v>476</v>
      </c>
      <c r="D322" s="249"/>
      <c r="E322" s="250">
        <v>3</v>
      </c>
      <c r="F322" s="220"/>
      <c r="G322" s="220"/>
      <c r="H322" s="220"/>
      <c r="I322" s="220"/>
      <c r="J322" s="220"/>
      <c r="K322" s="220"/>
      <c r="L322" s="220"/>
      <c r="M322" s="220"/>
      <c r="N322" s="219"/>
      <c r="O322" s="219"/>
      <c r="P322" s="219"/>
      <c r="Q322" s="219"/>
      <c r="R322" s="220"/>
      <c r="S322" s="220"/>
      <c r="T322" s="220"/>
      <c r="U322" s="220"/>
      <c r="V322" s="220"/>
      <c r="W322" s="220"/>
      <c r="X322" s="220"/>
      <c r="Y322" s="220"/>
      <c r="Z322" s="210"/>
      <c r="AA322" s="210"/>
      <c r="AB322" s="210"/>
      <c r="AC322" s="210"/>
      <c r="AD322" s="210"/>
      <c r="AE322" s="210"/>
      <c r="AF322" s="210"/>
      <c r="AG322" s="210" t="s">
        <v>212</v>
      </c>
      <c r="AH322" s="210">
        <v>0</v>
      </c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outlineLevel="2" x14ac:dyDescent="0.2">
      <c r="A323" s="217"/>
      <c r="B323" s="218"/>
      <c r="C323" s="244"/>
      <c r="D323" s="239"/>
      <c r="E323" s="239"/>
      <c r="F323" s="239"/>
      <c r="G323" s="239"/>
      <c r="H323" s="220"/>
      <c r="I323" s="220"/>
      <c r="J323" s="220"/>
      <c r="K323" s="220"/>
      <c r="L323" s="220"/>
      <c r="M323" s="220"/>
      <c r="N323" s="219"/>
      <c r="O323" s="219"/>
      <c r="P323" s="219"/>
      <c r="Q323" s="219"/>
      <c r="R323" s="220"/>
      <c r="S323" s="220"/>
      <c r="T323" s="220"/>
      <c r="U323" s="220"/>
      <c r="V323" s="220"/>
      <c r="W323" s="220"/>
      <c r="X323" s="220"/>
      <c r="Y323" s="220"/>
      <c r="Z323" s="210"/>
      <c r="AA323" s="210"/>
      <c r="AB323" s="210"/>
      <c r="AC323" s="210"/>
      <c r="AD323" s="210"/>
      <c r="AE323" s="210"/>
      <c r="AF323" s="210"/>
      <c r="AG323" s="210" t="s">
        <v>130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ht="21.75" outlineLevel="1" x14ac:dyDescent="0.2">
      <c r="A324" s="229">
        <v>67</v>
      </c>
      <c r="B324" s="230" t="s">
        <v>477</v>
      </c>
      <c r="C324" s="241" t="s">
        <v>478</v>
      </c>
      <c r="D324" s="231" t="s">
        <v>270</v>
      </c>
      <c r="E324" s="232">
        <v>15.6</v>
      </c>
      <c r="F324" s="233"/>
      <c r="G324" s="234">
        <f>ROUND(E324*F324,2)</f>
        <v>0</v>
      </c>
      <c r="H324" s="233"/>
      <c r="I324" s="234">
        <f>ROUND(E324*H324,2)</f>
        <v>0</v>
      </c>
      <c r="J324" s="233"/>
      <c r="K324" s="234">
        <f>ROUND(E324*J324,2)</f>
        <v>0</v>
      </c>
      <c r="L324" s="234">
        <v>21</v>
      </c>
      <c r="M324" s="234">
        <f>G324*(1+L324/100)</f>
        <v>0</v>
      </c>
      <c r="N324" s="232">
        <v>0.10373</v>
      </c>
      <c r="O324" s="232">
        <f>ROUND(E324*N324,2)</f>
        <v>1.62</v>
      </c>
      <c r="P324" s="232">
        <v>0</v>
      </c>
      <c r="Q324" s="232">
        <f>ROUND(E324*P324,2)</f>
        <v>0</v>
      </c>
      <c r="R324" s="234" t="s">
        <v>371</v>
      </c>
      <c r="S324" s="234" t="s">
        <v>123</v>
      </c>
      <c r="T324" s="235" t="s">
        <v>123</v>
      </c>
      <c r="U324" s="220">
        <v>6.4000000000000001E-2</v>
      </c>
      <c r="V324" s="220">
        <f>ROUND(E324*U324,2)</f>
        <v>1</v>
      </c>
      <c r="W324" s="220"/>
      <c r="X324" s="220" t="s">
        <v>199</v>
      </c>
      <c r="Y324" s="220" t="s">
        <v>126</v>
      </c>
      <c r="Z324" s="210"/>
      <c r="AA324" s="210"/>
      <c r="AB324" s="210"/>
      <c r="AC324" s="210"/>
      <c r="AD324" s="210"/>
      <c r="AE324" s="210"/>
      <c r="AF324" s="210"/>
      <c r="AG324" s="210" t="s">
        <v>200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2" x14ac:dyDescent="0.2">
      <c r="A325" s="217"/>
      <c r="B325" s="218"/>
      <c r="C325" s="254" t="s">
        <v>381</v>
      </c>
      <c r="D325" s="249"/>
      <c r="E325" s="250">
        <v>9.6</v>
      </c>
      <c r="F325" s="220"/>
      <c r="G325" s="220"/>
      <c r="H325" s="220"/>
      <c r="I325" s="220"/>
      <c r="J325" s="220"/>
      <c r="K325" s="220"/>
      <c r="L325" s="220"/>
      <c r="M325" s="220"/>
      <c r="N325" s="219"/>
      <c r="O325" s="219"/>
      <c r="P325" s="219"/>
      <c r="Q325" s="219"/>
      <c r="R325" s="220"/>
      <c r="S325" s="220"/>
      <c r="T325" s="220"/>
      <c r="U325" s="220"/>
      <c r="V325" s="220"/>
      <c r="W325" s="220"/>
      <c r="X325" s="220"/>
      <c r="Y325" s="220"/>
      <c r="Z325" s="210"/>
      <c r="AA325" s="210"/>
      <c r="AB325" s="210"/>
      <c r="AC325" s="210"/>
      <c r="AD325" s="210"/>
      <c r="AE325" s="210"/>
      <c r="AF325" s="210"/>
      <c r="AG325" s="210" t="s">
        <v>212</v>
      </c>
      <c r="AH325" s="210">
        <v>0</v>
      </c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3" x14ac:dyDescent="0.2">
      <c r="A326" s="217"/>
      <c r="B326" s="218"/>
      <c r="C326" s="254" t="s">
        <v>389</v>
      </c>
      <c r="D326" s="249"/>
      <c r="E326" s="250">
        <v>6</v>
      </c>
      <c r="F326" s="220"/>
      <c r="G326" s="220"/>
      <c r="H326" s="220"/>
      <c r="I326" s="220"/>
      <c r="J326" s="220"/>
      <c r="K326" s="220"/>
      <c r="L326" s="220"/>
      <c r="M326" s="220"/>
      <c r="N326" s="219"/>
      <c r="O326" s="219"/>
      <c r="P326" s="219"/>
      <c r="Q326" s="219"/>
      <c r="R326" s="220"/>
      <c r="S326" s="220"/>
      <c r="T326" s="220"/>
      <c r="U326" s="220"/>
      <c r="V326" s="220"/>
      <c r="W326" s="220"/>
      <c r="X326" s="220"/>
      <c r="Y326" s="220"/>
      <c r="Z326" s="210"/>
      <c r="AA326" s="210"/>
      <c r="AB326" s="210"/>
      <c r="AC326" s="210"/>
      <c r="AD326" s="210"/>
      <c r="AE326" s="210"/>
      <c r="AF326" s="210"/>
      <c r="AG326" s="210" t="s">
        <v>212</v>
      </c>
      <c r="AH326" s="210">
        <v>0</v>
      </c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2" x14ac:dyDescent="0.2">
      <c r="A327" s="217"/>
      <c r="B327" s="218"/>
      <c r="C327" s="244"/>
      <c r="D327" s="239"/>
      <c r="E327" s="239"/>
      <c r="F327" s="239"/>
      <c r="G327" s="239"/>
      <c r="H327" s="220"/>
      <c r="I327" s="220"/>
      <c r="J327" s="220"/>
      <c r="K327" s="220"/>
      <c r="L327" s="220"/>
      <c r="M327" s="220"/>
      <c r="N327" s="219"/>
      <c r="O327" s="219"/>
      <c r="P327" s="219"/>
      <c r="Q327" s="219"/>
      <c r="R327" s="220"/>
      <c r="S327" s="220"/>
      <c r="T327" s="220"/>
      <c r="U327" s="220"/>
      <c r="V327" s="220"/>
      <c r="W327" s="220"/>
      <c r="X327" s="220"/>
      <c r="Y327" s="220"/>
      <c r="Z327" s="210"/>
      <c r="AA327" s="210"/>
      <c r="AB327" s="210"/>
      <c r="AC327" s="210"/>
      <c r="AD327" s="210"/>
      <c r="AE327" s="210"/>
      <c r="AF327" s="210"/>
      <c r="AG327" s="210" t="s">
        <v>130</v>
      </c>
      <c r="AH327" s="210"/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ht="21.75" outlineLevel="1" x14ac:dyDescent="0.2">
      <c r="A328" s="229">
        <v>68</v>
      </c>
      <c r="B328" s="230" t="s">
        <v>479</v>
      </c>
      <c r="C328" s="241" t="s">
        <v>480</v>
      </c>
      <c r="D328" s="231" t="s">
        <v>270</v>
      </c>
      <c r="E328" s="232">
        <v>3</v>
      </c>
      <c r="F328" s="233"/>
      <c r="G328" s="234">
        <f>ROUND(E328*F328,2)</f>
        <v>0</v>
      </c>
      <c r="H328" s="233"/>
      <c r="I328" s="234">
        <f>ROUND(E328*H328,2)</f>
        <v>0</v>
      </c>
      <c r="J328" s="233"/>
      <c r="K328" s="234">
        <f>ROUND(E328*J328,2)</f>
        <v>0</v>
      </c>
      <c r="L328" s="234">
        <v>21</v>
      </c>
      <c r="M328" s="234">
        <f>G328*(1+L328/100)</f>
        <v>0</v>
      </c>
      <c r="N328" s="232">
        <v>0.20746000000000001</v>
      </c>
      <c r="O328" s="232">
        <f>ROUND(E328*N328,2)</f>
        <v>0.62</v>
      </c>
      <c r="P328" s="232">
        <v>0</v>
      </c>
      <c r="Q328" s="232">
        <f>ROUND(E328*P328,2)</f>
        <v>0</v>
      </c>
      <c r="R328" s="234" t="s">
        <v>371</v>
      </c>
      <c r="S328" s="234" t="s">
        <v>123</v>
      </c>
      <c r="T328" s="235" t="s">
        <v>123</v>
      </c>
      <c r="U328" s="220">
        <v>0.1</v>
      </c>
      <c r="V328" s="220">
        <f>ROUND(E328*U328,2)</f>
        <v>0.3</v>
      </c>
      <c r="W328" s="220"/>
      <c r="X328" s="220" t="s">
        <v>199</v>
      </c>
      <c r="Y328" s="220" t="s">
        <v>126</v>
      </c>
      <c r="Z328" s="210"/>
      <c r="AA328" s="210"/>
      <c r="AB328" s="210"/>
      <c r="AC328" s="210"/>
      <c r="AD328" s="210"/>
      <c r="AE328" s="210"/>
      <c r="AF328" s="210"/>
      <c r="AG328" s="210" t="s">
        <v>200</v>
      </c>
      <c r="AH328" s="210"/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2" x14ac:dyDescent="0.2">
      <c r="A329" s="217"/>
      <c r="B329" s="218"/>
      <c r="C329" s="254" t="s">
        <v>481</v>
      </c>
      <c r="D329" s="249"/>
      <c r="E329" s="250">
        <v>3</v>
      </c>
      <c r="F329" s="220"/>
      <c r="G329" s="220"/>
      <c r="H329" s="220"/>
      <c r="I329" s="220"/>
      <c r="J329" s="220"/>
      <c r="K329" s="220"/>
      <c r="L329" s="220"/>
      <c r="M329" s="220"/>
      <c r="N329" s="219"/>
      <c r="O329" s="219"/>
      <c r="P329" s="219"/>
      <c r="Q329" s="219"/>
      <c r="R329" s="220"/>
      <c r="S329" s="220"/>
      <c r="T329" s="220"/>
      <c r="U329" s="220"/>
      <c r="V329" s="220"/>
      <c r="W329" s="220"/>
      <c r="X329" s="220"/>
      <c r="Y329" s="220"/>
      <c r="Z329" s="210"/>
      <c r="AA329" s="210"/>
      <c r="AB329" s="210"/>
      <c r="AC329" s="210"/>
      <c r="AD329" s="210"/>
      <c r="AE329" s="210"/>
      <c r="AF329" s="210"/>
      <c r="AG329" s="210" t="s">
        <v>212</v>
      </c>
      <c r="AH329" s="210">
        <v>0</v>
      </c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outlineLevel="2" x14ac:dyDescent="0.2">
      <c r="A330" s="217"/>
      <c r="B330" s="218"/>
      <c r="C330" s="244"/>
      <c r="D330" s="239"/>
      <c r="E330" s="239"/>
      <c r="F330" s="239"/>
      <c r="G330" s="239"/>
      <c r="H330" s="220"/>
      <c r="I330" s="220"/>
      <c r="J330" s="220"/>
      <c r="K330" s="220"/>
      <c r="L330" s="220"/>
      <c r="M330" s="220"/>
      <c r="N330" s="219"/>
      <c r="O330" s="219"/>
      <c r="P330" s="219"/>
      <c r="Q330" s="219"/>
      <c r="R330" s="220"/>
      <c r="S330" s="220"/>
      <c r="T330" s="220"/>
      <c r="U330" s="220"/>
      <c r="V330" s="220"/>
      <c r="W330" s="220"/>
      <c r="X330" s="220"/>
      <c r="Y330" s="220"/>
      <c r="Z330" s="210"/>
      <c r="AA330" s="210"/>
      <c r="AB330" s="210"/>
      <c r="AC330" s="210"/>
      <c r="AD330" s="210"/>
      <c r="AE330" s="210"/>
      <c r="AF330" s="210"/>
      <c r="AG330" s="210" t="s">
        <v>130</v>
      </c>
      <c r="AH330" s="210"/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1" x14ac:dyDescent="0.2">
      <c r="A331" s="229">
        <v>69</v>
      </c>
      <c r="B331" s="230" t="s">
        <v>482</v>
      </c>
      <c r="C331" s="241" t="s">
        <v>483</v>
      </c>
      <c r="D331" s="231" t="s">
        <v>270</v>
      </c>
      <c r="E331" s="232">
        <v>19.2</v>
      </c>
      <c r="F331" s="233"/>
      <c r="G331" s="234">
        <f>ROUND(E331*F331,2)</f>
        <v>0</v>
      </c>
      <c r="H331" s="233"/>
      <c r="I331" s="234">
        <f>ROUND(E331*H331,2)</f>
        <v>0</v>
      </c>
      <c r="J331" s="233"/>
      <c r="K331" s="234">
        <f>ROUND(E331*J331,2)</f>
        <v>0</v>
      </c>
      <c r="L331" s="234">
        <v>21</v>
      </c>
      <c r="M331" s="234">
        <f>G331*(1+L331/100)</f>
        <v>0</v>
      </c>
      <c r="N331" s="232">
        <v>7.4099999999999999E-2</v>
      </c>
      <c r="O331" s="232">
        <f>ROUND(E331*N331,2)</f>
        <v>1.42</v>
      </c>
      <c r="P331" s="232">
        <v>0</v>
      </c>
      <c r="Q331" s="232">
        <f>ROUND(E331*P331,2)</f>
        <v>0</v>
      </c>
      <c r="R331" s="234" t="s">
        <v>371</v>
      </c>
      <c r="S331" s="234" t="s">
        <v>123</v>
      </c>
      <c r="T331" s="235" t="s">
        <v>123</v>
      </c>
      <c r="U331" s="220">
        <v>0.54800000000000004</v>
      </c>
      <c r="V331" s="220">
        <f>ROUND(E331*U331,2)</f>
        <v>10.52</v>
      </c>
      <c r="W331" s="220"/>
      <c r="X331" s="220" t="s">
        <v>199</v>
      </c>
      <c r="Y331" s="220" t="s">
        <v>126</v>
      </c>
      <c r="Z331" s="210"/>
      <c r="AA331" s="210"/>
      <c r="AB331" s="210"/>
      <c r="AC331" s="210"/>
      <c r="AD331" s="210"/>
      <c r="AE331" s="210"/>
      <c r="AF331" s="210"/>
      <c r="AG331" s="210" t="s">
        <v>200</v>
      </c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ht="21.75" outlineLevel="2" x14ac:dyDescent="0.2">
      <c r="A332" s="217"/>
      <c r="B332" s="218"/>
      <c r="C332" s="253" t="s">
        <v>484</v>
      </c>
      <c r="D332" s="251"/>
      <c r="E332" s="251"/>
      <c r="F332" s="251"/>
      <c r="G332" s="251"/>
      <c r="H332" s="220"/>
      <c r="I332" s="220"/>
      <c r="J332" s="220"/>
      <c r="K332" s="220"/>
      <c r="L332" s="220"/>
      <c r="M332" s="220"/>
      <c r="N332" s="219"/>
      <c r="O332" s="219"/>
      <c r="P332" s="219"/>
      <c r="Q332" s="219"/>
      <c r="R332" s="220"/>
      <c r="S332" s="220"/>
      <c r="T332" s="220"/>
      <c r="U332" s="220"/>
      <c r="V332" s="220"/>
      <c r="W332" s="220"/>
      <c r="X332" s="220"/>
      <c r="Y332" s="220"/>
      <c r="Z332" s="210"/>
      <c r="AA332" s="210"/>
      <c r="AB332" s="210"/>
      <c r="AC332" s="210"/>
      <c r="AD332" s="210"/>
      <c r="AE332" s="210"/>
      <c r="AF332" s="210"/>
      <c r="AG332" s="210" t="s">
        <v>202</v>
      </c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37" t="str">
        <f>C332</f>
        <v>s provedením lože z kameniva drceného, s vyplněním spár, s dvojitým hutněním a se smetením přebytečného materiálu na krajnici. S dodáním hmot pro lože a výplň spár.</v>
      </c>
      <c r="BB332" s="210"/>
      <c r="BC332" s="210"/>
      <c r="BD332" s="210"/>
      <c r="BE332" s="210"/>
      <c r="BF332" s="210"/>
      <c r="BG332" s="210"/>
      <c r="BH332" s="210"/>
    </row>
    <row r="333" spans="1:60" outlineLevel="2" x14ac:dyDescent="0.2">
      <c r="A333" s="217"/>
      <c r="B333" s="218"/>
      <c r="C333" s="254" t="s">
        <v>373</v>
      </c>
      <c r="D333" s="249"/>
      <c r="E333" s="250">
        <v>19.2</v>
      </c>
      <c r="F333" s="220"/>
      <c r="G333" s="220"/>
      <c r="H333" s="220"/>
      <c r="I333" s="220"/>
      <c r="J333" s="220"/>
      <c r="K333" s="220"/>
      <c r="L333" s="220"/>
      <c r="M333" s="220"/>
      <c r="N333" s="219"/>
      <c r="O333" s="219"/>
      <c r="P333" s="219"/>
      <c r="Q333" s="219"/>
      <c r="R333" s="220"/>
      <c r="S333" s="220"/>
      <c r="T333" s="220"/>
      <c r="U333" s="220"/>
      <c r="V333" s="220"/>
      <c r="W333" s="220"/>
      <c r="X333" s="220"/>
      <c r="Y333" s="220"/>
      <c r="Z333" s="210"/>
      <c r="AA333" s="210"/>
      <c r="AB333" s="210"/>
      <c r="AC333" s="210"/>
      <c r="AD333" s="210"/>
      <c r="AE333" s="210"/>
      <c r="AF333" s="210"/>
      <c r="AG333" s="210" t="s">
        <v>212</v>
      </c>
      <c r="AH333" s="210">
        <v>0</v>
      </c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2" x14ac:dyDescent="0.2">
      <c r="A334" s="217"/>
      <c r="B334" s="218"/>
      <c r="C334" s="244"/>
      <c r="D334" s="239"/>
      <c r="E334" s="239"/>
      <c r="F334" s="239"/>
      <c r="G334" s="239"/>
      <c r="H334" s="220"/>
      <c r="I334" s="220"/>
      <c r="J334" s="220"/>
      <c r="K334" s="220"/>
      <c r="L334" s="220"/>
      <c r="M334" s="220"/>
      <c r="N334" s="219"/>
      <c r="O334" s="219"/>
      <c r="P334" s="219"/>
      <c r="Q334" s="219"/>
      <c r="R334" s="220"/>
      <c r="S334" s="220"/>
      <c r="T334" s="220"/>
      <c r="U334" s="220"/>
      <c r="V334" s="220"/>
      <c r="W334" s="220"/>
      <c r="X334" s="220"/>
      <c r="Y334" s="220"/>
      <c r="Z334" s="210"/>
      <c r="AA334" s="210"/>
      <c r="AB334" s="210"/>
      <c r="AC334" s="210"/>
      <c r="AD334" s="210"/>
      <c r="AE334" s="210"/>
      <c r="AF334" s="210"/>
      <c r="AG334" s="210" t="s">
        <v>130</v>
      </c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ht="21.75" outlineLevel="1" x14ac:dyDescent="0.2">
      <c r="A335" s="229">
        <v>70</v>
      </c>
      <c r="B335" s="230" t="s">
        <v>485</v>
      </c>
      <c r="C335" s="241" t="s">
        <v>486</v>
      </c>
      <c r="D335" s="231" t="s">
        <v>270</v>
      </c>
      <c r="E335" s="232">
        <v>4.032</v>
      </c>
      <c r="F335" s="233"/>
      <c r="G335" s="234">
        <f>ROUND(E335*F335,2)</f>
        <v>0</v>
      </c>
      <c r="H335" s="233"/>
      <c r="I335" s="234">
        <f>ROUND(E335*H335,2)</f>
        <v>0</v>
      </c>
      <c r="J335" s="233"/>
      <c r="K335" s="234">
        <f>ROUND(E335*J335,2)</f>
        <v>0</v>
      </c>
      <c r="L335" s="234">
        <v>21</v>
      </c>
      <c r="M335" s="234">
        <f>G335*(1+L335/100)</f>
        <v>0</v>
      </c>
      <c r="N335" s="232">
        <v>0.20699999999999999</v>
      </c>
      <c r="O335" s="232">
        <f>ROUND(E335*N335,2)</f>
        <v>0.83</v>
      </c>
      <c r="P335" s="232">
        <v>0</v>
      </c>
      <c r="Q335" s="232">
        <f>ROUND(E335*P335,2)</f>
        <v>0</v>
      </c>
      <c r="R335" s="234" t="s">
        <v>356</v>
      </c>
      <c r="S335" s="234" t="s">
        <v>123</v>
      </c>
      <c r="T335" s="235" t="s">
        <v>123</v>
      </c>
      <c r="U335" s="220">
        <v>0</v>
      </c>
      <c r="V335" s="220">
        <f>ROUND(E335*U335,2)</f>
        <v>0</v>
      </c>
      <c r="W335" s="220"/>
      <c r="X335" s="220" t="s">
        <v>357</v>
      </c>
      <c r="Y335" s="220" t="s">
        <v>126</v>
      </c>
      <c r="Z335" s="210"/>
      <c r="AA335" s="210"/>
      <c r="AB335" s="210"/>
      <c r="AC335" s="210"/>
      <c r="AD335" s="210"/>
      <c r="AE335" s="210"/>
      <c r="AF335" s="210"/>
      <c r="AG335" s="210" t="s">
        <v>358</v>
      </c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2" x14ac:dyDescent="0.2">
      <c r="A336" s="217"/>
      <c r="B336" s="218"/>
      <c r="C336" s="242" t="s">
        <v>487</v>
      </c>
      <c r="D336" s="236"/>
      <c r="E336" s="236"/>
      <c r="F336" s="236"/>
      <c r="G336" s="236"/>
      <c r="H336" s="220"/>
      <c r="I336" s="220"/>
      <c r="J336" s="220"/>
      <c r="K336" s="220"/>
      <c r="L336" s="220"/>
      <c r="M336" s="220"/>
      <c r="N336" s="219"/>
      <c r="O336" s="219"/>
      <c r="P336" s="219"/>
      <c r="Q336" s="219"/>
      <c r="R336" s="220"/>
      <c r="S336" s="220"/>
      <c r="T336" s="220"/>
      <c r="U336" s="220"/>
      <c r="V336" s="220"/>
      <c r="W336" s="220"/>
      <c r="X336" s="220"/>
      <c r="Y336" s="220"/>
      <c r="Z336" s="210"/>
      <c r="AA336" s="210"/>
      <c r="AB336" s="210"/>
      <c r="AC336" s="210"/>
      <c r="AD336" s="210"/>
      <c r="AE336" s="210"/>
      <c r="AF336" s="210"/>
      <c r="AG336" s="210" t="s">
        <v>128</v>
      </c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2" x14ac:dyDescent="0.2">
      <c r="A337" s="217"/>
      <c r="B337" s="218"/>
      <c r="C337" s="254" t="s">
        <v>488</v>
      </c>
      <c r="D337" s="249"/>
      <c r="E337" s="250">
        <v>4.032</v>
      </c>
      <c r="F337" s="220"/>
      <c r="G337" s="220"/>
      <c r="H337" s="220"/>
      <c r="I337" s="220"/>
      <c r="J337" s="220"/>
      <c r="K337" s="220"/>
      <c r="L337" s="220"/>
      <c r="M337" s="220"/>
      <c r="N337" s="219"/>
      <c r="O337" s="219"/>
      <c r="P337" s="219"/>
      <c r="Q337" s="219"/>
      <c r="R337" s="220"/>
      <c r="S337" s="220"/>
      <c r="T337" s="220"/>
      <c r="U337" s="220"/>
      <c r="V337" s="220"/>
      <c r="W337" s="220"/>
      <c r="X337" s="220"/>
      <c r="Y337" s="220"/>
      <c r="Z337" s="210"/>
      <c r="AA337" s="210"/>
      <c r="AB337" s="210"/>
      <c r="AC337" s="210"/>
      <c r="AD337" s="210"/>
      <c r="AE337" s="210"/>
      <c r="AF337" s="210"/>
      <c r="AG337" s="210" t="s">
        <v>212</v>
      </c>
      <c r="AH337" s="210">
        <v>0</v>
      </c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2" x14ac:dyDescent="0.2">
      <c r="A338" s="217"/>
      <c r="B338" s="218"/>
      <c r="C338" s="244"/>
      <c r="D338" s="239"/>
      <c r="E338" s="239"/>
      <c r="F338" s="239"/>
      <c r="G338" s="239"/>
      <c r="H338" s="220"/>
      <c r="I338" s="220"/>
      <c r="J338" s="220"/>
      <c r="K338" s="220"/>
      <c r="L338" s="220"/>
      <c r="M338" s="220"/>
      <c r="N338" s="219"/>
      <c r="O338" s="219"/>
      <c r="P338" s="219"/>
      <c r="Q338" s="219"/>
      <c r="R338" s="220"/>
      <c r="S338" s="220"/>
      <c r="T338" s="220"/>
      <c r="U338" s="220"/>
      <c r="V338" s="220"/>
      <c r="W338" s="220"/>
      <c r="X338" s="220"/>
      <c r="Y338" s="220"/>
      <c r="Z338" s="210"/>
      <c r="AA338" s="210"/>
      <c r="AB338" s="210"/>
      <c r="AC338" s="210"/>
      <c r="AD338" s="210"/>
      <c r="AE338" s="210"/>
      <c r="AF338" s="210"/>
      <c r="AG338" s="210" t="s">
        <v>130</v>
      </c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ht="13.6" x14ac:dyDescent="0.2">
      <c r="A339" s="222" t="s">
        <v>118</v>
      </c>
      <c r="B339" s="223" t="s">
        <v>74</v>
      </c>
      <c r="C339" s="240" t="s">
        <v>75</v>
      </c>
      <c r="D339" s="224"/>
      <c r="E339" s="225"/>
      <c r="F339" s="226"/>
      <c r="G339" s="226">
        <f>SUMIF(AG340:AG466,"&lt;&gt;NOR",G340:G466)</f>
        <v>0</v>
      </c>
      <c r="H339" s="226"/>
      <c r="I339" s="226">
        <f>SUM(I340:I466)</f>
        <v>0</v>
      </c>
      <c r="J339" s="226"/>
      <c r="K339" s="226">
        <f>SUM(K340:K466)</f>
        <v>0</v>
      </c>
      <c r="L339" s="226"/>
      <c r="M339" s="226">
        <f>SUM(M340:M466)</f>
        <v>0</v>
      </c>
      <c r="N339" s="225"/>
      <c r="O339" s="225">
        <f>SUM(O340:O466)</f>
        <v>5.0999999999999979</v>
      </c>
      <c r="P339" s="225"/>
      <c r="Q339" s="225">
        <f>SUM(Q340:Q466)</f>
        <v>0</v>
      </c>
      <c r="R339" s="226"/>
      <c r="S339" s="226"/>
      <c r="T339" s="227"/>
      <c r="U339" s="221"/>
      <c r="V339" s="221">
        <f>SUM(V340:V466)</f>
        <v>648.56999999999994</v>
      </c>
      <c r="W339" s="221"/>
      <c r="X339" s="221"/>
      <c r="Y339" s="221"/>
      <c r="AG339" t="s">
        <v>119</v>
      </c>
    </row>
    <row r="340" spans="1:60" outlineLevel="1" x14ac:dyDescent="0.2">
      <c r="A340" s="229">
        <v>71</v>
      </c>
      <c r="B340" s="230" t="s">
        <v>489</v>
      </c>
      <c r="C340" s="241" t="s">
        <v>490</v>
      </c>
      <c r="D340" s="231" t="s">
        <v>209</v>
      </c>
      <c r="E340" s="232">
        <v>24.3</v>
      </c>
      <c r="F340" s="233"/>
      <c r="G340" s="234">
        <f>ROUND(E340*F340,2)</f>
        <v>0</v>
      </c>
      <c r="H340" s="233"/>
      <c r="I340" s="234">
        <f>ROUND(E340*H340,2)</f>
        <v>0</v>
      </c>
      <c r="J340" s="233"/>
      <c r="K340" s="234">
        <f>ROUND(E340*J340,2)</f>
        <v>0</v>
      </c>
      <c r="L340" s="234">
        <v>21</v>
      </c>
      <c r="M340" s="234">
        <f>G340*(1+L340/100)</f>
        <v>0</v>
      </c>
      <c r="N340" s="232">
        <v>0</v>
      </c>
      <c r="O340" s="232">
        <f>ROUND(E340*N340,2)</f>
        <v>0</v>
      </c>
      <c r="P340" s="232">
        <v>0</v>
      </c>
      <c r="Q340" s="232">
        <f>ROUND(E340*P340,2)</f>
        <v>0</v>
      </c>
      <c r="R340" s="234" t="s">
        <v>438</v>
      </c>
      <c r="S340" s="234" t="s">
        <v>123</v>
      </c>
      <c r="T340" s="235" t="s">
        <v>123</v>
      </c>
      <c r="U340" s="220">
        <v>0.53600000000000003</v>
      </c>
      <c r="V340" s="220">
        <f>ROUND(E340*U340,2)</f>
        <v>13.02</v>
      </c>
      <c r="W340" s="220"/>
      <c r="X340" s="220" t="s">
        <v>199</v>
      </c>
      <c r="Y340" s="220" t="s">
        <v>126</v>
      </c>
      <c r="Z340" s="210"/>
      <c r="AA340" s="210"/>
      <c r="AB340" s="210"/>
      <c r="AC340" s="210"/>
      <c r="AD340" s="210"/>
      <c r="AE340" s="210"/>
      <c r="AF340" s="210"/>
      <c r="AG340" s="210" t="s">
        <v>200</v>
      </c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2" x14ac:dyDescent="0.2">
      <c r="A341" s="217"/>
      <c r="B341" s="218"/>
      <c r="C341" s="253" t="s">
        <v>491</v>
      </c>
      <c r="D341" s="251"/>
      <c r="E341" s="251"/>
      <c r="F341" s="251"/>
      <c r="G341" s="251"/>
      <c r="H341" s="220"/>
      <c r="I341" s="220"/>
      <c r="J341" s="220"/>
      <c r="K341" s="220"/>
      <c r="L341" s="220"/>
      <c r="M341" s="220"/>
      <c r="N341" s="219"/>
      <c r="O341" s="219"/>
      <c r="P341" s="219"/>
      <c r="Q341" s="219"/>
      <c r="R341" s="220"/>
      <c r="S341" s="220"/>
      <c r="T341" s="220"/>
      <c r="U341" s="220"/>
      <c r="V341" s="220"/>
      <c r="W341" s="220"/>
      <c r="X341" s="220"/>
      <c r="Y341" s="220"/>
      <c r="Z341" s="210"/>
      <c r="AA341" s="210"/>
      <c r="AB341" s="210"/>
      <c r="AC341" s="210"/>
      <c r="AD341" s="210"/>
      <c r="AE341" s="210"/>
      <c r="AF341" s="210"/>
      <c r="AG341" s="210" t="s">
        <v>202</v>
      </c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2" x14ac:dyDescent="0.2">
      <c r="A342" s="217"/>
      <c r="B342" s="218"/>
      <c r="C342" s="244"/>
      <c r="D342" s="239"/>
      <c r="E342" s="239"/>
      <c r="F342" s="239"/>
      <c r="G342" s="239"/>
      <c r="H342" s="220"/>
      <c r="I342" s="220"/>
      <c r="J342" s="220"/>
      <c r="K342" s="220"/>
      <c r="L342" s="220"/>
      <c r="M342" s="220"/>
      <c r="N342" s="219"/>
      <c r="O342" s="219"/>
      <c r="P342" s="219"/>
      <c r="Q342" s="219"/>
      <c r="R342" s="220"/>
      <c r="S342" s="220"/>
      <c r="T342" s="220"/>
      <c r="U342" s="220"/>
      <c r="V342" s="220"/>
      <c r="W342" s="220"/>
      <c r="X342" s="220"/>
      <c r="Y342" s="220"/>
      <c r="Z342" s="210"/>
      <c r="AA342" s="210"/>
      <c r="AB342" s="210"/>
      <c r="AC342" s="210"/>
      <c r="AD342" s="210"/>
      <c r="AE342" s="210"/>
      <c r="AF342" s="210"/>
      <c r="AG342" s="210" t="s">
        <v>130</v>
      </c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ht="21.75" outlineLevel="1" x14ac:dyDescent="0.2">
      <c r="A343" s="229">
        <v>72</v>
      </c>
      <c r="B343" s="230" t="s">
        <v>492</v>
      </c>
      <c r="C343" s="241" t="s">
        <v>493</v>
      </c>
      <c r="D343" s="231" t="s">
        <v>494</v>
      </c>
      <c r="E343" s="232">
        <v>4</v>
      </c>
      <c r="F343" s="233"/>
      <c r="G343" s="234">
        <f>ROUND(E343*F343,2)</f>
        <v>0</v>
      </c>
      <c r="H343" s="233"/>
      <c r="I343" s="234">
        <f>ROUND(E343*H343,2)</f>
        <v>0</v>
      </c>
      <c r="J343" s="233"/>
      <c r="K343" s="234">
        <f>ROUND(E343*J343,2)</f>
        <v>0</v>
      </c>
      <c r="L343" s="234">
        <v>21</v>
      </c>
      <c r="M343" s="234">
        <f>G343*(1+L343/100)</f>
        <v>0</v>
      </c>
      <c r="N343" s="232">
        <v>2.2000000000000001E-4</v>
      </c>
      <c r="O343" s="232">
        <f>ROUND(E343*N343,2)</f>
        <v>0</v>
      </c>
      <c r="P343" s="232">
        <v>0</v>
      </c>
      <c r="Q343" s="232">
        <f>ROUND(E343*P343,2)</f>
        <v>0</v>
      </c>
      <c r="R343" s="234" t="s">
        <v>438</v>
      </c>
      <c r="S343" s="234" t="s">
        <v>123</v>
      </c>
      <c r="T343" s="235" t="s">
        <v>123</v>
      </c>
      <c r="U343" s="220">
        <v>0.75900000000000001</v>
      </c>
      <c r="V343" s="220">
        <f>ROUND(E343*U343,2)</f>
        <v>3.04</v>
      </c>
      <c r="W343" s="220"/>
      <c r="X343" s="220" t="s">
        <v>199</v>
      </c>
      <c r="Y343" s="220" t="s">
        <v>126</v>
      </c>
      <c r="Z343" s="210"/>
      <c r="AA343" s="210"/>
      <c r="AB343" s="210"/>
      <c r="AC343" s="210"/>
      <c r="AD343" s="210"/>
      <c r="AE343" s="210"/>
      <c r="AF343" s="210"/>
      <c r="AG343" s="210" t="s">
        <v>200</v>
      </c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2" x14ac:dyDescent="0.2">
      <c r="A344" s="217"/>
      <c r="B344" s="218"/>
      <c r="C344" s="255"/>
      <c r="D344" s="252"/>
      <c r="E344" s="252"/>
      <c r="F344" s="252"/>
      <c r="G344" s="252"/>
      <c r="H344" s="220"/>
      <c r="I344" s="220"/>
      <c r="J344" s="220"/>
      <c r="K344" s="220"/>
      <c r="L344" s="220"/>
      <c r="M344" s="220"/>
      <c r="N344" s="219"/>
      <c r="O344" s="219"/>
      <c r="P344" s="219"/>
      <c r="Q344" s="219"/>
      <c r="R344" s="220"/>
      <c r="S344" s="220"/>
      <c r="T344" s="220"/>
      <c r="U344" s="220"/>
      <c r="V344" s="220"/>
      <c r="W344" s="220"/>
      <c r="X344" s="220"/>
      <c r="Y344" s="220"/>
      <c r="Z344" s="210"/>
      <c r="AA344" s="210"/>
      <c r="AB344" s="210"/>
      <c r="AC344" s="210"/>
      <c r="AD344" s="210"/>
      <c r="AE344" s="210"/>
      <c r="AF344" s="210"/>
      <c r="AG344" s="210" t="s">
        <v>130</v>
      </c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ht="21.75" outlineLevel="1" x14ac:dyDescent="0.2">
      <c r="A345" s="229">
        <v>73</v>
      </c>
      <c r="B345" s="230" t="s">
        <v>495</v>
      </c>
      <c r="C345" s="241" t="s">
        <v>496</v>
      </c>
      <c r="D345" s="231" t="s">
        <v>494</v>
      </c>
      <c r="E345" s="232">
        <v>7</v>
      </c>
      <c r="F345" s="233"/>
      <c r="G345" s="234">
        <f>ROUND(E345*F345,2)</f>
        <v>0</v>
      </c>
      <c r="H345" s="233"/>
      <c r="I345" s="234">
        <f>ROUND(E345*H345,2)</f>
        <v>0</v>
      </c>
      <c r="J345" s="233"/>
      <c r="K345" s="234">
        <f>ROUND(E345*J345,2)</f>
        <v>0</v>
      </c>
      <c r="L345" s="234">
        <v>21</v>
      </c>
      <c r="M345" s="234">
        <f>G345*(1+L345/100)</f>
        <v>0</v>
      </c>
      <c r="N345" s="232">
        <v>2.7799999999999999E-3</v>
      </c>
      <c r="O345" s="232">
        <f>ROUND(E345*N345,2)</f>
        <v>0.02</v>
      </c>
      <c r="P345" s="232">
        <v>0</v>
      </c>
      <c r="Q345" s="232">
        <f>ROUND(E345*P345,2)</f>
        <v>0</v>
      </c>
      <c r="R345" s="234" t="s">
        <v>438</v>
      </c>
      <c r="S345" s="234" t="s">
        <v>123</v>
      </c>
      <c r="T345" s="235" t="s">
        <v>123</v>
      </c>
      <c r="U345" s="220">
        <v>1.0069999999999999</v>
      </c>
      <c r="V345" s="220">
        <f>ROUND(E345*U345,2)</f>
        <v>7.05</v>
      </c>
      <c r="W345" s="220"/>
      <c r="X345" s="220" t="s">
        <v>199</v>
      </c>
      <c r="Y345" s="220" t="s">
        <v>126</v>
      </c>
      <c r="Z345" s="210"/>
      <c r="AA345" s="210"/>
      <c r="AB345" s="210"/>
      <c r="AC345" s="210"/>
      <c r="AD345" s="210"/>
      <c r="AE345" s="210"/>
      <c r="AF345" s="210"/>
      <c r="AG345" s="210" t="s">
        <v>200</v>
      </c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outlineLevel="2" x14ac:dyDescent="0.2">
      <c r="A346" s="217"/>
      <c r="B346" s="218"/>
      <c r="C346" s="255"/>
      <c r="D346" s="252"/>
      <c r="E346" s="252"/>
      <c r="F346" s="252"/>
      <c r="G346" s="252"/>
      <c r="H346" s="220"/>
      <c r="I346" s="220"/>
      <c r="J346" s="220"/>
      <c r="K346" s="220"/>
      <c r="L346" s="220"/>
      <c r="M346" s="220"/>
      <c r="N346" s="219"/>
      <c r="O346" s="219"/>
      <c r="P346" s="219"/>
      <c r="Q346" s="219"/>
      <c r="R346" s="220"/>
      <c r="S346" s="220"/>
      <c r="T346" s="220"/>
      <c r="U346" s="220"/>
      <c r="V346" s="220"/>
      <c r="W346" s="220"/>
      <c r="X346" s="220"/>
      <c r="Y346" s="220"/>
      <c r="Z346" s="210"/>
      <c r="AA346" s="210"/>
      <c r="AB346" s="210"/>
      <c r="AC346" s="210"/>
      <c r="AD346" s="210"/>
      <c r="AE346" s="210"/>
      <c r="AF346" s="210"/>
      <c r="AG346" s="210" t="s">
        <v>130</v>
      </c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ht="21.75" outlineLevel="1" x14ac:dyDescent="0.2">
      <c r="A347" s="229">
        <v>74</v>
      </c>
      <c r="B347" s="230" t="s">
        <v>497</v>
      </c>
      <c r="C347" s="241" t="s">
        <v>498</v>
      </c>
      <c r="D347" s="231" t="s">
        <v>494</v>
      </c>
      <c r="E347" s="232">
        <v>2</v>
      </c>
      <c r="F347" s="233"/>
      <c r="G347" s="234">
        <f>ROUND(E347*F347,2)</f>
        <v>0</v>
      </c>
      <c r="H347" s="233"/>
      <c r="I347" s="234">
        <f>ROUND(E347*H347,2)</f>
        <v>0</v>
      </c>
      <c r="J347" s="233"/>
      <c r="K347" s="234">
        <f>ROUND(E347*J347,2)</f>
        <v>0</v>
      </c>
      <c r="L347" s="234">
        <v>21</v>
      </c>
      <c r="M347" s="234">
        <f>G347*(1+L347/100)</f>
        <v>0</v>
      </c>
      <c r="N347" s="232">
        <v>2.98E-3</v>
      </c>
      <c r="O347" s="232">
        <f>ROUND(E347*N347,2)</f>
        <v>0.01</v>
      </c>
      <c r="P347" s="232">
        <v>0</v>
      </c>
      <c r="Q347" s="232">
        <f>ROUND(E347*P347,2)</f>
        <v>0</v>
      </c>
      <c r="R347" s="234" t="s">
        <v>438</v>
      </c>
      <c r="S347" s="234" t="s">
        <v>123</v>
      </c>
      <c r="T347" s="235" t="s">
        <v>123</v>
      </c>
      <c r="U347" s="220">
        <v>1.391</v>
      </c>
      <c r="V347" s="220">
        <f>ROUND(E347*U347,2)</f>
        <v>2.78</v>
      </c>
      <c r="W347" s="220"/>
      <c r="X347" s="220" t="s">
        <v>199</v>
      </c>
      <c r="Y347" s="220" t="s">
        <v>126</v>
      </c>
      <c r="Z347" s="210"/>
      <c r="AA347" s="210"/>
      <c r="AB347" s="210"/>
      <c r="AC347" s="210"/>
      <c r="AD347" s="210"/>
      <c r="AE347" s="210"/>
      <c r="AF347" s="210"/>
      <c r="AG347" s="210" t="s">
        <v>200</v>
      </c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2" x14ac:dyDescent="0.2">
      <c r="A348" s="217"/>
      <c r="B348" s="218"/>
      <c r="C348" s="255"/>
      <c r="D348" s="252"/>
      <c r="E348" s="252"/>
      <c r="F348" s="252"/>
      <c r="G348" s="252"/>
      <c r="H348" s="220"/>
      <c r="I348" s="220"/>
      <c r="J348" s="220"/>
      <c r="K348" s="220"/>
      <c r="L348" s="220"/>
      <c r="M348" s="220"/>
      <c r="N348" s="219"/>
      <c r="O348" s="219"/>
      <c r="P348" s="219"/>
      <c r="Q348" s="219"/>
      <c r="R348" s="220"/>
      <c r="S348" s="220"/>
      <c r="T348" s="220"/>
      <c r="U348" s="220"/>
      <c r="V348" s="220"/>
      <c r="W348" s="220"/>
      <c r="X348" s="220"/>
      <c r="Y348" s="220"/>
      <c r="Z348" s="210"/>
      <c r="AA348" s="210"/>
      <c r="AB348" s="210"/>
      <c r="AC348" s="210"/>
      <c r="AD348" s="210"/>
      <c r="AE348" s="210"/>
      <c r="AF348" s="210"/>
      <c r="AG348" s="210" t="s">
        <v>130</v>
      </c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ht="21.75" outlineLevel="1" x14ac:dyDescent="0.2">
      <c r="A349" s="229">
        <v>75</v>
      </c>
      <c r="B349" s="230" t="s">
        <v>499</v>
      </c>
      <c r="C349" s="241" t="s">
        <v>500</v>
      </c>
      <c r="D349" s="231" t="s">
        <v>494</v>
      </c>
      <c r="E349" s="232">
        <v>1</v>
      </c>
      <c r="F349" s="233"/>
      <c r="G349" s="234">
        <f>ROUND(E349*F349,2)</f>
        <v>0</v>
      </c>
      <c r="H349" s="233"/>
      <c r="I349" s="234">
        <f>ROUND(E349*H349,2)</f>
        <v>0</v>
      </c>
      <c r="J349" s="233"/>
      <c r="K349" s="234">
        <f>ROUND(E349*J349,2)</f>
        <v>0</v>
      </c>
      <c r="L349" s="234">
        <v>21</v>
      </c>
      <c r="M349" s="234">
        <f>G349*(1+L349/100)</f>
        <v>0</v>
      </c>
      <c r="N349" s="232">
        <v>0</v>
      </c>
      <c r="O349" s="232">
        <f>ROUND(E349*N349,2)</f>
        <v>0</v>
      </c>
      <c r="P349" s="232">
        <v>0</v>
      </c>
      <c r="Q349" s="232">
        <f>ROUND(E349*P349,2)</f>
        <v>0</v>
      </c>
      <c r="R349" s="234" t="s">
        <v>438</v>
      </c>
      <c r="S349" s="234" t="s">
        <v>123</v>
      </c>
      <c r="T349" s="235" t="s">
        <v>123</v>
      </c>
      <c r="U349" s="220">
        <v>1.6055999999999999</v>
      </c>
      <c r="V349" s="220">
        <f>ROUND(E349*U349,2)</f>
        <v>1.61</v>
      </c>
      <c r="W349" s="220"/>
      <c r="X349" s="220" t="s">
        <v>199</v>
      </c>
      <c r="Y349" s="220" t="s">
        <v>126</v>
      </c>
      <c r="Z349" s="210"/>
      <c r="AA349" s="210"/>
      <c r="AB349" s="210"/>
      <c r="AC349" s="210"/>
      <c r="AD349" s="210"/>
      <c r="AE349" s="210"/>
      <c r="AF349" s="210"/>
      <c r="AG349" s="210" t="s">
        <v>200</v>
      </c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2" x14ac:dyDescent="0.2">
      <c r="A350" s="217"/>
      <c r="B350" s="218"/>
      <c r="C350" s="255"/>
      <c r="D350" s="252"/>
      <c r="E350" s="252"/>
      <c r="F350" s="252"/>
      <c r="G350" s="252"/>
      <c r="H350" s="220"/>
      <c r="I350" s="220"/>
      <c r="J350" s="220"/>
      <c r="K350" s="220"/>
      <c r="L350" s="220"/>
      <c r="M350" s="220"/>
      <c r="N350" s="219"/>
      <c r="O350" s="219"/>
      <c r="P350" s="219"/>
      <c r="Q350" s="219"/>
      <c r="R350" s="220"/>
      <c r="S350" s="220"/>
      <c r="T350" s="220"/>
      <c r="U350" s="220"/>
      <c r="V350" s="220"/>
      <c r="W350" s="220"/>
      <c r="X350" s="220"/>
      <c r="Y350" s="220"/>
      <c r="Z350" s="210"/>
      <c r="AA350" s="210"/>
      <c r="AB350" s="210"/>
      <c r="AC350" s="210"/>
      <c r="AD350" s="210"/>
      <c r="AE350" s="210"/>
      <c r="AF350" s="210"/>
      <c r="AG350" s="210" t="s">
        <v>130</v>
      </c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ht="21.75" outlineLevel="1" x14ac:dyDescent="0.2">
      <c r="A351" s="229">
        <v>76</v>
      </c>
      <c r="B351" s="230" t="s">
        <v>501</v>
      </c>
      <c r="C351" s="241" t="s">
        <v>502</v>
      </c>
      <c r="D351" s="231" t="s">
        <v>209</v>
      </c>
      <c r="E351" s="232">
        <v>22.3</v>
      </c>
      <c r="F351" s="233"/>
      <c r="G351" s="234">
        <f>ROUND(E351*F351,2)</f>
        <v>0</v>
      </c>
      <c r="H351" s="233"/>
      <c r="I351" s="234">
        <f>ROUND(E351*H351,2)</f>
        <v>0</v>
      </c>
      <c r="J351" s="233"/>
      <c r="K351" s="234">
        <f>ROUND(E351*J351,2)</f>
        <v>0</v>
      </c>
      <c r="L351" s="234">
        <v>21</v>
      </c>
      <c r="M351" s="234">
        <f>G351*(1+L351/100)</f>
        <v>0</v>
      </c>
      <c r="N351" s="232">
        <v>0</v>
      </c>
      <c r="O351" s="232">
        <f>ROUND(E351*N351,2)</f>
        <v>0</v>
      </c>
      <c r="P351" s="232">
        <v>0</v>
      </c>
      <c r="Q351" s="232">
        <f>ROUND(E351*P351,2)</f>
        <v>0</v>
      </c>
      <c r="R351" s="234" t="s">
        <v>438</v>
      </c>
      <c r="S351" s="234" t="s">
        <v>123</v>
      </c>
      <c r="T351" s="235" t="s">
        <v>123</v>
      </c>
      <c r="U351" s="220">
        <v>0.216</v>
      </c>
      <c r="V351" s="220">
        <f>ROUND(E351*U351,2)</f>
        <v>4.82</v>
      </c>
      <c r="W351" s="220"/>
      <c r="X351" s="220" t="s">
        <v>199</v>
      </c>
      <c r="Y351" s="220" t="s">
        <v>126</v>
      </c>
      <c r="Z351" s="210"/>
      <c r="AA351" s="210"/>
      <c r="AB351" s="210"/>
      <c r="AC351" s="210"/>
      <c r="AD351" s="210"/>
      <c r="AE351" s="210"/>
      <c r="AF351" s="210"/>
      <c r="AG351" s="210" t="s">
        <v>200</v>
      </c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outlineLevel="2" x14ac:dyDescent="0.2">
      <c r="A352" s="217"/>
      <c r="B352" s="218"/>
      <c r="C352" s="253" t="s">
        <v>439</v>
      </c>
      <c r="D352" s="251"/>
      <c r="E352" s="251"/>
      <c r="F352" s="251"/>
      <c r="G352" s="251"/>
      <c r="H352" s="220"/>
      <c r="I352" s="220"/>
      <c r="J352" s="220"/>
      <c r="K352" s="220"/>
      <c r="L352" s="220"/>
      <c r="M352" s="220"/>
      <c r="N352" s="219"/>
      <c r="O352" s="219"/>
      <c r="P352" s="219"/>
      <c r="Q352" s="219"/>
      <c r="R352" s="220"/>
      <c r="S352" s="220"/>
      <c r="T352" s="220"/>
      <c r="U352" s="220"/>
      <c r="V352" s="220"/>
      <c r="W352" s="220"/>
      <c r="X352" s="220"/>
      <c r="Y352" s="220"/>
      <c r="Z352" s="210"/>
      <c r="AA352" s="210"/>
      <c r="AB352" s="210"/>
      <c r="AC352" s="210"/>
      <c r="AD352" s="210"/>
      <c r="AE352" s="210"/>
      <c r="AF352" s="210"/>
      <c r="AG352" s="210" t="s">
        <v>202</v>
      </c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outlineLevel="2" x14ac:dyDescent="0.2">
      <c r="A353" s="217"/>
      <c r="B353" s="218"/>
      <c r="C353" s="244"/>
      <c r="D353" s="239"/>
      <c r="E353" s="239"/>
      <c r="F353" s="239"/>
      <c r="G353" s="239"/>
      <c r="H353" s="220"/>
      <c r="I353" s="220"/>
      <c r="J353" s="220"/>
      <c r="K353" s="220"/>
      <c r="L353" s="220"/>
      <c r="M353" s="220"/>
      <c r="N353" s="219"/>
      <c r="O353" s="219"/>
      <c r="P353" s="219"/>
      <c r="Q353" s="219"/>
      <c r="R353" s="220"/>
      <c r="S353" s="220"/>
      <c r="T353" s="220"/>
      <c r="U353" s="220"/>
      <c r="V353" s="220"/>
      <c r="W353" s="220"/>
      <c r="X353" s="220"/>
      <c r="Y353" s="220"/>
      <c r="Z353" s="210"/>
      <c r="AA353" s="210"/>
      <c r="AB353" s="210"/>
      <c r="AC353" s="210"/>
      <c r="AD353" s="210"/>
      <c r="AE353" s="210"/>
      <c r="AF353" s="210"/>
      <c r="AG353" s="210" t="s">
        <v>130</v>
      </c>
      <c r="AH353" s="210"/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ht="21.75" outlineLevel="1" x14ac:dyDescent="0.2">
      <c r="A354" s="229">
        <v>77</v>
      </c>
      <c r="B354" s="230" t="s">
        <v>503</v>
      </c>
      <c r="C354" s="241" t="s">
        <v>504</v>
      </c>
      <c r="D354" s="231" t="s">
        <v>494</v>
      </c>
      <c r="E354" s="232">
        <v>8</v>
      </c>
      <c r="F354" s="233"/>
      <c r="G354" s="234">
        <f>ROUND(E354*F354,2)</f>
        <v>0</v>
      </c>
      <c r="H354" s="233"/>
      <c r="I354" s="234">
        <f>ROUND(E354*H354,2)</f>
        <v>0</v>
      </c>
      <c r="J354" s="233"/>
      <c r="K354" s="234">
        <f>ROUND(E354*J354,2)</f>
        <v>0</v>
      </c>
      <c r="L354" s="234">
        <v>21</v>
      </c>
      <c r="M354" s="234">
        <f>G354*(1+L354/100)</f>
        <v>0</v>
      </c>
      <c r="N354" s="232">
        <v>0</v>
      </c>
      <c r="O354" s="232">
        <f>ROUND(E354*N354,2)</f>
        <v>0</v>
      </c>
      <c r="P354" s="232">
        <v>0</v>
      </c>
      <c r="Q354" s="232">
        <f>ROUND(E354*P354,2)</f>
        <v>0</v>
      </c>
      <c r="R354" s="234" t="s">
        <v>438</v>
      </c>
      <c r="S354" s="234" t="s">
        <v>123</v>
      </c>
      <c r="T354" s="235" t="s">
        <v>123</v>
      </c>
      <c r="U354" s="220">
        <v>0.51390999999999998</v>
      </c>
      <c r="V354" s="220">
        <f>ROUND(E354*U354,2)</f>
        <v>4.1100000000000003</v>
      </c>
      <c r="W354" s="220"/>
      <c r="X354" s="220" t="s">
        <v>199</v>
      </c>
      <c r="Y354" s="220" t="s">
        <v>126</v>
      </c>
      <c r="Z354" s="210"/>
      <c r="AA354" s="210"/>
      <c r="AB354" s="210"/>
      <c r="AC354" s="210"/>
      <c r="AD354" s="210"/>
      <c r="AE354" s="210"/>
      <c r="AF354" s="210"/>
      <c r="AG354" s="210" t="s">
        <v>200</v>
      </c>
      <c r="AH354" s="210"/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2" x14ac:dyDescent="0.2">
      <c r="A355" s="217"/>
      <c r="B355" s="218"/>
      <c r="C355" s="253" t="s">
        <v>505</v>
      </c>
      <c r="D355" s="251"/>
      <c r="E355" s="251"/>
      <c r="F355" s="251"/>
      <c r="G355" s="251"/>
      <c r="H355" s="220"/>
      <c r="I355" s="220"/>
      <c r="J355" s="220"/>
      <c r="K355" s="220"/>
      <c r="L355" s="220"/>
      <c r="M355" s="220"/>
      <c r="N355" s="219"/>
      <c r="O355" s="219"/>
      <c r="P355" s="219"/>
      <c r="Q355" s="219"/>
      <c r="R355" s="220"/>
      <c r="S355" s="220"/>
      <c r="T355" s="220"/>
      <c r="U355" s="220"/>
      <c r="V355" s="220"/>
      <c r="W355" s="220"/>
      <c r="X355" s="220"/>
      <c r="Y355" s="220"/>
      <c r="Z355" s="210"/>
      <c r="AA355" s="210"/>
      <c r="AB355" s="210"/>
      <c r="AC355" s="210"/>
      <c r="AD355" s="210"/>
      <c r="AE355" s="210"/>
      <c r="AF355" s="210"/>
      <c r="AG355" s="210" t="s">
        <v>202</v>
      </c>
      <c r="AH355" s="210"/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outlineLevel="2" x14ac:dyDescent="0.2">
      <c r="A356" s="217"/>
      <c r="B356" s="218"/>
      <c r="C356" s="244"/>
      <c r="D356" s="239"/>
      <c r="E356" s="239"/>
      <c r="F356" s="239"/>
      <c r="G356" s="239"/>
      <c r="H356" s="220"/>
      <c r="I356" s="220"/>
      <c r="J356" s="220"/>
      <c r="K356" s="220"/>
      <c r="L356" s="220"/>
      <c r="M356" s="220"/>
      <c r="N356" s="219"/>
      <c r="O356" s="219"/>
      <c r="P356" s="219"/>
      <c r="Q356" s="219"/>
      <c r="R356" s="220"/>
      <c r="S356" s="220"/>
      <c r="T356" s="220"/>
      <c r="U356" s="220"/>
      <c r="V356" s="220"/>
      <c r="W356" s="220"/>
      <c r="X356" s="220"/>
      <c r="Y356" s="220"/>
      <c r="Z356" s="210"/>
      <c r="AA356" s="210"/>
      <c r="AB356" s="210"/>
      <c r="AC356" s="210"/>
      <c r="AD356" s="210"/>
      <c r="AE356" s="210"/>
      <c r="AF356" s="210"/>
      <c r="AG356" s="210" t="s">
        <v>130</v>
      </c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ht="21.75" outlineLevel="1" x14ac:dyDescent="0.2">
      <c r="A357" s="229">
        <v>78</v>
      </c>
      <c r="B357" s="230" t="s">
        <v>506</v>
      </c>
      <c r="C357" s="241" t="s">
        <v>507</v>
      </c>
      <c r="D357" s="231" t="s">
        <v>494</v>
      </c>
      <c r="E357" s="232">
        <v>1</v>
      </c>
      <c r="F357" s="233"/>
      <c r="G357" s="234">
        <f>ROUND(E357*F357,2)</f>
        <v>0</v>
      </c>
      <c r="H357" s="233"/>
      <c r="I357" s="234">
        <f>ROUND(E357*H357,2)</f>
        <v>0</v>
      </c>
      <c r="J357" s="233"/>
      <c r="K357" s="234">
        <f>ROUND(E357*J357,2)</f>
        <v>0</v>
      </c>
      <c r="L357" s="234">
        <v>21</v>
      </c>
      <c r="M357" s="234">
        <f>G357*(1+L357/100)</f>
        <v>0</v>
      </c>
      <c r="N357" s="232">
        <v>2.2000000000000001E-4</v>
      </c>
      <c r="O357" s="232">
        <f>ROUND(E357*N357,2)</f>
        <v>0</v>
      </c>
      <c r="P357" s="232">
        <v>0</v>
      </c>
      <c r="Q357" s="232">
        <f>ROUND(E357*P357,2)</f>
        <v>0</v>
      </c>
      <c r="R357" s="234" t="s">
        <v>438</v>
      </c>
      <c r="S357" s="234" t="s">
        <v>123</v>
      </c>
      <c r="T357" s="235" t="s">
        <v>123</v>
      </c>
      <c r="U357" s="220">
        <v>0.99</v>
      </c>
      <c r="V357" s="220">
        <f>ROUND(E357*U357,2)</f>
        <v>0.99</v>
      </c>
      <c r="W357" s="220"/>
      <c r="X357" s="220" t="s">
        <v>199</v>
      </c>
      <c r="Y357" s="220" t="s">
        <v>126</v>
      </c>
      <c r="Z357" s="210"/>
      <c r="AA357" s="210"/>
      <c r="AB357" s="210"/>
      <c r="AC357" s="210"/>
      <c r="AD357" s="210"/>
      <c r="AE357" s="210"/>
      <c r="AF357" s="210"/>
      <c r="AG357" s="210" t="s">
        <v>200</v>
      </c>
      <c r="AH357" s="210"/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2" x14ac:dyDescent="0.2">
      <c r="A358" s="217"/>
      <c r="B358" s="218"/>
      <c r="C358" s="255"/>
      <c r="D358" s="252"/>
      <c r="E358" s="252"/>
      <c r="F358" s="252"/>
      <c r="G358" s="252"/>
      <c r="H358" s="220"/>
      <c r="I358" s="220"/>
      <c r="J358" s="220"/>
      <c r="K358" s="220"/>
      <c r="L358" s="220"/>
      <c r="M358" s="220"/>
      <c r="N358" s="219"/>
      <c r="O358" s="219"/>
      <c r="P358" s="219"/>
      <c r="Q358" s="219"/>
      <c r="R358" s="220"/>
      <c r="S358" s="220"/>
      <c r="T358" s="220"/>
      <c r="U358" s="220"/>
      <c r="V358" s="220"/>
      <c r="W358" s="220"/>
      <c r="X358" s="220"/>
      <c r="Y358" s="220"/>
      <c r="Z358" s="210"/>
      <c r="AA358" s="210"/>
      <c r="AB358" s="210"/>
      <c r="AC358" s="210"/>
      <c r="AD358" s="210"/>
      <c r="AE358" s="210"/>
      <c r="AF358" s="210"/>
      <c r="AG358" s="210" t="s">
        <v>130</v>
      </c>
      <c r="AH358" s="210"/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ht="21.75" outlineLevel="1" x14ac:dyDescent="0.2">
      <c r="A359" s="229">
        <v>79</v>
      </c>
      <c r="B359" s="230" t="s">
        <v>508</v>
      </c>
      <c r="C359" s="241" t="s">
        <v>509</v>
      </c>
      <c r="D359" s="231" t="s">
        <v>494</v>
      </c>
      <c r="E359" s="232">
        <v>1</v>
      </c>
      <c r="F359" s="233"/>
      <c r="G359" s="234">
        <f>ROUND(E359*F359,2)</f>
        <v>0</v>
      </c>
      <c r="H359" s="233"/>
      <c r="I359" s="234">
        <f>ROUND(E359*H359,2)</f>
        <v>0</v>
      </c>
      <c r="J359" s="233"/>
      <c r="K359" s="234">
        <f>ROUND(E359*J359,2)</f>
        <v>0</v>
      </c>
      <c r="L359" s="234">
        <v>21</v>
      </c>
      <c r="M359" s="234">
        <f>G359*(1+L359/100)</f>
        <v>0</v>
      </c>
      <c r="N359" s="232">
        <v>1.1E-4</v>
      </c>
      <c r="O359" s="232">
        <f>ROUND(E359*N359,2)</f>
        <v>0</v>
      </c>
      <c r="P359" s="232">
        <v>0</v>
      </c>
      <c r="Q359" s="232">
        <f>ROUND(E359*P359,2)</f>
        <v>0</v>
      </c>
      <c r="R359" s="234" t="s">
        <v>438</v>
      </c>
      <c r="S359" s="234" t="s">
        <v>123</v>
      </c>
      <c r="T359" s="235" t="s">
        <v>123</v>
      </c>
      <c r="U359" s="220">
        <v>0.70799999999999996</v>
      </c>
      <c r="V359" s="220">
        <f>ROUND(E359*U359,2)</f>
        <v>0.71</v>
      </c>
      <c r="W359" s="220"/>
      <c r="X359" s="220" t="s">
        <v>199</v>
      </c>
      <c r="Y359" s="220" t="s">
        <v>126</v>
      </c>
      <c r="Z359" s="210"/>
      <c r="AA359" s="210"/>
      <c r="AB359" s="210"/>
      <c r="AC359" s="210"/>
      <c r="AD359" s="210"/>
      <c r="AE359" s="210"/>
      <c r="AF359" s="210"/>
      <c r="AG359" s="210" t="s">
        <v>200</v>
      </c>
      <c r="AH359" s="210"/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2" x14ac:dyDescent="0.2">
      <c r="A360" s="217"/>
      <c r="B360" s="218"/>
      <c r="C360" s="255"/>
      <c r="D360" s="252"/>
      <c r="E360" s="252"/>
      <c r="F360" s="252"/>
      <c r="G360" s="252"/>
      <c r="H360" s="220"/>
      <c r="I360" s="220"/>
      <c r="J360" s="220"/>
      <c r="K360" s="220"/>
      <c r="L360" s="220"/>
      <c r="M360" s="220"/>
      <c r="N360" s="219"/>
      <c r="O360" s="219"/>
      <c r="P360" s="219"/>
      <c r="Q360" s="219"/>
      <c r="R360" s="220"/>
      <c r="S360" s="220"/>
      <c r="T360" s="220"/>
      <c r="U360" s="220"/>
      <c r="V360" s="220"/>
      <c r="W360" s="220"/>
      <c r="X360" s="220"/>
      <c r="Y360" s="220"/>
      <c r="Z360" s="210"/>
      <c r="AA360" s="210"/>
      <c r="AB360" s="210"/>
      <c r="AC360" s="210"/>
      <c r="AD360" s="210"/>
      <c r="AE360" s="210"/>
      <c r="AF360" s="210"/>
      <c r="AG360" s="210" t="s">
        <v>130</v>
      </c>
      <c r="AH360" s="210"/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ht="21.75" outlineLevel="1" x14ac:dyDescent="0.2">
      <c r="A361" s="229">
        <v>80</v>
      </c>
      <c r="B361" s="230" t="s">
        <v>510</v>
      </c>
      <c r="C361" s="241" t="s">
        <v>511</v>
      </c>
      <c r="D361" s="231" t="s">
        <v>494</v>
      </c>
      <c r="E361" s="232">
        <v>4</v>
      </c>
      <c r="F361" s="233"/>
      <c r="G361" s="234">
        <f>ROUND(E361*F361,2)</f>
        <v>0</v>
      </c>
      <c r="H361" s="233"/>
      <c r="I361" s="234">
        <f>ROUND(E361*H361,2)</f>
        <v>0</v>
      </c>
      <c r="J361" s="233"/>
      <c r="K361" s="234">
        <f>ROUND(E361*J361,2)</f>
        <v>0</v>
      </c>
      <c r="L361" s="234">
        <v>21</v>
      </c>
      <c r="M361" s="234">
        <f>G361*(1+L361/100)</f>
        <v>0</v>
      </c>
      <c r="N361" s="232">
        <v>2.7799999999999999E-3</v>
      </c>
      <c r="O361" s="232">
        <f>ROUND(E361*N361,2)</f>
        <v>0.01</v>
      </c>
      <c r="P361" s="232">
        <v>0</v>
      </c>
      <c r="Q361" s="232">
        <f>ROUND(E361*P361,2)</f>
        <v>0</v>
      </c>
      <c r="R361" s="234" t="s">
        <v>438</v>
      </c>
      <c r="S361" s="234" t="s">
        <v>123</v>
      </c>
      <c r="T361" s="235" t="s">
        <v>123</v>
      </c>
      <c r="U361" s="220">
        <v>2.1280000000000001</v>
      </c>
      <c r="V361" s="220">
        <f>ROUND(E361*U361,2)</f>
        <v>8.51</v>
      </c>
      <c r="W361" s="220"/>
      <c r="X361" s="220" t="s">
        <v>199</v>
      </c>
      <c r="Y361" s="220" t="s">
        <v>126</v>
      </c>
      <c r="Z361" s="210"/>
      <c r="AA361" s="210"/>
      <c r="AB361" s="210"/>
      <c r="AC361" s="210"/>
      <c r="AD361" s="210"/>
      <c r="AE361" s="210"/>
      <c r="AF361" s="210"/>
      <c r="AG361" s="210" t="s">
        <v>200</v>
      </c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2" x14ac:dyDescent="0.2">
      <c r="A362" s="217"/>
      <c r="B362" s="218"/>
      <c r="C362" s="255"/>
      <c r="D362" s="252"/>
      <c r="E362" s="252"/>
      <c r="F362" s="252"/>
      <c r="G362" s="252"/>
      <c r="H362" s="220"/>
      <c r="I362" s="220"/>
      <c r="J362" s="220"/>
      <c r="K362" s="220"/>
      <c r="L362" s="220"/>
      <c r="M362" s="220"/>
      <c r="N362" s="219"/>
      <c r="O362" s="219"/>
      <c r="P362" s="219"/>
      <c r="Q362" s="219"/>
      <c r="R362" s="220"/>
      <c r="S362" s="220"/>
      <c r="T362" s="220"/>
      <c r="U362" s="220"/>
      <c r="V362" s="220"/>
      <c r="W362" s="220"/>
      <c r="X362" s="220"/>
      <c r="Y362" s="220"/>
      <c r="Z362" s="210"/>
      <c r="AA362" s="210"/>
      <c r="AB362" s="210"/>
      <c r="AC362" s="210"/>
      <c r="AD362" s="210"/>
      <c r="AE362" s="210"/>
      <c r="AF362" s="210"/>
      <c r="AG362" s="210" t="s">
        <v>130</v>
      </c>
      <c r="AH362" s="210"/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1" x14ac:dyDescent="0.2">
      <c r="A363" s="229">
        <v>81</v>
      </c>
      <c r="B363" s="230" t="s">
        <v>512</v>
      </c>
      <c r="C363" s="241" t="s">
        <v>513</v>
      </c>
      <c r="D363" s="231" t="s">
        <v>209</v>
      </c>
      <c r="E363" s="232">
        <v>292.7</v>
      </c>
      <c r="F363" s="233"/>
      <c r="G363" s="234">
        <f>ROUND(E363*F363,2)</f>
        <v>0</v>
      </c>
      <c r="H363" s="233"/>
      <c r="I363" s="234">
        <f>ROUND(E363*H363,2)</f>
        <v>0</v>
      </c>
      <c r="J363" s="233"/>
      <c r="K363" s="234">
        <f>ROUND(E363*J363,2)</f>
        <v>0</v>
      </c>
      <c r="L363" s="234">
        <v>21</v>
      </c>
      <c r="M363" s="234">
        <f>G363*(1+L363/100)</f>
        <v>0</v>
      </c>
      <c r="N363" s="232">
        <v>0</v>
      </c>
      <c r="O363" s="232">
        <f>ROUND(E363*N363,2)</f>
        <v>0</v>
      </c>
      <c r="P363" s="232">
        <v>0</v>
      </c>
      <c r="Q363" s="232">
        <f>ROUND(E363*P363,2)</f>
        <v>0</v>
      </c>
      <c r="R363" s="234" t="s">
        <v>438</v>
      </c>
      <c r="S363" s="234" t="s">
        <v>123</v>
      </c>
      <c r="T363" s="235" t="s">
        <v>123</v>
      </c>
      <c r="U363" s="220">
        <v>5.5E-2</v>
      </c>
      <c r="V363" s="220">
        <f>ROUND(E363*U363,2)</f>
        <v>16.100000000000001</v>
      </c>
      <c r="W363" s="220"/>
      <c r="X363" s="220" t="s">
        <v>199</v>
      </c>
      <c r="Y363" s="220" t="s">
        <v>126</v>
      </c>
      <c r="Z363" s="210"/>
      <c r="AA363" s="210"/>
      <c r="AB363" s="210"/>
      <c r="AC363" s="210"/>
      <c r="AD363" s="210"/>
      <c r="AE363" s="210"/>
      <c r="AF363" s="210"/>
      <c r="AG363" s="210" t="s">
        <v>200</v>
      </c>
      <c r="AH363" s="210"/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outlineLevel="2" x14ac:dyDescent="0.2">
      <c r="A364" s="217"/>
      <c r="B364" s="218"/>
      <c r="C364" s="253" t="s">
        <v>514</v>
      </c>
      <c r="D364" s="251"/>
      <c r="E364" s="251"/>
      <c r="F364" s="251"/>
      <c r="G364" s="251"/>
      <c r="H364" s="220"/>
      <c r="I364" s="220"/>
      <c r="J364" s="220"/>
      <c r="K364" s="220"/>
      <c r="L364" s="220"/>
      <c r="M364" s="220"/>
      <c r="N364" s="219"/>
      <c r="O364" s="219"/>
      <c r="P364" s="219"/>
      <c r="Q364" s="219"/>
      <c r="R364" s="220"/>
      <c r="S364" s="220"/>
      <c r="T364" s="220"/>
      <c r="U364" s="220"/>
      <c r="V364" s="220"/>
      <c r="W364" s="220"/>
      <c r="X364" s="220"/>
      <c r="Y364" s="220"/>
      <c r="Z364" s="210"/>
      <c r="AA364" s="210"/>
      <c r="AB364" s="210"/>
      <c r="AC364" s="210"/>
      <c r="AD364" s="210"/>
      <c r="AE364" s="210"/>
      <c r="AF364" s="210"/>
      <c r="AG364" s="210" t="s">
        <v>202</v>
      </c>
      <c r="AH364" s="210"/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37" t="str">
        <f>C364</f>
        <v>přísun, montáže, demontáže a odsunu zkoušecího čerpadla, napuštění tlakovou vodou a dodání vody pro tlakovou zkoušku,</v>
      </c>
      <c r="BB364" s="210"/>
      <c r="BC364" s="210"/>
      <c r="BD364" s="210"/>
      <c r="BE364" s="210"/>
      <c r="BF364" s="210"/>
      <c r="BG364" s="210"/>
      <c r="BH364" s="210"/>
    </row>
    <row r="365" spans="1:60" outlineLevel="2" x14ac:dyDescent="0.2">
      <c r="A365" s="217"/>
      <c r="B365" s="218"/>
      <c r="C365" s="254" t="s">
        <v>515</v>
      </c>
      <c r="D365" s="249"/>
      <c r="E365" s="250">
        <v>292.7</v>
      </c>
      <c r="F365" s="220"/>
      <c r="G365" s="220"/>
      <c r="H365" s="220"/>
      <c r="I365" s="220"/>
      <c r="J365" s="220"/>
      <c r="K365" s="220"/>
      <c r="L365" s="220"/>
      <c r="M365" s="220"/>
      <c r="N365" s="219"/>
      <c r="O365" s="219"/>
      <c r="P365" s="219"/>
      <c r="Q365" s="219"/>
      <c r="R365" s="220"/>
      <c r="S365" s="220"/>
      <c r="T365" s="220"/>
      <c r="U365" s="220"/>
      <c r="V365" s="220"/>
      <c r="W365" s="220"/>
      <c r="X365" s="220"/>
      <c r="Y365" s="220"/>
      <c r="Z365" s="210"/>
      <c r="AA365" s="210"/>
      <c r="AB365" s="210"/>
      <c r="AC365" s="210"/>
      <c r="AD365" s="210"/>
      <c r="AE365" s="210"/>
      <c r="AF365" s="210"/>
      <c r="AG365" s="210" t="s">
        <v>212</v>
      </c>
      <c r="AH365" s="210">
        <v>0</v>
      </c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2" x14ac:dyDescent="0.2">
      <c r="A366" s="217"/>
      <c r="B366" s="218"/>
      <c r="C366" s="244"/>
      <c r="D366" s="239"/>
      <c r="E366" s="239"/>
      <c r="F366" s="239"/>
      <c r="G366" s="239"/>
      <c r="H366" s="220"/>
      <c r="I366" s="220"/>
      <c r="J366" s="220"/>
      <c r="K366" s="220"/>
      <c r="L366" s="220"/>
      <c r="M366" s="220"/>
      <c r="N366" s="219"/>
      <c r="O366" s="219"/>
      <c r="P366" s="219"/>
      <c r="Q366" s="219"/>
      <c r="R366" s="220"/>
      <c r="S366" s="220"/>
      <c r="T366" s="220"/>
      <c r="U366" s="220"/>
      <c r="V366" s="220"/>
      <c r="W366" s="220"/>
      <c r="X366" s="220"/>
      <c r="Y366" s="220"/>
      <c r="Z366" s="210"/>
      <c r="AA366" s="210"/>
      <c r="AB366" s="210"/>
      <c r="AC366" s="210"/>
      <c r="AD366" s="210"/>
      <c r="AE366" s="210"/>
      <c r="AF366" s="210"/>
      <c r="AG366" s="210" t="s">
        <v>130</v>
      </c>
      <c r="AH366" s="210"/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outlineLevel="1" x14ac:dyDescent="0.2">
      <c r="A367" s="229">
        <v>82</v>
      </c>
      <c r="B367" s="230" t="s">
        <v>516</v>
      </c>
      <c r="C367" s="241" t="s">
        <v>517</v>
      </c>
      <c r="D367" s="231" t="s">
        <v>518</v>
      </c>
      <c r="E367" s="232">
        <v>2</v>
      </c>
      <c r="F367" s="233"/>
      <c r="G367" s="234">
        <f>ROUND(E367*F367,2)</f>
        <v>0</v>
      </c>
      <c r="H367" s="233"/>
      <c r="I367" s="234">
        <f>ROUND(E367*H367,2)</f>
        <v>0</v>
      </c>
      <c r="J367" s="233"/>
      <c r="K367" s="234">
        <f>ROUND(E367*J367,2)</f>
        <v>0</v>
      </c>
      <c r="L367" s="234">
        <v>21</v>
      </c>
      <c r="M367" s="234">
        <f>G367*(1+L367/100)</f>
        <v>0</v>
      </c>
      <c r="N367" s="232">
        <v>3.5029999999999999E-2</v>
      </c>
      <c r="O367" s="232">
        <f>ROUND(E367*N367,2)</f>
        <v>7.0000000000000007E-2</v>
      </c>
      <c r="P367" s="232">
        <v>0</v>
      </c>
      <c r="Q367" s="232">
        <f>ROUND(E367*P367,2)</f>
        <v>0</v>
      </c>
      <c r="R367" s="234" t="s">
        <v>438</v>
      </c>
      <c r="S367" s="234" t="s">
        <v>123</v>
      </c>
      <c r="T367" s="235" t="s">
        <v>123</v>
      </c>
      <c r="U367" s="220">
        <v>10.130000000000001</v>
      </c>
      <c r="V367" s="220">
        <f>ROUND(E367*U367,2)</f>
        <v>20.260000000000002</v>
      </c>
      <c r="W367" s="220"/>
      <c r="X367" s="220" t="s">
        <v>199</v>
      </c>
      <c r="Y367" s="220" t="s">
        <v>126</v>
      </c>
      <c r="Z367" s="210"/>
      <c r="AA367" s="210"/>
      <c r="AB367" s="210"/>
      <c r="AC367" s="210"/>
      <c r="AD367" s="210"/>
      <c r="AE367" s="210"/>
      <c r="AF367" s="210"/>
      <c r="AG367" s="210" t="s">
        <v>200</v>
      </c>
      <c r="AH367" s="210"/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ht="32.6" outlineLevel="2" x14ac:dyDescent="0.2">
      <c r="A368" s="217"/>
      <c r="B368" s="218"/>
      <c r="C368" s="253" t="s">
        <v>519</v>
      </c>
      <c r="D368" s="251"/>
      <c r="E368" s="251"/>
      <c r="F368" s="251"/>
      <c r="G368" s="251"/>
      <c r="H368" s="220"/>
      <c r="I368" s="220"/>
      <c r="J368" s="220"/>
      <c r="K368" s="220"/>
      <c r="L368" s="220"/>
      <c r="M368" s="220"/>
      <c r="N368" s="219"/>
      <c r="O368" s="219"/>
      <c r="P368" s="219"/>
      <c r="Q368" s="219"/>
      <c r="R368" s="220"/>
      <c r="S368" s="220"/>
      <c r="T368" s="220"/>
      <c r="U368" s="220"/>
      <c r="V368" s="220"/>
      <c r="W368" s="220"/>
      <c r="X368" s="220"/>
      <c r="Y368" s="220"/>
      <c r="Z368" s="210"/>
      <c r="AA368" s="210"/>
      <c r="AB368" s="210"/>
      <c r="AC368" s="210"/>
      <c r="AD368" s="210"/>
      <c r="AE368" s="210"/>
      <c r="AF368" s="210"/>
      <c r="AG368" s="210" t="s">
        <v>202</v>
      </c>
      <c r="AH368" s="210"/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37" t="str">
        <f>C368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368" s="210"/>
      <c r="BC368" s="210"/>
      <c r="BD368" s="210"/>
      <c r="BE368" s="210"/>
      <c r="BF368" s="210"/>
      <c r="BG368" s="210"/>
      <c r="BH368" s="210"/>
    </row>
    <row r="369" spans="1:60" outlineLevel="2" x14ac:dyDescent="0.2">
      <c r="A369" s="217"/>
      <c r="B369" s="218"/>
      <c r="C369" s="244"/>
      <c r="D369" s="239"/>
      <c r="E369" s="239"/>
      <c r="F369" s="239"/>
      <c r="G369" s="239"/>
      <c r="H369" s="220"/>
      <c r="I369" s="220"/>
      <c r="J369" s="220"/>
      <c r="K369" s="220"/>
      <c r="L369" s="220"/>
      <c r="M369" s="220"/>
      <c r="N369" s="219"/>
      <c r="O369" s="219"/>
      <c r="P369" s="219"/>
      <c r="Q369" s="219"/>
      <c r="R369" s="220"/>
      <c r="S369" s="220"/>
      <c r="T369" s="220"/>
      <c r="U369" s="220"/>
      <c r="V369" s="220"/>
      <c r="W369" s="220"/>
      <c r="X369" s="220"/>
      <c r="Y369" s="220"/>
      <c r="Z369" s="210"/>
      <c r="AA369" s="210"/>
      <c r="AB369" s="210"/>
      <c r="AC369" s="210"/>
      <c r="AD369" s="210"/>
      <c r="AE369" s="210"/>
      <c r="AF369" s="210"/>
      <c r="AG369" s="210" t="s">
        <v>130</v>
      </c>
      <c r="AH369" s="210"/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outlineLevel="1" x14ac:dyDescent="0.2">
      <c r="A370" s="229">
        <v>83</v>
      </c>
      <c r="B370" s="230" t="s">
        <v>520</v>
      </c>
      <c r="C370" s="241" t="s">
        <v>521</v>
      </c>
      <c r="D370" s="231" t="s">
        <v>209</v>
      </c>
      <c r="E370" s="232">
        <v>292.7</v>
      </c>
      <c r="F370" s="233"/>
      <c r="G370" s="234">
        <f>ROUND(E370*F370,2)</f>
        <v>0</v>
      </c>
      <c r="H370" s="233"/>
      <c r="I370" s="234">
        <f>ROUND(E370*H370,2)</f>
        <v>0</v>
      </c>
      <c r="J370" s="233"/>
      <c r="K370" s="234">
        <f>ROUND(E370*J370,2)</f>
        <v>0</v>
      </c>
      <c r="L370" s="234">
        <v>21</v>
      </c>
      <c r="M370" s="234">
        <f>G370*(1+L370/100)</f>
        <v>0</v>
      </c>
      <c r="N370" s="232">
        <v>0</v>
      </c>
      <c r="O370" s="232">
        <f>ROUND(E370*N370,2)</f>
        <v>0</v>
      </c>
      <c r="P370" s="232">
        <v>0</v>
      </c>
      <c r="Q370" s="232">
        <f>ROUND(E370*P370,2)</f>
        <v>0</v>
      </c>
      <c r="R370" s="234" t="s">
        <v>438</v>
      </c>
      <c r="S370" s="234" t="s">
        <v>123</v>
      </c>
      <c r="T370" s="235" t="s">
        <v>123</v>
      </c>
      <c r="U370" s="220">
        <v>0.4</v>
      </c>
      <c r="V370" s="220">
        <f>ROUND(E370*U370,2)</f>
        <v>117.08</v>
      </c>
      <c r="W370" s="220"/>
      <c r="X370" s="220" t="s">
        <v>199</v>
      </c>
      <c r="Y370" s="220" t="s">
        <v>126</v>
      </c>
      <c r="Z370" s="210"/>
      <c r="AA370" s="210"/>
      <c r="AB370" s="210"/>
      <c r="AC370" s="210"/>
      <c r="AD370" s="210"/>
      <c r="AE370" s="210"/>
      <c r="AF370" s="210"/>
      <c r="AG370" s="210" t="s">
        <v>200</v>
      </c>
      <c r="AH370" s="210"/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</row>
    <row r="371" spans="1:60" outlineLevel="2" x14ac:dyDescent="0.2">
      <c r="A371" s="217"/>
      <c r="B371" s="218"/>
      <c r="C371" s="253" t="s">
        <v>522</v>
      </c>
      <c r="D371" s="251"/>
      <c r="E371" s="251"/>
      <c r="F371" s="251"/>
      <c r="G371" s="251"/>
      <c r="H371" s="220"/>
      <c r="I371" s="220"/>
      <c r="J371" s="220"/>
      <c r="K371" s="220"/>
      <c r="L371" s="220"/>
      <c r="M371" s="220"/>
      <c r="N371" s="219"/>
      <c r="O371" s="219"/>
      <c r="P371" s="219"/>
      <c r="Q371" s="219"/>
      <c r="R371" s="220"/>
      <c r="S371" s="220"/>
      <c r="T371" s="220"/>
      <c r="U371" s="220"/>
      <c r="V371" s="220"/>
      <c r="W371" s="220"/>
      <c r="X371" s="220"/>
      <c r="Y371" s="220"/>
      <c r="Z371" s="210"/>
      <c r="AA371" s="210"/>
      <c r="AB371" s="210"/>
      <c r="AC371" s="210"/>
      <c r="AD371" s="210"/>
      <c r="AE371" s="210"/>
      <c r="AF371" s="210"/>
      <c r="AG371" s="210" t="s">
        <v>202</v>
      </c>
      <c r="AH371" s="210"/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37" t="str">
        <f>C371</f>
        <v>napuštění a vypuštění vody, dodání vody a desinfekčního prostředku, náklady na bakteriologický rozbor vody,</v>
      </c>
      <c r="BB371" s="210"/>
      <c r="BC371" s="210"/>
      <c r="BD371" s="210"/>
      <c r="BE371" s="210"/>
      <c r="BF371" s="210"/>
      <c r="BG371" s="210"/>
      <c r="BH371" s="210"/>
    </row>
    <row r="372" spans="1:60" outlineLevel="2" x14ac:dyDescent="0.2">
      <c r="A372" s="217"/>
      <c r="B372" s="218"/>
      <c r="C372" s="254" t="s">
        <v>515</v>
      </c>
      <c r="D372" s="249"/>
      <c r="E372" s="250">
        <v>292.7</v>
      </c>
      <c r="F372" s="220"/>
      <c r="G372" s="220"/>
      <c r="H372" s="220"/>
      <c r="I372" s="220"/>
      <c r="J372" s="220"/>
      <c r="K372" s="220"/>
      <c r="L372" s="220"/>
      <c r="M372" s="220"/>
      <c r="N372" s="219"/>
      <c r="O372" s="219"/>
      <c r="P372" s="219"/>
      <c r="Q372" s="219"/>
      <c r="R372" s="220"/>
      <c r="S372" s="220"/>
      <c r="T372" s="220"/>
      <c r="U372" s="220"/>
      <c r="V372" s="220"/>
      <c r="W372" s="220"/>
      <c r="X372" s="220"/>
      <c r="Y372" s="220"/>
      <c r="Z372" s="210"/>
      <c r="AA372" s="210"/>
      <c r="AB372" s="210"/>
      <c r="AC372" s="210"/>
      <c r="AD372" s="210"/>
      <c r="AE372" s="210"/>
      <c r="AF372" s="210"/>
      <c r="AG372" s="210" t="s">
        <v>212</v>
      </c>
      <c r="AH372" s="210">
        <v>0</v>
      </c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</row>
    <row r="373" spans="1:60" outlineLevel="2" x14ac:dyDescent="0.2">
      <c r="A373" s="217"/>
      <c r="B373" s="218"/>
      <c r="C373" s="244"/>
      <c r="D373" s="239"/>
      <c r="E373" s="239"/>
      <c r="F373" s="239"/>
      <c r="G373" s="239"/>
      <c r="H373" s="220"/>
      <c r="I373" s="220"/>
      <c r="J373" s="220"/>
      <c r="K373" s="220"/>
      <c r="L373" s="220"/>
      <c r="M373" s="220"/>
      <c r="N373" s="219"/>
      <c r="O373" s="219"/>
      <c r="P373" s="219"/>
      <c r="Q373" s="219"/>
      <c r="R373" s="220"/>
      <c r="S373" s="220"/>
      <c r="T373" s="220"/>
      <c r="U373" s="220"/>
      <c r="V373" s="220"/>
      <c r="W373" s="220"/>
      <c r="X373" s="220"/>
      <c r="Y373" s="220"/>
      <c r="Z373" s="210"/>
      <c r="AA373" s="210"/>
      <c r="AB373" s="210"/>
      <c r="AC373" s="210"/>
      <c r="AD373" s="210"/>
      <c r="AE373" s="210"/>
      <c r="AF373" s="210"/>
      <c r="AG373" s="210" t="s">
        <v>130</v>
      </c>
      <c r="AH373" s="210"/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</row>
    <row r="374" spans="1:60" outlineLevel="1" x14ac:dyDescent="0.2">
      <c r="A374" s="229">
        <v>84</v>
      </c>
      <c r="B374" s="230" t="s">
        <v>523</v>
      </c>
      <c r="C374" s="241" t="s">
        <v>524</v>
      </c>
      <c r="D374" s="231" t="s">
        <v>494</v>
      </c>
      <c r="E374" s="232">
        <v>5</v>
      </c>
      <c r="F374" s="233"/>
      <c r="G374" s="234">
        <f>ROUND(E374*F374,2)</f>
        <v>0</v>
      </c>
      <c r="H374" s="233"/>
      <c r="I374" s="234">
        <f>ROUND(E374*H374,2)</f>
        <v>0</v>
      </c>
      <c r="J374" s="233"/>
      <c r="K374" s="234">
        <f>ROUND(E374*J374,2)</f>
        <v>0</v>
      </c>
      <c r="L374" s="234">
        <v>21</v>
      </c>
      <c r="M374" s="234">
        <f>G374*(1+L374/100)</f>
        <v>0</v>
      </c>
      <c r="N374" s="232">
        <v>0.12303</v>
      </c>
      <c r="O374" s="232">
        <f>ROUND(E374*N374,2)</f>
        <v>0.62</v>
      </c>
      <c r="P374" s="232">
        <v>0</v>
      </c>
      <c r="Q374" s="232">
        <f>ROUND(E374*P374,2)</f>
        <v>0</v>
      </c>
      <c r="R374" s="234" t="s">
        <v>438</v>
      </c>
      <c r="S374" s="234" t="s">
        <v>123</v>
      </c>
      <c r="T374" s="235" t="s">
        <v>123</v>
      </c>
      <c r="U374" s="220">
        <v>0.86299999999999999</v>
      </c>
      <c r="V374" s="220">
        <f>ROUND(E374*U374,2)</f>
        <v>4.32</v>
      </c>
      <c r="W374" s="220"/>
      <c r="X374" s="220" t="s">
        <v>199</v>
      </c>
      <c r="Y374" s="220" t="s">
        <v>126</v>
      </c>
      <c r="Z374" s="210"/>
      <c r="AA374" s="210"/>
      <c r="AB374" s="210"/>
      <c r="AC374" s="210"/>
      <c r="AD374" s="210"/>
      <c r="AE374" s="210"/>
      <c r="AF374" s="210"/>
      <c r="AG374" s="210" t="s">
        <v>200</v>
      </c>
      <c r="AH374" s="210"/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</row>
    <row r="375" spans="1:60" outlineLevel="2" x14ac:dyDescent="0.2">
      <c r="A375" s="217"/>
      <c r="B375" s="218"/>
      <c r="C375" s="253" t="s">
        <v>525</v>
      </c>
      <c r="D375" s="251"/>
      <c r="E375" s="251"/>
      <c r="F375" s="251"/>
      <c r="G375" s="251"/>
      <c r="H375" s="220"/>
      <c r="I375" s="220"/>
      <c r="J375" s="220"/>
      <c r="K375" s="220"/>
      <c r="L375" s="220"/>
      <c r="M375" s="220"/>
      <c r="N375" s="219"/>
      <c r="O375" s="219"/>
      <c r="P375" s="219"/>
      <c r="Q375" s="219"/>
      <c r="R375" s="220"/>
      <c r="S375" s="220"/>
      <c r="T375" s="220"/>
      <c r="U375" s="220"/>
      <c r="V375" s="220"/>
      <c r="W375" s="220"/>
      <c r="X375" s="220"/>
      <c r="Y375" s="220"/>
      <c r="Z375" s="210"/>
      <c r="AA375" s="210"/>
      <c r="AB375" s="210"/>
      <c r="AC375" s="210"/>
      <c r="AD375" s="210"/>
      <c r="AE375" s="210"/>
      <c r="AF375" s="210"/>
      <c r="AG375" s="210" t="s">
        <v>202</v>
      </c>
      <c r="AH375" s="210"/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</row>
    <row r="376" spans="1:60" outlineLevel="2" x14ac:dyDescent="0.2">
      <c r="A376" s="217"/>
      <c r="B376" s="218"/>
      <c r="C376" s="244"/>
      <c r="D376" s="239"/>
      <c r="E376" s="239"/>
      <c r="F376" s="239"/>
      <c r="G376" s="239"/>
      <c r="H376" s="220"/>
      <c r="I376" s="220"/>
      <c r="J376" s="220"/>
      <c r="K376" s="220"/>
      <c r="L376" s="220"/>
      <c r="M376" s="220"/>
      <c r="N376" s="219"/>
      <c r="O376" s="219"/>
      <c r="P376" s="219"/>
      <c r="Q376" s="219"/>
      <c r="R376" s="220"/>
      <c r="S376" s="220"/>
      <c r="T376" s="220"/>
      <c r="U376" s="220"/>
      <c r="V376" s="220"/>
      <c r="W376" s="220"/>
      <c r="X376" s="220"/>
      <c r="Y376" s="220"/>
      <c r="Z376" s="210"/>
      <c r="AA376" s="210"/>
      <c r="AB376" s="210"/>
      <c r="AC376" s="210"/>
      <c r="AD376" s="210"/>
      <c r="AE376" s="210"/>
      <c r="AF376" s="210"/>
      <c r="AG376" s="210" t="s">
        <v>130</v>
      </c>
      <c r="AH376" s="210"/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</row>
    <row r="377" spans="1:60" outlineLevel="1" x14ac:dyDescent="0.2">
      <c r="A377" s="229">
        <v>85</v>
      </c>
      <c r="B377" s="230" t="s">
        <v>526</v>
      </c>
      <c r="C377" s="241" t="s">
        <v>527</v>
      </c>
      <c r="D377" s="231" t="s">
        <v>494</v>
      </c>
      <c r="E377" s="232">
        <v>1</v>
      </c>
      <c r="F377" s="233"/>
      <c r="G377" s="234">
        <f>ROUND(E377*F377,2)</f>
        <v>0</v>
      </c>
      <c r="H377" s="233"/>
      <c r="I377" s="234">
        <f>ROUND(E377*H377,2)</f>
        <v>0</v>
      </c>
      <c r="J377" s="233"/>
      <c r="K377" s="234">
        <f>ROUND(E377*J377,2)</f>
        <v>0</v>
      </c>
      <c r="L377" s="234">
        <v>21</v>
      </c>
      <c r="M377" s="234">
        <f>G377*(1+L377/100)</f>
        <v>0</v>
      </c>
      <c r="N377" s="232">
        <v>0.32906000000000002</v>
      </c>
      <c r="O377" s="232">
        <f>ROUND(E377*N377,2)</f>
        <v>0.33</v>
      </c>
      <c r="P377" s="232">
        <v>0</v>
      </c>
      <c r="Q377" s="232">
        <f>ROUND(E377*P377,2)</f>
        <v>0</v>
      </c>
      <c r="R377" s="234" t="s">
        <v>438</v>
      </c>
      <c r="S377" s="234" t="s">
        <v>123</v>
      </c>
      <c r="T377" s="235" t="s">
        <v>123</v>
      </c>
      <c r="U377" s="220">
        <v>1.1819999999999999</v>
      </c>
      <c r="V377" s="220">
        <f>ROUND(E377*U377,2)</f>
        <v>1.18</v>
      </c>
      <c r="W377" s="220"/>
      <c r="X377" s="220" t="s">
        <v>199</v>
      </c>
      <c r="Y377" s="220" t="s">
        <v>126</v>
      </c>
      <c r="Z377" s="210"/>
      <c r="AA377" s="210"/>
      <c r="AB377" s="210"/>
      <c r="AC377" s="210"/>
      <c r="AD377" s="210"/>
      <c r="AE377" s="210"/>
      <c r="AF377" s="210"/>
      <c r="AG377" s="210" t="s">
        <v>200</v>
      </c>
      <c r="AH377" s="210"/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</row>
    <row r="378" spans="1:60" outlineLevel="2" x14ac:dyDescent="0.2">
      <c r="A378" s="217"/>
      <c r="B378" s="218"/>
      <c r="C378" s="253" t="s">
        <v>525</v>
      </c>
      <c r="D378" s="251"/>
      <c r="E378" s="251"/>
      <c r="F378" s="251"/>
      <c r="G378" s="251"/>
      <c r="H378" s="220"/>
      <c r="I378" s="220"/>
      <c r="J378" s="220"/>
      <c r="K378" s="220"/>
      <c r="L378" s="220"/>
      <c r="M378" s="220"/>
      <c r="N378" s="219"/>
      <c r="O378" s="219"/>
      <c r="P378" s="219"/>
      <c r="Q378" s="219"/>
      <c r="R378" s="220"/>
      <c r="S378" s="220"/>
      <c r="T378" s="220"/>
      <c r="U378" s="220"/>
      <c r="V378" s="220"/>
      <c r="W378" s="220"/>
      <c r="X378" s="220"/>
      <c r="Y378" s="220"/>
      <c r="Z378" s="210"/>
      <c r="AA378" s="210"/>
      <c r="AB378" s="210"/>
      <c r="AC378" s="210"/>
      <c r="AD378" s="210"/>
      <c r="AE378" s="210"/>
      <c r="AF378" s="210"/>
      <c r="AG378" s="210" t="s">
        <v>202</v>
      </c>
      <c r="AH378" s="210"/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</row>
    <row r="379" spans="1:60" outlineLevel="2" x14ac:dyDescent="0.2">
      <c r="A379" s="217"/>
      <c r="B379" s="218"/>
      <c r="C379" s="244"/>
      <c r="D379" s="239"/>
      <c r="E379" s="239"/>
      <c r="F379" s="239"/>
      <c r="G379" s="239"/>
      <c r="H379" s="220"/>
      <c r="I379" s="220"/>
      <c r="J379" s="220"/>
      <c r="K379" s="220"/>
      <c r="L379" s="220"/>
      <c r="M379" s="220"/>
      <c r="N379" s="219"/>
      <c r="O379" s="219"/>
      <c r="P379" s="219"/>
      <c r="Q379" s="219"/>
      <c r="R379" s="220"/>
      <c r="S379" s="220"/>
      <c r="T379" s="220"/>
      <c r="U379" s="220"/>
      <c r="V379" s="220"/>
      <c r="W379" s="220"/>
      <c r="X379" s="220"/>
      <c r="Y379" s="220"/>
      <c r="Z379" s="210"/>
      <c r="AA379" s="210"/>
      <c r="AB379" s="210"/>
      <c r="AC379" s="210"/>
      <c r="AD379" s="210"/>
      <c r="AE379" s="210"/>
      <c r="AF379" s="210"/>
      <c r="AG379" s="210" t="s">
        <v>130</v>
      </c>
      <c r="AH379" s="210"/>
      <c r="AI379" s="210"/>
      <c r="AJ379" s="210"/>
      <c r="AK379" s="210"/>
      <c r="AL379" s="210"/>
      <c r="AM379" s="210"/>
      <c r="AN379" s="210"/>
      <c r="AO379" s="210"/>
      <c r="AP379" s="210"/>
      <c r="AQ379" s="210"/>
      <c r="AR379" s="210"/>
      <c r="AS379" s="210"/>
      <c r="AT379" s="210"/>
      <c r="AU379" s="210"/>
      <c r="AV379" s="210"/>
      <c r="AW379" s="210"/>
      <c r="AX379" s="210"/>
      <c r="AY379" s="210"/>
      <c r="AZ379" s="210"/>
      <c r="BA379" s="210"/>
      <c r="BB379" s="210"/>
      <c r="BC379" s="210"/>
      <c r="BD379" s="210"/>
      <c r="BE379" s="210"/>
      <c r="BF379" s="210"/>
      <c r="BG379" s="210"/>
      <c r="BH379" s="210"/>
    </row>
    <row r="380" spans="1:60" outlineLevel="1" x14ac:dyDescent="0.2">
      <c r="A380" s="229">
        <v>86</v>
      </c>
      <c r="B380" s="230" t="s">
        <v>528</v>
      </c>
      <c r="C380" s="241" t="s">
        <v>529</v>
      </c>
      <c r="D380" s="231" t="s">
        <v>494</v>
      </c>
      <c r="E380" s="232">
        <v>3</v>
      </c>
      <c r="F380" s="233"/>
      <c r="G380" s="234">
        <f>ROUND(E380*F380,2)</f>
        <v>0</v>
      </c>
      <c r="H380" s="233"/>
      <c r="I380" s="234">
        <f>ROUND(E380*H380,2)</f>
        <v>0</v>
      </c>
      <c r="J380" s="233"/>
      <c r="K380" s="234">
        <f>ROUND(E380*J380,2)</f>
        <v>0</v>
      </c>
      <c r="L380" s="234">
        <v>21</v>
      </c>
      <c r="M380" s="234">
        <f>G380*(1+L380/100)</f>
        <v>0</v>
      </c>
      <c r="N380" s="232">
        <v>2.1000000000000001E-4</v>
      </c>
      <c r="O380" s="232">
        <f>ROUND(E380*N380,2)</f>
        <v>0</v>
      </c>
      <c r="P380" s="232">
        <v>0</v>
      </c>
      <c r="Q380" s="232">
        <f>ROUND(E380*P380,2)</f>
        <v>0</v>
      </c>
      <c r="R380" s="234" t="s">
        <v>438</v>
      </c>
      <c r="S380" s="234" t="s">
        <v>123</v>
      </c>
      <c r="T380" s="235" t="s">
        <v>123</v>
      </c>
      <c r="U380" s="220">
        <v>0.33600000000000002</v>
      </c>
      <c r="V380" s="220">
        <f>ROUND(E380*U380,2)</f>
        <v>1.01</v>
      </c>
      <c r="W380" s="220"/>
      <c r="X380" s="220" t="s">
        <v>199</v>
      </c>
      <c r="Y380" s="220" t="s">
        <v>126</v>
      </c>
      <c r="Z380" s="210"/>
      <c r="AA380" s="210"/>
      <c r="AB380" s="210"/>
      <c r="AC380" s="210"/>
      <c r="AD380" s="210"/>
      <c r="AE380" s="210"/>
      <c r="AF380" s="210"/>
      <c r="AG380" s="210" t="s">
        <v>200</v>
      </c>
      <c r="AH380" s="210"/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10"/>
      <c r="BC380" s="210"/>
      <c r="BD380" s="210"/>
      <c r="BE380" s="210"/>
      <c r="BF380" s="210"/>
      <c r="BG380" s="210"/>
      <c r="BH380" s="210"/>
    </row>
    <row r="381" spans="1:60" outlineLevel="2" x14ac:dyDescent="0.2">
      <c r="A381" s="217"/>
      <c r="B381" s="218"/>
      <c r="C381" s="242" t="s">
        <v>530</v>
      </c>
      <c r="D381" s="236"/>
      <c r="E381" s="236"/>
      <c r="F381" s="236"/>
      <c r="G381" s="236"/>
      <c r="H381" s="220"/>
      <c r="I381" s="220"/>
      <c r="J381" s="220"/>
      <c r="K381" s="220"/>
      <c r="L381" s="220"/>
      <c r="M381" s="220"/>
      <c r="N381" s="219"/>
      <c r="O381" s="219"/>
      <c r="P381" s="219"/>
      <c r="Q381" s="219"/>
      <c r="R381" s="220"/>
      <c r="S381" s="220"/>
      <c r="T381" s="220"/>
      <c r="U381" s="220"/>
      <c r="V381" s="220"/>
      <c r="W381" s="220"/>
      <c r="X381" s="220"/>
      <c r="Y381" s="220"/>
      <c r="Z381" s="210"/>
      <c r="AA381" s="210"/>
      <c r="AB381" s="210"/>
      <c r="AC381" s="210"/>
      <c r="AD381" s="210"/>
      <c r="AE381" s="210"/>
      <c r="AF381" s="210"/>
      <c r="AG381" s="210" t="s">
        <v>128</v>
      </c>
      <c r="AH381" s="210"/>
      <c r="AI381" s="210"/>
      <c r="AJ381" s="210"/>
      <c r="AK381" s="210"/>
      <c r="AL381" s="210"/>
      <c r="AM381" s="210"/>
      <c r="AN381" s="210"/>
      <c r="AO381" s="210"/>
      <c r="AP381" s="210"/>
      <c r="AQ381" s="210"/>
      <c r="AR381" s="210"/>
      <c r="AS381" s="210"/>
      <c r="AT381" s="210"/>
      <c r="AU381" s="210"/>
      <c r="AV381" s="210"/>
      <c r="AW381" s="210"/>
      <c r="AX381" s="210"/>
      <c r="AY381" s="210"/>
      <c r="AZ381" s="210"/>
      <c r="BA381" s="210"/>
      <c r="BB381" s="210"/>
      <c r="BC381" s="210"/>
      <c r="BD381" s="210"/>
      <c r="BE381" s="210"/>
      <c r="BF381" s="210"/>
      <c r="BG381" s="210"/>
      <c r="BH381" s="210"/>
    </row>
    <row r="382" spans="1:60" outlineLevel="2" x14ac:dyDescent="0.2">
      <c r="A382" s="217"/>
      <c r="B382" s="218"/>
      <c r="C382" s="244"/>
      <c r="D382" s="239"/>
      <c r="E382" s="239"/>
      <c r="F382" s="239"/>
      <c r="G382" s="239"/>
      <c r="H382" s="220"/>
      <c r="I382" s="220"/>
      <c r="J382" s="220"/>
      <c r="K382" s="220"/>
      <c r="L382" s="220"/>
      <c r="M382" s="220"/>
      <c r="N382" s="219"/>
      <c r="O382" s="219"/>
      <c r="P382" s="219"/>
      <c r="Q382" s="219"/>
      <c r="R382" s="220"/>
      <c r="S382" s="220"/>
      <c r="T382" s="220"/>
      <c r="U382" s="220"/>
      <c r="V382" s="220"/>
      <c r="W382" s="220"/>
      <c r="X382" s="220"/>
      <c r="Y382" s="220"/>
      <c r="Z382" s="210"/>
      <c r="AA382" s="210"/>
      <c r="AB382" s="210"/>
      <c r="AC382" s="210"/>
      <c r="AD382" s="210"/>
      <c r="AE382" s="210"/>
      <c r="AF382" s="210"/>
      <c r="AG382" s="210" t="s">
        <v>130</v>
      </c>
      <c r="AH382" s="210"/>
      <c r="AI382" s="210"/>
      <c r="AJ382" s="210"/>
      <c r="AK382" s="210"/>
      <c r="AL382" s="210"/>
      <c r="AM382" s="210"/>
      <c r="AN382" s="210"/>
      <c r="AO382" s="210"/>
      <c r="AP382" s="210"/>
      <c r="AQ382" s="210"/>
      <c r="AR382" s="210"/>
      <c r="AS382" s="210"/>
      <c r="AT382" s="210"/>
      <c r="AU382" s="210"/>
      <c r="AV382" s="210"/>
      <c r="AW382" s="210"/>
      <c r="AX382" s="210"/>
      <c r="AY382" s="210"/>
      <c r="AZ382" s="210"/>
      <c r="BA382" s="210"/>
      <c r="BB382" s="210"/>
      <c r="BC382" s="210"/>
      <c r="BD382" s="210"/>
      <c r="BE382" s="210"/>
      <c r="BF382" s="210"/>
      <c r="BG382" s="210"/>
      <c r="BH382" s="210"/>
    </row>
    <row r="383" spans="1:60" outlineLevel="1" x14ac:dyDescent="0.2">
      <c r="A383" s="229">
        <v>87</v>
      </c>
      <c r="B383" s="230" t="s">
        <v>531</v>
      </c>
      <c r="C383" s="241" t="s">
        <v>532</v>
      </c>
      <c r="D383" s="231" t="s">
        <v>209</v>
      </c>
      <c r="E383" s="232">
        <v>44.7</v>
      </c>
      <c r="F383" s="233"/>
      <c r="G383" s="234">
        <f>ROUND(E383*F383,2)</f>
        <v>0</v>
      </c>
      <c r="H383" s="233"/>
      <c r="I383" s="234">
        <f>ROUND(E383*H383,2)</f>
        <v>0</v>
      </c>
      <c r="J383" s="233"/>
      <c r="K383" s="234">
        <f>ROUND(E383*J383,2)</f>
        <v>0</v>
      </c>
      <c r="L383" s="234">
        <v>21</v>
      </c>
      <c r="M383" s="234">
        <f>G383*(1+L383/100)</f>
        <v>0</v>
      </c>
      <c r="N383" s="232">
        <v>0</v>
      </c>
      <c r="O383" s="232">
        <f>ROUND(E383*N383,2)</f>
        <v>0</v>
      </c>
      <c r="P383" s="232">
        <v>0</v>
      </c>
      <c r="Q383" s="232">
        <f>ROUND(E383*P383,2)</f>
        <v>0</v>
      </c>
      <c r="R383" s="234" t="s">
        <v>438</v>
      </c>
      <c r="S383" s="234" t="s">
        <v>123</v>
      </c>
      <c r="T383" s="235" t="s">
        <v>123</v>
      </c>
      <c r="U383" s="220">
        <v>2.5999999999999999E-2</v>
      </c>
      <c r="V383" s="220">
        <f>ROUND(E383*U383,2)</f>
        <v>1.1599999999999999</v>
      </c>
      <c r="W383" s="220"/>
      <c r="X383" s="220" t="s">
        <v>199</v>
      </c>
      <c r="Y383" s="220" t="s">
        <v>126</v>
      </c>
      <c r="Z383" s="210"/>
      <c r="AA383" s="210"/>
      <c r="AB383" s="210"/>
      <c r="AC383" s="210"/>
      <c r="AD383" s="210"/>
      <c r="AE383" s="210"/>
      <c r="AF383" s="210"/>
      <c r="AG383" s="210" t="s">
        <v>200</v>
      </c>
      <c r="AH383" s="210"/>
      <c r="AI383" s="210"/>
      <c r="AJ383" s="210"/>
      <c r="AK383" s="210"/>
      <c r="AL383" s="210"/>
      <c r="AM383" s="210"/>
      <c r="AN383" s="210"/>
      <c r="AO383" s="210"/>
      <c r="AP383" s="210"/>
      <c r="AQ383" s="210"/>
      <c r="AR383" s="210"/>
      <c r="AS383" s="210"/>
      <c r="AT383" s="210"/>
      <c r="AU383" s="210"/>
      <c r="AV383" s="210"/>
      <c r="AW383" s="210"/>
      <c r="AX383" s="210"/>
      <c r="AY383" s="210"/>
      <c r="AZ383" s="210"/>
      <c r="BA383" s="210"/>
      <c r="BB383" s="210"/>
      <c r="BC383" s="210"/>
      <c r="BD383" s="210"/>
      <c r="BE383" s="210"/>
      <c r="BF383" s="210"/>
      <c r="BG383" s="210"/>
      <c r="BH383" s="210"/>
    </row>
    <row r="384" spans="1:60" outlineLevel="2" x14ac:dyDescent="0.2">
      <c r="A384" s="217"/>
      <c r="B384" s="218"/>
      <c r="C384" s="255"/>
      <c r="D384" s="252"/>
      <c r="E384" s="252"/>
      <c r="F384" s="252"/>
      <c r="G384" s="252"/>
      <c r="H384" s="220"/>
      <c r="I384" s="220"/>
      <c r="J384" s="220"/>
      <c r="K384" s="220"/>
      <c r="L384" s="220"/>
      <c r="M384" s="220"/>
      <c r="N384" s="219"/>
      <c r="O384" s="219"/>
      <c r="P384" s="219"/>
      <c r="Q384" s="219"/>
      <c r="R384" s="220"/>
      <c r="S384" s="220"/>
      <c r="T384" s="220"/>
      <c r="U384" s="220"/>
      <c r="V384" s="220"/>
      <c r="W384" s="220"/>
      <c r="X384" s="220"/>
      <c r="Y384" s="220"/>
      <c r="Z384" s="210"/>
      <c r="AA384" s="210"/>
      <c r="AB384" s="210"/>
      <c r="AC384" s="210"/>
      <c r="AD384" s="210"/>
      <c r="AE384" s="210"/>
      <c r="AF384" s="210"/>
      <c r="AG384" s="210" t="s">
        <v>130</v>
      </c>
      <c r="AH384" s="210"/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</row>
    <row r="385" spans="1:60" outlineLevel="1" x14ac:dyDescent="0.2">
      <c r="A385" s="229">
        <v>88</v>
      </c>
      <c r="B385" s="230" t="s">
        <v>533</v>
      </c>
      <c r="C385" s="241" t="s">
        <v>534</v>
      </c>
      <c r="D385" s="231" t="s">
        <v>209</v>
      </c>
      <c r="E385" s="232">
        <v>299</v>
      </c>
      <c r="F385" s="233"/>
      <c r="G385" s="234">
        <f>ROUND(E385*F385,2)</f>
        <v>0</v>
      </c>
      <c r="H385" s="233"/>
      <c r="I385" s="234">
        <f>ROUND(E385*H385,2)</f>
        <v>0</v>
      </c>
      <c r="J385" s="233"/>
      <c r="K385" s="234">
        <f>ROUND(E385*J385,2)</f>
        <v>0</v>
      </c>
      <c r="L385" s="234">
        <v>21</v>
      </c>
      <c r="M385" s="234">
        <f>G385*(1+L385/100)</f>
        <v>0</v>
      </c>
      <c r="N385" s="232">
        <v>8.0000000000000007E-5</v>
      </c>
      <c r="O385" s="232">
        <f>ROUND(E385*N385,2)</f>
        <v>0.02</v>
      </c>
      <c r="P385" s="232">
        <v>0</v>
      </c>
      <c r="Q385" s="232">
        <f>ROUND(E385*P385,2)</f>
        <v>0</v>
      </c>
      <c r="R385" s="234" t="s">
        <v>438</v>
      </c>
      <c r="S385" s="234" t="s">
        <v>123</v>
      </c>
      <c r="T385" s="235" t="s">
        <v>123</v>
      </c>
      <c r="U385" s="220">
        <v>3.4000000000000002E-2</v>
      </c>
      <c r="V385" s="220">
        <f>ROUND(E385*U385,2)</f>
        <v>10.17</v>
      </c>
      <c r="W385" s="220"/>
      <c r="X385" s="220" t="s">
        <v>199</v>
      </c>
      <c r="Y385" s="220" t="s">
        <v>126</v>
      </c>
      <c r="Z385" s="210"/>
      <c r="AA385" s="210"/>
      <c r="AB385" s="210"/>
      <c r="AC385" s="210"/>
      <c r="AD385" s="210"/>
      <c r="AE385" s="210"/>
      <c r="AF385" s="210"/>
      <c r="AG385" s="210" t="s">
        <v>200</v>
      </c>
      <c r="AH385" s="210"/>
      <c r="AI385" s="210"/>
      <c r="AJ385" s="210"/>
      <c r="AK385" s="210"/>
      <c r="AL385" s="210"/>
      <c r="AM385" s="210"/>
      <c r="AN385" s="210"/>
      <c r="AO385" s="210"/>
      <c r="AP385" s="210"/>
      <c r="AQ385" s="210"/>
      <c r="AR385" s="210"/>
      <c r="AS385" s="210"/>
      <c r="AT385" s="210"/>
      <c r="AU385" s="210"/>
      <c r="AV385" s="210"/>
      <c r="AW385" s="210"/>
      <c r="AX385" s="210"/>
      <c r="AY385" s="210"/>
      <c r="AZ385" s="210"/>
      <c r="BA385" s="210"/>
      <c r="BB385" s="210"/>
      <c r="BC385" s="210"/>
      <c r="BD385" s="210"/>
      <c r="BE385" s="210"/>
      <c r="BF385" s="210"/>
      <c r="BG385" s="210"/>
      <c r="BH385" s="210"/>
    </row>
    <row r="386" spans="1:60" outlineLevel="2" x14ac:dyDescent="0.2">
      <c r="A386" s="217"/>
      <c r="B386" s="218"/>
      <c r="C386" s="255"/>
      <c r="D386" s="252"/>
      <c r="E386" s="252"/>
      <c r="F386" s="252"/>
      <c r="G386" s="252"/>
      <c r="H386" s="220"/>
      <c r="I386" s="220"/>
      <c r="J386" s="220"/>
      <c r="K386" s="220"/>
      <c r="L386" s="220"/>
      <c r="M386" s="220"/>
      <c r="N386" s="219"/>
      <c r="O386" s="219"/>
      <c r="P386" s="219"/>
      <c r="Q386" s="219"/>
      <c r="R386" s="220"/>
      <c r="S386" s="220"/>
      <c r="T386" s="220"/>
      <c r="U386" s="220"/>
      <c r="V386" s="220"/>
      <c r="W386" s="220"/>
      <c r="X386" s="220"/>
      <c r="Y386" s="220"/>
      <c r="Z386" s="210"/>
      <c r="AA386" s="210"/>
      <c r="AB386" s="210"/>
      <c r="AC386" s="210"/>
      <c r="AD386" s="210"/>
      <c r="AE386" s="210"/>
      <c r="AF386" s="210"/>
      <c r="AG386" s="210" t="s">
        <v>130</v>
      </c>
      <c r="AH386" s="210"/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</row>
    <row r="387" spans="1:60" outlineLevel="1" x14ac:dyDescent="0.2">
      <c r="A387" s="229">
        <v>89</v>
      </c>
      <c r="B387" s="230" t="s">
        <v>535</v>
      </c>
      <c r="C387" s="241" t="s">
        <v>536</v>
      </c>
      <c r="D387" s="231" t="s">
        <v>494</v>
      </c>
      <c r="E387" s="232">
        <v>6</v>
      </c>
      <c r="F387" s="233"/>
      <c r="G387" s="234">
        <f>ROUND(E387*F387,2)</f>
        <v>0</v>
      </c>
      <c r="H387" s="233"/>
      <c r="I387" s="234">
        <f>ROUND(E387*H387,2)</f>
        <v>0</v>
      </c>
      <c r="J387" s="233"/>
      <c r="K387" s="234">
        <f>ROUND(E387*J387,2)</f>
        <v>0</v>
      </c>
      <c r="L387" s="234">
        <v>21</v>
      </c>
      <c r="M387" s="234">
        <f>G387*(1+L387/100)</f>
        <v>0</v>
      </c>
      <c r="N387" s="232">
        <v>0</v>
      </c>
      <c r="O387" s="232">
        <f>ROUND(E387*N387,2)</f>
        <v>0</v>
      </c>
      <c r="P387" s="232">
        <v>0</v>
      </c>
      <c r="Q387" s="232">
        <f>ROUND(E387*P387,2)</f>
        <v>0</v>
      </c>
      <c r="R387" s="234"/>
      <c r="S387" s="234" t="s">
        <v>179</v>
      </c>
      <c r="T387" s="235" t="s">
        <v>123</v>
      </c>
      <c r="U387" s="220">
        <v>0.44688</v>
      </c>
      <c r="V387" s="220">
        <f>ROUND(E387*U387,2)</f>
        <v>2.68</v>
      </c>
      <c r="W387" s="220"/>
      <c r="X387" s="220" t="s">
        <v>199</v>
      </c>
      <c r="Y387" s="220" t="s">
        <v>126</v>
      </c>
      <c r="Z387" s="210"/>
      <c r="AA387" s="210"/>
      <c r="AB387" s="210"/>
      <c r="AC387" s="210"/>
      <c r="AD387" s="210"/>
      <c r="AE387" s="210"/>
      <c r="AF387" s="210"/>
      <c r="AG387" s="210" t="s">
        <v>200</v>
      </c>
      <c r="AH387" s="210"/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</row>
    <row r="388" spans="1:60" outlineLevel="2" x14ac:dyDescent="0.2">
      <c r="A388" s="217"/>
      <c r="B388" s="218"/>
      <c r="C388" s="255"/>
      <c r="D388" s="252"/>
      <c r="E388" s="252"/>
      <c r="F388" s="252"/>
      <c r="G388" s="252"/>
      <c r="H388" s="220"/>
      <c r="I388" s="220"/>
      <c r="J388" s="220"/>
      <c r="K388" s="220"/>
      <c r="L388" s="220"/>
      <c r="M388" s="220"/>
      <c r="N388" s="219"/>
      <c r="O388" s="219"/>
      <c r="P388" s="219"/>
      <c r="Q388" s="219"/>
      <c r="R388" s="220"/>
      <c r="S388" s="220"/>
      <c r="T388" s="220"/>
      <c r="U388" s="220"/>
      <c r="V388" s="220"/>
      <c r="W388" s="220"/>
      <c r="X388" s="220"/>
      <c r="Y388" s="220"/>
      <c r="Z388" s="210"/>
      <c r="AA388" s="210"/>
      <c r="AB388" s="210"/>
      <c r="AC388" s="210"/>
      <c r="AD388" s="210"/>
      <c r="AE388" s="210"/>
      <c r="AF388" s="210"/>
      <c r="AG388" s="210" t="s">
        <v>130</v>
      </c>
      <c r="AH388" s="210"/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</row>
    <row r="389" spans="1:60" outlineLevel="1" x14ac:dyDescent="0.2">
      <c r="A389" s="229">
        <v>90</v>
      </c>
      <c r="B389" s="230" t="s">
        <v>537</v>
      </c>
      <c r="C389" s="241" t="s">
        <v>538</v>
      </c>
      <c r="D389" s="231" t="s">
        <v>209</v>
      </c>
      <c r="E389" s="232">
        <v>246.1</v>
      </c>
      <c r="F389" s="233"/>
      <c r="G389" s="234">
        <f>ROUND(E389*F389,2)</f>
        <v>0</v>
      </c>
      <c r="H389" s="233"/>
      <c r="I389" s="234">
        <f>ROUND(E389*H389,2)</f>
        <v>0</v>
      </c>
      <c r="J389" s="233"/>
      <c r="K389" s="234">
        <f>ROUND(E389*J389,2)</f>
        <v>0</v>
      </c>
      <c r="L389" s="234">
        <v>21</v>
      </c>
      <c r="M389" s="234">
        <f>G389*(1+L389/100)</f>
        <v>0</v>
      </c>
      <c r="N389" s="232">
        <v>0</v>
      </c>
      <c r="O389" s="232">
        <f>ROUND(E389*N389,2)</f>
        <v>0</v>
      </c>
      <c r="P389" s="232">
        <v>0</v>
      </c>
      <c r="Q389" s="232">
        <f>ROUND(E389*P389,2)</f>
        <v>0</v>
      </c>
      <c r="R389" s="234"/>
      <c r="S389" s="234" t="s">
        <v>179</v>
      </c>
      <c r="T389" s="235" t="s">
        <v>124</v>
      </c>
      <c r="U389" s="220">
        <v>3.9E-2</v>
      </c>
      <c r="V389" s="220">
        <f>ROUND(E389*U389,2)</f>
        <v>9.6</v>
      </c>
      <c r="W389" s="220"/>
      <c r="X389" s="220" t="s">
        <v>199</v>
      </c>
      <c r="Y389" s="220" t="s">
        <v>126</v>
      </c>
      <c r="Z389" s="210"/>
      <c r="AA389" s="210"/>
      <c r="AB389" s="210"/>
      <c r="AC389" s="210"/>
      <c r="AD389" s="210"/>
      <c r="AE389" s="210"/>
      <c r="AF389" s="210"/>
      <c r="AG389" s="210" t="s">
        <v>200</v>
      </c>
      <c r="AH389" s="210"/>
      <c r="AI389" s="210"/>
      <c r="AJ389" s="210"/>
      <c r="AK389" s="210"/>
      <c r="AL389" s="210"/>
      <c r="AM389" s="210"/>
      <c r="AN389" s="210"/>
      <c r="AO389" s="210"/>
      <c r="AP389" s="210"/>
      <c r="AQ389" s="210"/>
      <c r="AR389" s="210"/>
      <c r="AS389" s="210"/>
      <c r="AT389" s="210"/>
      <c r="AU389" s="210"/>
      <c r="AV389" s="210"/>
      <c r="AW389" s="210"/>
      <c r="AX389" s="210"/>
      <c r="AY389" s="210"/>
      <c r="AZ389" s="210"/>
      <c r="BA389" s="210"/>
      <c r="BB389" s="210"/>
      <c r="BC389" s="210"/>
      <c r="BD389" s="210"/>
      <c r="BE389" s="210"/>
      <c r="BF389" s="210"/>
      <c r="BG389" s="210"/>
      <c r="BH389" s="210"/>
    </row>
    <row r="390" spans="1:60" outlineLevel="2" x14ac:dyDescent="0.2">
      <c r="A390" s="217"/>
      <c r="B390" s="218"/>
      <c r="C390" s="255"/>
      <c r="D390" s="252"/>
      <c r="E390" s="252"/>
      <c r="F390" s="252"/>
      <c r="G390" s="252"/>
      <c r="H390" s="220"/>
      <c r="I390" s="220"/>
      <c r="J390" s="220"/>
      <c r="K390" s="220"/>
      <c r="L390" s="220"/>
      <c r="M390" s="220"/>
      <c r="N390" s="219"/>
      <c r="O390" s="219"/>
      <c r="P390" s="219"/>
      <c r="Q390" s="219"/>
      <c r="R390" s="220"/>
      <c r="S390" s="220"/>
      <c r="T390" s="220"/>
      <c r="U390" s="220"/>
      <c r="V390" s="220"/>
      <c r="W390" s="220"/>
      <c r="X390" s="220"/>
      <c r="Y390" s="220"/>
      <c r="Z390" s="210"/>
      <c r="AA390" s="210"/>
      <c r="AB390" s="210"/>
      <c r="AC390" s="210"/>
      <c r="AD390" s="210"/>
      <c r="AE390" s="210"/>
      <c r="AF390" s="210"/>
      <c r="AG390" s="210" t="s">
        <v>130</v>
      </c>
      <c r="AH390" s="210"/>
      <c r="AI390" s="210"/>
      <c r="AJ390" s="210"/>
      <c r="AK390" s="210"/>
      <c r="AL390" s="210"/>
      <c r="AM390" s="210"/>
      <c r="AN390" s="210"/>
      <c r="AO390" s="210"/>
      <c r="AP390" s="210"/>
      <c r="AQ390" s="210"/>
      <c r="AR390" s="210"/>
      <c r="AS390" s="210"/>
      <c r="AT390" s="210"/>
      <c r="AU390" s="210"/>
      <c r="AV390" s="210"/>
      <c r="AW390" s="210"/>
      <c r="AX390" s="210"/>
      <c r="AY390" s="210"/>
      <c r="AZ390" s="210"/>
      <c r="BA390" s="210"/>
      <c r="BB390" s="210"/>
      <c r="BC390" s="210"/>
      <c r="BD390" s="210"/>
      <c r="BE390" s="210"/>
      <c r="BF390" s="210"/>
      <c r="BG390" s="210"/>
      <c r="BH390" s="210"/>
    </row>
    <row r="391" spans="1:60" ht="21.75" outlineLevel="1" x14ac:dyDescent="0.2">
      <c r="A391" s="229">
        <v>91</v>
      </c>
      <c r="B391" s="230" t="s">
        <v>539</v>
      </c>
      <c r="C391" s="241" t="s">
        <v>540</v>
      </c>
      <c r="D391" s="231" t="s">
        <v>209</v>
      </c>
      <c r="E391" s="232">
        <v>246.1</v>
      </c>
      <c r="F391" s="233"/>
      <c r="G391" s="234">
        <f>ROUND(E391*F391,2)</f>
        <v>0</v>
      </c>
      <c r="H391" s="233"/>
      <c r="I391" s="234">
        <f>ROUND(E391*H391,2)</f>
        <v>0</v>
      </c>
      <c r="J391" s="233"/>
      <c r="K391" s="234">
        <f>ROUND(E391*J391,2)</f>
        <v>0</v>
      </c>
      <c r="L391" s="234">
        <v>21</v>
      </c>
      <c r="M391" s="234">
        <f>G391*(1+L391/100)</f>
        <v>0</v>
      </c>
      <c r="N391" s="232">
        <v>3.48E-3</v>
      </c>
      <c r="O391" s="232">
        <f>ROUND(E391*N391,2)</f>
        <v>0.86</v>
      </c>
      <c r="P391" s="232">
        <v>0</v>
      </c>
      <c r="Q391" s="232">
        <f>ROUND(E391*P391,2)</f>
        <v>0</v>
      </c>
      <c r="R391" s="234"/>
      <c r="S391" s="234" t="s">
        <v>179</v>
      </c>
      <c r="T391" s="235" t="s">
        <v>124</v>
      </c>
      <c r="U391" s="220">
        <v>1.7</v>
      </c>
      <c r="V391" s="220">
        <f>ROUND(E391*U391,2)</f>
        <v>418.37</v>
      </c>
      <c r="W391" s="220"/>
      <c r="X391" s="220" t="s">
        <v>199</v>
      </c>
      <c r="Y391" s="220" t="s">
        <v>126</v>
      </c>
      <c r="Z391" s="210"/>
      <c r="AA391" s="210"/>
      <c r="AB391" s="210"/>
      <c r="AC391" s="210"/>
      <c r="AD391" s="210"/>
      <c r="AE391" s="210"/>
      <c r="AF391" s="210"/>
      <c r="AG391" s="210" t="s">
        <v>200</v>
      </c>
      <c r="AH391" s="210"/>
      <c r="AI391" s="210"/>
      <c r="AJ391" s="210"/>
      <c r="AK391" s="210"/>
      <c r="AL391" s="210"/>
      <c r="AM391" s="210"/>
      <c r="AN391" s="210"/>
      <c r="AO391" s="210"/>
      <c r="AP391" s="210"/>
      <c r="AQ391" s="210"/>
      <c r="AR391" s="210"/>
      <c r="AS391" s="210"/>
      <c r="AT391" s="210"/>
      <c r="AU391" s="210"/>
      <c r="AV391" s="210"/>
      <c r="AW391" s="210"/>
      <c r="AX391" s="210"/>
      <c r="AY391" s="210"/>
      <c r="AZ391" s="210"/>
      <c r="BA391" s="210"/>
      <c r="BB391" s="210"/>
      <c r="BC391" s="210"/>
      <c r="BD391" s="210"/>
      <c r="BE391" s="210"/>
      <c r="BF391" s="210"/>
      <c r="BG391" s="210"/>
      <c r="BH391" s="210"/>
    </row>
    <row r="392" spans="1:60" outlineLevel="2" x14ac:dyDescent="0.2">
      <c r="A392" s="217"/>
      <c r="B392" s="218"/>
      <c r="C392" s="242" t="s">
        <v>541</v>
      </c>
      <c r="D392" s="236"/>
      <c r="E392" s="236"/>
      <c r="F392" s="236"/>
      <c r="G392" s="236"/>
      <c r="H392" s="220"/>
      <c r="I392" s="220"/>
      <c r="J392" s="220"/>
      <c r="K392" s="220"/>
      <c r="L392" s="220"/>
      <c r="M392" s="220"/>
      <c r="N392" s="219"/>
      <c r="O392" s="219"/>
      <c r="P392" s="219"/>
      <c r="Q392" s="219"/>
      <c r="R392" s="220"/>
      <c r="S392" s="220"/>
      <c r="T392" s="220"/>
      <c r="U392" s="220"/>
      <c r="V392" s="220"/>
      <c r="W392" s="220"/>
      <c r="X392" s="220"/>
      <c r="Y392" s="220"/>
      <c r="Z392" s="210"/>
      <c r="AA392" s="210"/>
      <c r="AB392" s="210"/>
      <c r="AC392" s="210"/>
      <c r="AD392" s="210"/>
      <c r="AE392" s="210"/>
      <c r="AF392" s="210"/>
      <c r="AG392" s="210" t="s">
        <v>128</v>
      </c>
      <c r="AH392" s="210"/>
      <c r="AI392" s="210"/>
      <c r="AJ392" s="210"/>
      <c r="AK392" s="210"/>
      <c r="AL392" s="210"/>
      <c r="AM392" s="210"/>
      <c r="AN392" s="210"/>
      <c r="AO392" s="210"/>
      <c r="AP392" s="210"/>
      <c r="AQ392" s="210"/>
      <c r="AR392" s="210"/>
      <c r="AS392" s="210"/>
      <c r="AT392" s="210"/>
      <c r="AU392" s="210"/>
      <c r="AV392" s="210"/>
      <c r="AW392" s="210"/>
      <c r="AX392" s="210"/>
      <c r="AY392" s="210"/>
      <c r="AZ392" s="210"/>
      <c r="BA392" s="210"/>
      <c r="BB392" s="210"/>
      <c r="BC392" s="210"/>
      <c r="BD392" s="210"/>
      <c r="BE392" s="210"/>
      <c r="BF392" s="210"/>
      <c r="BG392" s="210"/>
      <c r="BH392" s="210"/>
    </row>
    <row r="393" spans="1:60" outlineLevel="3" x14ac:dyDescent="0.2">
      <c r="A393" s="217"/>
      <c r="B393" s="218"/>
      <c r="C393" s="243" t="s">
        <v>542</v>
      </c>
      <c r="D393" s="238"/>
      <c r="E393" s="238"/>
      <c r="F393" s="238"/>
      <c r="G393" s="238"/>
      <c r="H393" s="220"/>
      <c r="I393" s="220"/>
      <c r="J393" s="220"/>
      <c r="K393" s="220"/>
      <c r="L393" s="220"/>
      <c r="M393" s="220"/>
      <c r="N393" s="219"/>
      <c r="O393" s="219"/>
      <c r="P393" s="219"/>
      <c r="Q393" s="219"/>
      <c r="R393" s="220"/>
      <c r="S393" s="220"/>
      <c r="T393" s="220"/>
      <c r="U393" s="220"/>
      <c r="V393" s="220"/>
      <c r="W393" s="220"/>
      <c r="X393" s="220"/>
      <c r="Y393" s="220"/>
      <c r="Z393" s="210"/>
      <c r="AA393" s="210"/>
      <c r="AB393" s="210"/>
      <c r="AC393" s="210"/>
      <c r="AD393" s="210"/>
      <c r="AE393" s="210"/>
      <c r="AF393" s="210"/>
      <c r="AG393" s="210" t="s">
        <v>128</v>
      </c>
      <c r="AH393" s="210"/>
      <c r="AI393" s="210"/>
      <c r="AJ393" s="210"/>
      <c r="AK393" s="210"/>
      <c r="AL393" s="210"/>
      <c r="AM393" s="210"/>
      <c r="AN393" s="210"/>
      <c r="AO393" s="210"/>
      <c r="AP393" s="210"/>
      <c r="AQ393" s="210"/>
      <c r="AR393" s="210"/>
      <c r="AS393" s="210"/>
      <c r="AT393" s="210"/>
      <c r="AU393" s="210"/>
      <c r="AV393" s="210"/>
      <c r="AW393" s="210"/>
      <c r="AX393" s="210"/>
      <c r="AY393" s="210"/>
      <c r="AZ393" s="210"/>
      <c r="BA393" s="210"/>
      <c r="BB393" s="210"/>
      <c r="BC393" s="210"/>
      <c r="BD393" s="210"/>
      <c r="BE393" s="210"/>
      <c r="BF393" s="210"/>
      <c r="BG393" s="210"/>
      <c r="BH393" s="210"/>
    </row>
    <row r="394" spans="1:60" outlineLevel="3" x14ac:dyDescent="0.2">
      <c r="A394" s="217"/>
      <c r="B394" s="218"/>
      <c r="C394" s="243" t="s">
        <v>543</v>
      </c>
      <c r="D394" s="238"/>
      <c r="E394" s="238"/>
      <c r="F394" s="238"/>
      <c r="G394" s="238"/>
      <c r="H394" s="220"/>
      <c r="I394" s="220"/>
      <c r="J394" s="220"/>
      <c r="K394" s="220"/>
      <c r="L394" s="220"/>
      <c r="M394" s="220"/>
      <c r="N394" s="219"/>
      <c r="O394" s="219"/>
      <c r="P394" s="219"/>
      <c r="Q394" s="219"/>
      <c r="R394" s="220"/>
      <c r="S394" s="220"/>
      <c r="T394" s="220"/>
      <c r="U394" s="220"/>
      <c r="V394" s="220"/>
      <c r="W394" s="220"/>
      <c r="X394" s="220"/>
      <c r="Y394" s="220"/>
      <c r="Z394" s="210"/>
      <c r="AA394" s="210"/>
      <c r="AB394" s="210"/>
      <c r="AC394" s="210"/>
      <c r="AD394" s="210"/>
      <c r="AE394" s="210"/>
      <c r="AF394" s="210"/>
      <c r="AG394" s="210" t="s">
        <v>128</v>
      </c>
      <c r="AH394" s="210"/>
      <c r="AI394" s="210"/>
      <c r="AJ394" s="210"/>
      <c r="AK394" s="210"/>
      <c r="AL394" s="210"/>
      <c r="AM394" s="210"/>
      <c r="AN394" s="210"/>
      <c r="AO394" s="210"/>
      <c r="AP394" s="210"/>
      <c r="AQ394" s="210"/>
      <c r="AR394" s="210"/>
      <c r="AS394" s="210"/>
      <c r="AT394" s="210"/>
      <c r="AU394" s="210"/>
      <c r="AV394" s="210"/>
      <c r="AW394" s="210"/>
      <c r="AX394" s="210"/>
      <c r="AY394" s="210"/>
      <c r="AZ394" s="210"/>
      <c r="BA394" s="210"/>
      <c r="BB394" s="210"/>
      <c r="BC394" s="210"/>
      <c r="BD394" s="210"/>
      <c r="BE394" s="210"/>
      <c r="BF394" s="210"/>
      <c r="BG394" s="210"/>
      <c r="BH394" s="210"/>
    </row>
    <row r="395" spans="1:60" outlineLevel="3" x14ac:dyDescent="0.2">
      <c r="A395" s="217"/>
      <c r="B395" s="218"/>
      <c r="C395" s="243" t="s">
        <v>544</v>
      </c>
      <c r="D395" s="238"/>
      <c r="E395" s="238"/>
      <c r="F395" s="238"/>
      <c r="G395" s="238"/>
      <c r="H395" s="220"/>
      <c r="I395" s="220"/>
      <c r="J395" s="220"/>
      <c r="K395" s="220"/>
      <c r="L395" s="220"/>
      <c r="M395" s="220"/>
      <c r="N395" s="219"/>
      <c r="O395" s="219"/>
      <c r="P395" s="219"/>
      <c r="Q395" s="219"/>
      <c r="R395" s="220"/>
      <c r="S395" s="220"/>
      <c r="T395" s="220"/>
      <c r="U395" s="220"/>
      <c r="V395" s="220"/>
      <c r="W395" s="220"/>
      <c r="X395" s="220"/>
      <c r="Y395" s="220"/>
      <c r="Z395" s="210"/>
      <c r="AA395" s="210"/>
      <c r="AB395" s="210"/>
      <c r="AC395" s="210"/>
      <c r="AD395" s="210"/>
      <c r="AE395" s="210"/>
      <c r="AF395" s="210"/>
      <c r="AG395" s="210" t="s">
        <v>128</v>
      </c>
      <c r="AH395" s="210"/>
      <c r="AI395" s="210"/>
      <c r="AJ395" s="210"/>
      <c r="AK395" s="210"/>
      <c r="AL395" s="210"/>
      <c r="AM395" s="210"/>
      <c r="AN395" s="210"/>
      <c r="AO395" s="210"/>
      <c r="AP395" s="210"/>
      <c r="AQ395" s="210"/>
      <c r="AR395" s="210"/>
      <c r="AS395" s="210"/>
      <c r="AT395" s="210"/>
      <c r="AU395" s="210"/>
      <c r="AV395" s="210"/>
      <c r="AW395" s="210"/>
      <c r="AX395" s="210"/>
      <c r="AY395" s="210"/>
      <c r="AZ395" s="210"/>
      <c r="BA395" s="210"/>
      <c r="BB395" s="210"/>
      <c r="BC395" s="210"/>
      <c r="BD395" s="210"/>
      <c r="BE395" s="210"/>
      <c r="BF395" s="210"/>
      <c r="BG395" s="210"/>
      <c r="BH395" s="210"/>
    </row>
    <row r="396" spans="1:60" outlineLevel="2" x14ac:dyDescent="0.2">
      <c r="A396" s="217"/>
      <c r="B396" s="218"/>
      <c r="C396" s="244"/>
      <c r="D396" s="239"/>
      <c r="E396" s="239"/>
      <c r="F396" s="239"/>
      <c r="G396" s="239"/>
      <c r="H396" s="220"/>
      <c r="I396" s="220"/>
      <c r="J396" s="220"/>
      <c r="K396" s="220"/>
      <c r="L396" s="220"/>
      <c r="M396" s="220"/>
      <c r="N396" s="219"/>
      <c r="O396" s="219"/>
      <c r="P396" s="219"/>
      <c r="Q396" s="219"/>
      <c r="R396" s="220"/>
      <c r="S396" s="220"/>
      <c r="T396" s="220"/>
      <c r="U396" s="220"/>
      <c r="V396" s="220"/>
      <c r="W396" s="220"/>
      <c r="X396" s="220"/>
      <c r="Y396" s="220"/>
      <c r="Z396" s="210"/>
      <c r="AA396" s="210"/>
      <c r="AB396" s="210"/>
      <c r="AC396" s="210"/>
      <c r="AD396" s="210"/>
      <c r="AE396" s="210"/>
      <c r="AF396" s="210"/>
      <c r="AG396" s="210" t="s">
        <v>130</v>
      </c>
      <c r="AH396" s="210"/>
      <c r="AI396" s="210"/>
      <c r="AJ396" s="210"/>
      <c r="AK396" s="210"/>
      <c r="AL396" s="210"/>
      <c r="AM396" s="210"/>
      <c r="AN396" s="210"/>
      <c r="AO396" s="210"/>
      <c r="AP396" s="210"/>
      <c r="AQ396" s="210"/>
      <c r="AR396" s="210"/>
      <c r="AS396" s="210"/>
      <c r="AT396" s="210"/>
      <c r="AU396" s="210"/>
      <c r="AV396" s="210"/>
      <c r="AW396" s="210"/>
      <c r="AX396" s="210"/>
      <c r="AY396" s="210"/>
      <c r="AZ396" s="210"/>
      <c r="BA396" s="210"/>
      <c r="BB396" s="210"/>
      <c r="BC396" s="210"/>
      <c r="BD396" s="210"/>
      <c r="BE396" s="210"/>
      <c r="BF396" s="210"/>
      <c r="BG396" s="210"/>
      <c r="BH396" s="210"/>
    </row>
    <row r="397" spans="1:60" outlineLevel="1" x14ac:dyDescent="0.2">
      <c r="A397" s="229">
        <v>92</v>
      </c>
      <c r="B397" s="230" t="s">
        <v>545</v>
      </c>
      <c r="C397" s="241" t="s">
        <v>546</v>
      </c>
      <c r="D397" s="231" t="s">
        <v>494</v>
      </c>
      <c r="E397" s="232">
        <v>1</v>
      </c>
      <c r="F397" s="233"/>
      <c r="G397" s="234">
        <f>ROUND(E397*F397,2)</f>
        <v>0</v>
      </c>
      <c r="H397" s="233"/>
      <c r="I397" s="234">
        <f>ROUND(E397*H397,2)</f>
        <v>0</v>
      </c>
      <c r="J397" s="233"/>
      <c r="K397" s="234">
        <f>ROUND(E397*J397,2)</f>
        <v>0</v>
      </c>
      <c r="L397" s="234">
        <v>21</v>
      </c>
      <c r="M397" s="234">
        <f>G397*(1+L397/100)</f>
        <v>0</v>
      </c>
      <c r="N397" s="232">
        <v>2.81E-2</v>
      </c>
      <c r="O397" s="232">
        <f>ROUND(E397*N397,2)</f>
        <v>0.03</v>
      </c>
      <c r="P397" s="232">
        <v>0</v>
      </c>
      <c r="Q397" s="232">
        <f>ROUND(E397*P397,2)</f>
        <v>0</v>
      </c>
      <c r="R397" s="234"/>
      <c r="S397" s="234" t="s">
        <v>179</v>
      </c>
      <c r="T397" s="235" t="s">
        <v>124</v>
      </c>
      <c r="U397" s="220">
        <v>0</v>
      </c>
      <c r="V397" s="220">
        <f>ROUND(E397*U397,2)</f>
        <v>0</v>
      </c>
      <c r="W397" s="220"/>
      <c r="X397" s="220" t="s">
        <v>357</v>
      </c>
      <c r="Y397" s="220" t="s">
        <v>126</v>
      </c>
      <c r="Z397" s="210"/>
      <c r="AA397" s="210"/>
      <c r="AB397" s="210"/>
      <c r="AC397" s="210"/>
      <c r="AD397" s="210"/>
      <c r="AE397" s="210"/>
      <c r="AF397" s="210"/>
      <c r="AG397" s="210" t="s">
        <v>358</v>
      </c>
      <c r="AH397" s="210"/>
      <c r="AI397" s="210"/>
      <c r="AJ397" s="210"/>
      <c r="AK397" s="210"/>
      <c r="AL397" s="210"/>
      <c r="AM397" s="210"/>
      <c r="AN397" s="210"/>
      <c r="AO397" s="210"/>
      <c r="AP397" s="210"/>
      <c r="AQ397" s="210"/>
      <c r="AR397" s="210"/>
      <c r="AS397" s="210"/>
      <c r="AT397" s="210"/>
      <c r="AU397" s="210"/>
      <c r="AV397" s="210"/>
      <c r="AW397" s="210"/>
      <c r="AX397" s="210"/>
      <c r="AY397" s="210"/>
      <c r="AZ397" s="210"/>
      <c r="BA397" s="210"/>
      <c r="BB397" s="210"/>
      <c r="BC397" s="210"/>
      <c r="BD397" s="210"/>
      <c r="BE397" s="210"/>
      <c r="BF397" s="210"/>
      <c r="BG397" s="210"/>
      <c r="BH397" s="210"/>
    </row>
    <row r="398" spans="1:60" outlineLevel="2" x14ac:dyDescent="0.2">
      <c r="A398" s="217"/>
      <c r="B398" s="218"/>
      <c r="C398" s="242" t="s">
        <v>547</v>
      </c>
      <c r="D398" s="236"/>
      <c r="E398" s="236"/>
      <c r="F398" s="236"/>
      <c r="G398" s="236"/>
      <c r="H398" s="220"/>
      <c r="I398" s="220"/>
      <c r="J398" s="220"/>
      <c r="K398" s="220"/>
      <c r="L398" s="220"/>
      <c r="M398" s="220"/>
      <c r="N398" s="219"/>
      <c r="O398" s="219"/>
      <c r="P398" s="219"/>
      <c r="Q398" s="219"/>
      <c r="R398" s="220"/>
      <c r="S398" s="220"/>
      <c r="T398" s="220"/>
      <c r="U398" s="220"/>
      <c r="V398" s="220"/>
      <c r="W398" s="220"/>
      <c r="X398" s="220"/>
      <c r="Y398" s="220"/>
      <c r="Z398" s="210"/>
      <c r="AA398" s="210"/>
      <c r="AB398" s="210"/>
      <c r="AC398" s="210"/>
      <c r="AD398" s="210"/>
      <c r="AE398" s="210"/>
      <c r="AF398" s="210"/>
      <c r="AG398" s="210" t="s">
        <v>128</v>
      </c>
      <c r="AH398" s="210"/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</row>
    <row r="399" spans="1:60" outlineLevel="2" x14ac:dyDescent="0.2">
      <c r="A399" s="217"/>
      <c r="B399" s="218"/>
      <c r="C399" s="244"/>
      <c r="D399" s="239"/>
      <c r="E399" s="239"/>
      <c r="F399" s="239"/>
      <c r="G399" s="239"/>
      <c r="H399" s="220"/>
      <c r="I399" s="220"/>
      <c r="J399" s="220"/>
      <c r="K399" s="220"/>
      <c r="L399" s="220"/>
      <c r="M399" s="220"/>
      <c r="N399" s="219"/>
      <c r="O399" s="219"/>
      <c r="P399" s="219"/>
      <c r="Q399" s="219"/>
      <c r="R399" s="220"/>
      <c r="S399" s="220"/>
      <c r="T399" s="220"/>
      <c r="U399" s="220"/>
      <c r="V399" s="220"/>
      <c r="W399" s="220"/>
      <c r="X399" s="220"/>
      <c r="Y399" s="220"/>
      <c r="Z399" s="210"/>
      <c r="AA399" s="210"/>
      <c r="AB399" s="210"/>
      <c r="AC399" s="210"/>
      <c r="AD399" s="210"/>
      <c r="AE399" s="210"/>
      <c r="AF399" s="210"/>
      <c r="AG399" s="210" t="s">
        <v>130</v>
      </c>
      <c r="AH399" s="210"/>
      <c r="AI399" s="210"/>
      <c r="AJ399" s="210"/>
      <c r="AK399" s="210"/>
      <c r="AL399" s="210"/>
      <c r="AM399" s="210"/>
      <c r="AN399" s="210"/>
      <c r="AO399" s="210"/>
      <c r="AP399" s="210"/>
      <c r="AQ399" s="210"/>
      <c r="AR399" s="210"/>
      <c r="AS399" s="210"/>
      <c r="AT399" s="210"/>
      <c r="AU399" s="210"/>
      <c r="AV399" s="210"/>
      <c r="AW399" s="210"/>
      <c r="AX399" s="210"/>
      <c r="AY399" s="210"/>
      <c r="AZ399" s="210"/>
      <c r="BA399" s="210"/>
      <c r="BB399" s="210"/>
      <c r="BC399" s="210"/>
      <c r="BD399" s="210"/>
      <c r="BE399" s="210"/>
      <c r="BF399" s="210"/>
      <c r="BG399" s="210"/>
      <c r="BH399" s="210"/>
    </row>
    <row r="400" spans="1:60" ht="21.75" outlineLevel="1" x14ac:dyDescent="0.2">
      <c r="A400" s="229">
        <v>93</v>
      </c>
      <c r="B400" s="230" t="s">
        <v>548</v>
      </c>
      <c r="C400" s="241" t="s">
        <v>549</v>
      </c>
      <c r="D400" s="231" t="s">
        <v>494</v>
      </c>
      <c r="E400" s="232">
        <v>8</v>
      </c>
      <c r="F400" s="233"/>
      <c r="G400" s="234">
        <f>ROUND(E400*F400,2)</f>
        <v>0</v>
      </c>
      <c r="H400" s="233"/>
      <c r="I400" s="234">
        <f>ROUND(E400*H400,2)</f>
        <v>0</v>
      </c>
      <c r="J400" s="233"/>
      <c r="K400" s="234">
        <f>ROUND(E400*J400,2)</f>
        <v>0</v>
      </c>
      <c r="L400" s="234">
        <v>21</v>
      </c>
      <c r="M400" s="234">
        <f>G400*(1+L400/100)</f>
        <v>0</v>
      </c>
      <c r="N400" s="232">
        <v>1.3600000000000001E-3</v>
      </c>
      <c r="O400" s="232">
        <f>ROUND(E400*N400,2)</f>
        <v>0.01</v>
      </c>
      <c r="P400" s="232">
        <v>0</v>
      </c>
      <c r="Q400" s="232">
        <f>ROUND(E400*P400,2)</f>
        <v>0</v>
      </c>
      <c r="R400" s="234" t="s">
        <v>356</v>
      </c>
      <c r="S400" s="234" t="s">
        <v>123</v>
      </c>
      <c r="T400" s="235" t="s">
        <v>123</v>
      </c>
      <c r="U400" s="220">
        <v>0</v>
      </c>
      <c r="V400" s="220">
        <f>ROUND(E400*U400,2)</f>
        <v>0</v>
      </c>
      <c r="W400" s="220"/>
      <c r="X400" s="220" t="s">
        <v>357</v>
      </c>
      <c r="Y400" s="220" t="s">
        <v>126</v>
      </c>
      <c r="Z400" s="210"/>
      <c r="AA400" s="210"/>
      <c r="AB400" s="210"/>
      <c r="AC400" s="210"/>
      <c r="AD400" s="210"/>
      <c r="AE400" s="210"/>
      <c r="AF400" s="210"/>
      <c r="AG400" s="210" t="s">
        <v>358</v>
      </c>
      <c r="AH400" s="210"/>
      <c r="AI400" s="210"/>
      <c r="AJ400" s="210"/>
      <c r="AK400" s="210"/>
      <c r="AL400" s="210"/>
      <c r="AM400" s="210"/>
      <c r="AN400" s="210"/>
      <c r="AO400" s="210"/>
      <c r="AP400" s="210"/>
      <c r="AQ400" s="210"/>
      <c r="AR400" s="210"/>
      <c r="AS400" s="210"/>
      <c r="AT400" s="210"/>
      <c r="AU400" s="210"/>
      <c r="AV400" s="210"/>
      <c r="AW400" s="210"/>
      <c r="AX400" s="210"/>
      <c r="AY400" s="210"/>
      <c r="AZ400" s="210"/>
      <c r="BA400" s="210"/>
      <c r="BB400" s="210"/>
      <c r="BC400" s="210"/>
      <c r="BD400" s="210"/>
      <c r="BE400" s="210"/>
      <c r="BF400" s="210"/>
      <c r="BG400" s="210"/>
      <c r="BH400" s="210"/>
    </row>
    <row r="401" spans="1:60" outlineLevel="2" x14ac:dyDescent="0.2">
      <c r="A401" s="217"/>
      <c r="B401" s="218"/>
      <c r="C401" s="255"/>
      <c r="D401" s="252"/>
      <c r="E401" s="252"/>
      <c r="F401" s="252"/>
      <c r="G401" s="252"/>
      <c r="H401" s="220"/>
      <c r="I401" s="220"/>
      <c r="J401" s="220"/>
      <c r="K401" s="220"/>
      <c r="L401" s="220"/>
      <c r="M401" s="220"/>
      <c r="N401" s="219"/>
      <c r="O401" s="219"/>
      <c r="P401" s="219"/>
      <c r="Q401" s="219"/>
      <c r="R401" s="220"/>
      <c r="S401" s="220"/>
      <c r="T401" s="220"/>
      <c r="U401" s="220"/>
      <c r="V401" s="220"/>
      <c r="W401" s="220"/>
      <c r="X401" s="220"/>
      <c r="Y401" s="220"/>
      <c r="Z401" s="210"/>
      <c r="AA401" s="210"/>
      <c r="AB401" s="210"/>
      <c r="AC401" s="210"/>
      <c r="AD401" s="210"/>
      <c r="AE401" s="210"/>
      <c r="AF401" s="210"/>
      <c r="AG401" s="210" t="s">
        <v>130</v>
      </c>
      <c r="AH401" s="210"/>
      <c r="AI401" s="210"/>
      <c r="AJ401" s="210"/>
      <c r="AK401" s="210"/>
      <c r="AL401" s="210"/>
      <c r="AM401" s="210"/>
      <c r="AN401" s="210"/>
      <c r="AO401" s="210"/>
      <c r="AP401" s="210"/>
      <c r="AQ401" s="210"/>
      <c r="AR401" s="210"/>
      <c r="AS401" s="210"/>
      <c r="AT401" s="210"/>
      <c r="AU401" s="210"/>
      <c r="AV401" s="210"/>
      <c r="AW401" s="210"/>
      <c r="AX401" s="210"/>
      <c r="AY401" s="210"/>
      <c r="AZ401" s="210"/>
      <c r="BA401" s="210"/>
      <c r="BB401" s="210"/>
      <c r="BC401" s="210"/>
      <c r="BD401" s="210"/>
      <c r="BE401" s="210"/>
      <c r="BF401" s="210"/>
      <c r="BG401" s="210"/>
      <c r="BH401" s="210"/>
    </row>
    <row r="402" spans="1:60" ht="21.75" outlineLevel="1" x14ac:dyDescent="0.2">
      <c r="A402" s="229">
        <v>94</v>
      </c>
      <c r="B402" s="230" t="s">
        <v>550</v>
      </c>
      <c r="C402" s="241" t="s">
        <v>551</v>
      </c>
      <c r="D402" s="231" t="s">
        <v>209</v>
      </c>
      <c r="E402" s="232">
        <v>272.42599999999999</v>
      </c>
      <c r="F402" s="233"/>
      <c r="G402" s="234">
        <f>ROUND(E402*F402,2)</f>
        <v>0</v>
      </c>
      <c r="H402" s="233"/>
      <c r="I402" s="234">
        <f>ROUND(E402*H402,2)</f>
        <v>0</v>
      </c>
      <c r="J402" s="233"/>
      <c r="K402" s="234">
        <f>ROUND(E402*J402,2)</f>
        <v>0</v>
      </c>
      <c r="L402" s="234">
        <v>21</v>
      </c>
      <c r="M402" s="234">
        <f>G402*(1+L402/100)</f>
        <v>0</v>
      </c>
      <c r="N402" s="232">
        <v>6.6699999999999997E-3</v>
      </c>
      <c r="O402" s="232">
        <f>ROUND(E402*N402,2)</f>
        <v>1.82</v>
      </c>
      <c r="P402" s="232">
        <v>0</v>
      </c>
      <c r="Q402" s="232">
        <f>ROUND(E402*P402,2)</f>
        <v>0</v>
      </c>
      <c r="R402" s="234" t="s">
        <v>356</v>
      </c>
      <c r="S402" s="234" t="s">
        <v>123</v>
      </c>
      <c r="T402" s="235" t="s">
        <v>123</v>
      </c>
      <c r="U402" s="220">
        <v>0</v>
      </c>
      <c r="V402" s="220">
        <f>ROUND(E402*U402,2)</f>
        <v>0</v>
      </c>
      <c r="W402" s="220"/>
      <c r="X402" s="220" t="s">
        <v>357</v>
      </c>
      <c r="Y402" s="220" t="s">
        <v>126</v>
      </c>
      <c r="Z402" s="210"/>
      <c r="AA402" s="210"/>
      <c r="AB402" s="210"/>
      <c r="AC402" s="210"/>
      <c r="AD402" s="210"/>
      <c r="AE402" s="210"/>
      <c r="AF402" s="210"/>
      <c r="AG402" s="210" t="s">
        <v>358</v>
      </c>
      <c r="AH402" s="210"/>
      <c r="AI402" s="210"/>
      <c r="AJ402" s="210"/>
      <c r="AK402" s="210"/>
      <c r="AL402" s="210"/>
      <c r="AM402" s="210"/>
      <c r="AN402" s="210"/>
      <c r="AO402" s="210"/>
      <c r="AP402" s="210"/>
      <c r="AQ402" s="210"/>
      <c r="AR402" s="210"/>
      <c r="AS402" s="210"/>
      <c r="AT402" s="210"/>
      <c r="AU402" s="210"/>
      <c r="AV402" s="210"/>
      <c r="AW402" s="210"/>
      <c r="AX402" s="210"/>
      <c r="AY402" s="210"/>
      <c r="AZ402" s="210"/>
      <c r="BA402" s="210"/>
      <c r="BB402" s="210"/>
      <c r="BC402" s="210"/>
      <c r="BD402" s="210"/>
      <c r="BE402" s="210"/>
      <c r="BF402" s="210"/>
      <c r="BG402" s="210"/>
      <c r="BH402" s="210"/>
    </row>
    <row r="403" spans="1:60" outlineLevel="2" x14ac:dyDescent="0.2">
      <c r="A403" s="217"/>
      <c r="B403" s="218"/>
      <c r="C403" s="254" t="s">
        <v>552</v>
      </c>
      <c r="D403" s="249"/>
      <c r="E403" s="250">
        <v>272.42599999999999</v>
      </c>
      <c r="F403" s="220"/>
      <c r="G403" s="220"/>
      <c r="H403" s="220"/>
      <c r="I403" s="220"/>
      <c r="J403" s="220"/>
      <c r="K403" s="220"/>
      <c r="L403" s="220"/>
      <c r="M403" s="220"/>
      <c r="N403" s="219"/>
      <c r="O403" s="219"/>
      <c r="P403" s="219"/>
      <c r="Q403" s="219"/>
      <c r="R403" s="220"/>
      <c r="S403" s="220"/>
      <c r="T403" s="220"/>
      <c r="U403" s="220"/>
      <c r="V403" s="220"/>
      <c r="W403" s="220"/>
      <c r="X403" s="220"/>
      <c r="Y403" s="220"/>
      <c r="Z403" s="210"/>
      <c r="AA403" s="210"/>
      <c r="AB403" s="210"/>
      <c r="AC403" s="210"/>
      <c r="AD403" s="210"/>
      <c r="AE403" s="210"/>
      <c r="AF403" s="210"/>
      <c r="AG403" s="210" t="s">
        <v>212</v>
      </c>
      <c r="AH403" s="210">
        <v>0</v>
      </c>
      <c r="AI403" s="210"/>
      <c r="AJ403" s="210"/>
      <c r="AK403" s="210"/>
      <c r="AL403" s="210"/>
      <c r="AM403" s="210"/>
      <c r="AN403" s="210"/>
      <c r="AO403" s="210"/>
      <c r="AP403" s="210"/>
      <c r="AQ403" s="210"/>
      <c r="AR403" s="210"/>
      <c r="AS403" s="210"/>
      <c r="AT403" s="210"/>
      <c r="AU403" s="210"/>
      <c r="AV403" s="210"/>
      <c r="AW403" s="210"/>
      <c r="AX403" s="210"/>
      <c r="AY403" s="210"/>
      <c r="AZ403" s="210"/>
      <c r="BA403" s="210"/>
      <c r="BB403" s="210"/>
      <c r="BC403" s="210"/>
      <c r="BD403" s="210"/>
      <c r="BE403" s="210"/>
      <c r="BF403" s="210"/>
      <c r="BG403" s="210"/>
      <c r="BH403" s="210"/>
    </row>
    <row r="404" spans="1:60" outlineLevel="2" x14ac:dyDescent="0.2">
      <c r="A404" s="217"/>
      <c r="B404" s="218"/>
      <c r="C404" s="244"/>
      <c r="D404" s="239"/>
      <c r="E404" s="239"/>
      <c r="F404" s="239"/>
      <c r="G404" s="239"/>
      <c r="H404" s="220"/>
      <c r="I404" s="220"/>
      <c r="J404" s="220"/>
      <c r="K404" s="220"/>
      <c r="L404" s="220"/>
      <c r="M404" s="220"/>
      <c r="N404" s="219"/>
      <c r="O404" s="219"/>
      <c r="P404" s="219"/>
      <c r="Q404" s="219"/>
      <c r="R404" s="220"/>
      <c r="S404" s="220"/>
      <c r="T404" s="220"/>
      <c r="U404" s="220"/>
      <c r="V404" s="220"/>
      <c r="W404" s="220"/>
      <c r="X404" s="220"/>
      <c r="Y404" s="220"/>
      <c r="Z404" s="210"/>
      <c r="AA404" s="210"/>
      <c r="AB404" s="210"/>
      <c r="AC404" s="210"/>
      <c r="AD404" s="210"/>
      <c r="AE404" s="210"/>
      <c r="AF404" s="210"/>
      <c r="AG404" s="210" t="s">
        <v>130</v>
      </c>
      <c r="AH404" s="210"/>
      <c r="AI404" s="210"/>
      <c r="AJ404" s="210"/>
      <c r="AK404" s="210"/>
      <c r="AL404" s="210"/>
      <c r="AM404" s="210"/>
      <c r="AN404" s="210"/>
      <c r="AO404" s="210"/>
      <c r="AP404" s="210"/>
      <c r="AQ404" s="210"/>
      <c r="AR404" s="210"/>
      <c r="AS404" s="210"/>
      <c r="AT404" s="210"/>
      <c r="AU404" s="210"/>
      <c r="AV404" s="210"/>
      <c r="AW404" s="210"/>
      <c r="AX404" s="210"/>
      <c r="AY404" s="210"/>
      <c r="AZ404" s="210"/>
      <c r="BA404" s="210"/>
      <c r="BB404" s="210"/>
      <c r="BC404" s="210"/>
      <c r="BD404" s="210"/>
      <c r="BE404" s="210"/>
      <c r="BF404" s="210"/>
      <c r="BG404" s="210"/>
      <c r="BH404" s="210"/>
    </row>
    <row r="405" spans="1:60" ht="21.75" outlineLevel="1" x14ac:dyDescent="0.2">
      <c r="A405" s="229">
        <v>95</v>
      </c>
      <c r="B405" s="230" t="s">
        <v>553</v>
      </c>
      <c r="C405" s="241" t="s">
        <v>554</v>
      </c>
      <c r="D405" s="231" t="s">
        <v>494</v>
      </c>
      <c r="E405" s="232">
        <v>1</v>
      </c>
      <c r="F405" s="233"/>
      <c r="G405" s="234">
        <f>ROUND(E405*F405,2)</f>
        <v>0</v>
      </c>
      <c r="H405" s="233"/>
      <c r="I405" s="234">
        <f>ROUND(E405*H405,2)</f>
        <v>0</v>
      </c>
      <c r="J405" s="233"/>
      <c r="K405" s="234">
        <f>ROUND(E405*J405,2)</f>
        <v>0</v>
      </c>
      <c r="L405" s="234">
        <v>21</v>
      </c>
      <c r="M405" s="234">
        <f>G405*(1+L405/100)</f>
        <v>0</v>
      </c>
      <c r="N405" s="232">
        <v>3.3E-3</v>
      </c>
      <c r="O405" s="232">
        <f>ROUND(E405*N405,2)</f>
        <v>0</v>
      </c>
      <c r="P405" s="232">
        <v>0</v>
      </c>
      <c r="Q405" s="232">
        <f>ROUND(E405*P405,2)</f>
        <v>0</v>
      </c>
      <c r="R405" s="234" t="s">
        <v>356</v>
      </c>
      <c r="S405" s="234" t="s">
        <v>123</v>
      </c>
      <c r="T405" s="235" t="s">
        <v>123</v>
      </c>
      <c r="U405" s="220">
        <v>0</v>
      </c>
      <c r="V405" s="220">
        <f>ROUND(E405*U405,2)</f>
        <v>0</v>
      </c>
      <c r="W405" s="220"/>
      <c r="X405" s="220" t="s">
        <v>357</v>
      </c>
      <c r="Y405" s="220" t="s">
        <v>126</v>
      </c>
      <c r="Z405" s="210"/>
      <c r="AA405" s="210"/>
      <c r="AB405" s="210"/>
      <c r="AC405" s="210"/>
      <c r="AD405" s="210"/>
      <c r="AE405" s="210"/>
      <c r="AF405" s="210"/>
      <c r="AG405" s="210" t="s">
        <v>358</v>
      </c>
      <c r="AH405" s="210"/>
      <c r="AI405" s="210"/>
      <c r="AJ405" s="210"/>
      <c r="AK405" s="210"/>
      <c r="AL405" s="210"/>
      <c r="AM405" s="210"/>
      <c r="AN405" s="210"/>
      <c r="AO405" s="210"/>
      <c r="AP405" s="210"/>
      <c r="AQ405" s="210"/>
      <c r="AR405" s="210"/>
      <c r="AS405" s="210"/>
      <c r="AT405" s="210"/>
      <c r="AU405" s="210"/>
      <c r="AV405" s="210"/>
      <c r="AW405" s="210"/>
      <c r="AX405" s="210"/>
      <c r="AY405" s="210"/>
      <c r="AZ405" s="210"/>
      <c r="BA405" s="210"/>
      <c r="BB405" s="210"/>
      <c r="BC405" s="210"/>
      <c r="BD405" s="210"/>
      <c r="BE405" s="210"/>
      <c r="BF405" s="210"/>
      <c r="BG405" s="210"/>
      <c r="BH405" s="210"/>
    </row>
    <row r="406" spans="1:60" outlineLevel="2" x14ac:dyDescent="0.2">
      <c r="A406" s="217"/>
      <c r="B406" s="218"/>
      <c r="C406" s="255"/>
      <c r="D406" s="252"/>
      <c r="E406" s="252"/>
      <c r="F406" s="252"/>
      <c r="G406" s="252"/>
      <c r="H406" s="220"/>
      <c r="I406" s="220"/>
      <c r="J406" s="220"/>
      <c r="K406" s="220"/>
      <c r="L406" s="220"/>
      <c r="M406" s="220"/>
      <c r="N406" s="219"/>
      <c r="O406" s="219"/>
      <c r="P406" s="219"/>
      <c r="Q406" s="219"/>
      <c r="R406" s="220"/>
      <c r="S406" s="220"/>
      <c r="T406" s="220"/>
      <c r="U406" s="220"/>
      <c r="V406" s="220"/>
      <c r="W406" s="220"/>
      <c r="X406" s="220"/>
      <c r="Y406" s="220"/>
      <c r="Z406" s="210"/>
      <c r="AA406" s="210"/>
      <c r="AB406" s="210"/>
      <c r="AC406" s="210"/>
      <c r="AD406" s="210"/>
      <c r="AE406" s="210"/>
      <c r="AF406" s="210"/>
      <c r="AG406" s="210" t="s">
        <v>130</v>
      </c>
      <c r="AH406" s="210"/>
      <c r="AI406" s="210"/>
      <c r="AJ406" s="210"/>
      <c r="AK406" s="210"/>
      <c r="AL406" s="210"/>
      <c r="AM406" s="210"/>
      <c r="AN406" s="210"/>
      <c r="AO406" s="210"/>
      <c r="AP406" s="210"/>
      <c r="AQ406" s="210"/>
      <c r="AR406" s="210"/>
      <c r="AS406" s="210"/>
      <c r="AT406" s="210"/>
      <c r="AU406" s="210"/>
      <c r="AV406" s="210"/>
      <c r="AW406" s="210"/>
      <c r="AX406" s="210"/>
      <c r="AY406" s="210"/>
      <c r="AZ406" s="210"/>
      <c r="BA406" s="210"/>
      <c r="BB406" s="210"/>
      <c r="BC406" s="210"/>
      <c r="BD406" s="210"/>
      <c r="BE406" s="210"/>
      <c r="BF406" s="210"/>
      <c r="BG406" s="210"/>
      <c r="BH406" s="210"/>
    </row>
    <row r="407" spans="1:60" ht="21.75" outlineLevel="1" x14ac:dyDescent="0.2">
      <c r="A407" s="229">
        <v>96</v>
      </c>
      <c r="B407" s="230" t="s">
        <v>555</v>
      </c>
      <c r="C407" s="241" t="s">
        <v>556</v>
      </c>
      <c r="D407" s="231" t="s">
        <v>494</v>
      </c>
      <c r="E407" s="232">
        <v>1</v>
      </c>
      <c r="F407" s="233"/>
      <c r="G407" s="234">
        <f>ROUND(E407*F407,2)</f>
        <v>0</v>
      </c>
      <c r="H407" s="233"/>
      <c r="I407" s="234">
        <f>ROUND(E407*H407,2)</f>
        <v>0</v>
      </c>
      <c r="J407" s="233"/>
      <c r="K407" s="234">
        <f>ROUND(E407*J407,2)</f>
        <v>0</v>
      </c>
      <c r="L407" s="234">
        <v>21</v>
      </c>
      <c r="M407" s="234">
        <f>G407*(1+L407/100)</f>
        <v>0</v>
      </c>
      <c r="N407" s="232">
        <v>3.3E-3</v>
      </c>
      <c r="O407" s="232">
        <f>ROUND(E407*N407,2)</f>
        <v>0</v>
      </c>
      <c r="P407" s="232">
        <v>0</v>
      </c>
      <c r="Q407" s="232">
        <f>ROUND(E407*P407,2)</f>
        <v>0</v>
      </c>
      <c r="R407" s="234" t="s">
        <v>356</v>
      </c>
      <c r="S407" s="234" t="s">
        <v>123</v>
      </c>
      <c r="T407" s="235" t="s">
        <v>123</v>
      </c>
      <c r="U407" s="220">
        <v>0</v>
      </c>
      <c r="V407" s="220">
        <f>ROUND(E407*U407,2)</f>
        <v>0</v>
      </c>
      <c r="W407" s="220"/>
      <c r="X407" s="220" t="s">
        <v>357</v>
      </c>
      <c r="Y407" s="220" t="s">
        <v>126</v>
      </c>
      <c r="Z407" s="210"/>
      <c r="AA407" s="210"/>
      <c r="AB407" s="210"/>
      <c r="AC407" s="210"/>
      <c r="AD407" s="210"/>
      <c r="AE407" s="210"/>
      <c r="AF407" s="210"/>
      <c r="AG407" s="210" t="s">
        <v>358</v>
      </c>
      <c r="AH407" s="210"/>
      <c r="AI407" s="210"/>
      <c r="AJ407" s="210"/>
      <c r="AK407" s="210"/>
      <c r="AL407" s="210"/>
      <c r="AM407" s="210"/>
      <c r="AN407" s="210"/>
      <c r="AO407" s="210"/>
      <c r="AP407" s="210"/>
      <c r="AQ407" s="210"/>
      <c r="AR407" s="210"/>
      <c r="AS407" s="210"/>
      <c r="AT407" s="210"/>
      <c r="AU407" s="210"/>
      <c r="AV407" s="210"/>
      <c r="AW407" s="210"/>
      <c r="AX407" s="210"/>
      <c r="AY407" s="210"/>
      <c r="AZ407" s="210"/>
      <c r="BA407" s="210"/>
      <c r="BB407" s="210"/>
      <c r="BC407" s="210"/>
      <c r="BD407" s="210"/>
      <c r="BE407" s="210"/>
      <c r="BF407" s="210"/>
      <c r="BG407" s="210"/>
      <c r="BH407" s="210"/>
    </row>
    <row r="408" spans="1:60" outlineLevel="2" x14ac:dyDescent="0.2">
      <c r="A408" s="217"/>
      <c r="B408" s="218"/>
      <c r="C408" s="255"/>
      <c r="D408" s="252"/>
      <c r="E408" s="252"/>
      <c r="F408" s="252"/>
      <c r="G408" s="252"/>
      <c r="H408" s="220"/>
      <c r="I408" s="220"/>
      <c r="J408" s="220"/>
      <c r="K408" s="220"/>
      <c r="L408" s="220"/>
      <c r="M408" s="220"/>
      <c r="N408" s="219"/>
      <c r="O408" s="219"/>
      <c r="P408" s="219"/>
      <c r="Q408" s="219"/>
      <c r="R408" s="220"/>
      <c r="S408" s="220"/>
      <c r="T408" s="220"/>
      <c r="U408" s="220"/>
      <c r="V408" s="220"/>
      <c r="W408" s="220"/>
      <c r="X408" s="220"/>
      <c r="Y408" s="220"/>
      <c r="Z408" s="210"/>
      <c r="AA408" s="210"/>
      <c r="AB408" s="210"/>
      <c r="AC408" s="210"/>
      <c r="AD408" s="210"/>
      <c r="AE408" s="210"/>
      <c r="AF408" s="210"/>
      <c r="AG408" s="210" t="s">
        <v>130</v>
      </c>
      <c r="AH408" s="210"/>
      <c r="AI408" s="210"/>
      <c r="AJ408" s="210"/>
      <c r="AK408" s="210"/>
      <c r="AL408" s="210"/>
      <c r="AM408" s="210"/>
      <c r="AN408" s="210"/>
      <c r="AO408" s="210"/>
      <c r="AP408" s="210"/>
      <c r="AQ408" s="210"/>
      <c r="AR408" s="210"/>
      <c r="AS408" s="210"/>
      <c r="AT408" s="210"/>
      <c r="AU408" s="210"/>
      <c r="AV408" s="210"/>
      <c r="AW408" s="210"/>
      <c r="AX408" s="210"/>
      <c r="AY408" s="210"/>
      <c r="AZ408" s="210"/>
      <c r="BA408" s="210"/>
      <c r="BB408" s="210"/>
      <c r="BC408" s="210"/>
      <c r="BD408" s="210"/>
      <c r="BE408" s="210"/>
      <c r="BF408" s="210"/>
      <c r="BG408" s="210"/>
      <c r="BH408" s="210"/>
    </row>
    <row r="409" spans="1:60" ht="21.75" outlineLevel="1" x14ac:dyDescent="0.2">
      <c r="A409" s="229">
        <v>97</v>
      </c>
      <c r="B409" s="230" t="s">
        <v>557</v>
      </c>
      <c r="C409" s="241" t="s">
        <v>558</v>
      </c>
      <c r="D409" s="231" t="s">
        <v>494</v>
      </c>
      <c r="E409" s="232">
        <v>4</v>
      </c>
      <c r="F409" s="233"/>
      <c r="G409" s="234">
        <f>ROUND(E409*F409,2)</f>
        <v>0</v>
      </c>
      <c r="H409" s="233"/>
      <c r="I409" s="234">
        <f>ROUND(E409*H409,2)</f>
        <v>0</v>
      </c>
      <c r="J409" s="233"/>
      <c r="K409" s="234">
        <f>ROUND(E409*J409,2)</f>
        <v>0</v>
      </c>
      <c r="L409" s="234">
        <v>21</v>
      </c>
      <c r="M409" s="234">
        <f>G409*(1+L409/100)</f>
        <v>0</v>
      </c>
      <c r="N409" s="232">
        <v>5.9999999999999995E-4</v>
      </c>
      <c r="O409" s="232">
        <f>ROUND(E409*N409,2)</f>
        <v>0</v>
      </c>
      <c r="P409" s="232">
        <v>0</v>
      </c>
      <c r="Q409" s="232">
        <f>ROUND(E409*P409,2)</f>
        <v>0</v>
      </c>
      <c r="R409" s="234"/>
      <c r="S409" s="234" t="s">
        <v>179</v>
      </c>
      <c r="T409" s="235" t="s">
        <v>124</v>
      </c>
      <c r="U409" s="220">
        <v>0</v>
      </c>
      <c r="V409" s="220">
        <f>ROUND(E409*U409,2)</f>
        <v>0</v>
      </c>
      <c r="W409" s="220"/>
      <c r="X409" s="220" t="s">
        <v>357</v>
      </c>
      <c r="Y409" s="220" t="s">
        <v>126</v>
      </c>
      <c r="Z409" s="210"/>
      <c r="AA409" s="210"/>
      <c r="AB409" s="210"/>
      <c r="AC409" s="210"/>
      <c r="AD409" s="210"/>
      <c r="AE409" s="210"/>
      <c r="AF409" s="210"/>
      <c r="AG409" s="210" t="s">
        <v>358</v>
      </c>
      <c r="AH409" s="210"/>
      <c r="AI409" s="210"/>
      <c r="AJ409" s="210"/>
      <c r="AK409" s="210"/>
      <c r="AL409" s="210"/>
      <c r="AM409" s="210"/>
      <c r="AN409" s="210"/>
      <c r="AO409" s="210"/>
      <c r="AP409" s="210"/>
      <c r="AQ409" s="210"/>
      <c r="AR409" s="210"/>
      <c r="AS409" s="210"/>
      <c r="AT409" s="210"/>
      <c r="AU409" s="210"/>
      <c r="AV409" s="210"/>
      <c r="AW409" s="210"/>
      <c r="AX409" s="210"/>
      <c r="AY409" s="210"/>
      <c r="AZ409" s="210"/>
      <c r="BA409" s="210"/>
      <c r="BB409" s="210"/>
      <c r="BC409" s="210"/>
      <c r="BD409" s="210"/>
      <c r="BE409" s="210"/>
      <c r="BF409" s="210"/>
      <c r="BG409" s="210"/>
      <c r="BH409" s="210"/>
    </row>
    <row r="410" spans="1:60" outlineLevel="2" x14ac:dyDescent="0.2">
      <c r="A410" s="217"/>
      <c r="B410" s="218"/>
      <c r="C410" s="255"/>
      <c r="D410" s="252"/>
      <c r="E410" s="252"/>
      <c r="F410" s="252"/>
      <c r="G410" s="252"/>
      <c r="H410" s="220"/>
      <c r="I410" s="220"/>
      <c r="J410" s="220"/>
      <c r="K410" s="220"/>
      <c r="L410" s="220"/>
      <c r="M410" s="220"/>
      <c r="N410" s="219"/>
      <c r="O410" s="219"/>
      <c r="P410" s="219"/>
      <c r="Q410" s="219"/>
      <c r="R410" s="220"/>
      <c r="S410" s="220"/>
      <c r="T410" s="220"/>
      <c r="U410" s="220"/>
      <c r="V410" s="220"/>
      <c r="W410" s="220"/>
      <c r="X410" s="220"/>
      <c r="Y410" s="220"/>
      <c r="Z410" s="210"/>
      <c r="AA410" s="210"/>
      <c r="AB410" s="210"/>
      <c r="AC410" s="210"/>
      <c r="AD410" s="210"/>
      <c r="AE410" s="210"/>
      <c r="AF410" s="210"/>
      <c r="AG410" s="210" t="s">
        <v>130</v>
      </c>
      <c r="AH410" s="210"/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  <c r="AT410" s="210"/>
      <c r="AU410" s="210"/>
      <c r="AV410" s="210"/>
      <c r="AW410" s="210"/>
      <c r="AX410" s="210"/>
      <c r="AY410" s="210"/>
      <c r="AZ410" s="210"/>
      <c r="BA410" s="210"/>
      <c r="BB410" s="210"/>
      <c r="BC410" s="210"/>
      <c r="BD410" s="210"/>
      <c r="BE410" s="210"/>
      <c r="BF410" s="210"/>
      <c r="BG410" s="210"/>
      <c r="BH410" s="210"/>
    </row>
    <row r="411" spans="1:60" ht="21.75" outlineLevel="1" x14ac:dyDescent="0.2">
      <c r="A411" s="229">
        <v>98</v>
      </c>
      <c r="B411" s="230" t="s">
        <v>559</v>
      </c>
      <c r="C411" s="241" t="s">
        <v>560</v>
      </c>
      <c r="D411" s="231" t="s">
        <v>494</v>
      </c>
      <c r="E411" s="232">
        <v>4</v>
      </c>
      <c r="F411" s="233"/>
      <c r="G411" s="234">
        <f>ROUND(E411*F411,2)</f>
        <v>0</v>
      </c>
      <c r="H411" s="233"/>
      <c r="I411" s="234">
        <f>ROUND(E411*H411,2)</f>
        <v>0</v>
      </c>
      <c r="J411" s="233"/>
      <c r="K411" s="234">
        <f>ROUND(E411*J411,2)</f>
        <v>0</v>
      </c>
      <c r="L411" s="234">
        <v>21</v>
      </c>
      <c r="M411" s="234">
        <f>G411*(1+L411/100)</f>
        <v>0</v>
      </c>
      <c r="N411" s="232">
        <v>5.5599999999999998E-3</v>
      </c>
      <c r="O411" s="232">
        <f>ROUND(E411*N411,2)</f>
        <v>0.02</v>
      </c>
      <c r="P411" s="232">
        <v>0</v>
      </c>
      <c r="Q411" s="232">
        <f>ROUND(E411*P411,2)</f>
        <v>0</v>
      </c>
      <c r="R411" s="234" t="s">
        <v>356</v>
      </c>
      <c r="S411" s="234" t="s">
        <v>123</v>
      </c>
      <c r="T411" s="235" t="s">
        <v>123</v>
      </c>
      <c r="U411" s="220">
        <v>0</v>
      </c>
      <c r="V411" s="220">
        <f>ROUND(E411*U411,2)</f>
        <v>0</v>
      </c>
      <c r="W411" s="220"/>
      <c r="X411" s="220" t="s">
        <v>357</v>
      </c>
      <c r="Y411" s="220" t="s">
        <v>126</v>
      </c>
      <c r="Z411" s="210"/>
      <c r="AA411" s="210"/>
      <c r="AB411" s="210"/>
      <c r="AC411" s="210"/>
      <c r="AD411" s="210"/>
      <c r="AE411" s="210"/>
      <c r="AF411" s="210"/>
      <c r="AG411" s="210" t="s">
        <v>358</v>
      </c>
      <c r="AH411" s="210"/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  <c r="AT411" s="210"/>
      <c r="AU411" s="210"/>
      <c r="AV411" s="210"/>
      <c r="AW411" s="210"/>
      <c r="AX411" s="210"/>
      <c r="AY411" s="210"/>
      <c r="AZ411" s="210"/>
      <c r="BA411" s="210"/>
      <c r="BB411" s="210"/>
      <c r="BC411" s="210"/>
      <c r="BD411" s="210"/>
      <c r="BE411" s="210"/>
      <c r="BF411" s="210"/>
      <c r="BG411" s="210"/>
      <c r="BH411" s="210"/>
    </row>
    <row r="412" spans="1:60" outlineLevel="2" x14ac:dyDescent="0.2">
      <c r="A412" s="217"/>
      <c r="B412" s="218"/>
      <c r="C412" s="255"/>
      <c r="D412" s="252"/>
      <c r="E412" s="252"/>
      <c r="F412" s="252"/>
      <c r="G412" s="252"/>
      <c r="H412" s="220"/>
      <c r="I412" s="220"/>
      <c r="J412" s="220"/>
      <c r="K412" s="220"/>
      <c r="L412" s="220"/>
      <c r="M412" s="220"/>
      <c r="N412" s="219"/>
      <c r="O412" s="219"/>
      <c r="P412" s="219"/>
      <c r="Q412" s="219"/>
      <c r="R412" s="220"/>
      <c r="S412" s="220"/>
      <c r="T412" s="220"/>
      <c r="U412" s="220"/>
      <c r="V412" s="220"/>
      <c r="W412" s="220"/>
      <c r="X412" s="220"/>
      <c r="Y412" s="220"/>
      <c r="Z412" s="210"/>
      <c r="AA412" s="210"/>
      <c r="AB412" s="210"/>
      <c r="AC412" s="210"/>
      <c r="AD412" s="210"/>
      <c r="AE412" s="210"/>
      <c r="AF412" s="210"/>
      <c r="AG412" s="210" t="s">
        <v>130</v>
      </c>
      <c r="AH412" s="210"/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  <c r="AT412" s="210"/>
      <c r="AU412" s="210"/>
      <c r="AV412" s="210"/>
      <c r="AW412" s="210"/>
      <c r="AX412" s="210"/>
      <c r="AY412" s="210"/>
      <c r="AZ412" s="210"/>
      <c r="BA412" s="210"/>
      <c r="BB412" s="210"/>
      <c r="BC412" s="210"/>
      <c r="BD412" s="210"/>
      <c r="BE412" s="210"/>
      <c r="BF412" s="210"/>
      <c r="BG412" s="210"/>
      <c r="BH412" s="210"/>
    </row>
    <row r="413" spans="1:60" ht="21.75" outlineLevel="1" x14ac:dyDescent="0.2">
      <c r="A413" s="229">
        <v>99</v>
      </c>
      <c r="B413" s="230" t="s">
        <v>561</v>
      </c>
      <c r="C413" s="241" t="s">
        <v>562</v>
      </c>
      <c r="D413" s="231" t="s">
        <v>494</v>
      </c>
      <c r="E413" s="232">
        <v>5</v>
      </c>
      <c r="F413" s="233"/>
      <c r="G413" s="234">
        <f>ROUND(E413*F413,2)</f>
        <v>0</v>
      </c>
      <c r="H413" s="233"/>
      <c r="I413" s="234">
        <f>ROUND(E413*H413,2)</f>
        <v>0</v>
      </c>
      <c r="J413" s="233"/>
      <c r="K413" s="234">
        <f>ROUND(E413*J413,2)</f>
        <v>0</v>
      </c>
      <c r="L413" s="234">
        <v>21</v>
      </c>
      <c r="M413" s="234">
        <f>G413*(1+L413/100)</f>
        <v>0</v>
      </c>
      <c r="N413" s="232">
        <v>1.1299999999999999E-2</v>
      </c>
      <c r="O413" s="232">
        <f>ROUND(E413*N413,2)</f>
        <v>0.06</v>
      </c>
      <c r="P413" s="232">
        <v>0</v>
      </c>
      <c r="Q413" s="232">
        <f>ROUND(E413*P413,2)</f>
        <v>0</v>
      </c>
      <c r="R413" s="234" t="s">
        <v>356</v>
      </c>
      <c r="S413" s="234" t="s">
        <v>123</v>
      </c>
      <c r="T413" s="235" t="s">
        <v>123</v>
      </c>
      <c r="U413" s="220">
        <v>0</v>
      </c>
      <c r="V413" s="220">
        <f>ROUND(E413*U413,2)</f>
        <v>0</v>
      </c>
      <c r="W413" s="220"/>
      <c r="X413" s="220" t="s">
        <v>357</v>
      </c>
      <c r="Y413" s="220" t="s">
        <v>126</v>
      </c>
      <c r="Z413" s="210"/>
      <c r="AA413" s="210"/>
      <c r="AB413" s="210"/>
      <c r="AC413" s="210"/>
      <c r="AD413" s="210"/>
      <c r="AE413" s="210"/>
      <c r="AF413" s="210"/>
      <c r="AG413" s="210" t="s">
        <v>358</v>
      </c>
      <c r="AH413" s="210"/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  <c r="AT413" s="210"/>
      <c r="AU413" s="210"/>
      <c r="AV413" s="210"/>
      <c r="AW413" s="210"/>
      <c r="AX413" s="210"/>
      <c r="AY413" s="210"/>
      <c r="AZ413" s="210"/>
      <c r="BA413" s="210"/>
      <c r="BB413" s="210"/>
      <c r="BC413" s="210"/>
      <c r="BD413" s="210"/>
      <c r="BE413" s="210"/>
      <c r="BF413" s="210"/>
      <c r="BG413" s="210"/>
      <c r="BH413" s="210"/>
    </row>
    <row r="414" spans="1:60" outlineLevel="2" x14ac:dyDescent="0.2">
      <c r="A414" s="217"/>
      <c r="B414" s="218"/>
      <c r="C414" s="255"/>
      <c r="D414" s="252"/>
      <c r="E414" s="252"/>
      <c r="F414" s="252"/>
      <c r="G414" s="252"/>
      <c r="H414" s="220"/>
      <c r="I414" s="220"/>
      <c r="J414" s="220"/>
      <c r="K414" s="220"/>
      <c r="L414" s="220"/>
      <c r="M414" s="220"/>
      <c r="N414" s="219"/>
      <c r="O414" s="219"/>
      <c r="P414" s="219"/>
      <c r="Q414" s="219"/>
      <c r="R414" s="220"/>
      <c r="S414" s="220"/>
      <c r="T414" s="220"/>
      <c r="U414" s="220"/>
      <c r="V414" s="220"/>
      <c r="W414" s="220"/>
      <c r="X414" s="220"/>
      <c r="Y414" s="220"/>
      <c r="Z414" s="210"/>
      <c r="AA414" s="210"/>
      <c r="AB414" s="210"/>
      <c r="AC414" s="210"/>
      <c r="AD414" s="210"/>
      <c r="AE414" s="210"/>
      <c r="AF414" s="210"/>
      <c r="AG414" s="210" t="s">
        <v>130</v>
      </c>
      <c r="AH414" s="210"/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  <c r="AT414" s="210"/>
      <c r="AU414" s="210"/>
      <c r="AV414" s="210"/>
      <c r="AW414" s="210"/>
      <c r="AX414" s="210"/>
      <c r="AY414" s="210"/>
      <c r="AZ414" s="210"/>
      <c r="BA414" s="210"/>
      <c r="BB414" s="210"/>
      <c r="BC414" s="210"/>
      <c r="BD414" s="210"/>
      <c r="BE414" s="210"/>
      <c r="BF414" s="210"/>
      <c r="BG414" s="210"/>
      <c r="BH414" s="210"/>
    </row>
    <row r="415" spans="1:60" ht="21.75" outlineLevel="1" x14ac:dyDescent="0.2">
      <c r="A415" s="229">
        <v>100</v>
      </c>
      <c r="B415" s="230" t="s">
        <v>563</v>
      </c>
      <c r="C415" s="241" t="s">
        <v>564</v>
      </c>
      <c r="D415" s="231" t="s">
        <v>494</v>
      </c>
      <c r="E415" s="232">
        <v>1</v>
      </c>
      <c r="F415" s="233"/>
      <c r="G415" s="234">
        <f>ROUND(E415*F415,2)</f>
        <v>0</v>
      </c>
      <c r="H415" s="233"/>
      <c r="I415" s="234">
        <f>ROUND(E415*H415,2)</f>
        <v>0</v>
      </c>
      <c r="J415" s="233"/>
      <c r="K415" s="234">
        <f>ROUND(E415*J415,2)</f>
        <v>0</v>
      </c>
      <c r="L415" s="234">
        <v>21</v>
      </c>
      <c r="M415" s="234">
        <f>G415*(1+L415/100)</f>
        <v>0</v>
      </c>
      <c r="N415" s="232">
        <v>3.2000000000000001E-2</v>
      </c>
      <c r="O415" s="232">
        <f>ROUND(E415*N415,2)</f>
        <v>0.03</v>
      </c>
      <c r="P415" s="232">
        <v>0</v>
      </c>
      <c r="Q415" s="232">
        <f>ROUND(E415*P415,2)</f>
        <v>0</v>
      </c>
      <c r="R415" s="234" t="s">
        <v>356</v>
      </c>
      <c r="S415" s="234" t="s">
        <v>123</v>
      </c>
      <c r="T415" s="235" t="s">
        <v>123</v>
      </c>
      <c r="U415" s="220">
        <v>0</v>
      </c>
      <c r="V415" s="220">
        <f>ROUND(E415*U415,2)</f>
        <v>0</v>
      </c>
      <c r="W415" s="220"/>
      <c r="X415" s="220" t="s">
        <v>357</v>
      </c>
      <c r="Y415" s="220" t="s">
        <v>126</v>
      </c>
      <c r="Z415" s="210"/>
      <c r="AA415" s="210"/>
      <c r="AB415" s="210"/>
      <c r="AC415" s="210"/>
      <c r="AD415" s="210"/>
      <c r="AE415" s="210"/>
      <c r="AF415" s="210"/>
      <c r="AG415" s="210" t="s">
        <v>358</v>
      </c>
      <c r="AH415" s="210"/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  <c r="AT415" s="210"/>
      <c r="AU415" s="210"/>
      <c r="AV415" s="210"/>
      <c r="AW415" s="210"/>
      <c r="AX415" s="210"/>
      <c r="AY415" s="210"/>
      <c r="AZ415" s="210"/>
      <c r="BA415" s="210"/>
      <c r="BB415" s="210"/>
      <c r="BC415" s="210"/>
      <c r="BD415" s="210"/>
      <c r="BE415" s="210"/>
      <c r="BF415" s="210"/>
      <c r="BG415" s="210"/>
      <c r="BH415" s="210"/>
    </row>
    <row r="416" spans="1:60" outlineLevel="2" x14ac:dyDescent="0.2">
      <c r="A416" s="217"/>
      <c r="B416" s="218"/>
      <c r="C416" s="255"/>
      <c r="D416" s="252"/>
      <c r="E416" s="252"/>
      <c r="F416" s="252"/>
      <c r="G416" s="252"/>
      <c r="H416" s="220"/>
      <c r="I416" s="220"/>
      <c r="J416" s="220"/>
      <c r="K416" s="220"/>
      <c r="L416" s="220"/>
      <c r="M416" s="220"/>
      <c r="N416" s="219"/>
      <c r="O416" s="219"/>
      <c r="P416" s="219"/>
      <c r="Q416" s="219"/>
      <c r="R416" s="220"/>
      <c r="S416" s="220"/>
      <c r="T416" s="220"/>
      <c r="U416" s="220"/>
      <c r="V416" s="220"/>
      <c r="W416" s="220"/>
      <c r="X416" s="220"/>
      <c r="Y416" s="220"/>
      <c r="Z416" s="210"/>
      <c r="AA416" s="210"/>
      <c r="AB416" s="210"/>
      <c r="AC416" s="210"/>
      <c r="AD416" s="210"/>
      <c r="AE416" s="210"/>
      <c r="AF416" s="210"/>
      <c r="AG416" s="210" t="s">
        <v>130</v>
      </c>
      <c r="AH416" s="210"/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  <c r="AT416" s="210"/>
      <c r="AU416" s="210"/>
      <c r="AV416" s="210"/>
      <c r="AW416" s="210"/>
      <c r="AX416" s="210"/>
      <c r="AY416" s="210"/>
      <c r="AZ416" s="210"/>
      <c r="BA416" s="210"/>
      <c r="BB416" s="210"/>
      <c r="BC416" s="210"/>
      <c r="BD416" s="210"/>
      <c r="BE416" s="210"/>
      <c r="BF416" s="210"/>
      <c r="BG416" s="210"/>
      <c r="BH416" s="210"/>
    </row>
    <row r="417" spans="1:60" outlineLevel="1" x14ac:dyDescent="0.2">
      <c r="A417" s="229">
        <v>101</v>
      </c>
      <c r="B417" s="230" t="s">
        <v>565</v>
      </c>
      <c r="C417" s="241" t="s">
        <v>566</v>
      </c>
      <c r="D417" s="231" t="s">
        <v>362</v>
      </c>
      <c r="E417" s="232">
        <v>3</v>
      </c>
      <c r="F417" s="233"/>
      <c r="G417" s="234">
        <f>ROUND(E417*F417,2)</f>
        <v>0</v>
      </c>
      <c r="H417" s="233"/>
      <c r="I417" s="234">
        <f>ROUND(E417*H417,2)</f>
        <v>0</v>
      </c>
      <c r="J417" s="233"/>
      <c r="K417" s="234">
        <f>ROUND(E417*J417,2)</f>
        <v>0</v>
      </c>
      <c r="L417" s="234">
        <v>21</v>
      </c>
      <c r="M417" s="234">
        <f>G417*(1+L417/100)</f>
        <v>0</v>
      </c>
      <c r="N417" s="232">
        <v>1E-4</v>
      </c>
      <c r="O417" s="232">
        <f>ROUND(E417*N417,2)</f>
        <v>0</v>
      </c>
      <c r="P417" s="232">
        <v>0</v>
      </c>
      <c r="Q417" s="232">
        <f>ROUND(E417*P417,2)</f>
        <v>0</v>
      </c>
      <c r="R417" s="234"/>
      <c r="S417" s="234" t="s">
        <v>179</v>
      </c>
      <c r="T417" s="235" t="s">
        <v>124</v>
      </c>
      <c r="U417" s="220">
        <v>0</v>
      </c>
      <c r="V417" s="220">
        <f>ROUND(E417*U417,2)</f>
        <v>0</v>
      </c>
      <c r="W417" s="220"/>
      <c r="X417" s="220" t="s">
        <v>357</v>
      </c>
      <c r="Y417" s="220" t="s">
        <v>126</v>
      </c>
      <c r="Z417" s="210"/>
      <c r="AA417" s="210"/>
      <c r="AB417" s="210"/>
      <c r="AC417" s="210"/>
      <c r="AD417" s="210"/>
      <c r="AE417" s="210"/>
      <c r="AF417" s="210"/>
      <c r="AG417" s="210" t="s">
        <v>358</v>
      </c>
      <c r="AH417" s="210"/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  <c r="AT417" s="210"/>
      <c r="AU417" s="210"/>
      <c r="AV417" s="210"/>
      <c r="AW417" s="210"/>
      <c r="AX417" s="210"/>
      <c r="AY417" s="210"/>
      <c r="AZ417" s="210"/>
      <c r="BA417" s="210"/>
      <c r="BB417" s="210"/>
      <c r="BC417" s="210"/>
      <c r="BD417" s="210"/>
      <c r="BE417" s="210"/>
      <c r="BF417" s="210"/>
      <c r="BG417" s="210"/>
      <c r="BH417" s="210"/>
    </row>
    <row r="418" spans="1:60" outlineLevel="2" x14ac:dyDescent="0.2">
      <c r="A418" s="217"/>
      <c r="B418" s="218"/>
      <c r="C418" s="255"/>
      <c r="D418" s="252"/>
      <c r="E418" s="252"/>
      <c r="F418" s="252"/>
      <c r="G418" s="252"/>
      <c r="H418" s="220"/>
      <c r="I418" s="220"/>
      <c r="J418" s="220"/>
      <c r="K418" s="220"/>
      <c r="L418" s="220"/>
      <c r="M418" s="220"/>
      <c r="N418" s="219"/>
      <c r="O418" s="219"/>
      <c r="P418" s="219"/>
      <c r="Q418" s="219"/>
      <c r="R418" s="220"/>
      <c r="S418" s="220"/>
      <c r="T418" s="220"/>
      <c r="U418" s="220"/>
      <c r="V418" s="220"/>
      <c r="W418" s="220"/>
      <c r="X418" s="220"/>
      <c r="Y418" s="220"/>
      <c r="Z418" s="210"/>
      <c r="AA418" s="210"/>
      <c r="AB418" s="210"/>
      <c r="AC418" s="210"/>
      <c r="AD418" s="210"/>
      <c r="AE418" s="210"/>
      <c r="AF418" s="210"/>
      <c r="AG418" s="210" t="s">
        <v>130</v>
      </c>
      <c r="AH418" s="210"/>
      <c r="AI418" s="210"/>
      <c r="AJ418" s="210"/>
      <c r="AK418" s="210"/>
      <c r="AL418" s="210"/>
      <c r="AM418" s="210"/>
      <c r="AN418" s="210"/>
      <c r="AO418" s="210"/>
      <c r="AP418" s="210"/>
      <c r="AQ418" s="210"/>
      <c r="AR418" s="210"/>
      <c r="AS418" s="210"/>
      <c r="AT418" s="210"/>
      <c r="AU418" s="210"/>
      <c r="AV418" s="210"/>
      <c r="AW418" s="210"/>
      <c r="AX418" s="210"/>
      <c r="AY418" s="210"/>
      <c r="AZ418" s="210"/>
      <c r="BA418" s="210"/>
      <c r="BB418" s="210"/>
      <c r="BC418" s="210"/>
      <c r="BD418" s="210"/>
      <c r="BE418" s="210"/>
      <c r="BF418" s="210"/>
      <c r="BG418" s="210"/>
      <c r="BH418" s="210"/>
    </row>
    <row r="419" spans="1:60" ht="43.5" outlineLevel="1" x14ac:dyDescent="0.2">
      <c r="A419" s="229">
        <v>102</v>
      </c>
      <c r="B419" s="230" t="s">
        <v>567</v>
      </c>
      <c r="C419" s="241" t="s">
        <v>568</v>
      </c>
      <c r="D419" s="231" t="s">
        <v>494</v>
      </c>
      <c r="E419" s="232">
        <v>1</v>
      </c>
      <c r="F419" s="233"/>
      <c r="G419" s="234">
        <f>ROUND(E419*F419,2)</f>
        <v>0</v>
      </c>
      <c r="H419" s="233"/>
      <c r="I419" s="234">
        <f>ROUND(E419*H419,2)</f>
        <v>0</v>
      </c>
      <c r="J419" s="233"/>
      <c r="K419" s="234">
        <f>ROUND(E419*J419,2)</f>
        <v>0</v>
      </c>
      <c r="L419" s="234">
        <v>21</v>
      </c>
      <c r="M419" s="234">
        <f>G419*(1+L419/100)</f>
        <v>0</v>
      </c>
      <c r="N419" s="232">
        <v>1.8499999999999999E-2</v>
      </c>
      <c r="O419" s="232">
        <f>ROUND(E419*N419,2)</f>
        <v>0.02</v>
      </c>
      <c r="P419" s="232">
        <v>0</v>
      </c>
      <c r="Q419" s="232">
        <f>ROUND(E419*P419,2)</f>
        <v>0</v>
      </c>
      <c r="R419" s="234" t="s">
        <v>356</v>
      </c>
      <c r="S419" s="234" t="s">
        <v>123</v>
      </c>
      <c r="T419" s="235" t="s">
        <v>123</v>
      </c>
      <c r="U419" s="220">
        <v>0</v>
      </c>
      <c r="V419" s="220">
        <f>ROUND(E419*U419,2)</f>
        <v>0</v>
      </c>
      <c r="W419" s="220"/>
      <c r="X419" s="220" t="s">
        <v>357</v>
      </c>
      <c r="Y419" s="220" t="s">
        <v>126</v>
      </c>
      <c r="Z419" s="210"/>
      <c r="AA419" s="210"/>
      <c r="AB419" s="210"/>
      <c r="AC419" s="210"/>
      <c r="AD419" s="210"/>
      <c r="AE419" s="210"/>
      <c r="AF419" s="210"/>
      <c r="AG419" s="210" t="s">
        <v>358</v>
      </c>
      <c r="AH419" s="210"/>
      <c r="AI419" s="210"/>
      <c r="AJ419" s="210"/>
      <c r="AK419" s="210"/>
      <c r="AL419" s="210"/>
      <c r="AM419" s="210"/>
      <c r="AN419" s="210"/>
      <c r="AO419" s="210"/>
      <c r="AP419" s="210"/>
      <c r="AQ419" s="210"/>
      <c r="AR419" s="210"/>
      <c r="AS419" s="210"/>
      <c r="AT419" s="210"/>
      <c r="AU419" s="210"/>
      <c r="AV419" s="210"/>
      <c r="AW419" s="210"/>
      <c r="AX419" s="210"/>
      <c r="AY419" s="210"/>
      <c r="AZ419" s="210"/>
      <c r="BA419" s="210"/>
      <c r="BB419" s="210"/>
      <c r="BC419" s="210"/>
      <c r="BD419" s="210"/>
      <c r="BE419" s="210"/>
      <c r="BF419" s="210"/>
      <c r="BG419" s="210"/>
      <c r="BH419" s="210"/>
    </row>
    <row r="420" spans="1:60" outlineLevel="2" x14ac:dyDescent="0.2">
      <c r="A420" s="217"/>
      <c r="B420" s="218"/>
      <c r="C420" s="255"/>
      <c r="D420" s="252"/>
      <c r="E420" s="252"/>
      <c r="F420" s="252"/>
      <c r="G420" s="252"/>
      <c r="H420" s="220"/>
      <c r="I420" s="220"/>
      <c r="J420" s="220"/>
      <c r="K420" s="220"/>
      <c r="L420" s="220"/>
      <c r="M420" s="220"/>
      <c r="N420" s="219"/>
      <c r="O420" s="219"/>
      <c r="P420" s="219"/>
      <c r="Q420" s="219"/>
      <c r="R420" s="220"/>
      <c r="S420" s="220"/>
      <c r="T420" s="220"/>
      <c r="U420" s="220"/>
      <c r="V420" s="220"/>
      <c r="W420" s="220"/>
      <c r="X420" s="220"/>
      <c r="Y420" s="220"/>
      <c r="Z420" s="210"/>
      <c r="AA420" s="210"/>
      <c r="AB420" s="210"/>
      <c r="AC420" s="210"/>
      <c r="AD420" s="210"/>
      <c r="AE420" s="210"/>
      <c r="AF420" s="210"/>
      <c r="AG420" s="210" t="s">
        <v>130</v>
      </c>
      <c r="AH420" s="210"/>
      <c r="AI420" s="210"/>
      <c r="AJ420" s="210"/>
      <c r="AK420" s="210"/>
      <c r="AL420" s="210"/>
      <c r="AM420" s="210"/>
      <c r="AN420" s="210"/>
      <c r="AO420" s="210"/>
      <c r="AP420" s="210"/>
      <c r="AQ420" s="210"/>
      <c r="AR420" s="210"/>
      <c r="AS420" s="210"/>
      <c r="AT420" s="210"/>
      <c r="AU420" s="210"/>
      <c r="AV420" s="210"/>
      <c r="AW420" s="210"/>
      <c r="AX420" s="210"/>
      <c r="AY420" s="210"/>
      <c r="AZ420" s="210"/>
      <c r="BA420" s="210"/>
      <c r="BB420" s="210"/>
      <c r="BC420" s="210"/>
      <c r="BD420" s="210"/>
      <c r="BE420" s="210"/>
      <c r="BF420" s="210"/>
      <c r="BG420" s="210"/>
      <c r="BH420" s="210"/>
    </row>
    <row r="421" spans="1:60" ht="43.5" outlineLevel="1" x14ac:dyDescent="0.2">
      <c r="A421" s="229">
        <v>103</v>
      </c>
      <c r="B421" s="230" t="s">
        <v>569</v>
      </c>
      <c r="C421" s="241" t="s">
        <v>570</v>
      </c>
      <c r="D421" s="231" t="s">
        <v>494</v>
      </c>
      <c r="E421" s="232">
        <v>4</v>
      </c>
      <c r="F421" s="233"/>
      <c r="G421" s="234">
        <f>ROUND(E421*F421,2)</f>
        <v>0</v>
      </c>
      <c r="H421" s="233"/>
      <c r="I421" s="234">
        <f>ROUND(E421*H421,2)</f>
        <v>0</v>
      </c>
      <c r="J421" s="233"/>
      <c r="K421" s="234">
        <f>ROUND(E421*J421,2)</f>
        <v>0</v>
      </c>
      <c r="L421" s="234">
        <v>21</v>
      </c>
      <c r="M421" s="234">
        <f>G421*(1+L421/100)</f>
        <v>0</v>
      </c>
      <c r="N421" s="232">
        <v>4.0500000000000001E-2</v>
      </c>
      <c r="O421" s="232">
        <f>ROUND(E421*N421,2)</f>
        <v>0.16</v>
      </c>
      <c r="P421" s="232">
        <v>0</v>
      </c>
      <c r="Q421" s="232">
        <f>ROUND(E421*P421,2)</f>
        <v>0</v>
      </c>
      <c r="R421" s="234" t="s">
        <v>356</v>
      </c>
      <c r="S421" s="234" t="s">
        <v>123</v>
      </c>
      <c r="T421" s="235" t="s">
        <v>123</v>
      </c>
      <c r="U421" s="220">
        <v>0</v>
      </c>
      <c r="V421" s="220">
        <f>ROUND(E421*U421,2)</f>
        <v>0</v>
      </c>
      <c r="W421" s="220"/>
      <c r="X421" s="220" t="s">
        <v>357</v>
      </c>
      <c r="Y421" s="220" t="s">
        <v>126</v>
      </c>
      <c r="Z421" s="210"/>
      <c r="AA421" s="210"/>
      <c r="AB421" s="210"/>
      <c r="AC421" s="210"/>
      <c r="AD421" s="210"/>
      <c r="AE421" s="210"/>
      <c r="AF421" s="210"/>
      <c r="AG421" s="210" t="s">
        <v>358</v>
      </c>
      <c r="AH421" s="210"/>
      <c r="AI421" s="210"/>
      <c r="AJ421" s="210"/>
      <c r="AK421" s="210"/>
      <c r="AL421" s="210"/>
      <c r="AM421" s="210"/>
      <c r="AN421" s="210"/>
      <c r="AO421" s="210"/>
      <c r="AP421" s="210"/>
      <c r="AQ421" s="210"/>
      <c r="AR421" s="210"/>
      <c r="AS421" s="210"/>
      <c r="AT421" s="210"/>
      <c r="AU421" s="210"/>
      <c r="AV421" s="210"/>
      <c r="AW421" s="210"/>
      <c r="AX421" s="210"/>
      <c r="AY421" s="210"/>
      <c r="AZ421" s="210"/>
      <c r="BA421" s="210"/>
      <c r="BB421" s="210"/>
      <c r="BC421" s="210"/>
      <c r="BD421" s="210"/>
      <c r="BE421" s="210"/>
      <c r="BF421" s="210"/>
      <c r="BG421" s="210"/>
      <c r="BH421" s="210"/>
    </row>
    <row r="422" spans="1:60" outlineLevel="2" x14ac:dyDescent="0.2">
      <c r="A422" s="217"/>
      <c r="B422" s="218"/>
      <c r="C422" s="255"/>
      <c r="D422" s="252"/>
      <c r="E422" s="252"/>
      <c r="F422" s="252"/>
      <c r="G422" s="252"/>
      <c r="H422" s="220"/>
      <c r="I422" s="220"/>
      <c r="J422" s="220"/>
      <c r="K422" s="220"/>
      <c r="L422" s="220"/>
      <c r="M422" s="220"/>
      <c r="N422" s="219"/>
      <c r="O422" s="219"/>
      <c r="P422" s="219"/>
      <c r="Q422" s="219"/>
      <c r="R422" s="220"/>
      <c r="S422" s="220"/>
      <c r="T422" s="220"/>
      <c r="U422" s="220"/>
      <c r="V422" s="220"/>
      <c r="W422" s="220"/>
      <c r="X422" s="220"/>
      <c r="Y422" s="220"/>
      <c r="Z422" s="210"/>
      <c r="AA422" s="210"/>
      <c r="AB422" s="210"/>
      <c r="AC422" s="210"/>
      <c r="AD422" s="210"/>
      <c r="AE422" s="210"/>
      <c r="AF422" s="210"/>
      <c r="AG422" s="210" t="s">
        <v>130</v>
      </c>
      <c r="AH422" s="210"/>
      <c r="AI422" s="210"/>
      <c r="AJ422" s="210"/>
      <c r="AK422" s="210"/>
      <c r="AL422" s="210"/>
      <c r="AM422" s="210"/>
      <c r="AN422" s="210"/>
      <c r="AO422" s="210"/>
      <c r="AP422" s="210"/>
      <c r="AQ422" s="210"/>
      <c r="AR422" s="210"/>
      <c r="AS422" s="210"/>
      <c r="AT422" s="210"/>
      <c r="AU422" s="210"/>
      <c r="AV422" s="210"/>
      <c r="AW422" s="210"/>
      <c r="AX422" s="210"/>
      <c r="AY422" s="210"/>
      <c r="AZ422" s="210"/>
      <c r="BA422" s="210"/>
      <c r="BB422" s="210"/>
      <c r="BC422" s="210"/>
      <c r="BD422" s="210"/>
      <c r="BE422" s="210"/>
      <c r="BF422" s="210"/>
      <c r="BG422" s="210"/>
      <c r="BH422" s="210"/>
    </row>
    <row r="423" spans="1:60" outlineLevel="1" x14ac:dyDescent="0.2">
      <c r="A423" s="229">
        <v>104</v>
      </c>
      <c r="B423" s="230" t="s">
        <v>571</v>
      </c>
      <c r="C423" s="241" t="s">
        <v>572</v>
      </c>
      <c r="D423" s="231" t="s">
        <v>494</v>
      </c>
      <c r="E423" s="232">
        <v>1</v>
      </c>
      <c r="F423" s="233"/>
      <c r="G423" s="234">
        <f>ROUND(E423*F423,2)</f>
        <v>0</v>
      </c>
      <c r="H423" s="233"/>
      <c r="I423" s="234">
        <f>ROUND(E423*H423,2)</f>
        <v>0</v>
      </c>
      <c r="J423" s="233"/>
      <c r="K423" s="234">
        <f>ROUND(E423*J423,2)</f>
        <v>0</v>
      </c>
      <c r="L423" s="234">
        <v>21</v>
      </c>
      <c r="M423" s="234">
        <f>G423*(1+L423/100)</f>
        <v>0</v>
      </c>
      <c r="N423" s="232">
        <v>3.5499999999999997E-2</v>
      </c>
      <c r="O423" s="232">
        <f>ROUND(E423*N423,2)</f>
        <v>0.04</v>
      </c>
      <c r="P423" s="232">
        <v>0</v>
      </c>
      <c r="Q423" s="232">
        <f>ROUND(E423*P423,2)</f>
        <v>0</v>
      </c>
      <c r="R423" s="234"/>
      <c r="S423" s="234" t="s">
        <v>179</v>
      </c>
      <c r="T423" s="235" t="s">
        <v>124</v>
      </c>
      <c r="U423" s="220">
        <v>0</v>
      </c>
      <c r="V423" s="220">
        <f>ROUND(E423*U423,2)</f>
        <v>0</v>
      </c>
      <c r="W423" s="220"/>
      <c r="X423" s="220" t="s">
        <v>357</v>
      </c>
      <c r="Y423" s="220" t="s">
        <v>126</v>
      </c>
      <c r="Z423" s="210"/>
      <c r="AA423" s="210"/>
      <c r="AB423" s="210"/>
      <c r="AC423" s="210"/>
      <c r="AD423" s="210"/>
      <c r="AE423" s="210"/>
      <c r="AF423" s="210"/>
      <c r="AG423" s="210" t="s">
        <v>358</v>
      </c>
      <c r="AH423" s="210"/>
      <c r="AI423" s="210"/>
      <c r="AJ423" s="210"/>
      <c r="AK423" s="210"/>
      <c r="AL423" s="210"/>
      <c r="AM423" s="210"/>
      <c r="AN423" s="210"/>
      <c r="AO423" s="210"/>
      <c r="AP423" s="210"/>
      <c r="AQ423" s="210"/>
      <c r="AR423" s="210"/>
      <c r="AS423" s="210"/>
      <c r="AT423" s="210"/>
      <c r="AU423" s="210"/>
      <c r="AV423" s="210"/>
      <c r="AW423" s="210"/>
      <c r="AX423" s="210"/>
      <c r="AY423" s="210"/>
      <c r="AZ423" s="210"/>
      <c r="BA423" s="210"/>
      <c r="BB423" s="210"/>
      <c r="BC423" s="210"/>
      <c r="BD423" s="210"/>
      <c r="BE423" s="210"/>
      <c r="BF423" s="210"/>
      <c r="BG423" s="210"/>
      <c r="BH423" s="210"/>
    </row>
    <row r="424" spans="1:60" outlineLevel="2" x14ac:dyDescent="0.2">
      <c r="A424" s="217"/>
      <c r="B424" s="218"/>
      <c r="C424" s="255"/>
      <c r="D424" s="252"/>
      <c r="E424" s="252"/>
      <c r="F424" s="252"/>
      <c r="G424" s="252"/>
      <c r="H424" s="220"/>
      <c r="I424" s="220"/>
      <c r="J424" s="220"/>
      <c r="K424" s="220"/>
      <c r="L424" s="220"/>
      <c r="M424" s="220"/>
      <c r="N424" s="219"/>
      <c r="O424" s="219"/>
      <c r="P424" s="219"/>
      <c r="Q424" s="219"/>
      <c r="R424" s="220"/>
      <c r="S424" s="220"/>
      <c r="T424" s="220"/>
      <c r="U424" s="220"/>
      <c r="V424" s="220"/>
      <c r="W424" s="220"/>
      <c r="X424" s="220"/>
      <c r="Y424" s="220"/>
      <c r="Z424" s="210"/>
      <c r="AA424" s="210"/>
      <c r="AB424" s="210"/>
      <c r="AC424" s="210"/>
      <c r="AD424" s="210"/>
      <c r="AE424" s="210"/>
      <c r="AF424" s="210"/>
      <c r="AG424" s="210" t="s">
        <v>130</v>
      </c>
      <c r="AH424" s="210"/>
      <c r="AI424" s="210"/>
      <c r="AJ424" s="210"/>
      <c r="AK424" s="210"/>
      <c r="AL424" s="210"/>
      <c r="AM424" s="210"/>
      <c r="AN424" s="210"/>
      <c r="AO424" s="210"/>
      <c r="AP424" s="210"/>
      <c r="AQ424" s="210"/>
      <c r="AR424" s="210"/>
      <c r="AS424" s="210"/>
      <c r="AT424" s="210"/>
      <c r="AU424" s="210"/>
      <c r="AV424" s="210"/>
      <c r="AW424" s="210"/>
      <c r="AX424" s="210"/>
      <c r="AY424" s="210"/>
      <c r="AZ424" s="210"/>
      <c r="BA424" s="210"/>
      <c r="BB424" s="210"/>
      <c r="BC424" s="210"/>
      <c r="BD424" s="210"/>
      <c r="BE424" s="210"/>
      <c r="BF424" s="210"/>
      <c r="BG424" s="210"/>
      <c r="BH424" s="210"/>
    </row>
    <row r="425" spans="1:60" outlineLevel="1" x14ac:dyDescent="0.2">
      <c r="A425" s="229">
        <v>105</v>
      </c>
      <c r="B425" s="230" t="s">
        <v>573</v>
      </c>
      <c r="C425" s="241" t="s">
        <v>574</v>
      </c>
      <c r="D425" s="231" t="s">
        <v>494</v>
      </c>
      <c r="E425" s="232">
        <v>1</v>
      </c>
      <c r="F425" s="233"/>
      <c r="G425" s="234">
        <f>ROUND(E425*F425,2)</f>
        <v>0</v>
      </c>
      <c r="H425" s="233"/>
      <c r="I425" s="234">
        <f>ROUND(E425*H425,2)</f>
        <v>0</v>
      </c>
      <c r="J425" s="233"/>
      <c r="K425" s="234">
        <f>ROUND(E425*J425,2)</f>
        <v>0</v>
      </c>
      <c r="L425" s="234">
        <v>21</v>
      </c>
      <c r="M425" s="234">
        <f>G425*(1+L425/100)</f>
        <v>0</v>
      </c>
      <c r="N425" s="232">
        <v>1.9E-3</v>
      </c>
      <c r="O425" s="232">
        <f>ROUND(E425*N425,2)</f>
        <v>0</v>
      </c>
      <c r="P425" s="232">
        <v>0</v>
      </c>
      <c r="Q425" s="232">
        <f>ROUND(E425*P425,2)</f>
        <v>0</v>
      </c>
      <c r="R425" s="234"/>
      <c r="S425" s="234" t="s">
        <v>179</v>
      </c>
      <c r="T425" s="235" t="s">
        <v>124</v>
      </c>
      <c r="U425" s="220">
        <v>0</v>
      </c>
      <c r="V425" s="220">
        <f>ROUND(E425*U425,2)</f>
        <v>0</v>
      </c>
      <c r="W425" s="220"/>
      <c r="X425" s="220" t="s">
        <v>357</v>
      </c>
      <c r="Y425" s="220" t="s">
        <v>126</v>
      </c>
      <c r="Z425" s="210"/>
      <c r="AA425" s="210"/>
      <c r="AB425" s="210"/>
      <c r="AC425" s="210"/>
      <c r="AD425" s="210"/>
      <c r="AE425" s="210"/>
      <c r="AF425" s="210"/>
      <c r="AG425" s="210" t="s">
        <v>358</v>
      </c>
      <c r="AH425" s="210"/>
      <c r="AI425" s="210"/>
      <c r="AJ425" s="210"/>
      <c r="AK425" s="210"/>
      <c r="AL425" s="210"/>
      <c r="AM425" s="210"/>
      <c r="AN425" s="210"/>
      <c r="AO425" s="210"/>
      <c r="AP425" s="210"/>
      <c r="AQ425" s="210"/>
      <c r="AR425" s="210"/>
      <c r="AS425" s="210"/>
      <c r="AT425" s="210"/>
      <c r="AU425" s="210"/>
      <c r="AV425" s="210"/>
      <c r="AW425" s="210"/>
      <c r="AX425" s="210"/>
      <c r="AY425" s="210"/>
      <c r="AZ425" s="210"/>
      <c r="BA425" s="210"/>
      <c r="BB425" s="210"/>
      <c r="BC425" s="210"/>
      <c r="BD425" s="210"/>
      <c r="BE425" s="210"/>
      <c r="BF425" s="210"/>
      <c r="BG425" s="210"/>
      <c r="BH425" s="210"/>
    </row>
    <row r="426" spans="1:60" outlineLevel="2" x14ac:dyDescent="0.2">
      <c r="A426" s="217"/>
      <c r="B426" s="218"/>
      <c r="C426" s="255"/>
      <c r="D426" s="252"/>
      <c r="E426" s="252"/>
      <c r="F426" s="252"/>
      <c r="G426" s="252"/>
      <c r="H426" s="220"/>
      <c r="I426" s="220"/>
      <c r="J426" s="220"/>
      <c r="K426" s="220"/>
      <c r="L426" s="220"/>
      <c r="M426" s="220"/>
      <c r="N426" s="219"/>
      <c r="O426" s="219"/>
      <c r="P426" s="219"/>
      <c r="Q426" s="219"/>
      <c r="R426" s="220"/>
      <c r="S426" s="220"/>
      <c r="T426" s="220"/>
      <c r="U426" s="220"/>
      <c r="V426" s="220"/>
      <c r="W426" s="220"/>
      <c r="X426" s="220"/>
      <c r="Y426" s="220"/>
      <c r="Z426" s="210"/>
      <c r="AA426" s="210"/>
      <c r="AB426" s="210"/>
      <c r="AC426" s="210"/>
      <c r="AD426" s="210"/>
      <c r="AE426" s="210"/>
      <c r="AF426" s="210"/>
      <c r="AG426" s="210" t="s">
        <v>130</v>
      </c>
      <c r="AH426" s="210"/>
      <c r="AI426" s="210"/>
      <c r="AJ426" s="210"/>
      <c r="AK426" s="210"/>
      <c r="AL426" s="210"/>
      <c r="AM426" s="210"/>
      <c r="AN426" s="210"/>
      <c r="AO426" s="210"/>
      <c r="AP426" s="210"/>
      <c r="AQ426" s="210"/>
      <c r="AR426" s="210"/>
      <c r="AS426" s="210"/>
      <c r="AT426" s="210"/>
      <c r="AU426" s="210"/>
      <c r="AV426" s="210"/>
      <c r="AW426" s="210"/>
      <c r="AX426" s="210"/>
      <c r="AY426" s="210"/>
      <c r="AZ426" s="210"/>
      <c r="BA426" s="210"/>
      <c r="BB426" s="210"/>
      <c r="BC426" s="210"/>
      <c r="BD426" s="210"/>
      <c r="BE426" s="210"/>
      <c r="BF426" s="210"/>
      <c r="BG426" s="210"/>
      <c r="BH426" s="210"/>
    </row>
    <row r="427" spans="1:60" outlineLevel="1" x14ac:dyDescent="0.2">
      <c r="A427" s="229">
        <v>106</v>
      </c>
      <c r="B427" s="230" t="s">
        <v>575</v>
      </c>
      <c r="C427" s="241" t="s">
        <v>576</v>
      </c>
      <c r="D427" s="231" t="s">
        <v>494</v>
      </c>
      <c r="E427" s="232">
        <v>5</v>
      </c>
      <c r="F427" s="233"/>
      <c r="G427" s="234">
        <f>ROUND(E427*F427,2)</f>
        <v>0</v>
      </c>
      <c r="H427" s="233"/>
      <c r="I427" s="234">
        <f>ROUND(E427*H427,2)</f>
        <v>0</v>
      </c>
      <c r="J427" s="233"/>
      <c r="K427" s="234">
        <f>ROUND(E427*J427,2)</f>
        <v>0</v>
      </c>
      <c r="L427" s="234">
        <v>21</v>
      </c>
      <c r="M427" s="234">
        <f>G427*(1+L427/100)</f>
        <v>0</v>
      </c>
      <c r="N427" s="232">
        <v>0</v>
      </c>
      <c r="O427" s="232">
        <f>ROUND(E427*N427,2)</f>
        <v>0</v>
      </c>
      <c r="P427" s="232">
        <v>0</v>
      </c>
      <c r="Q427" s="232">
        <f>ROUND(E427*P427,2)</f>
        <v>0</v>
      </c>
      <c r="R427" s="234" t="s">
        <v>356</v>
      </c>
      <c r="S427" s="234" t="s">
        <v>123</v>
      </c>
      <c r="T427" s="235" t="s">
        <v>123</v>
      </c>
      <c r="U427" s="220">
        <v>0</v>
      </c>
      <c r="V427" s="220">
        <f>ROUND(E427*U427,2)</f>
        <v>0</v>
      </c>
      <c r="W427" s="220"/>
      <c r="X427" s="220" t="s">
        <v>357</v>
      </c>
      <c r="Y427" s="220" t="s">
        <v>126</v>
      </c>
      <c r="Z427" s="210"/>
      <c r="AA427" s="210"/>
      <c r="AB427" s="210"/>
      <c r="AC427" s="210"/>
      <c r="AD427" s="210"/>
      <c r="AE427" s="210"/>
      <c r="AF427" s="210"/>
      <c r="AG427" s="210" t="s">
        <v>358</v>
      </c>
      <c r="AH427" s="210"/>
      <c r="AI427" s="210"/>
      <c r="AJ427" s="210"/>
      <c r="AK427" s="210"/>
      <c r="AL427" s="210"/>
      <c r="AM427" s="210"/>
      <c r="AN427" s="210"/>
      <c r="AO427" s="210"/>
      <c r="AP427" s="210"/>
      <c r="AQ427" s="210"/>
      <c r="AR427" s="210"/>
      <c r="AS427" s="210"/>
      <c r="AT427" s="210"/>
      <c r="AU427" s="210"/>
      <c r="AV427" s="210"/>
      <c r="AW427" s="210"/>
      <c r="AX427" s="210"/>
      <c r="AY427" s="210"/>
      <c r="AZ427" s="210"/>
      <c r="BA427" s="210"/>
      <c r="BB427" s="210"/>
      <c r="BC427" s="210"/>
      <c r="BD427" s="210"/>
      <c r="BE427" s="210"/>
      <c r="BF427" s="210"/>
      <c r="BG427" s="210"/>
      <c r="BH427" s="210"/>
    </row>
    <row r="428" spans="1:60" outlineLevel="2" x14ac:dyDescent="0.2">
      <c r="A428" s="217"/>
      <c r="B428" s="218"/>
      <c r="C428" s="255"/>
      <c r="D428" s="252"/>
      <c r="E428" s="252"/>
      <c r="F428" s="252"/>
      <c r="G428" s="252"/>
      <c r="H428" s="220"/>
      <c r="I428" s="220"/>
      <c r="J428" s="220"/>
      <c r="K428" s="220"/>
      <c r="L428" s="220"/>
      <c r="M428" s="220"/>
      <c r="N428" s="219"/>
      <c r="O428" s="219"/>
      <c r="P428" s="219"/>
      <c r="Q428" s="219"/>
      <c r="R428" s="220"/>
      <c r="S428" s="220"/>
      <c r="T428" s="220"/>
      <c r="U428" s="220"/>
      <c r="V428" s="220"/>
      <c r="W428" s="220"/>
      <c r="X428" s="220"/>
      <c r="Y428" s="220"/>
      <c r="Z428" s="210"/>
      <c r="AA428" s="210"/>
      <c r="AB428" s="210"/>
      <c r="AC428" s="210"/>
      <c r="AD428" s="210"/>
      <c r="AE428" s="210"/>
      <c r="AF428" s="210"/>
      <c r="AG428" s="210" t="s">
        <v>130</v>
      </c>
      <c r="AH428" s="210"/>
      <c r="AI428" s="210"/>
      <c r="AJ428" s="210"/>
      <c r="AK428" s="210"/>
      <c r="AL428" s="210"/>
      <c r="AM428" s="210"/>
      <c r="AN428" s="210"/>
      <c r="AO428" s="210"/>
      <c r="AP428" s="210"/>
      <c r="AQ428" s="210"/>
      <c r="AR428" s="210"/>
      <c r="AS428" s="210"/>
      <c r="AT428" s="210"/>
      <c r="AU428" s="210"/>
      <c r="AV428" s="210"/>
      <c r="AW428" s="210"/>
      <c r="AX428" s="210"/>
      <c r="AY428" s="210"/>
      <c r="AZ428" s="210"/>
      <c r="BA428" s="210"/>
      <c r="BB428" s="210"/>
      <c r="BC428" s="210"/>
      <c r="BD428" s="210"/>
      <c r="BE428" s="210"/>
      <c r="BF428" s="210"/>
      <c r="BG428" s="210"/>
      <c r="BH428" s="210"/>
    </row>
    <row r="429" spans="1:60" ht="21.75" outlineLevel="1" x14ac:dyDescent="0.2">
      <c r="A429" s="229">
        <v>107</v>
      </c>
      <c r="B429" s="230" t="s">
        <v>577</v>
      </c>
      <c r="C429" s="241" t="s">
        <v>578</v>
      </c>
      <c r="D429" s="231" t="s">
        <v>494</v>
      </c>
      <c r="E429" s="232">
        <v>1</v>
      </c>
      <c r="F429" s="233"/>
      <c r="G429" s="234">
        <f>ROUND(E429*F429,2)</f>
        <v>0</v>
      </c>
      <c r="H429" s="233"/>
      <c r="I429" s="234">
        <f>ROUND(E429*H429,2)</f>
        <v>0</v>
      </c>
      <c r="J429" s="233"/>
      <c r="K429" s="234">
        <f>ROUND(E429*J429,2)</f>
        <v>0</v>
      </c>
      <c r="L429" s="234">
        <v>21</v>
      </c>
      <c r="M429" s="234">
        <f>G429*(1+L429/100)</f>
        <v>0</v>
      </c>
      <c r="N429" s="232">
        <v>7.3000000000000001E-3</v>
      </c>
      <c r="O429" s="232">
        <f>ROUND(E429*N429,2)</f>
        <v>0.01</v>
      </c>
      <c r="P429" s="232">
        <v>0</v>
      </c>
      <c r="Q429" s="232">
        <f>ROUND(E429*P429,2)</f>
        <v>0</v>
      </c>
      <c r="R429" s="234" t="s">
        <v>356</v>
      </c>
      <c r="S429" s="234" t="s">
        <v>123</v>
      </c>
      <c r="T429" s="235" t="s">
        <v>123</v>
      </c>
      <c r="U429" s="220">
        <v>0</v>
      </c>
      <c r="V429" s="220">
        <f>ROUND(E429*U429,2)</f>
        <v>0</v>
      </c>
      <c r="W429" s="220"/>
      <c r="X429" s="220" t="s">
        <v>357</v>
      </c>
      <c r="Y429" s="220" t="s">
        <v>126</v>
      </c>
      <c r="Z429" s="210"/>
      <c r="AA429" s="210"/>
      <c r="AB429" s="210"/>
      <c r="AC429" s="210"/>
      <c r="AD429" s="210"/>
      <c r="AE429" s="210"/>
      <c r="AF429" s="210"/>
      <c r="AG429" s="210" t="s">
        <v>358</v>
      </c>
      <c r="AH429" s="210"/>
      <c r="AI429" s="210"/>
      <c r="AJ429" s="210"/>
      <c r="AK429" s="210"/>
      <c r="AL429" s="210"/>
      <c r="AM429" s="210"/>
      <c r="AN429" s="210"/>
      <c r="AO429" s="210"/>
      <c r="AP429" s="210"/>
      <c r="AQ429" s="210"/>
      <c r="AR429" s="210"/>
      <c r="AS429" s="210"/>
      <c r="AT429" s="210"/>
      <c r="AU429" s="210"/>
      <c r="AV429" s="210"/>
      <c r="AW429" s="210"/>
      <c r="AX429" s="210"/>
      <c r="AY429" s="210"/>
      <c r="AZ429" s="210"/>
      <c r="BA429" s="210"/>
      <c r="BB429" s="210"/>
      <c r="BC429" s="210"/>
      <c r="BD429" s="210"/>
      <c r="BE429" s="210"/>
      <c r="BF429" s="210"/>
      <c r="BG429" s="210"/>
      <c r="BH429" s="210"/>
    </row>
    <row r="430" spans="1:60" outlineLevel="2" x14ac:dyDescent="0.2">
      <c r="A430" s="217"/>
      <c r="B430" s="218"/>
      <c r="C430" s="255"/>
      <c r="D430" s="252"/>
      <c r="E430" s="252"/>
      <c r="F430" s="252"/>
      <c r="G430" s="252"/>
      <c r="H430" s="220"/>
      <c r="I430" s="220"/>
      <c r="J430" s="220"/>
      <c r="K430" s="220"/>
      <c r="L430" s="220"/>
      <c r="M430" s="220"/>
      <c r="N430" s="219"/>
      <c r="O430" s="219"/>
      <c r="P430" s="219"/>
      <c r="Q430" s="219"/>
      <c r="R430" s="220"/>
      <c r="S430" s="220"/>
      <c r="T430" s="220"/>
      <c r="U430" s="220"/>
      <c r="V430" s="220"/>
      <c r="W430" s="220"/>
      <c r="X430" s="220"/>
      <c r="Y430" s="220"/>
      <c r="Z430" s="210"/>
      <c r="AA430" s="210"/>
      <c r="AB430" s="210"/>
      <c r="AC430" s="210"/>
      <c r="AD430" s="210"/>
      <c r="AE430" s="210"/>
      <c r="AF430" s="210"/>
      <c r="AG430" s="210" t="s">
        <v>130</v>
      </c>
      <c r="AH430" s="210"/>
      <c r="AI430" s="210"/>
      <c r="AJ430" s="210"/>
      <c r="AK430" s="210"/>
      <c r="AL430" s="210"/>
      <c r="AM430" s="210"/>
      <c r="AN430" s="210"/>
      <c r="AO430" s="210"/>
      <c r="AP430" s="210"/>
      <c r="AQ430" s="210"/>
      <c r="AR430" s="210"/>
      <c r="AS430" s="210"/>
      <c r="AT430" s="210"/>
      <c r="AU430" s="210"/>
      <c r="AV430" s="210"/>
      <c r="AW430" s="210"/>
      <c r="AX430" s="210"/>
      <c r="AY430" s="210"/>
      <c r="AZ430" s="210"/>
      <c r="BA430" s="210"/>
      <c r="BB430" s="210"/>
      <c r="BC430" s="210"/>
      <c r="BD430" s="210"/>
      <c r="BE430" s="210"/>
      <c r="BF430" s="210"/>
      <c r="BG430" s="210"/>
      <c r="BH430" s="210"/>
    </row>
    <row r="431" spans="1:60" ht="21.75" outlineLevel="1" x14ac:dyDescent="0.2">
      <c r="A431" s="229">
        <v>108</v>
      </c>
      <c r="B431" s="230" t="s">
        <v>579</v>
      </c>
      <c r="C431" s="241" t="s">
        <v>580</v>
      </c>
      <c r="D431" s="231" t="s">
        <v>494</v>
      </c>
      <c r="E431" s="232">
        <v>4</v>
      </c>
      <c r="F431" s="233"/>
      <c r="G431" s="234">
        <f>ROUND(E431*F431,2)</f>
        <v>0</v>
      </c>
      <c r="H431" s="233"/>
      <c r="I431" s="234">
        <f>ROUND(E431*H431,2)</f>
        <v>0</v>
      </c>
      <c r="J431" s="233"/>
      <c r="K431" s="234">
        <f>ROUND(E431*J431,2)</f>
        <v>0</v>
      </c>
      <c r="L431" s="234">
        <v>21</v>
      </c>
      <c r="M431" s="234">
        <f>G431*(1+L431/100)</f>
        <v>0</v>
      </c>
      <c r="N431" s="232">
        <v>7.3000000000000001E-3</v>
      </c>
      <c r="O431" s="232">
        <f>ROUND(E431*N431,2)</f>
        <v>0.03</v>
      </c>
      <c r="P431" s="232">
        <v>0</v>
      </c>
      <c r="Q431" s="232">
        <f>ROUND(E431*P431,2)</f>
        <v>0</v>
      </c>
      <c r="R431" s="234" t="s">
        <v>356</v>
      </c>
      <c r="S431" s="234" t="s">
        <v>123</v>
      </c>
      <c r="T431" s="235" t="s">
        <v>123</v>
      </c>
      <c r="U431" s="220">
        <v>0</v>
      </c>
      <c r="V431" s="220">
        <f>ROUND(E431*U431,2)</f>
        <v>0</v>
      </c>
      <c r="W431" s="220"/>
      <c r="X431" s="220" t="s">
        <v>357</v>
      </c>
      <c r="Y431" s="220" t="s">
        <v>126</v>
      </c>
      <c r="Z431" s="210"/>
      <c r="AA431" s="210"/>
      <c r="AB431" s="210"/>
      <c r="AC431" s="210"/>
      <c r="AD431" s="210"/>
      <c r="AE431" s="210"/>
      <c r="AF431" s="210"/>
      <c r="AG431" s="210" t="s">
        <v>358</v>
      </c>
      <c r="AH431" s="210"/>
      <c r="AI431" s="210"/>
      <c r="AJ431" s="210"/>
      <c r="AK431" s="210"/>
      <c r="AL431" s="210"/>
      <c r="AM431" s="210"/>
      <c r="AN431" s="210"/>
      <c r="AO431" s="210"/>
      <c r="AP431" s="210"/>
      <c r="AQ431" s="210"/>
      <c r="AR431" s="210"/>
      <c r="AS431" s="210"/>
      <c r="AT431" s="210"/>
      <c r="AU431" s="210"/>
      <c r="AV431" s="210"/>
      <c r="AW431" s="210"/>
      <c r="AX431" s="210"/>
      <c r="AY431" s="210"/>
      <c r="AZ431" s="210"/>
      <c r="BA431" s="210"/>
      <c r="BB431" s="210"/>
      <c r="BC431" s="210"/>
      <c r="BD431" s="210"/>
      <c r="BE431" s="210"/>
      <c r="BF431" s="210"/>
      <c r="BG431" s="210"/>
      <c r="BH431" s="210"/>
    </row>
    <row r="432" spans="1:60" outlineLevel="2" x14ac:dyDescent="0.2">
      <c r="A432" s="217"/>
      <c r="B432" s="218"/>
      <c r="C432" s="255"/>
      <c r="D432" s="252"/>
      <c r="E432" s="252"/>
      <c r="F432" s="252"/>
      <c r="G432" s="252"/>
      <c r="H432" s="220"/>
      <c r="I432" s="220"/>
      <c r="J432" s="220"/>
      <c r="K432" s="220"/>
      <c r="L432" s="220"/>
      <c r="M432" s="220"/>
      <c r="N432" s="219"/>
      <c r="O432" s="219"/>
      <c r="P432" s="219"/>
      <c r="Q432" s="219"/>
      <c r="R432" s="220"/>
      <c r="S432" s="220"/>
      <c r="T432" s="220"/>
      <c r="U432" s="220"/>
      <c r="V432" s="220"/>
      <c r="W432" s="220"/>
      <c r="X432" s="220"/>
      <c r="Y432" s="220"/>
      <c r="Z432" s="210"/>
      <c r="AA432" s="210"/>
      <c r="AB432" s="210"/>
      <c r="AC432" s="210"/>
      <c r="AD432" s="210"/>
      <c r="AE432" s="210"/>
      <c r="AF432" s="210"/>
      <c r="AG432" s="210" t="s">
        <v>130</v>
      </c>
      <c r="AH432" s="210"/>
      <c r="AI432" s="210"/>
      <c r="AJ432" s="210"/>
      <c r="AK432" s="210"/>
      <c r="AL432" s="210"/>
      <c r="AM432" s="210"/>
      <c r="AN432" s="210"/>
      <c r="AO432" s="210"/>
      <c r="AP432" s="210"/>
      <c r="AQ432" s="210"/>
      <c r="AR432" s="210"/>
      <c r="AS432" s="210"/>
      <c r="AT432" s="210"/>
      <c r="AU432" s="210"/>
      <c r="AV432" s="210"/>
      <c r="AW432" s="210"/>
      <c r="AX432" s="210"/>
      <c r="AY432" s="210"/>
      <c r="AZ432" s="210"/>
      <c r="BA432" s="210"/>
      <c r="BB432" s="210"/>
      <c r="BC432" s="210"/>
      <c r="BD432" s="210"/>
      <c r="BE432" s="210"/>
      <c r="BF432" s="210"/>
      <c r="BG432" s="210"/>
      <c r="BH432" s="210"/>
    </row>
    <row r="433" spans="1:60" ht="21.75" outlineLevel="1" x14ac:dyDescent="0.2">
      <c r="A433" s="229">
        <v>109</v>
      </c>
      <c r="B433" s="230" t="s">
        <v>581</v>
      </c>
      <c r="C433" s="241" t="s">
        <v>582</v>
      </c>
      <c r="D433" s="231" t="s">
        <v>494</v>
      </c>
      <c r="E433" s="232">
        <v>2</v>
      </c>
      <c r="F433" s="233"/>
      <c r="G433" s="234">
        <f>ROUND(E433*F433,2)</f>
        <v>0</v>
      </c>
      <c r="H433" s="233"/>
      <c r="I433" s="234">
        <f>ROUND(E433*H433,2)</f>
        <v>0</v>
      </c>
      <c r="J433" s="233"/>
      <c r="K433" s="234">
        <f>ROUND(E433*J433,2)</f>
        <v>0</v>
      </c>
      <c r="L433" s="234">
        <v>21</v>
      </c>
      <c r="M433" s="234">
        <f>G433*(1+L433/100)</f>
        <v>0</v>
      </c>
      <c r="N433" s="232">
        <v>1.67E-2</v>
      </c>
      <c r="O433" s="232">
        <f>ROUND(E433*N433,2)</f>
        <v>0.03</v>
      </c>
      <c r="P433" s="232">
        <v>0</v>
      </c>
      <c r="Q433" s="232">
        <f>ROUND(E433*P433,2)</f>
        <v>0</v>
      </c>
      <c r="R433" s="234" t="s">
        <v>356</v>
      </c>
      <c r="S433" s="234" t="s">
        <v>123</v>
      </c>
      <c r="T433" s="235" t="s">
        <v>123</v>
      </c>
      <c r="U433" s="220">
        <v>0</v>
      </c>
      <c r="V433" s="220">
        <f>ROUND(E433*U433,2)</f>
        <v>0</v>
      </c>
      <c r="W433" s="220"/>
      <c r="X433" s="220" t="s">
        <v>357</v>
      </c>
      <c r="Y433" s="220" t="s">
        <v>126</v>
      </c>
      <c r="Z433" s="210"/>
      <c r="AA433" s="210"/>
      <c r="AB433" s="210"/>
      <c r="AC433" s="210"/>
      <c r="AD433" s="210"/>
      <c r="AE433" s="210"/>
      <c r="AF433" s="210"/>
      <c r="AG433" s="210" t="s">
        <v>358</v>
      </c>
      <c r="AH433" s="210"/>
      <c r="AI433" s="210"/>
      <c r="AJ433" s="210"/>
      <c r="AK433" s="210"/>
      <c r="AL433" s="210"/>
      <c r="AM433" s="210"/>
      <c r="AN433" s="210"/>
      <c r="AO433" s="210"/>
      <c r="AP433" s="210"/>
      <c r="AQ433" s="210"/>
      <c r="AR433" s="210"/>
      <c r="AS433" s="210"/>
      <c r="AT433" s="210"/>
      <c r="AU433" s="210"/>
      <c r="AV433" s="210"/>
      <c r="AW433" s="210"/>
      <c r="AX433" s="210"/>
      <c r="AY433" s="210"/>
      <c r="AZ433" s="210"/>
      <c r="BA433" s="210"/>
      <c r="BB433" s="210"/>
      <c r="BC433" s="210"/>
      <c r="BD433" s="210"/>
      <c r="BE433" s="210"/>
      <c r="BF433" s="210"/>
      <c r="BG433" s="210"/>
      <c r="BH433" s="210"/>
    </row>
    <row r="434" spans="1:60" outlineLevel="2" x14ac:dyDescent="0.2">
      <c r="A434" s="217"/>
      <c r="B434" s="218"/>
      <c r="C434" s="255"/>
      <c r="D434" s="252"/>
      <c r="E434" s="252"/>
      <c r="F434" s="252"/>
      <c r="G434" s="252"/>
      <c r="H434" s="220"/>
      <c r="I434" s="220"/>
      <c r="J434" s="220"/>
      <c r="K434" s="220"/>
      <c r="L434" s="220"/>
      <c r="M434" s="220"/>
      <c r="N434" s="219"/>
      <c r="O434" s="219"/>
      <c r="P434" s="219"/>
      <c r="Q434" s="219"/>
      <c r="R434" s="220"/>
      <c r="S434" s="220"/>
      <c r="T434" s="220"/>
      <c r="U434" s="220"/>
      <c r="V434" s="220"/>
      <c r="W434" s="220"/>
      <c r="X434" s="220"/>
      <c r="Y434" s="220"/>
      <c r="Z434" s="210"/>
      <c r="AA434" s="210"/>
      <c r="AB434" s="210"/>
      <c r="AC434" s="210"/>
      <c r="AD434" s="210"/>
      <c r="AE434" s="210"/>
      <c r="AF434" s="210"/>
      <c r="AG434" s="210" t="s">
        <v>130</v>
      </c>
      <c r="AH434" s="210"/>
      <c r="AI434" s="210"/>
      <c r="AJ434" s="210"/>
      <c r="AK434" s="210"/>
      <c r="AL434" s="210"/>
      <c r="AM434" s="210"/>
      <c r="AN434" s="210"/>
      <c r="AO434" s="210"/>
      <c r="AP434" s="210"/>
      <c r="AQ434" s="210"/>
      <c r="AR434" s="210"/>
      <c r="AS434" s="210"/>
      <c r="AT434" s="210"/>
      <c r="AU434" s="210"/>
      <c r="AV434" s="210"/>
      <c r="AW434" s="210"/>
      <c r="AX434" s="210"/>
      <c r="AY434" s="210"/>
      <c r="AZ434" s="210"/>
      <c r="BA434" s="210"/>
      <c r="BB434" s="210"/>
      <c r="BC434" s="210"/>
      <c r="BD434" s="210"/>
      <c r="BE434" s="210"/>
      <c r="BF434" s="210"/>
      <c r="BG434" s="210"/>
      <c r="BH434" s="210"/>
    </row>
    <row r="435" spans="1:60" ht="21.75" outlineLevel="1" x14ac:dyDescent="0.2">
      <c r="A435" s="229">
        <v>110</v>
      </c>
      <c r="B435" s="230" t="s">
        <v>583</v>
      </c>
      <c r="C435" s="241" t="s">
        <v>584</v>
      </c>
      <c r="D435" s="231" t="s">
        <v>494</v>
      </c>
      <c r="E435" s="232">
        <v>2</v>
      </c>
      <c r="F435" s="233"/>
      <c r="G435" s="234">
        <f>ROUND(E435*F435,2)</f>
        <v>0</v>
      </c>
      <c r="H435" s="233"/>
      <c r="I435" s="234">
        <f>ROUND(E435*H435,2)</f>
        <v>0</v>
      </c>
      <c r="J435" s="233"/>
      <c r="K435" s="234">
        <f>ROUND(E435*J435,2)</f>
        <v>0</v>
      </c>
      <c r="L435" s="234">
        <v>21</v>
      </c>
      <c r="M435" s="234">
        <f>G435*(1+L435/100)</f>
        <v>0</v>
      </c>
      <c r="N435" s="232">
        <v>2.4799999999999999E-2</v>
      </c>
      <c r="O435" s="232">
        <f>ROUND(E435*N435,2)</f>
        <v>0.05</v>
      </c>
      <c r="P435" s="232">
        <v>0</v>
      </c>
      <c r="Q435" s="232">
        <f>ROUND(E435*P435,2)</f>
        <v>0</v>
      </c>
      <c r="R435" s="234"/>
      <c r="S435" s="234" t="s">
        <v>179</v>
      </c>
      <c r="T435" s="235" t="s">
        <v>124</v>
      </c>
      <c r="U435" s="220">
        <v>0</v>
      </c>
      <c r="V435" s="220">
        <f>ROUND(E435*U435,2)</f>
        <v>0</v>
      </c>
      <c r="W435" s="220"/>
      <c r="X435" s="220" t="s">
        <v>357</v>
      </c>
      <c r="Y435" s="220" t="s">
        <v>126</v>
      </c>
      <c r="Z435" s="210"/>
      <c r="AA435" s="210"/>
      <c r="AB435" s="210"/>
      <c r="AC435" s="210"/>
      <c r="AD435" s="210"/>
      <c r="AE435" s="210"/>
      <c r="AF435" s="210"/>
      <c r="AG435" s="210" t="s">
        <v>358</v>
      </c>
      <c r="AH435" s="210"/>
      <c r="AI435" s="210"/>
      <c r="AJ435" s="210"/>
      <c r="AK435" s="210"/>
      <c r="AL435" s="210"/>
      <c r="AM435" s="210"/>
      <c r="AN435" s="210"/>
      <c r="AO435" s="210"/>
      <c r="AP435" s="210"/>
      <c r="AQ435" s="210"/>
      <c r="AR435" s="210"/>
      <c r="AS435" s="210"/>
      <c r="AT435" s="210"/>
      <c r="AU435" s="210"/>
      <c r="AV435" s="210"/>
      <c r="AW435" s="210"/>
      <c r="AX435" s="210"/>
      <c r="AY435" s="210"/>
      <c r="AZ435" s="210"/>
      <c r="BA435" s="210"/>
      <c r="BB435" s="210"/>
      <c r="BC435" s="210"/>
      <c r="BD435" s="210"/>
      <c r="BE435" s="210"/>
      <c r="BF435" s="210"/>
      <c r="BG435" s="210"/>
      <c r="BH435" s="210"/>
    </row>
    <row r="436" spans="1:60" outlineLevel="2" x14ac:dyDescent="0.2">
      <c r="A436" s="217"/>
      <c r="B436" s="218"/>
      <c r="C436" s="255"/>
      <c r="D436" s="252"/>
      <c r="E436" s="252"/>
      <c r="F436" s="252"/>
      <c r="G436" s="252"/>
      <c r="H436" s="220"/>
      <c r="I436" s="220"/>
      <c r="J436" s="220"/>
      <c r="K436" s="220"/>
      <c r="L436" s="220"/>
      <c r="M436" s="220"/>
      <c r="N436" s="219"/>
      <c r="O436" s="219"/>
      <c r="P436" s="219"/>
      <c r="Q436" s="219"/>
      <c r="R436" s="220"/>
      <c r="S436" s="220"/>
      <c r="T436" s="220"/>
      <c r="U436" s="220"/>
      <c r="V436" s="220"/>
      <c r="W436" s="220"/>
      <c r="X436" s="220"/>
      <c r="Y436" s="220"/>
      <c r="Z436" s="210"/>
      <c r="AA436" s="210"/>
      <c r="AB436" s="210"/>
      <c r="AC436" s="210"/>
      <c r="AD436" s="210"/>
      <c r="AE436" s="210"/>
      <c r="AF436" s="210"/>
      <c r="AG436" s="210" t="s">
        <v>130</v>
      </c>
      <c r="AH436" s="210"/>
      <c r="AI436" s="210"/>
      <c r="AJ436" s="210"/>
      <c r="AK436" s="210"/>
      <c r="AL436" s="210"/>
      <c r="AM436" s="210"/>
      <c r="AN436" s="210"/>
      <c r="AO436" s="210"/>
      <c r="AP436" s="210"/>
      <c r="AQ436" s="210"/>
      <c r="AR436" s="210"/>
      <c r="AS436" s="210"/>
      <c r="AT436" s="210"/>
      <c r="AU436" s="210"/>
      <c r="AV436" s="210"/>
      <c r="AW436" s="210"/>
      <c r="AX436" s="210"/>
      <c r="AY436" s="210"/>
      <c r="AZ436" s="210"/>
      <c r="BA436" s="210"/>
      <c r="BB436" s="210"/>
      <c r="BC436" s="210"/>
      <c r="BD436" s="210"/>
      <c r="BE436" s="210"/>
      <c r="BF436" s="210"/>
      <c r="BG436" s="210"/>
      <c r="BH436" s="210"/>
    </row>
    <row r="437" spans="1:60" ht="21.75" outlineLevel="1" x14ac:dyDescent="0.2">
      <c r="A437" s="229">
        <v>111</v>
      </c>
      <c r="B437" s="230" t="s">
        <v>585</v>
      </c>
      <c r="C437" s="241" t="s">
        <v>586</v>
      </c>
      <c r="D437" s="231" t="s">
        <v>494</v>
      </c>
      <c r="E437" s="232">
        <v>1</v>
      </c>
      <c r="F437" s="233"/>
      <c r="G437" s="234">
        <f>ROUND(E437*F437,2)</f>
        <v>0</v>
      </c>
      <c r="H437" s="233"/>
      <c r="I437" s="234">
        <f>ROUND(E437*H437,2)</f>
        <v>0</v>
      </c>
      <c r="J437" s="233"/>
      <c r="K437" s="234">
        <f>ROUND(E437*J437,2)</f>
        <v>0</v>
      </c>
      <c r="L437" s="234">
        <v>21</v>
      </c>
      <c r="M437" s="234">
        <f>G437*(1+L437/100)</f>
        <v>0</v>
      </c>
      <c r="N437" s="232">
        <v>2.4799999999999999E-2</v>
      </c>
      <c r="O437" s="232">
        <f>ROUND(E437*N437,2)</f>
        <v>0.02</v>
      </c>
      <c r="P437" s="232">
        <v>0</v>
      </c>
      <c r="Q437" s="232">
        <f>ROUND(E437*P437,2)</f>
        <v>0</v>
      </c>
      <c r="R437" s="234"/>
      <c r="S437" s="234" t="s">
        <v>179</v>
      </c>
      <c r="T437" s="235" t="s">
        <v>124</v>
      </c>
      <c r="U437" s="220">
        <v>0</v>
      </c>
      <c r="V437" s="220">
        <f>ROUND(E437*U437,2)</f>
        <v>0</v>
      </c>
      <c r="W437" s="220"/>
      <c r="X437" s="220" t="s">
        <v>357</v>
      </c>
      <c r="Y437" s="220" t="s">
        <v>126</v>
      </c>
      <c r="Z437" s="210"/>
      <c r="AA437" s="210"/>
      <c r="AB437" s="210"/>
      <c r="AC437" s="210"/>
      <c r="AD437" s="210"/>
      <c r="AE437" s="210"/>
      <c r="AF437" s="210"/>
      <c r="AG437" s="210" t="s">
        <v>358</v>
      </c>
      <c r="AH437" s="210"/>
      <c r="AI437" s="210"/>
      <c r="AJ437" s="210"/>
      <c r="AK437" s="210"/>
      <c r="AL437" s="210"/>
      <c r="AM437" s="210"/>
      <c r="AN437" s="210"/>
      <c r="AO437" s="210"/>
      <c r="AP437" s="210"/>
      <c r="AQ437" s="210"/>
      <c r="AR437" s="210"/>
      <c r="AS437" s="210"/>
      <c r="AT437" s="210"/>
      <c r="AU437" s="210"/>
      <c r="AV437" s="210"/>
      <c r="AW437" s="210"/>
      <c r="AX437" s="210"/>
      <c r="AY437" s="210"/>
      <c r="AZ437" s="210"/>
      <c r="BA437" s="210"/>
      <c r="BB437" s="210"/>
      <c r="BC437" s="210"/>
      <c r="BD437" s="210"/>
      <c r="BE437" s="210"/>
      <c r="BF437" s="210"/>
      <c r="BG437" s="210"/>
      <c r="BH437" s="210"/>
    </row>
    <row r="438" spans="1:60" outlineLevel="2" x14ac:dyDescent="0.2">
      <c r="A438" s="217"/>
      <c r="B438" s="218"/>
      <c r="C438" s="255"/>
      <c r="D438" s="252"/>
      <c r="E438" s="252"/>
      <c r="F438" s="252"/>
      <c r="G438" s="252"/>
      <c r="H438" s="220"/>
      <c r="I438" s="220"/>
      <c r="J438" s="220"/>
      <c r="K438" s="220"/>
      <c r="L438" s="220"/>
      <c r="M438" s="220"/>
      <c r="N438" s="219"/>
      <c r="O438" s="219"/>
      <c r="P438" s="219"/>
      <c r="Q438" s="219"/>
      <c r="R438" s="220"/>
      <c r="S438" s="220"/>
      <c r="T438" s="220"/>
      <c r="U438" s="220"/>
      <c r="V438" s="220"/>
      <c r="W438" s="220"/>
      <c r="X438" s="220"/>
      <c r="Y438" s="220"/>
      <c r="Z438" s="210"/>
      <c r="AA438" s="210"/>
      <c r="AB438" s="210"/>
      <c r="AC438" s="210"/>
      <c r="AD438" s="210"/>
      <c r="AE438" s="210"/>
      <c r="AF438" s="210"/>
      <c r="AG438" s="210" t="s">
        <v>130</v>
      </c>
      <c r="AH438" s="210"/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10"/>
      <c r="AT438" s="210"/>
      <c r="AU438" s="210"/>
      <c r="AV438" s="210"/>
      <c r="AW438" s="210"/>
      <c r="AX438" s="210"/>
      <c r="AY438" s="210"/>
      <c r="AZ438" s="210"/>
      <c r="BA438" s="210"/>
      <c r="BB438" s="210"/>
      <c r="BC438" s="210"/>
      <c r="BD438" s="210"/>
      <c r="BE438" s="210"/>
      <c r="BF438" s="210"/>
      <c r="BG438" s="210"/>
      <c r="BH438" s="210"/>
    </row>
    <row r="439" spans="1:60" outlineLevel="1" x14ac:dyDescent="0.2">
      <c r="A439" s="229">
        <v>112</v>
      </c>
      <c r="B439" s="230" t="s">
        <v>587</v>
      </c>
      <c r="C439" s="241" t="s">
        <v>588</v>
      </c>
      <c r="D439" s="231" t="s">
        <v>209</v>
      </c>
      <c r="E439" s="232">
        <v>24.542999999999999</v>
      </c>
      <c r="F439" s="233"/>
      <c r="G439" s="234">
        <f>ROUND(E439*F439,2)</f>
        <v>0</v>
      </c>
      <c r="H439" s="233"/>
      <c r="I439" s="234">
        <f>ROUND(E439*H439,2)</f>
        <v>0</v>
      </c>
      <c r="J439" s="233"/>
      <c r="K439" s="234">
        <f>ROUND(E439*J439,2)</f>
        <v>0</v>
      </c>
      <c r="L439" s="234">
        <v>21</v>
      </c>
      <c r="M439" s="234">
        <f>G439*(1+L439/100)</f>
        <v>0</v>
      </c>
      <c r="N439" s="232">
        <v>2.8000000000000001E-2</v>
      </c>
      <c r="O439" s="232">
        <f>ROUND(E439*N439,2)</f>
        <v>0.69</v>
      </c>
      <c r="P439" s="232">
        <v>0</v>
      </c>
      <c r="Q439" s="232">
        <f>ROUND(E439*P439,2)</f>
        <v>0</v>
      </c>
      <c r="R439" s="234"/>
      <c r="S439" s="234" t="s">
        <v>179</v>
      </c>
      <c r="T439" s="235" t="s">
        <v>124</v>
      </c>
      <c r="U439" s="220">
        <v>0</v>
      </c>
      <c r="V439" s="220">
        <f>ROUND(E439*U439,2)</f>
        <v>0</v>
      </c>
      <c r="W439" s="220"/>
      <c r="X439" s="220" t="s">
        <v>357</v>
      </c>
      <c r="Y439" s="220" t="s">
        <v>126</v>
      </c>
      <c r="Z439" s="210"/>
      <c r="AA439" s="210"/>
      <c r="AB439" s="210"/>
      <c r="AC439" s="210"/>
      <c r="AD439" s="210"/>
      <c r="AE439" s="210"/>
      <c r="AF439" s="210"/>
      <c r="AG439" s="210" t="s">
        <v>358</v>
      </c>
      <c r="AH439" s="210"/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10"/>
      <c r="BB439" s="210"/>
      <c r="BC439" s="210"/>
      <c r="BD439" s="210"/>
      <c r="BE439" s="210"/>
      <c r="BF439" s="210"/>
      <c r="BG439" s="210"/>
      <c r="BH439" s="210"/>
    </row>
    <row r="440" spans="1:60" outlineLevel="2" x14ac:dyDescent="0.2">
      <c r="A440" s="217"/>
      <c r="B440" s="218"/>
      <c r="C440" s="242" t="s">
        <v>589</v>
      </c>
      <c r="D440" s="236"/>
      <c r="E440" s="236"/>
      <c r="F440" s="236"/>
      <c r="G440" s="236"/>
      <c r="H440" s="220"/>
      <c r="I440" s="220"/>
      <c r="J440" s="220"/>
      <c r="K440" s="220"/>
      <c r="L440" s="220"/>
      <c r="M440" s="220"/>
      <c r="N440" s="219"/>
      <c r="O440" s="219"/>
      <c r="P440" s="219"/>
      <c r="Q440" s="219"/>
      <c r="R440" s="220"/>
      <c r="S440" s="220"/>
      <c r="T440" s="220"/>
      <c r="U440" s="220"/>
      <c r="V440" s="220"/>
      <c r="W440" s="220"/>
      <c r="X440" s="220"/>
      <c r="Y440" s="220"/>
      <c r="Z440" s="210"/>
      <c r="AA440" s="210"/>
      <c r="AB440" s="210"/>
      <c r="AC440" s="210"/>
      <c r="AD440" s="210"/>
      <c r="AE440" s="210"/>
      <c r="AF440" s="210"/>
      <c r="AG440" s="210" t="s">
        <v>128</v>
      </c>
      <c r="AH440" s="210"/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</row>
    <row r="441" spans="1:60" outlineLevel="3" x14ac:dyDescent="0.2">
      <c r="A441" s="217"/>
      <c r="B441" s="218"/>
      <c r="C441" s="243" t="s">
        <v>590</v>
      </c>
      <c r="D441" s="238"/>
      <c r="E441" s="238"/>
      <c r="F441" s="238"/>
      <c r="G441" s="238"/>
      <c r="H441" s="220"/>
      <c r="I441" s="220"/>
      <c r="J441" s="220"/>
      <c r="K441" s="220"/>
      <c r="L441" s="220"/>
      <c r="M441" s="220"/>
      <c r="N441" s="219"/>
      <c r="O441" s="219"/>
      <c r="P441" s="219"/>
      <c r="Q441" s="219"/>
      <c r="R441" s="220"/>
      <c r="S441" s="220"/>
      <c r="T441" s="220"/>
      <c r="U441" s="220"/>
      <c r="V441" s="220"/>
      <c r="W441" s="220"/>
      <c r="X441" s="220"/>
      <c r="Y441" s="220"/>
      <c r="Z441" s="210"/>
      <c r="AA441" s="210"/>
      <c r="AB441" s="210"/>
      <c r="AC441" s="210"/>
      <c r="AD441" s="210"/>
      <c r="AE441" s="210"/>
      <c r="AF441" s="210"/>
      <c r="AG441" s="210" t="s">
        <v>128</v>
      </c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37" t="str">
        <f>C441</f>
        <v>min C64 a vyšší. Vnější ochrana trub pokovení vrstvou zinku v množství min 200 g/m2 + krycí nátěr bitumenovou barvou o síle min</v>
      </c>
      <c r="BB441" s="210"/>
      <c r="BC441" s="210"/>
      <c r="BD441" s="210"/>
      <c r="BE441" s="210"/>
      <c r="BF441" s="210"/>
      <c r="BG441" s="210"/>
      <c r="BH441" s="210"/>
    </row>
    <row r="442" spans="1:60" outlineLevel="3" x14ac:dyDescent="0.2">
      <c r="A442" s="217"/>
      <c r="B442" s="218"/>
      <c r="C442" s="243" t="s">
        <v>591</v>
      </c>
      <c r="D442" s="238"/>
      <c r="E442" s="238"/>
      <c r="F442" s="238"/>
      <c r="G442" s="238"/>
      <c r="H442" s="220"/>
      <c r="I442" s="220"/>
      <c r="J442" s="220"/>
      <c r="K442" s="220"/>
      <c r="L442" s="220"/>
      <c r="M442" s="220"/>
      <c r="N442" s="219"/>
      <c r="O442" s="219"/>
      <c r="P442" s="219"/>
      <c r="Q442" s="219"/>
      <c r="R442" s="220"/>
      <c r="S442" s="220"/>
      <c r="T442" s="220"/>
      <c r="U442" s="220"/>
      <c r="V442" s="220"/>
      <c r="W442" s="220"/>
      <c r="X442" s="220"/>
      <c r="Y442" s="220"/>
      <c r="Z442" s="210"/>
      <c r="AA442" s="210"/>
      <c r="AB442" s="210"/>
      <c r="AC442" s="210"/>
      <c r="AD442" s="210"/>
      <c r="AE442" s="210"/>
      <c r="AF442" s="210"/>
      <c r="AG442" s="210" t="s">
        <v>128</v>
      </c>
      <c r="AH442" s="210"/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10"/>
      <c r="AT442" s="210"/>
      <c r="AU442" s="210"/>
      <c r="AV442" s="210"/>
      <c r="AW442" s="210"/>
      <c r="AX442" s="210"/>
      <c r="AY442" s="210"/>
      <c r="AZ442" s="210"/>
      <c r="BA442" s="210"/>
      <c r="BB442" s="210"/>
      <c r="BC442" s="210"/>
      <c r="BD442" s="210"/>
      <c r="BE442" s="210"/>
      <c r="BF442" s="210"/>
      <c r="BG442" s="210"/>
      <c r="BH442" s="210"/>
    </row>
    <row r="443" spans="1:60" outlineLevel="3" x14ac:dyDescent="0.2">
      <c r="A443" s="217"/>
      <c r="B443" s="218"/>
      <c r="C443" s="243" t="s">
        <v>592</v>
      </c>
      <c r="D443" s="238"/>
      <c r="E443" s="238"/>
      <c r="F443" s="238"/>
      <c r="G443" s="238"/>
      <c r="H443" s="220"/>
      <c r="I443" s="220"/>
      <c r="J443" s="220"/>
      <c r="K443" s="220"/>
      <c r="L443" s="220"/>
      <c r="M443" s="220"/>
      <c r="N443" s="219"/>
      <c r="O443" s="219"/>
      <c r="P443" s="219"/>
      <c r="Q443" s="219"/>
      <c r="R443" s="220"/>
      <c r="S443" s="220"/>
      <c r="T443" s="220"/>
      <c r="U443" s="220"/>
      <c r="V443" s="220"/>
      <c r="W443" s="220"/>
      <c r="X443" s="220"/>
      <c r="Y443" s="220"/>
      <c r="Z443" s="210"/>
      <c r="AA443" s="210"/>
      <c r="AB443" s="210"/>
      <c r="AC443" s="210"/>
      <c r="AD443" s="210"/>
      <c r="AE443" s="210"/>
      <c r="AF443" s="210"/>
      <c r="AG443" s="210" t="s">
        <v>128</v>
      </c>
      <c r="AH443" s="210"/>
      <c r="AI443" s="210"/>
      <c r="AJ443" s="210"/>
      <c r="AK443" s="210"/>
      <c r="AL443" s="210"/>
      <c r="AM443" s="210"/>
      <c r="AN443" s="210"/>
      <c r="AO443" s="210"/>
      <c r="AP443" s="210"/>
      <c r="AQ443" s="210"/>
      <c r="AR443" s="210"/>
      <c r="AS443" s="210"/>
      <c r="AT443" s="210"/>
      <c r="AU443" s="210"/>
      <c r="AV443" s="210"/>
      <c r="AW443" s="210"/>
      <c r="AX443" s="210"/>
      <c r="AY443" s="210"/>
      <c r="AZ443" s="210"/>
      <c r="BA443" s="210"/>
      <c r="BB443" s="210"/>
      <c r="BC443" s="210"/>
      <c r="BD443" s="210"/>
      <c r="BE443" s="210"/>
      <c r="BF443" s="210"/>
      <c r="BG443" s="210"/>
      <c r="BH443" s="210"/>
    </row>
    <row r="444" spans="1:60" outlineLevel="2" x14ac:dyDescent="0.2">
      <c r="A444" s="217"/>
      <c r="B444" s="218"/>
      <c r="C444" s="254" t="s">
        <v>593</v>
      </c>
      <c r="D444" s="249"/>
      <c r="E444" s="250">
        <v>24.542999999999999</v>
      </c>
      <c r="F444" s="220"/>
      <c r="G444" s="220"/>
      <c r="H444" s="220"/>
      <c r="I444" s="220"/>
      <c r="J444" s="220"/>
      <c r="K444" s="220"/>
      <c r="L444" s="220"/>
      <c r="M444" s="220"/>
      <c r="N444" s="219"/>
      <c r="O444" s="219"/>
      <c r="P444" s="219"/>
      <c r="Q444" s="219"/>
      <c r="R444" s="220"/>
      <c r="S444" s="220"/>
      <c r="T444" s="220"/>
      <c r="U444" s="220"/>
      <c r="V444" s="220"/>
      <c r="W444" s="220"/>
      <c r="X444" s="220"/>
      <c r="Y444" s="220"/>
      <c r="Z444" s="210"/>
      <c r="AA444" s="210"/>
      <c r="AB444" s="210"/>
      <c r="AC444" s="210"/>
      <c r="AD444" s="210"/>
      <c r="AE444" s="210"/>
      <c r="AF444" s="210"/>
      <c r="AG444" s="210" t="s">
        <v>212</v>
      </c>
      <c r="AH444" s="210">
        <v>0</v>
      </c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0"/>
      <c r="AT444" s="210"/>
      <c r="AU444" s="210"/>
      <c r="AV444" s="210"/>
      <c r="AW444" s="210"/>
      <c r="AX444" s="210"/>
      <c r="AY444" s="210"/>
      <c r="AZ444" s="210"/>
      <c r="BA444" s="210"/>
      <c r="BB444" s="210"/>
      <c r="BC444" s="210"/>
      <c r="BD444" s="210"/>
      <c r="BE444" s="210"/>
      <c r="BF444" s="210"/>
      <c r="BG444" s="210"/>
      <c r="BH444" s="210"/>
    </row>
    <row r="445" spans="1:60" outlineLevel="2" x14ac:dyDescent="0.2">
      <c r="A445" s="217"/>
      <c r="B445" s="218"/>
      <c r="C445" s="244"/>
      <c r="D445" s="239"/>
      <c r="E445" s="239"/>
      <c r="F445" s="239"/>
      <c r="G445" s="239"/>
      <c r="H445" s="220"/>
      <c r="I445" s="220"/>
      <c r="J445" s="220"/>
      <c r="K445" s="220"/>
      <c r="L445" s="220"/>
      <c r="M445" s="220"/>
      <c r="N445" s="219"/>
      <c r="O445" s="219"/>
      <c r="P445" s="219"/>
      <c r="Q445" s="219"/>
      <c r="R445" s="220"/>
      <c r="S445" s="220"/>
      <c r="T445" s="220"/>
      <c r="U445" s="220"/>
      <c r="V445" s="220"/>
      <c r="W445" s="220"/>
      <c r="X445" s="220"/>
      <c r="Y445" s="220"/>
      <c r="Z445" s="210"/>
      <c r="AA445" s="210"/>
      <c r="AB445" s="210"/>
      <c r="AC445" s="210"/>
      <c r="AD445" s="210"/>
      <c r="AE445" s="210"/>
      <c r="AF445" s="210"/>
      <c r="AG445" s="210" t="s">
        <v>130</v>
      </c>
      <c r="AH445" s="210"/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0"/>
      <c r="AT445" s="210"/>
      <c r="AU445" s="210"/>
      <c r="AV445" s="210"/>
      <c r="AW445" s="210"/>
      <c r="AX445" s="210"/>
      <c r="AY445" s="210"/>
      <c r="AZ445" s="210"/>
      <c r="BA445" s="210"/>
      <c r="BB445" s="210"/>
      <c r="BC445" s="210"/>
      <c r="BD445" s="210"/>
      <c r="BE445" s="210"/>
      <c r="BF445" s="210"/>
      <c r="BG445" s="210"/>
      <c r="BH445" s="210"/>
    </row>
    <row r="446" spans="1:60" ht="21.75" outlineLevel="1" x14ac:dyDescent="0.2">
      <c r="A446" s="229">
        <v>113</v>
      </c>
      <c r="B446" s="230" t="s">
        <v>594</v>
      </c>
      <c r="C446" s="241" t="s">
        <v>595</v>
      </c>
      <c r="D446" s="231" t="s">
        <v>494</v>
      </c>
      <c r="E446" s="232">
        <v>2</v>
      </c>
      <c r="F446" s="233"/>
      <c r="G446" s="234">
        <f>ROUND(E446*F446,2)</f>
        <v>0</v>
      </c>
      <c r="H446" s="233"/>
      <c r="I446" s="234">
        <f>ROUND(E446*H446,2)</f>
        <v>0</v>
      </c>
      <c r="J446" s="233"/>
      <c r="K446" s="234">
        <f>ROUND(E446*J446,2)</f>
        <v>0</v>
      </c>
      <c r="L446" s="234">
        <v>21</v>
      </c>
      <c r="M446" s="234">
        <f>G446*(1+L446/100)</f>
        <v>0</v>
      </c>
      <c r="N446" s="232">
        <v>8.6999999999999994E-3</v>
      </c>
      <c r="O446" s="232">
        <f>ROUND(E446*N446,2)</f>
        <v>0.02</v>
      </c>
      <c r="P446" s="232">
        <v>0</v>
      </c>
      <c r="Q446" s="232">
        <f>ROUND(E446*P446,2)</f>
        <v>0</v>
      </c>
      <c r="R446" s="234" t="s">
        <v>356</v>
      </c>
      <c r="S446" s="234" t="s">
        <v>123</v>
      </c>
      <c r="T446" s="235" t="s">
        <v>123</v>
      </c>
      <c r="U446" s="220">
        <v>0</v>
      </c>
      <c r="V446" s="220">
        <f>ROUND(E446*U446,2)</f>
        <v>0</v>
      </c>
      <c r="W446" s="220"/>
      <c r="X446" s="220" t="s">
        <v>357</v>
      </c>
      <c r="Y446" s="220" t="s">
        <v>126</v>
      </c>
      <c r="Z446" s="210"/>
      <c r="AA446" s="210"/>
      <c r="AB446" s="210"/>
      <c r="AC446" s="210"/>
      <c r="AD446" s="210"/>
      <c r="AE446" s="210"/>
      <c r="AF446" s="210"/>
      <c r="AG446" s="210" t="s">
        <v>358</v>
      </c>
      <c r="AH446" s="210"/>
      <c r="AI446" s="210"/>
      <c r="AJ446" s="210"/>
      <c r="AK446" s="210"/>
      <c r="AL446" s="210"/>
      <c r="AM446" s="210"/>
      <c r="AN446" s="210"/>
      <c r="AO446" s="210"/>
      <c r="AP446" s="210"/>
      <c r="AQ446" s="210"/>
      <c r="AR446" s="210"/>
      <c r="AS446" s="210"/>
      <c r="AT446" s="210"/>
      <c r="AU446" s="210"/>
      <c r="AV446" s="210"/>
      <c r="AW446" s="210"/>
      <c r="AX446" s="210"/>
      <c r="AY446" s="210"/>
      <c r="AZ446" s="210"/>
      <c r="BA446" s="210"/>
      <c r="BB446" s="210"/>
      <c r="BC446" s="210"/>
      <c r="BD446" s="210"/>
      <c r="BE446" s="210"/>
      <c r="BF446" s="210"/>
      <c r="BG446" s="210"/>
      <c r="BH446" s="210"/>
    </row>
    <row r="447" spans="1:60" outlineLevel="2" x14ac:dyDescent="0.2">
      <c r="A447" s="217"/>
      <c r="B447" s="218"/>
      <c r="C447" s="255"/>
      <c r="D447" s="252"/>
      <c r="E447" s="252"/>
      <c r="F447" s="252"/>
      <c r="G447" s="252"/>
      <c r="H447" s="220"/>
      <c r="I447" s="220"/>
      <c r="J447" s="220"/>
      <c r="K447" s="220"/>
      <c r="L447" s="220"/>
      <c r="M447" s="220"/>
      <c r="N447" s="219"/>
      <c r="O447" s="219"/>
      <c r="P447" s="219"/>
      <c r="Q447" s="219"/>
      <c r="R447" s="220"/>
      <c r="S447" s="220"/>
      <c r="T447" s="220"/>
      <c r="U447" s="220"/>
      <c r="V447" s="220"/>
      <c r="W447" s="220"/>
      <c r="X447" s="220"/>
      <c r="Y447" s="220"/>
      <c r="Z447" s="210"/>
      <c r="AA447" s="210"/>
      <c r="AB447" s="210"/>
      <c r="AC447" s="210"/>
      <c r="AD447" s="210"/>
      <c r="AE447" s="210"/>
      <c r="AF447" s="210"/>
      <c r="AG447" s="210" t="s">
        <v>130</v>
      </c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10"/>
      <c r="AS447" s="210"/>
      <c r="AT447" s="210"/>
      <c r="AU447" s="210"/>
      <c r="AV447" s="210"/>
      <c r="AW447" s="210"/>
      <c r="AX447" s="210"/>
      <c r="AY447" s="210"/>
      <c r="AZ447" s="210"/>
      <c r="BA447" s="210"/>
      <c r="BB447" s="210"/>
      <c r="BC447" s="210"/>
      <c r="BD447" s="210"/>
      <c r="BE447" s="210"/>
      <c r="BF447" s="210"/>
      <c r="BG447" s="210"/>
      <c r="BH447" s="210"/>
    </row>
    <row r="448" spans="1:60" ht="21.75" outlineLevel="1" x14ac:dyDescent="0.2">
      <c r="A448" s="229">
        <v>114</v>
      </c>
      <c r="B448" s="230" t="s">
        <v>596</v>
      </c>
      <c r="C448" s="241" t="s">
        <v>597</v>
      </c>
      <c r="D448" s="231" t="s">
        <v>494</v>
      </c>
      <c r="E448" s="232">
        <v>1</v>
      </c>
      <c r="F448" s="233"/>
      <c r="G448" s="234">
        <f>ROUND(E448*F448,2)</f>
        <v>0</v>
      </c>
      <c r="H448" s="233"/>
      <c r="I448" s="234">
        <f>ROUND(E448*H448,2)</f>
        <v>0</v>
      </c>
      <c r="J448" s="233"/>
      <c r="K448" s="234">
        <f>ROUND(E448*J448,2)</f>
        <v>0</v>
      </c>
      <c r="L448" s="234">
        <v>21</v>
      </c>
      <c r="M448" s="234">
        <f>G448*(1+L448/100)</f>
        <v>0</v>
      </c>
      <c r="N448" s="232">
        <v>1.01E-2</v>
      </c>
      <c r="O448" s="232">
        <f>ROUND(E448*N448,2)</f>
        <v>0.01</v>
      </c>
      <c r="P448" s="232">
        <v>0</v>
      </c>
      <c r="Q448" s="232">
        <f>ROUND(E448*P448,2)</f>
        <v>0</v>
      </c>
      <c r="R448" s="234" t="s">
        <v>356</v>
      </c>
      <c r="S448" s="234" t="s">
        <v>123</v>
      </c>
      <c r="T448" s="235" t="s">
        <v>123</v>
      </c>
      <c r="U448" s="220">
        <v>0</v>
      </c>
      <c r="V448" s="220">
        <f>ROUND(E448*U448,2)</f>
        <v>0</v>
      </c>
      <c r="W448" s="220"/>
      <c r="X448" s="220" t="s">
        <v>357</v>
      </c>
      <c r="Y448" s="220" t="s">
        <v>126</v>
      </c>
      <c r="Z448" s="210"/>
      <c r="AA448" s="210"/>
      <c r="AB448" s="210"/>
      <c r="AC448" s="210"/>
      <c r="AD448" s="210"/>
      <c r="AE448" s="210"/>
      <c r="AF448" s="210"/>
      <c r="AG448" s="210" t="s">
        <v>358</v>
      </c>
      <c r="AH448" s="210"/>
      <c r="AI448" s="210"/>
      <c r="AJ448" s="210"/>
      <c r="AK448" s="210"/>
      <c r="AL448" s="210"/>
      <c r="AM448" s="210"/>
      <c r="AN448" s="210"/>
      <c r="AO448" s="210"/>
      <c r="AP448" s="210"/>
      <c r="AQ448" s="210"/>
      <c r="AR448" s="210"/>
      <c r="AS448" s="210"/>
      <c r="AT448" s="210"/>
      <c r="AU448" s="210"/>
      <c r="AV448" s="210"/>
      <c r="AW448" s="210"/>
      <c r="AX448" s="210"/>
      <c r="AY448" s="210"/>
      <c r="AZ448" s="210"/>
      <c r="BA448" s="210"/>
      <c r="BB448" s="210"/>
      <c r="BC448" s="210"/>
      <c r="BD448" s="210"/>
      <c r="BE448" s="210"/>
      <c r="BF448" s="210"/>
      <c r="BG448" s="210"/>
      <c r="BH448" s="210"/>
    </row>
    <row r="449" spans="1:60" outlineLevel="2" x14ac:dyDescent="0.2">
      <c r="A449" s="217"/>
      <c r="B449" s="218"/>
      <c r="C449" s="255"/>
      <c r="D449" s="252"/>
      <c r="E449" s="252"/>
      <c r="F449" s="252"/>
      <c r="G449" s="252"/>
      <c r="H449" s="220"/>
      <c r="I449" s="220"/>
      <c r="J449" s="220"/>
      <c r="K449" s="220"/>
      <c r="L449" s="220"/>
      <c r="M449" s="220"/>
      <c r="N449" s="219"/>
      <c r="O449" s="219"/>
      <c r="P449" s="219"/>
      <c r="Q449" s="219"/>
      <c r="R449" s="220"/>
      <c r="S449" s="220"/>
      <c r="T449" s="220"/>
      <c r="U449" s="220"/>
      <c r="V449" s="220"/>
      <c r="W449" s="220"/>
      <c r="X449" s="220"/>
      <c r="Y449" s="220"/>
      <c r="Z449" s="210"/>
      <c r="AA449" s="210"/>
      <c r="AB449" s="210"/>
      <c r="AC449" s="210"/>
      <c r="AD449" s="210"/>
      <c r="AE449" s="210"/>
      <c r="AF449" s="210"/>
      <c r="AG449" s="210" t="s">
        <v>130</v>
      </c>
      <c r="AH449" s="210"/>
      <c r="AI449" s="210"/>
      <c r="AJ449" s="210"/>
      <c r="AK449" s="210"/>
      <c r="AL449" s="210"/>
      <c r="AM449" s="210"/>
      <c r="AN449" s="210"/>
      <c r="AO449" s="210"/>
      <c r="AP449" s="210"/>
      <c r="AQ449" s="210"/>
      <c r="AR449" s="210"/>
      <c r="AS449" s="210"/>
      <c r="AT449" s="210"/>
      <c r="AU449" s="210"/>
      <c r="AV449" s="210"/>
      <c r="AW449" s="210"/>
      <c r="AX449" s="210"/>
      <c r="AY449" s="210"/>
      <c r="AZ449" s="210"/>
      <c r="BA449" s="210"/>
      <c r="BB449" s="210"/>
      <c r="BC449" s="210"/>
      <c r="BD449" s="210"/>
      <c r="BE449" s="210"/>
      <c r="BF449" s="210"/>
      <c r="BG449" s="210"/>
      <c r="BH449" s="210"/>
    </row>
    <row r="450" spans="1:60" ht="21.75" outlineLevel="1" x14ac:dyDescent="0.2">
      <c r="A450" s="229">
        <v>115</v>
      </c>
      <c r="B450" s="230" t="s">
        <v>598</v>
      </c>
      <c r="C450" s="241" t="s">
        <v>599</v>
      </c>
      <c r="D450" s="231" t="s">
        <v>494</v>
      </c>
      <c r="E450" s="232">
        <v>1</v>
      </c>
      <c r="F450" s="233"/>
      <c r="G450" s="234">
        <f>ROUND(E450*F450,2)</f>
        <v>0</v>
      </c>
      <c r="H450" s="233"/>
      <c r="I450" s="234">
        <f>ROUND(E450*H450,2)</f>
        <v>0</v>
      </c>
      <c r="J450" s="233"/>
      <c r="K450" s="234">
        <f>ROUND(E450*J450,2)</f>
        <v>0</v>
      </c>
      <c r="L450" s="234">
        <v>21</v>
      </c>
      <c r="M450" s="234">
        <f>G450*(1+L450/100)</f>
        <v>0</v>
      </c>
      <c r="N450" s="232">
        <v>1.44E-2</v>
      </c>
      <c r="O450" s="232">
        <f>ROUND(E450*N450,2)</f>
        <v>0.01</v>
      </c>
      <c r="P450" s="232">
        <v>0</v>
      </c>
      <c r="Q450" s="232">
        <f>ROUND(E450*P450,2)</f>
        <v>0</v>
      </c>
      <c r="R450" s="234" t="s">
        <v>356</v>
      </c>
      <c r="S450" s="234" t="s">
        <v>123</v>
      </c>
      <c r="T450" s="235" t="s">
        <v>123</v>
      </c>
      <c r="U450" s="220">
        <v>0</v>
      </c>
      <c r="V450" s="220">
        <f>ROUND(E450*U450,2)</f>
        <v>0</v>
      </c>
      <c r="W450" s="220"/>
      <c r="X450" s="220" t="s">
        <v>357</v>
      </c>
      <c r="Y450" s="220" t="s">
        <v>126</v>
      </c>
      <c r="Z450" s="210"/>
      <c r="AA450" s="210"/>
      <c r="AB450" s="210"/>
      <c r="AC450" s="210"/>
      <c r="AD450" s="210"/>
      <c r="AE450" s="210"/>
      <c r="AF450" s="210"/>
      <c r="AG450" s="210" t="s">
        <v>358</v>
      </c>
      <c r="AH450" s="210"/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10"/>
      <c r="BB450" s="210"/>
      <c r="BC450" s="210"/>
      <c r="BD450" s="210"/>
      <c r="BE450" s="210"/>
      <c r="BF450" s="210"/>
      <c r="BG450" s="210"/>
      <c r="BH450" s="210"/>
    </row>
    <row r="451" spans="1:60" outlineLevel="2" x14ac:dyDescent="0.2">
      <c r="A451" s="217"/>
      <c r="B451" s="218"/>
      <c r="C451" s="242" t="s">
        <v>600</v>
      </c>
      <c r="D451" s="236"/>
      <c r="E451" s="236"/>
      <c r="F451" s="236"/>
      <c r="G451" s="236"/>
      <c r="H451" s="220"/>
      <c r="I451" s="220"/>
      <c r="J451" s="220"/>
      <c r="K451" s="220"/>
      <c r="L451" s="220"/>
      <c r="M451" s="220"/>
      <c r="N451" s="219"/>
      <c r="O451" s="219"/>
      <c r="P451" s="219"/>
      <c r="Q451" s="219"/>
      <c r="R451" s="220"/>
      <c r="S451" s="220"/>
      <c r="T451" s="220"/>
      <c r="U451" s="220"/>
      <c r="V451" s="220"/>
      <c r="W451" s="220"/>
      <c r="X451" s="220"/>
      <c r="Y451" s="220"/>
      <c r="Z451" s="210"/>
      <c r="AA451" s="210"/>
      <c r="AB451" s="210"/>
      <c r="AC451" s="210"/>
      <c r="AD451" s="210"/>
      <c r="AE451" s="210"/>
      <c r="AF451" s="210"/>
      <c r="AG451" s="210" t="s">
        <v>128</v>
      </c>
      <c r="AH451" s="210"/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</row>
    <row r="452" spans="1:60" outlineLevel="2" x14ac:dyDescent="0.2">
      <c r="A452" s="217"/>
      <c r="B452" s="218"/>
      <c r="C452" s="244"/>
      <c r="D452" s="239"/>
      <c r="E452" s="239"/>
      <c r="F452" s="239"/>
      <c r="G452" s="239"/>
      <c r="H452" s="220"/>
      <c r="I452" s="220"/>
      <c r="J452" s="220"/>
      <c r="K452" s="220"/>
      <c r="L452" s="220"/>
      <c r="M452" s="220"/>
      <c r="N452" s="219"/>
      <c r="O452" s="219"/>
      <c r="P452" s="219"/>
      <c r="Q452" s="219"/>
      <c r="R452" s="220"/>
      <c r="S452" s="220"/>
      <c r="T452" s="220"/>
      <c r="U452" s="220"/>
      <c r="V452" s="220"/>
      <c r="W452" s="220"/>
      <c r="X452" s="220"/>
      <c r="Y452" s="220"/>
      <c r="Z452" s="210"/>
      <c r="AA452" s="210"/>
      <c r="AB452" s="210"/>
      <c r="AC452" s="210"/>
      <c r="AD452" s="210"/>
      <c r="AE452" s="210"/>
      <c r="AF452" s="210"/>
      <c r="AG452" s="210" t="s">
        <v>130</v>
      </c>
      <c r="AH452" s="210"/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10"/>
      <c r="BB452" s="210"/>
      <c r="BC452" s="210"/>
      <c r="BD452" s="210"/>
      <c r="BE452" s="210"/>
      <c r="BF452" s="210"/>
      <c r="BG452" s="210"/>
      <c r="BH452" s="210"/>
    </row>
    <row r="453" spans="1:60" ht="21.75" outlineLevel="1" x14ac:dyDescent="0.2">
      <c r="A453" s="229">
        <v>116</v>
      </c>
      <c r="B453" s="230" t="s">
        <v>601</v>
      </c>
      <c r="C453" s="241" t="s">
        <v>602</v>
      </c>
      <c r="D453" s="231" t="s">
        <v>494</v>
      </c>
      <c r="E453" s="232">
        <v>1</v>
      </c>
      <c r="F453" s="233"/>
      <c r="G453" s="234">
        <f>ROUND(E453*F453,2)</f>
        <v>0</v>
      </c>
      <c r="H453" s="233"/>
      <c r="I453" s="234">
        <f>ROUND(E453*H453,2)</f>
        <v>0</v>
      </c>
      <c r="J453" s="233"/>
      <c r="K453" s="234">
        <f>ROUND(E453*J453,2)</f>
        <v>0</v>
      </c>
      <c r="L453" s="234">
        <v>21</v>
      </c>
      <c r="M453" s="234">
        <f>G453*(1+L453/100)</f>
        <v>0</v>
      </c>
      <c r="N453" s="232">
        <v>2.1499999999999998E-2</v>
      </c>
      <c r="O453" s="232">
        <f>ROUND(E453*N453,2)</f>
        <v>0.02</v>
      </c>
      <c r="P453" s="232">
        <v>0</v>
      </c>
      <c r="Q453" s="232">
        <f>ROUND(E453*P453,2)</f>
        <v>0</v>
      </c>
      <c r="R453" s="234" t="s">
        <v>356</v>
      </c>
      <c r="S453" s="234" t="s">
        <v>123</v>
      </c>
      <c r="T453" s="235" t="s">
        <v>123</v>
      </c>
      <c r="U453" s="220">
        <v>0</v>
      </c>
      <c r="V453" s="220">
        <f>ROUND(E453*U453,2)</f>
        <v>0</v>
      </c>
      <c r="W453" s="220"/>
      <c r="X453" s="220" t="s">
        <v>357</v>
      </c>
      <c r="Y453" s="220" t="s">
        <v>126</v>
      </c>
      <c r="Z453" s="210"/>
      <c r="AA453" s="210"/>
      <c r="AB453" s="210"/>
      <c r="AC453" s="210"/>
      <c r="AD453" s="210"/>
      <c r="AE453" s="210"/>
      <c r="AF453" s="210"/>
      <c r="AG453" s="210" t="s">
        <v>358</v>
      </c>
      <c r="AH453" s="210"/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</row>
    <row r="454" spans="1:60" outlineLevel="2" x14ac:dyDescent="0.2">
      <c r="A454" s="217"/>
      <c r="B454" s="218"/>
      <c r="C454" s="255"/>
      <c r="D454" s="252"/>
      <c r="E454" s="252"/>
      <c r="F454" s="252"/>
      <c r="G454" s="252"/>
      <c r="H454" s="220"/>
      <c r="I454" s="220"/>
      <c r="J454" s="220"/>
      <c r="K454" s="220"/>
      <c r="L454" s="220"/>
      <c r="M454" s="220"/>
      <c r="N454" s="219"/>
      <c r="O454" s="219"/>
      <c r="P454" s="219"/>
      <c r="Q454" s="219"/>
      <c r="R454" s="220"/>
      <c r="S454" s="220"/>
      <c r="T454" s="220"/>
      <c r="U454" s="220"/>
      <c r="V454" s="220"/>
      <c r="W454" s="220"/>
      <c r="X454" s="220"/>
      <c r="Y454" s="220"/>
      <c r="Z454" s="210"/>
      <c r="AA454" s="210"/>
      <c r="AB454" s="210"/>
      <c r="AC454" s="210"/>
      <c r="AD454" s="210"/>
      <c r="AE454" s="210"/>
      <c r="AF454" s="210"/>
      <c r="AG454" s="210" t="s">
        <v>130</v>
      </c>
      <c r="AH454" s="210"/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</row>
    <row r="455" spans="1:60" ht="21.75" outlineLevel="1" x14ac:dyDescent="0.2">
      <c r="A455" s="229">
        <v>117</v>
      </c>
      <c r="B455" s="230" t="s">
        <v>603</v>
      </c>
      <c r="C455" s="241" t="s">
        <v>604</v>
      </c>
      <c r="D455" s="231" t="s">
        <v>494</v>
      </c>
      <c r="E455" s="232">
        <v>1</v>
      </c>
      <c r="F455" s="233"/>
      <c r="G455" s="234">
        <f>ROUND(E455*F455,2)</f>
        <v>0</v>
      </c>
      <c r="H455" s="233"/>
      <c r="I455" s="234">
        <f>ROUND(E455*H455,2)</f>
        <v>0</v>
      </c>
      <c r="J455" s="233"/>
      <c r="K455" s="234">
        <f>ROUND(E455*J455,2)</f>
        <v>0</v>
      </c>
      <c r="L455" s="234">
        <v>21</v>
      </c>
      <c r="M455" s="234">
        <f>G455*(1+L455/100)</f>
        <v>0</v>
      </c>
      <c r="N455" s="232">
        <v>2.76E-2</v>
      </c>
      <c r="O455" s="232">
        <f>ROUND(E455*N455,2)</f>
        <v>0.03</v>
      </c>
      <c r="P455" s="232">
        <v>0</v>
      </c>
      <c r="Q455" s="232">
        <f>ROUND(E455*P455,2)</f>
        <v>0</v>
      </c>
      <c r="R455" s="234" t="s">
        <v>356</v>
      </c>
      <c r="S455" s="234" t="s">
        <v>123</v>
      </c>
      <c r="T455" s="235" t="s">
        <v>123</v>
      </c>
      <c r="U455" s="220">
        <v>0</v>
      </c>
      <c r="V455" s="220">
        <f>ROUND(E455*U455,2)</f>
        <v>0</v>
      </c>
      <c r="W455" s="220"/>
      <c r="X455" s="220" t="s">
        <v>357</v>
      </c>
      <c r="Y455" s="220" t="s">
        <v>126</v>
      </c>
      <c r="Z455" s="210"/>
      <c r="AA455" s="210"/>
      <c r="AB455" s="210"/>
      <c r="AC455" s="210"/>
      <c r="AD455" s="210"/>
      <c r="AE455" s="210"/>
      <c r="AF455" s="210"/>
      <c r="AG455" s="210" t="s">
        <v>358</v>
      </c>
      <c r="AH455" s="210"/>
      <c r="AI455" s="210"/>
      <c r="AJ455" s="210"/>
      <c r="AK455" s="210"/>
      <c r="AL455" s="210"/>
      <c r="AM455" s="210"/>
      <c r="AN455" s="210"/>
      <c r="AO455" s="210"/>
      <c r="AP455" s="210"/>
      <c r="AQ455" s="210"/>
      <c r="AR455" s="210"/>
      <c r="AS455" s="210"/>
      <c r="AT455" s="210"/>
      <c r="AU455" s="210"/>
      <c r="AV455" s="210"/>
      <c r="AW455" s="210"/>
      <c r="AX455" s="210"/>
      <c r="AY455" s="210"/>
      <c r="AZ455" s="210"/>
      <c r="BA455" s="210"/>
      <c r="BB455" s="210"/>
      <c r="BC455" s="210"/>
      <c r="BD455" s="210"/>
      <c r="BE455" s="210"/>
      <c r="BF455" s="210"/>
      <c r="BG455" s="210"/>
      <c r="BH455" s="210"/>
    </row>
    <row r="456" spans="1:60" outlineLevel="2" x14ac:dyDescent="0.2">
      <c r="A456" s="217"/>
      <c r="B456" s="218"/>
      <c r="C456" s="255"/>
      <c r="D456" s="252"/>
      <c r="E456" s="252"/>
      <c r="F456" s="252"/>
      <c r="G456" s="252"/>
      <c r="H456" s="220"/>
      <c r="I456" s="220"/>
      <c r="J456" s="220"/>
      <c r="K456" s="220"/>
      <c r="L456" s="220"/>
      <c r="M456" s="220"/>
      <c r="N456" s="219"/>
      <c r="O456" s="219"/>
      <c r="P456" s="219"/>
      <c r="Q456" s="219"/>
      <c r="R456" s="220"/>
      <c r="S456" s="220"/>
      <c r="T456" s="220"/>
      <c r="U456" s="220"/>
      <c r="V456" s="220"/>
      <c r="W456" s="220"/>
      <c r="X456" s="220"/>
      <c r="Y456" s="220"/>
      <c r="Z456" s="210"/>
      <c r="AA456" s="210"/>
      <c r="AB456" s="210"/>
      <c r="AC456" s="210"/>
      <c r="AD456" s="210"/>
      <c r="AE456" s="210"/>
      <c r="AF456" s="210"/>
      <c r="AG456" s="210" t="s">
        <v>130</v>
      </c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</row>
    <row r="457" spans="1:60" ht="21.75" outlineLevel="1" x14ac:dyDescent="0.2">
      <c r="A457" s="229">
        <v>118</v>
      </c>
      <c r="B457" s="230" t="s">
        <v>605</v>
      </c>
      <c r="C457" s="241" t="s">
        <v>606</v>
      </c>
      <c r="D457" s="231" t="s">
        <v>494</v>
      </c>
      <c r="E457" s="232">
        <v>1</v>
      </c>
      <c r="F457" s="233"/>
      <c r="G457" s="234">
        <f>ROUND(E457*F457,2)</f>
        <v>0</v>
      </c>
      <c r="H457" s="233"/>
      <c r="I457" s="234">
        <f>ROUND(E457*H457,2)</f>
        <v>0</v>
      </c>
      <c r="J457" s="233"/>
      <c r="K457" s="234">
        <f>ROUND(E457*J457,2)</f>
        <v>0</v>
      </c>
      <c r="L457" s="234">
        <v>21</v>
      </c>
      <c r="M457" s="234">
        <f>G457*(1+L457/100)</f>
        <v>0</v>
      </c>
      <c r="N457" s="232">
        <v>2.9899999999999999E-2</v>
      </c>
      <c r="O457" s="232">
        <f>ROUND(E457*N457,2)</f>
        <v>0.03</v>
      </c>
      <c r="P457" s="232">
        <v>0</v>
      </c>
      <c r="Q457" s="232">
        <f>ROUND(E457*P457,2)</f>
        <v>0</v>
      </c>
      <c r="R457" s="234" t="s">
        <v>356</v>
      </c>
      <c r="S457" s="234" t="s">
        <v>123</v>
      </c>
      <c r="T457" s="235" t="s">
        <v>123</v>
      </c>
      <c r="U457" s="220">
        <v>0</v>
      </c>
      <c r="V457" s="220">
        <f>ROUND(E457*U457,2)</f>
        <v>0</v>
      </c>
      <c r="W457" s="220"/>
      <c r="X457" s="220" t="s">
        <v>357</v>
      </c>
      <c r="Y457" s="220" t="s">
        <v>126</v>
      </c>
      <c r="Z457" s="210"/>
      <c r="AA457" s="210"/>
      <c r="AB457" s="210"/>
      <c r="AC457" s="210"/>
      <c r="AD457" s="210"/>
      <c r="AE457" s="210"/>
      <c r="AF457" s="210"/>
      <c r="AG457" s="210" t="s">
        <v>358</v>
      </c>
      <c r="AH457" s="210"/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</row>
    <row r="458" spans="1:60" outlineLevel="2" x14ac:dyDescent="0.2">
      <c r="A458" s="217"/>
      <c r="B458" s="218"/>
      <c r="C458" s="255"/>
      <c r="D458" s="252"/>
      <c r="E458" s="252"/>
      <c r="F458" s="252"/>
      <c r="G458" s="252"/>
      <c r="H458" s="220"/>
      <c r="I458" s="220"/>
      <c r="J458" s="220"/>
      <c r="K458" s="220"/>
      <c r="L458" s="220"/>
      <c r="M458" s="220"/>
      <c r="N458" s="219"/>
      <c r="O458" s="219"/>
      <c r="P458" s="219"/>
      <c r="Q458" s="219"/>
      <c r="R458" s="220"/>
      <c r="S458" s="220"/>
      <c r="T458" s="220"/>
      <c r="U458" s="220"/>
      <c r="V458" s="220"/>
      <c r="W458" s="220"/>
      <c r="X458" s="220"/>
      <c r="Y458" s="220"/>
      <c r="Z458" s="210"/>
      <c r="AA458" s="210"/>
      <c r="AB458" s="210"/>
      <c r="AC458" s="210"/>
      <c r="AD458" s="210"/>
      <c r="AE458" s="210"/>
      <c r="AF458" s="210"/>
      <c r="AG458" s="210" t="s">
        <v>130</v>
      </c>
      <c r="AH458" s="210"/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0"/>
      <c r="AT458" s="210"/>
      <c r="AU458" s="210"/>
      <c r="AV458" s="210"/>
      <c r="AW458" s="210"/>
      <c r="AX458" s="210"/>
      <c r="AY458" s="210"/>
      <c r="AZ458" s="210"/>
      <c r="BA458" s="210"/>
      <c r="BB458" s="210"/>
      <c r="BC458" s="210"/>
      <c r="BD458" s="210"/>
      <c r="BE458" s="210"/>
      <c r="BF458" s="210"/>
      <c r="BG458" s="210"/>
      <c r="BH458" s="210"/>
    </row>
    <row r="459" spans="1:60" outlineLevel="1" x14ac:dyDescent="0.2">
      <c r="A459" s="229">
        <v>119</v>
      </c>
      <c r="B459" s="230" t="s">
        <v>607</v>
      </c>
      <c r="C459" s="241" t="s">
        <v>608</v>
      </c>
      <c r="D459" s="231" t="s">
        <v>494</v>
      </c>
      <c r="E459" s="232">
        <v>1</v>
      </c>
      <c r="F459" s="233"/>
      <c r="G459" s="234">
        <f>ROUND(E459*F459,2)</f>
        <v>0</v>
      </c>
      <c r="H459" s="233"/>
      <c r="I459" s="234">
        <f>ROUND(E459*H459,2)</f>
        <v>0</v>
      </c>
      <c r="J459" s="233"/>
      <c r="K459" s="234">
        <f>ROUND(E459*J459,2)</f>
        <v>0</v>
      </c>
      <c r="L459" s="234">
        <v>21</v>
      </c>
      <c r="M459" s="234">
        <f>G459*(1+L459/100)</f>
        <v>0</v>
      </c>
      <c r="N459" s="232">
        <v>7.7000000000000002E-3</v>
      </c>
      <c r="O459" s="232">
        <f>ROUND(E459*N459,2)</f>
        <v>0.01</v>
      </c>
      <c r="P459" s="232">
        <v>0</v>
      </c>
      <c r="Q459" s="232">
        <f>ROUND(E459*P459,2)</f>
        <v>0</v>
      </c>
      <c r="R459" s="234" t="s">
        <v>356</v>
      </c>
      <c r="S459" s="234" t="s">
        <v>123</v>
      </c>
      <c r="T459" s="235" t="s">
        <v>123</v>
      </c>
      <c r="U459" s="220">
        <v>0</v>
      </c>
      <c r="V459" s="220">
        <f>ROUND(E459*U459,2)</f>
        <v>0</v>
      </c>
      <c r="W459" s="220"/>
      <c r="X459" s="220" t="s">
        <v>357</v>
      </c>
      <c r="Y459" s="220" t="s">
        <v>126</v>
      </c>
      <c r="Z459" s="210"/>
      <c r="AA459" s="210"/>
      <c r="AB459" s="210"/>
      <c r="AC459" s="210"/>
      <c r="AD459" s="210"/>
      <c r="AE459" s="210"/>
      <c r="AF459" s="210"/>
      <c r="AG459" s="210" t="s">
        <v>358</v>
      </c>
      <c r="AH459" s="210"/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0"/>
      <c r="AT459" s="210"/>
      <c r="AU459" s="210"/>
      <c r="AV459" s="210"/>
      <c r="AW459" s="210"/>
      <c r="AX459" s="210"/>
      <c r="AY459" s="210"/>
      <c r="AZ459" s="210"/>
      <c r="BA459" s="210"/>
      <c r="BB459" s="210"/>
      <c r="BC459" s="210"/>
      <c r="BD459" s="210"/>
      <c r="BE459" s="210"/>
      <c r="BF459" s="210"/>
      <c r="BG459" s="210"/>
      <c r="BH459" s="210"/>
    </row>
    <row r="460" spans="1:60" outlineLevel="2" x14ac:dyDescent="0.2">
      <c r="A460" s="217"/>
      <c r="B460" s="218"/>
      <c r="C460" s="255"/>
      <c r="D460" s="252"/>
      <c r="E460" s="252"/>
      <c r="F460" s="252"/>
      <c r="G460" s="252"/>
      <c r="H460" s="220"/>
      <c r="I460" s="220"/>
      <c r="J460" s="220"/>
      <c r="K460" s="220"/>
      <c r="L460" s="220"/>
      <c r="M460" s="220"/>
      <c r="N460" s="219"/>
      <c r="O460" s="219"/>
      <c r="P460" s="219"/>
      <c r="Q460" s="219"/>
      <c r="R460" s="220"/>
      <c r="S460" s="220"/>
      <c r="T460" s="220"/>
      <c r="U460" s="220"/>
      <c r="V460" s="220"/>
      <c r="W460" s="220"/>
      <c r="X460" s="220"/>
      <c r="Y460" s="220"/>
      <c r="Z460" s="210"/>
      <c r="AA460" s="210"/>
      <c r="AB460" s="210"/>
      <c r="AC460" s="210"/>
      <c r="AD460" s="210"/>
      <c r="AE460" s="210"/>
      <c r="AF460" s="210"/>
      <c r="AG460" s="210" t="s">
        <v>130</v>
      </c>
      <c r="AH460" s="210"/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  <c r="AT460" s="210"/>
      <c r="AU460" s="210"/>
      <c r="AV460" s="210"/>
      <c r="AW460" s="210"/>
      <c r="AX460" s="210"/>
      <c r="AY460" s="210"/>
      <c r="AZ460" s="210"/>
      <c r="BA460" s="210"/>
      <c r="BB460" s="210"/>
      <c r="BC460" s="210"/>
      <c r="BD460" s="210"/>
      <c r="BE460" s="210"/>
      <c r="BF460" s="210"/>
      <c r="BG460" s="210"/>
      <c r="BH460" s="210"/>
    </row>
    <row r="461" spans="1:60" ht="21.75" outlineLevel="1" x14ac:dyDescent="0.2">
      <c r="A461" s="229">
        <v>120</v>
      </c>
      <c r="B461" s="230" t="s">
        <v>609</v>
      </c>
      <c r="C461" s="241" t="s">
        <v>610</v>
      </c>
      <c r="D461" s="231" t="s">
        <v>494</v>
      </c>
      <c r="E461" s="232">
        <v>1</v>
      </c>
      <c r="F461" s="233"/>
      <c r="G461" s="234">
        <f>ROUND(E461*F461,2)</f>
        <v>0</v>
      </c>
      <c r="H461" s="233"/>
      <c r="I461" s="234">
        <f>ROUND(E461*H461,2)</f>
        <v>0</v>
      </c>
      <c r="J461" s="233"/>
      <c r="K461" s="234">
        <f>ROUND(E461*J461,2)</f>
        <v>0</v>
      </c>
      <c r="L461" s="234">
        <v>21</v>
      </c>
      <c r="M461" s="234">
        <f>G461*(1+L461/100)</f>
        <v>0</v>
      </c>
      <c r="N461" s="232">
        <v>1.2200000000000001E-2</v>
      </c>
      <c r="O461" s="232">
        <f>ROUND(E461*N461,2)</f>
        <v>0.01</v>
      </c>
      <c r="P461" s="232">
        <v>0</v>
      </c>
      <c r="Q461" s="232">
        <f>ROUND(E461*P461,2)</f>
        <v>0</v>
      </c>
      <c r="R461" s="234" t="s">
        <v>356</v>
      </c>
      <c r="S461" s="234" t="s">
        <v>123</v>
      </c>
      <c r="T461" s="235" t="s">
        <v>123</v>
      </c>
      <c r="U461" s="220">
        <v>0</v>
      </c>
      <c r="V461" s="220">
        <f>ROUND(E461*U461,2)</f>
        <v>0</v>
      </c>
      <c r="W461" s="220"/>
      <c r="X461" s="220" t="s">
        <v>357</v>
      </c>
      <c r="Y461" s="220" t="s">
        <v>126</v>
      </c>
      <c r="Z461" s="210"/>
      <c r="AA461" s="210"/>
      <c r="AB461" s="210"/>
      <c r="AC461" s="210"/>
      <c r="AD461" s="210"/>
      <c r="AE461" s="210"/>
      <c r="AF461" s="210"/>
      <c r="AG461" s="210" t="s">
        <v>358</v>
      </c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</row>
    <row r="462" spans="1:60" outlineLevel="2" x14ac:dyDescent="0.2">
      <c r="A462" s="217"/>
      <c r="B462" s="218"/>
      <c r="C462" s="242" t="s">
        <v>611</v>
      </c>
      <c r="D462" s="236"/>
      <c r="E462" s="236"/>
      <c r="F462" s="236"/>
      <c r="G462" s="236"/>
      <c r="H462" s="220"/>
      <c r="I462" s="220"/>
      <c r="J462" s="220"/>
      <c r="K462" s="220"/>
      <c r="L462" s="220"/>
      <c r="M462" s="220"/>
      <c r="N462" s="219"/>
      <c r="O462" s="219"/>
      <c r="P462" s="219"/>
      <c r="Q462" s="219"/>
      <c r="R462" s="220"/>
      <c r="S462" s="220"/>
      <c r="T462" s="220"/>
      <c r="U462" s="220"/>
      <c r="V462" s="220"/>
      <c r="W462" s="220"/>
      <c r="X462" s="220"/>
      <c r="Y462" s="220"/>
      <c r="Z462" s="210"/>
      <c r="AA462" s="210"/>
      <c r="AB462" s="210"/>
      <c r="AC462" s="210"/>
      <c r="AD462" s="210"/>
      <c r="AE462" s="210"/>
      <c r="AF462" s="210"/>
      <c r="AG462" s="210" t="s">
        <v>128</v>
      </c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</row>
    <row r="463" spans="1:60" outlineLevel="2" x14ac:dyDescent="0.2">
      <c r="A463" s="217"/>
      <c r="B463" s="218"/>
      <c r="C463" s="244"/>
      <c r="D463" s="239"/>
      <c r="E463" s="239"/>
      <c r="F463" s="239"/>
      <c r="G463" s="239"/>
      <c r="H463" s="220"/>
      <c r="I463" s="220"/>
      <c r="J463" s="220"/>
      <c r="K463" s="220"/>
      <c r="L463" s="220"/>
      <c r="M463" s="220"/>
      <c r="N463" s="219"/>
      <c r="O463" s="219"/>
      <c r="P463" s="219"/>
      <c r="Q463" s="219"/>
      <c r="R463" s="220"/>
      <c r="S463" s="220"/>
      <c r="T463" s="220"/>
      <c r="U463" s="220"/>
      <c r="V463" s="220"/>
      <c r="W463" s="220"/>
      <c r="X463" s="220"/>
      <c r="Y463" s="220"/>
      <c r="Z463" s="210"/>
      <c r="AA463" s="210"/>
      <c r="AB463" s="210"/>
      <c r="AC463" s="210"/>
      <c r="AD463" s="210"/>
      <c r="AE463" s="210"/>
      <c r="AF463" s="210"/>
      <c r="AG463" s="210" t="s">
        <v>130</v>
      </c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</row>
    <row r="464" spans="1:60" outlineLevel="1" x14ac:dyDescent="0.2">
      <c r="A464" s="229">
        <v>121</v>
      </c>
      <c r="B464" s="230" t="s">
        <v>612</v>
      </c>
      <c r="C464" s="241" t="s">
        <v>613</v>
      </c>
      <c r="D464" s="231" t="s">
        <v>362</v>
      </c>
      <c r="E464" s="232">
        <v>1</v>
      </c>
      <c r="F464" s="233"/>
      <c r="G464" s="234">
        <f>ROUND(E464*F464,2)</f>
        <v>0</v>
      </c>
      <c r="H464" s="233"/>
      <c r="I464" s="234">
        <f>ROUND(E464*H464,2)</f>
        <v>0</v>
      </c>
      <c r="J464" s="233"/>
      <c r="K464" s="234">
        <f>ROUND(E464*J464,2)</f>
        <v>0</v>
      </c>
      <c r="L464" s="234">
        <v>21</v>
      </c>
      <c r="M464" s="234">
        <f>G464*(1+L464/100)</f>
        <v>0</v>
      </c>
      <c r="N464" s="232">
        <v>2.9999999999999997E-4</v>
      </c>
      <c r="O464" s="232">
        <f>ROUND(E464*N464,2)</f>
        <v>0</v>
      </c>
      <c r="P464" s="232">
        <v>0</v>
      </c>
      <c r="Q464" s="232">
        <f>ROUND(E464*P464,2)</f>
        <v>0</v>
      </c>
      <c r="R464" s="234"/>
      <c r="S464" s="234" t="s">
        <v>179</v>
      </c>
      <c r="T464" s="235" t="s">
        <v>124</v>
      </c>
      <c r="U464" s="220">
        <v>0</v>
      </c>
      <c r="V464" s="220">
        <f>ROUND(E464*U464,2)</f>
        <v>0</v>
      </c>
      <c r="W464" s="220"/>
      <c r="X464" s="220" t="s">
        <v>357</v>
      </c>
      <c r="Y464" s="220" t="s">
        <v>126</v>
      </c>
      <c r="Z464" s="210"/>
      <c r="AA464" s="210"/>
      <c r="AB464" s="210"/>
      <c r="AC464" s="210"/>
      <c r="AD464" s="210"/>
      <c r="AE464" s="210"/>
      <c r="AF464" s="210"/>
      <c r="AG464" s="210" t="s">
        <v>358</v>
      </c>
      <c r="AH464" s="210"/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</row>
    <row r="465" spans="1:60" outlineLevel="2" x14ac:dyDescent="0.2">
      <c r="A465" s="217"/>
      <c r="B465" s="218"/>
      <c r="C465" s="242" t="s">
        <v>614</v>
      </c>
      <c r="D465" s="236"/>
      <c r="E465" s="236"/>
      <c r="F465" s="236"/>
      <c r="G465" s="236"/>
      <c r="H465" s="220"/>
      <c r="I465" s="220"/>
      <c r="J465" s="220"/>
      <c r="K465" s="220"/>
      <c r="L465" s="220"/>
      <c r="M465" s="220"/>
      <c r="N465" s="219"/>
      <c r="O465" s="219"/>
      <c r="P465" s="219"/>
      <c r="Q465" s="219"/>
      <c r="R465" s="220"/>
      <c r="S465" s="220"/>
      <c r="T465" s="220"/>
      <c r="U465" s="220"/>
      <c r="V465" s="220"/>
      <c r="W465" s="220"/>
      <c r="X465" s="220"/>
      <c r="Y465" s="220"/>
      <c r="Z465" s="210"/>
      <c r="AA465" s="210"/>
      <c r="AB465" s="210"/>
      <c r="AC465" s="210"/>
      <c r="AD465" s="210"/>
      <c r="AE465" s="210"/>
      <c r="AF465" s="210"/>
      <c r="AG465" s="210" t="s">
        <v>128</v>
      </c>
      <c r="AH465" s="210"/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</row>
    <row r="466" spans="1:60" outlineLevel="2" x14ac:dyDescent="0.2">
      <c r="A466" s="217"/>
      <c r="B466" s="218"/>
      <c r="C466" s="244"/>
      <c r="D466" s="239"/>
      <c r="E466" s="239"/>
      <c r="F466" s="239"/>
      <c r="G466" s="239"/>
      <c r="H466" s="220"/>
      <c r="I466" s="220"/>
      <c r="J466" s="220"/>
      <c r="K466" s="220"/>
      <c r="L466" s="220"/>
      <c r="M466" s="220"/>
      <c r="N466" s="219"/>
      <c r="O466" s="219"/>
      <c r="P466" s="219"/>
      <c r="Q466" s="219"/>
      <c r="R466" s="220"/>
      <c r="S466" s="220"/>
      <c r="T466" s="220"/>
      <c r="U466" s="220"/>
      <c r="V466" s="220"/>
      <c r="W466" s="220"/>
      <c r="X466" s="220"/>
      <c r="Y466" s="220"/>
      <c r="Z466" s="210"/>
      <c r="AA466" s="210"/>
      <c r="AB466" s="210"/>
      <c r="AC466" s="210"/>
      <c r="AD466" s="210"/>
      <c r="AE466" s="210"/>
      <c r="AF466" s="210"/>
      <c r="AG466" s="210" t="s">
        <v>130</v>
      </c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</row>
    <row r="467" spans="1:60" ht="13.6" x14ac:dyDescent="0.2">
      <c r="A467" s="222" t="s">
        <v>118</v>
      </c>
      <c r="B467" s="223" t="s">
        <v>76</v>
      </c>
      <c r="C467" s="240" t="s">
        <v>77</v>
      </c>
      <c r="D467" s="224"/>
      <c r="E467" s="225"/>
      <c r="F467" s="226"/>
      <c r="G467" s="226">
        <f>SUMIF(AG468:AG478,"&lt;&gt;NOR",G468:G478)</f>
        <v>0</v>
      </c>
      <c r="H467" s="226"/>
      <c r="I467" s="226">
        <f>SUM(I468:I478)</f>
        <v>0</v>
      </c>
      <c r="J467" s="226"/>
      <c r="K467" s="226">
        <f>SUM(K468:K478)</f>
        <v>0</v>
      </c>
      <c r="L467" s="226"/>
      <c r="M467" s="226">
        <f>SUM(M468:M478)</f>
        <v>0</v>
      </c>
      <c r="N467" s="225"/>
      <c r="O467" s="225">
        <f>SUM(O468:O478)</f>
        <v>6.1</v>
      </c>
      <c r="P467" s="225"/>
      <c r="Q467" s="225">
        <f>SUM(Q468:Q478)</f>
        <v>0</v>
      </c>
      <c r="R467" s="226"/>
      <c r="S467" s="226"/>
      <c r="T467" s="227"/>
      <c r="U467" s="221"/>
      <c r="V467" s="221">
        <f>SUM(V468:V478)</f>
        <v>10.450000000000001</v>
      </c>
      <c r="W467" s="221"/>
      <c r="X467" s="221"/>
      <c r="Y467" s="221"/>
      <c r="AG467" t="s">
        <v>119</v>
      </c>
    </row>
    <row r="468" spans="1:60" ht="21.75" outlineLevel="1" x14ac:dyDescent="0.2">
      <c r="A468" s="229">
        <v>122</v>
      </c>
      <c r="B468" s="230" t="s">
        <v>615</v>
      </c>
      <c r="C468" s="241" t="s">
        <v>616</v>
      </c>
      <c r="D468" s="231" t="s">
        <v>209</v>
      </c>
      <c r="E468" s="232">
        <v>29.6</v>
      </c>
      <c r="F468" s="233"/>
      <c r="G468" s="234">
        <f>ROUND(E468*F468,2)</f>
        <v>0</v>
      </c>
      <c r="H468" s="233"/>
      <c r="I468" s="234">
        <f>ROUND(E468*H468,2)</f>
        <v>0</v>
      </c>
      <c r="J468" s="233"/>
      <c r="K468" s="234">
        <f>ROUND(E468*J468,2)</f>
        <v>0</v>
      </c>
      <c r="L468" s="234">
        <v>21</v>
      </c>
      <c r="M468" s="234">
        <f>G468*(1+L468/100)</f>
        <v>0</v>
      </c>
      <c r="N468" s="232">
        <v>0.188</v>
      </c>
      <c r="O468" s="232">
        <f>ROUND(E468*N468,2)</f>
        <v>5.56</v>
      </c>
      <c r="P468" s="232">
        <v>0</v>
      </c>
      <c r="Q468" s="232">
        <f>ROUND(E468*P468,2)</f>
        <v>0</v>
      </c>
      <c r="R468" s="234" t="s">
        <v>371</v>
      </c>
      <c r="S468" s="234" t="s">
        <v>123</v>
      </c>
      <c r="T468" s="235" t="s">
        <v>123</v>
      </c>
      <c r="U468" s="220">
        <v>0.27200000000000002</v>
      </c>
      <c r="V468" s="220">
        <f>ROUND(E468*U468,2)</f>
        <v>8.0500000000000007</v>
      </c>
      <c r="W468" s="220"/>
      <c r="X468" s="220" t="s">
        <v>199</v>
      </c>
      <c r="Y468" s="220" t="s">
        <v>126</v>
      </c>
      <c r="Z468" s="210"/>
      <c r="AA468" s="210"/>
      <c r="AB468" s="210"/>
      <c r="AC468" s="210"/>
      <c r="AD468" s="210"/>
      <c r="AE468" s="210"/>
      <c r="AF468" s="210"/>
      <c r="AG468" s="210" t="s">
        <v>200</v>
      </c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</row>
    <row r="469" spans="1:60" outlineLevel="2" x14ac:dyDescent="0.2">
      <c r="A469" s="217"/>
      <c r="B469" s="218"/>
      <c r="C469" s="253" t="s">
        <v>617</v>
      </c>
      <c r="D469" s="251"/>
      <c r="E469" s="251"/>
      <c r="F469" s="251"/>
      <c r="G469" s="251"/>
      <c r="H469" s="220"/>
      <c r="I469" s="220"/>
      <c r="J469" s="220"/>
      <c r="K469" s="220"/>
      <c r="L469" s="220"/>
      <c r="M469" s="220"/>
      <c r="N469" s="219"/>
      <c r="O469" s="219"/>
      <c r="P469" s="219"/>
      <c r="Q469" s="219"/>
      <c r="R469" s="220"/>
      <c r="S469" s="220"/>
      <c r="T469" s="220"/>
      <c r="U469" s="220"/>
      <c r="V469" s="220"/>
      <c r="W469" s="220"/>
      <c r="X469" s="220"/>
      <c r="Y469" s="220"/>
      <c r="Z469" s="210"/>
      <c r="AA469" s="210"/>
      <c r="AB469" s="210"/>
      <c r="AC469" s="210"/>
      <c r="AD469" s="210"/>
      <c r="AE469" s="210"/>
      <c r="AF469" s="210"/>
      <c r="AG469" s="210" t="s">
        <v>202</v>
      </c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</row>
    <row r="470" spans="1:60" outlineLevel="2" x14ac:dyDescent="0.2">
      <c r="A470" s="217"/>
      <c r="B470" s="218"/>
      <c r="C470" s="254" t="s">
        <v>618</v>
      </c>
      <c r="D470" s="249"/>
      <c r="E470" s="250">
        <v>29.6</v>
      </c>
      <c r="F470" s="220"/>
      <c r="G470" s="220"/>
      <c r="H470" s="220"/>
      <c r="I470" s="220"/>
      <c r="J470" s="220"/>
      <c r="K470" s="220"/>
      <c r="L470" s="220"/>
      <c r="M470" s="220"/>
      <c r="N470" s="219"/>
      <c r="O470" s="219"/>
      <c r="P470" s="219"/>
      <c r="Q470" s="219"/>
      <c r="R470" s="220"/>
      <c r="S470" s="220"/>
      <c r="T470" s="220"/>
      <c r="U470" s="220"/>
      <c r="V470" s="220"/>
      <c r="W470" s="220"/>
      <c r="X470" s="220"/>
      <c r="Y470" s="220"/>
      <c r="Z470" s="210"/>
      <c r="AA470" s="210"/>
      <c r="AB470" s="210"/>
      <c r="AC470" s="210"/>
      <c r="AD470" s="210"/>
      <c r="AE470" s="210"/>
      <c r="AF470" s="210"/>
      <c r="AG470" s="210" t="s">
        <v>212</v>
      </c>
      <c r="AH470" s="210">
        <v>0</v>
      </c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</row>
    <row r="471" spans="1:60" outlineLevel="2" x14ac:dyDescent="0.2">
      <c r="A471" s="217"/>
      <c r="B471" s="218"/>
      <c r="C471" s="244"/>
      <c r="D471" s="239"/>
      <c r="E471" s="239"/>
      <c r="F471" s="239"/>
      <c r="G471" s="239"/>
      <c r="H471" s="220"/>
      <c r="I471" s="220"/>
      <c r="J471" s="220"/>
      <c r="K471" s="220"/>
      <c r="L471" s="220"/>
      <c r="M471" s="220"/>
      <c r="N471" s="219"/>
      <c r="O471" s="219"/>
      <c r="P471" s="219"/>
      <c r="Q471" s="219"/>
      <c r="R471" s="220"/>
      <c r="S471" s="220"/>
      <c r="T471" s="220"/>
      <c r="U471" s="220"/>
      <c r="V471" s="220"/>
      <c r="W471" s="220"/>
      <c r="X471" s="220"/>
      <c r="Y471" s="220"/>
      <c r="Z471" s="210"/>
      <c r="AA471" s="210"/>
      <c r="AB471" s="210"/>
      <c r="AC471" s="210"/>
      <c r="AD471" s="210"/>
      <c r="AE471" s="210"/>
      <c r="AF471" s="210"/>
      <c r="AG471" s="210" t="s">
        <v>130</v>
      </c>
      <c r="AH471" s="210"/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</row>
    <row r="472" spans="1:60" outlineLevel="1" x14ac:dyDescent="0.2">
      <c r="A472" s="229">
        <v>123</v>
      </c>
      <c r="B472" s="230" t="s">
        <v>619</v>
      </c>
      <c r="C472" s="241" t="s">
        <v>620</v>
      </c>
      <c r="D472" s="231" t="s">
        <v>209</v>
      </c>
      <c r="E472" s="232">
        <v>24</v>
      </c>
      <c r="F472" s="233"/>
      <c r="G472" s="234">
        <f>ROUND(E472*F472,2)</f>
        <v>0</v>
      </c>
      <c r="H472" s="233"/>
      <c r="I472" s="234">
        <f>ROUND(E472*H472,2)</f>
        <v>0</v>
      </c>
      <c r="J472" s="233"/>
      <c r="K472" s="234">
        <f>ROUND(E472*J472,2)</f>
        <v>0</v>
      </c>
      <c r="L472" s="234">
        <v>21</v>
      </c>
      <c r="M472" s="234">
        <f>G472*(1+L472/100)</f>
        <v>0</v>
      </c>
      <c r="N472" s="232">
        <v>1.81E-3</v>
      </c>
      <c r="O472" s="232">
        <f>ROUND(E472*N472,2)</f>
        <v>0.04</v>
      </c>
      <c r="P472" s="232">
        <v>0</v>
      </c>
      <c r="Q472" s="232">
        <f>ROUND(E472*P472,2)</f>
        <v>0</v>
      </c>
      <c r="R472" s="234"/>
      <c r="S472" s="234" t="s">
        <v>123</v>
      </c>
      <c r="T472" s="235" t="s">
        <v>123</v>
      </c>
      <c r="U472" s="220">
        <v>0.1</v>
      </c>
      <c r="V472" s="220">
        <f>ROUND(E472*U472,2)</f>
        <v>2.4</v>
      </c>
      <c r="W472" s="220"/>
      <c r="X472" s="220" t="s">
        <v>199</v>
      </c>
      <c r="Y472" s="220" t="s">
        <v>126</v>
      </c>
      <c r="Z472" s="210"/>
      <c r="AA472" s="210"/>
      <c r="AB472" s="210"/>
      <c r="AC472" s="210"/>
      <c r="AD472" s="210"/>
      <c r="AE472" s="210"/>
      <c r="AF472" s="210"/>
      <c r="AG472" s="210" t="s">
        <v>399</v>
      </c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</row>
    <row r="473" spans="1:60" outlineLevel="2" x14ac:dyDescent="0.2">
      <c r="A473" s="217"/>
      <c r="B473" s="218"/>
      <c r="C473" s="242" t="s">
        <v>621</v>
      </c>
      <c r="D473" s="236"/>
      <c r="E473" s="236"/>
      <c r="F473" s="236"/>
      <c r="G473" s="236"/>
      <c r="H473" s="220"/>
      <c r="I473" s="220"/>
      <c r="J473" s="220"/>
      <c r="K473" s="220"/>
      <c r="L473" s="220"/>
      <c r="M473" s="220"/>
      <c r="N473" s="219"/>
      <c r="O473" s="219"/>
      <c r="P473" s="219"/>
      <c r="Q473" s="219"/>
      <c r="R473" s="220"/>
      <c r="S473" s="220"/>
      <c r="T473" s="220"/>
      <c r="U473" s="220"/>
      <c r="V473" s="220"/>
      <c r="W473" s="220"/>
      <c r="X473" s="220"/>
      <c r="Y473" s="220"/>
      <c r="Z473" s="210"/>
      <c r="AA473" s="210"/>
      <c r="AB473" s="210"/>
      <c r="AC473" s="210"/>
      <c r="AD473" s="210"/>
      <c r="AE473" s="210"/>
      <c r="AF473" s="210"/>
      <c r="AG473" s="210" t="s">
        <v>128</v>
      </c>
      <c r="AH473" s="210"/>
      <c r="AI473" s="210"/>
      <c r="AJ473" s="210"/>
      <c r="AK473" s="210"/>
      <c r="AL473" s="210"/>
      <c r="AM473" s="210"/>
      <c r="AN473" s="210"/>
      <c r="AO473" s="210"/>
      <c r="AP473" s="210"/>
      <c r="AQ473" s="210"/>
      <c r="AR473" s="210"/>
      <c r="AS473" s="210"/>
      <c r="AT473" s="210"/>
      <c r="AU473" s="210"/>
      <c r="AV473" s="210"/>
      <c r="AW473" s="210"/>
      <c r="AX473" s="210"/>
      <c r="AY473" s="210"/>
      <c r="AZ473" s="210"/>
      <c r="BA473" s="210"/>
      <c r="BB473" s="210"/>
      <c r="BC473" s="210"/>
      <c r="BD473" s="210"/>
      <c r="BE473" s="210"/>
      <c r="BF473" s="210"/>
      <c r="BG473" s="210"/>
      <c r="BH473" s="210"/>
    </row>
    <row r="474" spans="1:60" outlineLevel="2" x14ac:dyDescent="0.2">
      <c r="A474" s="217"/>
      <c r="B474" s="218"/>
      <c r="C474" s="244"/>
      <c r="D474" s="239"/>
      <c r="E474" s="239"/>
      <c r="F474" s="239"/>
      <c r="G474" s="239"/>
      <c r="H474" s="220"/>
      <c r="I474" s="220"/>
      <c r="J474" s="220"/>
      <c r="K474" s="220"/>
      <c r="L474" s="220"/>
      <c r="M474" s="220"/>
      <c r="N474" s="219"/>
      <c r="O474" s="219"/>
      <c r="P474" s="219"/>
      <c r="Q474" s="219"/>
      <c r="R474" s="220"/>
      <c r="S474" s="220"/>
      <c r="T474" s="220"/>
      <c r="U474" s="220"/>
      <c r="V474" s="220"/>
      <c r="W474" s="220"/>
      <c r="X474" s="220"/>
      <c r="Y474" s="220"/>
      <c r="Z474" s="210"/>
      <c r="AA474" s="210"/>
      <c r="AB474" s="210"/>
      <c r="AC474" s="210"/>
      <c r="AD474" s="210"/>
      <c r="AE474" s="210"/>
      <c r="AF474" s="210"/>
      <c r="AG474" s="210" t="s">
        <v>130</v>
      </c>
      <c r="AH474" s="210"/>
      <c r="AI474" s="210"/>
      <c r="AJ474" s="210"/>
      <c r="AK474" s="210"/>
      <c r="AL474" s="210"/>
      <c r="AM474" s="210"/>
      <c r="AN474" s="210"/>
      <c r="AO474" s="210"/>
      <c r="AP474" s="210"/>
      <c r="AQ474" s="210"/>
      <c r="AR474" s="210"/>
      <c r="AS474" s="210"/>
      <c r="AT474" s="210"/>
      <c r="AU474" s="210"/>
      <c r="AV474" s="210"/>
      <c r="AW474" s="210"/>
      <c r="AX474" s="210"/>
      <c r="AY474" s="210"/>
      <c r="AZ474" s="210"/>
      <c r="BA474" s="210"/>
      <c r="BB474" s="210"/>
      <c r="BC474" s="210"/>
      <c r="BD474" s="210"/>
      <c r="BE474" s="210"/>
      <c r="BF474" s="210"/>
      <c r="BG474" s="210"/>
      <c r="BH474" s="210"/>
    </row>
    <row r="475" spans="1:60" ht="21.75" outlineLevel="1" x14ac:dyDescent="0.2">
      <c r="A475" s="229">
        <v>124</v>
      </c>
      <c r="B475" s="230" t="s">
        <v>622</v>
      </c>
      <c r="C475" s="241" t="s">
        <v>623</v>
      </c>
      <c r="D475" s="231" t="s">
        <v>494</v>
      </c>
      <c r="E475" s="232">
        <v>6.2160000000000002</v>
      </c>
      <c r="F475" s="233"/>
      <c r="G475" s="234">
        <f>ROUND(E475*F475,2)</f>
        <v>0</v>
      </c>
      <c r="H475" s="233"/>
      <c r="I475" s="234">
        <f>ROUND(E475*H475,2)</f>
        <v>0</v>
      </c>
      <c r="J475" s="233"/>
      <c r="K475" s="234">
        <f>ROUND(E475*J475,2)</f>
        <v>0</v>
      </c>
      <c r="L475" s="234">
        <v>21</v>
      </c>
      <c r="M475" s="234">
        <f>G475*(1+L475/100)</f>
        <v>0</v>
      </c>
      <c r="N475" s="232">
        <v>0.08</v>
      </c>
      <c r="O475" s="232">
        <f>ROUND(E475*N475,2)</f>
        <v>0.5</v>
      </c>
      <c r="P475" s="232">
        <v>0</v>
      </c>
      <c r="Q475" s="232">
        <f>ROUND(E475*P475,2)</f>
        <v>0</v>
      </c>
      <c r="R475" s="234" t="s">
        <v>356</v>
      </c>
      <c r="S475" s="234" t="s">
        <v>123</v>
      </c>
      <c r="T475" s="235" t="s">
        <v>123</v>
      </c>
      <c r="U475" s="220">
        <v>0</v>
      </c>
      <c r="V475" s="220">
        <f>ROUND(E475*U475,2)</f>
        <v>0</v>
      </c>
      <c r="W475" s="220"/>
      <c r="X475" s="220" t="s">
        <v>357</v>
      </c>
      <c r="Y475" s="220" t="s">
        <v>126</v>
      </c>
      <c r="Z475" s="210"/>
      <c r="AA475" s="210"/>
      <c r="AB475" s="210"/>
      <c r="AC475" s="210"/>
      <c r="AD475" s="210"/>
      <c r="AE475" s="210"/>
      <c r="AF475" s="210"/>
      <c r="AG475" s="210" t="s">
        <v>358</v>
      </c>
      <c r="AH475" s="210"/>
      <c r="AI475" s="210"/>
      <c r="AJ475" s="210"/>
      <c r="AK475" s="210"/>
      <c r="AL475" s="210"/>
      <c r="AM475" s="210"/>
      <c r="AN475" s="210"/>
      <c r="AO475" s="210"/>
      <c r="AP475" s="210"/>
      <c r="AQ475" s="210"/>
      <c r="AR475" s="210"/>
      <c r="AS475" s="210"/>
      <c r="AT475" s="210"/>
      <c r="AU475" s="210"/>
      <c r="AV475" s="210"/>
      <c r="AW475" s="210"/>
      <c r="AX475" s="210"/>
      <c r="AY475" s="210"/>
      <c r="AZ475" s="210"/>
      <c r="BA475" s="210"/>
      <c r="BB475" s="210"/>
      <c r="BC475" s="210"/>
      <c r="BD475" s="210"/>
      <c r="BE475" s="210"/>
      <c r="BF475" s="210"/>
      <c r="BG475" s="210"/>
      <c r="BH475" s="210"/>
    </row>
    <row r="476" spans="1:60" outlineLevel="2" x14ac:dyDescent="0.2">
      <c r="A476" s="217"/>
      <c r="B476" s="218"/>
      <c r="C476" s="242" t="s">
        <v>624</v>
      </c>
      <c r="D476" s="236"/>
      <c r="E476" s="236"/>
      <c r="F476" s="236"/>
      <c r="G476" s="236"/>
      <c r="H476" s="220"/>
      <c r="I476" s="220"/>
      <c r="J476" s="220"/>
      <c r="K476" s="220"/>
      <c r="L476" s="220"/>
      <c r="M476" s="220"/>
      <c r="N476" s="219"/>
      <c r="O476" s="219"/>
      <c r="P476" s="219"/>
      <c r="Q476" s="219"/>
      <c r="R476" s="220"/>
      <c r="S476" s="220"/>
      <c r="T476" s="220"/>
      <c r="U476" s="220"/>
      <c r="V476" s="220"/>
      <c r="W476" s="220"/>
      <c r="X476" s="220"/>
      <c r="Y476" s="220"/>
      <c r="Z476" s="210"/>
      <c r="AA476" s="210"/>
      <c r="AB476" s="210"/>
      <c r="AC476" s="210"/>
      <c r="AD476" s="210"/>
      <c r="AE476" s="210"/>
      <c r="AF476" s="210"/>
      <c r="AG476" s="210" t="s">
        <v>128</v>
      </c>
      <c r="AH476" s="210"/>
      <c r="AI476" s="210"/>
      <c r="AJ476" s="210"/>
      <c r="AK476" s="210"/>
      <c r="AL476" s="210"/>
      <c r="AM476" s="210"/>
      <c r="AN476" s="210"/>
      <c r="AO476" s="210"/>
      <c r="AP476" s="210"/>
      <c r="AQ476" s="210"/>
      <c r="AR476" s="210"/>
      <c r="AS476" s="210"/>
      <c r="AT476" s="210"/>
      <c r="AU476" s="210"/>
      <c r="AV476" s="210"/>
      <c r="AW476" s="210"/>
      <c r="AX476" s="210"/>
      <c r="AY476" s="210"/>
      <c r="AZ476" s="210"/>
      <c r="BA476" s="210"/>
      <c r="BB476" s="210"/>
      <c r="BC476" s="210"/>
      <c r="BD476" s="210"/>
      <c r="BE476" s="210"/>
      <c r="BF476" s="210"/>
      <c r="BG476" s="210"/>
      <c r="BH476" s="210"/>
    </row>
    <row r="477" spans="1:60" outlineLevel="2" x14ac:dyDescent="0.2">
      <c r="A477" s="217"/>
      <c r="B477" s="218"/>
      <c r="C477" s="254" t="s">
        <v>625</v>
      </c>
      <c r="D477" s="249"/>
      <c r="E477" s="250">
        <v>6.2160000000000002</v>
      </c>
      <c r="F477" s="220"/>
      <c r="G477" s="220"/>
      <c r="H477" s="220"/>
      <c r="I477" s="220"/>
      <c r="J477" s="220"/>
      <c r="K477" s="220"/>
      <c r="L477" s="220"/>
      <c r="M477" s="220"/>
      <c r="N477" s="219"/>
      <c r="O477" s="219"/>
      <c r="P477" s="219"/>
      <c r="Q477" s="219"/>
      <c r="R477" s="220"/>
      <c r="S477" s="220"/>
      <c r="T477" s="220"/>
      <c r="U477" s="220"/>
      <c r="V477" s="220"/>
      <c r="W477" s="220"/>
      <c r="X477" s="220"/>
      <c r="Y477" s="220"/>
      <c r="Z477" s="210"/>
      <c r="AA477" s="210"/>
      <c r="AB477" s="210"/>
      <c r="AC477" s="210"/>
      <c r="AD477" s="210"/>
      <c r="AE477" s="210"/>
      <c r="AF477" s="210"/>
      <c r="AG477" s="210" t="s">
        <v>212</v>
      </c>
      <c r="AH477" s="210">
        <v>0</v>
      </c>
      <c r="AI477" s="210"/>
      <c r="AJ477" s="210"/>
      <c r="AK477" s="210"/>
      <c r="AL477" s="210"/>
      <c r="AM477" s="210"/>
      <c r="AN477" s="210"/>
      <c r="AO477" s="210"/>
      <c r="AP477" s="210"/>
      <c r="AQ477" s="210"/>
      <c r="AR477" s="210"/>
      <c r="AS477" s="210"/>
      <c r="AT477" s="210"/>
      <c r="AU477" s="210"/>
      <c r="AV477" s="210"/>
      <c r="AW477" s="210"/>
      <c r="AX477" s="210"/>
      <c r="AY477" s="210"/>
      <c r="AZ477" s="210"/>
      <c r="BA477" s="210"/>
      <c r="BB477" s="210"/>
      <c r="BC477" s="210"/>
      <c r="BD477" s="210"/>
      <c r="BE477" s="210"/>
      <c r="BF477" s="210"/>
      <c r="BG477" s="210"/>
      <c r="BH477" s="210"/>
    </row>
    <row r="478" spans="1:60" outlineLevel="2" x14ac:dyDescent="0.2">
      <c r="A478" s="217"/>
      <c r="B478" s="218"/>
      <c r="C478" s="244"/>
      <c r="D478" s="239"/>
      <c r="E478" s="239"/>
      <c r="F478" s="239"/>
      <c r="G478" s="239"/>
      <c r="H478" s="220"/>
      <c r="I478" s="220"/>
      <c r="J478" s="220"/>
      <c r="K478" s="220"/>
      <c r="L478" s="220"/>
      <c r="M478" s="220"/>
      <c r="N478" s="219"/>
      <c r="O478" s="219"/>
      <c r="P478" s="219"/>
      <c r="Q478" s="219"/>
      <c r="R478" s="220"/>
      <c r="S478" s="220"/>
      <c r="T478" s="220"/>
      <c r="U478" s="220"/>
      <c r="V478" s="220"/>
      <c r="W478" s="220"/>
      <c r="X478" s="220"/>
      <c r="Y478" s="220"/>
      <c r="Z478" s="210"/>
      <c r="AA478" s="210"/>
      <c r="AB478" s="210"/>
      <c r="AC478" s="210"/>
      <c r="AD478" s="210"/>
      <c r="AE478" s="210"/>
      <c r="AF478" s="210"/>
      <c r="AG478" s="210" t="s">
        <v>130</v>
      </c>
      <c r="AH478" s="210"/>
      <c r="AI478" s="210"/>
      <c r="AJ478" s="210"/>
      <c r="AK478" s="210"/>
      <c r="AL478" s="210"/>
      <c r="AM478" s="210"/>
      <c r="AN478" s="210"/>
      <c r="AO478" s="210"/>
      <c r="AP478" s="210"/>
      <c r="AQ478" s="210"/>
      <c r="AR478" s="210"/>
      <c r="AS478" s="210"/>
      <c r="AT478" s="210"/>
      <c r="AU478" s="210"/>
      <c r="AV478" s="210"/>
      <c r="AW478" s="210"/>
      <c r="AX478" s="210"/>
      <c r="AY478" s="210"/>
      <c r="AZ478" s="210"/>
      <c r="BA478" s="210"/>
      <c r="BB478" s="210"/>
      <c r="BC478" s="210"/>
      <c r="BD478" s="210"/>
      <c r="BE478" s="210"/>
      <c r="BF478" s="210"/>
      <c r="BG478" s="210"/>
      <c r="BH478" s="210"/>
    </row>
    <row r="479" spans="1:60" ht="13.6" x14ac:dyDescent="0.2">
      <c r="A479" s="222" t="s">
        <v>118</v>
      </c>
      <c r="B479" s="223" t="s">
        <v>78</v>
      </c>
      <c r="C479" s="240" t="s">
        <v>79</v>
      </c>
      <c r="D479" s="224"/>
      <c r="E479" s="225"/>
      <c r="F479" s="226"/>
      <c r="G479" s="226">
        <f>SUMIF(AG480:AG486,"&lt;&gt;NOR",G480:G486)</f>
        <v>0</v>
      </c>
      <c r="H479" s="226"/>
      <c r="I479" s="226">
        <f>SUM(I480:I486)</f>
        <v>0</v>
      </c>
      <c r="J479" s="226"/>
      <c r="K479" s="226">
        <f>SUM(K480:K486)</f>
        <v>0</v>
      </c>
      <c r="L479" s="226"/>
      <c r="M479" s="226">
        <f>SUM(M480:M486)</f>
        <v>0</v>
      </c>
      <c r="N479" s="225"/>
      <c r="O479" s="225">
        <f>SUM(O480:O486)</f>
        <v>1.9100000000000001</v>
      </c>
      <c r="P479" s="225"/>
      <c r="Q479" s="225">
        <f>SUM(Q480:Q486)</f>
        <v>1.8800000000000001</v>
      </c>
      <c r="R479" s="226"/>
      <c r="S479" s="226"/>
      <c r="T479" s="227"/>
      <c r="U479" s="221"/>
      <c r="V479" s="221">
        <f>SUM(V480:V486)</f>
        <v>3.9000000000000004</v>
      </c>
      <c r="W479" s="221"/>
      <c r="X479" s="221"/>
      <c r="Y479" s="221"/>
      <c r="AG479" t="s">
        <v>119</v>
      </c>
    </row>
    <row r="480" spans="1:60" outlineLevel="1" x14ac:dyDescent="0.2">
      <c r="A480" s="229">
        <v>125</v>
      </c>
      <c r="B480" s="230" t="s">
        <v>626</v>
      </c>
      <c r="C480" s="241" t="s">
        <v>627</v>
      </c>
      <c r="D480" s="231" t="s">
        <v>628</v>
      </c>
      <c r="E480" s="232">
        <v>1</v>
      </c>
      <c r="F480" s="233"/>
      <c r="G480" s="234">
        <f>ROUND(E480*F480,2)</f>
        <v>0</v>
      </c>
      <c r="H480" s="233"/>
      <c r="I480" s="234">
        <f>ROUND(E480*H480,2)</f>
        <v>0</v>
      </c>
      <c r="J480" s="233"/>
      <c r="K480" s="234">
        <f>ROUND(E480*J480,2)</f>
        <v>0</v>
      </c>
      <c r="L480" s="234">
        <v>21</v>
      </c>
      <c r="M480" s="234">
        <f>G480*(1+L480/100)</f>
        <v>0</v>
      </c>
      <c r="N480" s="232">
        <v>3.5000000000000003E-2</v>
      </c>
      <c r="O480" s="232">
        <f>ROUND(E480*N480,2)</f>
        <v>0.04</v>
      </c>
      <c r="P480" s="232">
        <v>0.01</v>
      </c>
      <c r="Q480" s="232">
        <f>ROUND(E480*P480,2)</f>
        <v>0.01</v>
      </c>
      <c r="R480" s="234"/>
      <c r="S480" s="234" t="s">
        <v>179</v>
      </c>
      <c r="T480" s="235" t="s">
        <v>124</v>
      </c>
      <c r="U480" s="220">
        <v>0.16</v>
      </c>
      <c r="V480" s="220">
        <f>ROUND(E480*U480,2)</f>
        <v>0.16</v>
      </c>
      <c r="W480" s="220"/>
      <c r="X480" s="220" t="s">
        <v>199</v>
      </c>
      <c r="Y480" s="220" t="s">
        <v>126</v>
      </c>
      <c r="Z480" s="210"/>
      <c r="AA480" s="210"/>
      <c r="AB480" s="210"/>
      <c r="AC480" s="210"/>
      <c r="AD480" s="210"/>
      <c r="AE480" s="210"/>
      <c r="AF480" s="210"/>
      <c r="AG480" s="210" t="s">
        <v>200</v>
      </c>
      <c r="AH480" s="210"/>
      <c r="AI480" s="210"/>
      <c r="AJ480" s="210"/>
      <c r="AK480" s="210"/>
      <c r="AL480" s="210"/>
      <c r="AM480" s="210"/>
      <c r="AN480" s="210"/>
      <c r="AO480" s="210"/>
      <c r="AP480" s="210"/>
      <c r="AQ480" s="210"/>
      <c r="AR480" s="210"/>
      <c r="AS480" s="210"/>
      <c r="AT480" s="210"/>
      <c r="AU480" s="210"/>
      <c r="AV480" s="210"/>
      <c r="AW480" s="210"/>
      <c r="AX480" s="210"/>
      <c r="AY480" s="210"/>
      <c r="AZ480" s="210"/>
      <c r="BA480" s="210"/>
      <c r="BB480" s="210"/>
      <c r="BC480" s="210"/>
      <c r="BD480" s="210"/>
      <c r="BE480" s="210"/>
      <c r="BF480" s="210"/>
      <c r="BG480" s="210"/>
      <c r="BH480" s="210"/>
    </row>
    <row r="481" spans="1:60" outlineLevel="2" x14ac:dyDescent="0.2">
      <c r="A481" s="217"/>
      <c r="B481" s="218"/>
      <c r="C481" s="242" t="s">
        <v>629</v>
      </c>
      <c r="D481" s="236"/>
      <c r="E481" s="236"/>
      <c r="F481" s="236"/>
      <c r="G481" s="236"/>
      <c r="H481" s="220"/>
      <c r="I481" s="220"/>
      <c r="J481" s="220"/>
      <c r="K481" s="220"/>
      <c r="L481" s="220"/>
      <c r="M481" s="220"/>
      <c r="N481" s="219"/>
      <c r="O481" s="219"/>
      <c r="P481" s="219"/>
      <c r="Q481" s="219"/>
      <c r="R481" s="220"/>
      <c r="S481" s="220"/>
      <c r="T481" s="220"/>
      <c r="U481" s="220"/>
      <c r="V481" s="220"/>
      <c r="W481" s="220"/>
      <c r="X481" s="220"/>
      <c r="Y481" s="220"/>
      <c r="Z481" s="210"/>
      <c r="AA481" s="210"/>
      <c r="AB481" s="210"/>
      <c r="AC481" s="210"/>
      <c r="AD481" s="210"/>
      <c r="AE481" s="210"/>
      <c r="AF481" s="210"/>
      <c r="AG481" s="210" t="s">
        <v>128</v>
      </c>
      <c r="AH481" s="210"/>
      <c r="AI481" s="210"/>
      <c r="AJ481" s="210"/>
      <c r="AK481" s="210"/>
      <c r="AL481" s="210"/>
      <c r="AM481" s="210"/>
      <c r="AN481" s="210"/>
      <c r="AO481" s="210"/>
      <c r="AP481" s="210"/>
      <c r="AQ481" s="210"/>
      <c r="AR481" s="210"/>
      <c r="AS481" s="210"/>
      <c r="AT481" s="210"/>
      <c r="AU481" s="210"/>
      <c r="AV481" s="210"/>
      <c r="AW481" s="210"/>
      <c r="AX481" s="210"/>
      <c r="AY481" s="210"/>
      <c r="AZ481" s="210"/>
      <c r="BA481" s="210"/>
      <c r="BB481" s="210"/>
      <c r="BC481" s="210"/>
      <c r="BD481" s="210"/>
      <c r="BE481" s="210"/>
      <c r="BF481" s="210"/>
      <c r="BG481" s="210"/>
      <c r="BH481" s="210"/>
    </row>
    <row r="482" spans="1:60" outlineLevel="2" x14ac:dyDescent="0.2">
      <c r="A482" s="217"/>
      <c r="B482" s="218"/>
      <c r="C482" s="244"/>
      <c r="D482" s="239"/>
      <c r="E482" s="239"/>
      <c r="F482" s="239"/>
      <c r="G482" s="239"/>
      <c r="H482" s="220"/>
      <c r="I482" s="220"/>
      <c r="J482" s="220"/>
      <c r="K482" s="220"/>
      <c r="L482" s="220"/>
      <c r="M482" s="220"/>
      <c r="N482" s="219"/>
      <c r="O482" s="219"/>
      <c r="P482" s="219"/>
      <c r="Q482" s="219"/>
      <c r="R482" s="220"/>
      <c r="S482" s="220"/>
      <c r="T482" s="220"/>
      <c r="U482" s="220"/>
      <c r="V482" s="220"/>
      <c r="W482" s="220"/>
      <c r="X482" s="220"/>
      <c r="Y482" s="220"/>
      <c r="Z482" s="210"/>
      <c r="AA482" s="210"/>
      <c r="AB482" s="210"/>
      <c r="AC482" s="210"/>
      <c r="AD482" s="210"/>
      <c r="AE482" s="210"/>
      <c r="AF482" s="210"/>
      <c r="AG482" s="210" t="s">
        <v>130</v>
      </c>
      <c r="AH482" s="210"/>
      <c r="AI482" s="210"/>
      <c r="AJ482" s="210"/>
      <c r="AK482" s="210"/>
      <c r="AL482" s="210"/>
      <c r="AM482" s="210"/>
      <c r="AN482" s="210"/>
      <c r="AO482" s="210"/>
      <c r="AP482" s="210"/>
      <c r="AQ482" s="210"/>
      <c r="AR482" s="210"/>
      <c r="AS482" s="210"/>
      <c r="AT482" s="210"/>
      <c r="AU482" s="210"/>
      <c r="AV482" s="210"/>
      <c r="AW482" s="210"/>
      <c r="AX482" s="210"/>
      <c r="AY482" s="210"/>
      <c r="AZ482" s="210"/>
      <c r="BA482" s="210"/>
      <c r="BB482" s="210"/>
      <c r="BC482" s="210"/>
      <c r="BD482" s="210"/>
      <c r="BE482" s="210"/>
      <c r="BF482" s="210"/>
      <c r="BG482" s="210"/>
      <c r="BH482" s="210"/>
    </row>
    <row r="483" spans="1:60" outlineLevel="1" x14ac:dyDescent="0.2">
      <c r="A483" s="229">
        <v>126</v>
      </c>
      <c r="B483" s="230" t="s">
        <v>630</v>
      </c>
      <c r="C483" s="241" t="s">
        <v>631</v>
      </c>
      <c r="D483" s="231" t="s">
        <v>209</v>
      </c>
      <c r="E483" s="232">
        <v>22.4</v>
      </c>
      <c r="F483" s="233"/>
      <c r="G483" s="234">
        <f>ROUND(E483*F483,2)</f>
        <v>0</v>
      </c>
      <c r="H483" s="233"/>
      <c r="I483" s="234">
        <f>ROUND(E483*H483,2)</f>
        <v>0</v>
      </c>
      <c r="J483" s="233"/>
      <c r="K483" s="234">
        <f>ROUND(E483*J483,2)</f>
        <v>0</v>
      </c>
      <c r="L483" s="234">
        <v>21</v>
      </c>
      <c r="M483" s="234">
        <f>G483*(1+L483/100)</f>
        <v>0</v>
      </c>
      <c r="N483" s="232">
        <v>0.08</v>
      </c>
      <c r="O483" s="232">
        <f>ROUND(E483*N483,2)</f>
        <v>1.79</v>
      </c>
      <c r="P483" s="232">
        <v>0.08</v>
      </c>
      <c r="Q483" s="232">
        <f>ROUND(E483*P483,2)</f>
        <v>1.79</v>
      </c>
      <c r="R483" s="234"/>
      <c r="S483" s="234" t="s">
        <v>179</v>
      </c>
      <c r="T483" s="235" t="s">
        <v>124</v>
      </c>
      <c r="U483" s="220">
        <v>0.16</v>
      </c>
      <c r="V483" s="220">
        <f>ROUND(E483*U483,2)</f>
        <v>3.58</v>
      </c>
      <c r="W483" s="220"/>
      <c r="X483" s="220" t="s">
        <v>199</v>
      </c>
      <c r="Y483" s="220" t="s">
        <v>126</v>
      </c>
      <c r="Z483" s="210"/>
      <c r="AA483" s="210"/>
      <c r="AB483" s="210"/>
      <c r="AC483" s="210"/>
      <c r="AD483" s="210"/>
      <c r="AE483" s="210"/>
      <c r="AF483" s="210"/>
      <c r="AG483" s="210" t="s">
        <v>200</v>
      </c>
      <c r="AH483" s="210"/>
      <c r="AI483" s="210"/>
      <c r="AJ483" s="210"/>
      <c r="AK483" s="210"/>
      <c r="AL483" s="210"/>
      <c r="AM483" s="210"/>
      <c r="AN483" s="210"/>
      <c r="AO483" s="210"/>
      <c r="AP483" s="210"/>
      <c r="AQ483" s="210"/>
      <c r="AR483" s="210"/>
      <c r="AS483" s="210"/>
      <c r="AT483" s="210"/>
      <c r="AU483" s="210"/>
      <c r="AV483" s="210"/>
      <c r="AW483" s="210"/>
      <c r="AX483" s="210"/>
      <c r="AY483" s="210"/>
      <c r="AZ483" s="210"/>
      <c r="BA483" s="210"/>
      <c r="BB483" s="210"/>
      <c r="BC483" s="210"/>
      <c r="BD483" s="210"/>
      <c r="BE483" s="210"/>
      <c r="BF483" s="210"/>
      <c r="BG483" s="210"/>
      <c r="BH483" s="210"/>
    </row>
    <row r="484" spans="1:60" outlineLevel="2" x14ac:dyDescent="0.2">
      <c r="A484" s="217"/>
      <c r="B484" s="218"/>
      <c r="C484" s="255"/>
      <c r="D484" s="252"/>
      <c r="E484" s="252"/>
      <c r="F484" s="252"/>
      <c r="G484" s="252"/>
      <c r="H484" s="220"/>
      <c r="I484" s="220"/>
      <c r="J484" s="220"/>
      <c r="K484" s="220"/>
      <c r="L484" s="220"/>
      <c r="M484" s="220"/>
      <c r="N484" s="219"/>
      <c r="O484" s="219"/>
      <c r="P484" s="219"/>
      <c r="Q484" s="219"/>
      <c r="R484" s="220"/>
      <c r="S484" s="220"/>
      <c r="T484" s="220"/>
      <c r="U484" s="220"/>
      <c r="V484" s="220"/>
      <c r="W484" s="220"/>
      <c r="X484" s="220"/>
      <c r="Y484" s="220"/>
      <c r="Z484" s="210"/>
      <c r="AA484" s="210"/>
      <c r="AB484" s="210"/>
      <c r="AC484" s="210"/>
      <c r="AD484" s="210"/>
      <c r="AE484" s="210"/>
      <c r="AF484" s="210"/>
      <c r="AG484" s="210" t="s">
        <v>130</v>
      </c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</row>
    <row r="485" spans="1:60" outlineLevel="1" x14ac:dyDescent="0.2">
      <c r="A485" s="229">
        <v>127</v>
      </c>
      <c r="B485" s="230" t="s">
        <v>632</v>
      </c>
      <c r="C485" s="241" t="s">
        <v>633</v>
      </c>
      <c r="D485" s="231" t="s">
        <v>628</v>
      </c>
      <c r="E485" s="232">
        <v>1</v>
      </c>
      <c r="F485" s="233"/>
      <c r="G485" s="234">
        <f>ROUND(E485*F485,2)</f>
        <v>0</v>
      </c>
      <c r="H485" s="233"/>
      <c r="I485" s="234">
        <f>ROUND(E485*H485,2)</f>
        <v>0</v>
      </c>
      <c r="J485" s="233"/>
      <c r="K485" s="234">
        <f>ROUND(E485*J485,2)</f>
        <v>0</v>
      </c>
      <c r="L485" s="234">
        <v>21</v>
      </c>
      <c r="M485" s="234">
        <f>G485*(1+L485/100)</f>
        <v>0</v>
      </c>
      <c r="N485" s="232">
        <v>0.08</v>
      </c>
      <c r="O485" s="232">
        <f>ROUND(E485*N485,2)</f>
        <v>0.08</v>
      </c>
      <c r="P485" s="232">
        <v>0.08</v>
      </c>
      <c r="Q485" s="232">
        <f>ROUND(E485*P485,2)</f>
        <v>0.08</v>
      </c>
      <c r="R485" s="234"/>
      <c r="S485" s="234" t="s">
        <v>179</v>
      </c>
      <c r="T485" s="235" t="s">
        <v>124</v>
      </c>
      <c r="U485" s="220">
        <v>0.16</v>
      </c>
      <c r="V485" s="220">
        <f>ROUND(E485*U485,2)</f>
        <v>0.16</v>
      </c>
      <c r="W485" s="220"/>
      <c r="X485" s="220" t="s">
        <v>199</v>
      </c>
      <c r="Y485" s="220" t="s">
        <v>126</v>
      </c>
      <c r="Z485" s="210"/>
      <c r="AA485" s="210"/>
      <c r="AB485" s="210"/>
      <c r="AC485" s="210"/>
      <c r="AD485" s="210"/>
      <c r="AE485" s="210"/>
      <c r="AF485" s="210"/>
      <c r="AG485" s="210" t="s">
        <v>200</v>
      </c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</row>
    <row r="486" spans="1:60" outlineLevel="2" x14ac:dyDescent="0.2">
      <c r="A486" s="217"/>
      <c r="B486" s="218"/>
      <c r="C486" s="255"/>
      <c r="D486" s="252"/>
      <c r="E486" s="252"/>
      <c r="F486" s="252"/>
      <c r="G486" s="252"/>
      <c r="H486" s="220"/>
      <c r="I486" s="220"/>
      <c r="J486" s="220"/>
      <c r="K486" s="220"/>
      <c r="L486" s="220"/>
      <c r="M486" s="220"/>
      <c r="N486" s="219"/>
      <c r="O486" s="219"/>
      <c r="P486" s="219"/>
      <c r="Q486" s="219"/>
      <c r="R486" s="220"/>
      <c r="S486" s="220"/>
      <c r="T486" s="220"/>
      <c r="U486" s="220"/>
      <c r="V486" s="220"/>
      <c r="W486" s="220"/>
      <c r="X486" s="220"/>
      <c r="Y486" s="220"/>
      <c r="Z486" s="210"/>
      <c r="AA486" s="210"/>
      <c r="AB486" s="210"/>
      <c r="AC486" s="210"/>
      <c r="AD486" s="210"/>
      <c r="AE486" s="210"/>
      <c r="AF486" s="210"/>
      <c r="AG486" s="210" t="s">
        <v>130</v>
      </c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</row>
    <row r="487" spans="1:60" ht="13.6" x14ac:dyDescent="0.2">
      <c r="A487" s="222" t="s">
        <v>118</v>
      </c>
      <c r="B487" s="223" t="s">
        <v>80</v>
      </c>
      <c r="C487" s="240" t="s">
        <v>81</v>
      </c>
      <c r="D487" s="224"/>
      <c r="E487" s="225"/>
      <c r="F487" s="226"/>
      <c r="G487" s="226">
        <f>SUMIF(AG488:AG496,"&lt;&gt;NOR",G488:G496)</f>
        <v>0</v>
      </c>
      <c r="H487" s="226"/>
      <c r="I487" s="226">
        <f>SUM(I488:I496)</f>
        <v>0</v>
      </c>
      <c r="J487" s="226"/>
      <c r="K487" s="226">
        <f>SUM(K488:K496)</f>
        <v>0</v>
      </c>
      <c r="L487" s="226"/>
      <c r="M487" s="226">
        <f>SUM(M488:M496)</f>
        <v>0</v>
      </c>
      <c r="N487" s="225"/>
      <c r="O487" s="225">
        <f>SUM(O488:O496)</f>
        <v>0</v>
      </c>
      <c r="P487" s="225"/>
      <c r="Q487" s="225">
        <f>SUM(Q488:Q496)</f>
        <v>0</v>
      </c>
      <c r="R487" s="226"/>
      <c r="S487" s="226"/>
      <c r="T487" s="227"/>
      <c r="U487" s="221"/>
      <c r="V487" s="221">
        <f>SUM(V488:V496)</f>
        <v>24.09</v>
      </c>
      <c r="W487" s="221"/>
      <c r="X487" s="221"/>
      <c r="Y487" s="221"/>
      <c r="AG487" t="s">
        <v>119</v>
      </c>
    </row>
    <row r="488" spans="1:60" ht="21.75" outlineLevel="1" x14ac:dyDescent="0.2">
      <c r="A488" s="229">
        <v>128</v>
      </c>
      <c r="B488" s="230" t="s">
        <v>634</v>
      </c>
      <c r="C488" s="241" t="s">
        <v>635</v>
      </c>
      <c r="D488" s="231" t="s">
        <v>367</v>
      </c>
      <c r="E488" s="232">
        <v>113.90338</v>
      </c>
      <c r="F488" s="233"/>
      <c r="G488" s="234">
        <f>ROUND(E488*F488,2)</f>
        <v>0</v>
      </c>
      <c r="H488" s="233"/>
      <c r="I488" s="234">
        <f>ROUND(E488*H488,2)</f>
        <v>0</v>
      </c>
      <c r="J488" s="233"/>
      <c r="K488" s="234">
        <f>ROUND(E488*J488,2)</f>
        <v>0</v>
      </c>
      <c r="L488" s="234">
        <v>21</v>
      </c>
      <c r="M488" s="234">
        <f>G488*(1+L488/100)</f>
        <v>0</v>
      </c>
      <c r="N488" s="232">
        <v>0</v>
      </c>
      <c r="O488" s="232">
        <f>ROUND(E488*N488,2)</f>
        <v>0</v>
      </c>
      <c r="P488" s="232">
        <v>0</v>
      </c>
      <c r="Q488" s="232">
        <f>ROUND(E488*P488,2)</f>
        <v>0</v>
      </c>
      <c r="R488" s="234" t="s">
        <v>438</v>
      </c>
      <c r="S488" s="234" t="s">
        <v>123</v>
      </c>
      <c r="T488" s="235" t="s">
        <v>123</v>
      </c>
      <c r="U488" s="220">
        <v>0.21149999999999999</v>
      </c>
      <c r="V488" s="220">
        <f>ROUND(E488*U488,2)</f>
        <v>24.09</v>
      </c>
      <c r="W488" s="220"/>
      <c r="X488" s="220" t="s">
        <v>636</v>
      </c>
      <c r="Y488" s="220" t="s">
        <v>126</v>
      </c>
      <c r="Z488" s="210"/>
      <c r="AA488" s="210"/>
      <c r="AB488" s="210"/>
      <c r="AC488" s="210"/>
      <c r="AD488" s="210"/>
      <c r="AE488" s="210"/>
      <c r="AF488" s="210"/>
      <c r="AG488" s="210" t="s">
        <v>637</v>
      </c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</row>
    <row r="489" spans="1:60" outlineLevel="2" x14ac:dyDescent="0.2">
      <c r="A489" s="217"/>
      <c r="B489" s="218"/>
      <c r="C489" s="253" t="s">
        <v>638</v>
      </c>
      <c r="D489" s="251"/>
      <c r="E489" s="251"/>
      <c r="F489" s="251"/>
      <c r="G489" s="251"/>
      <c r="H489" s="220"/>
      <c r="I489" s="220"/>
      <c r="J489" s="220"/>
      <c r="K489" s="220"/>
      <c r="L489" s="220"/>
      <c r="M489" s="220"/>
      <c r="N489" s="219"/>
      <c r="O489" s="219"/>
      <c r="P489" s="219"/>
      <c r="Q489" s="219"/>
      <c r="R489" s="220"/>
      <c r="S489" s="220"/>
      <c r="T489" s="220"/>
      <c r="U489" s="220"/>
      <c r="V489" s="220"/>
      <c r="W489" s="220"/>
      <c r="X489" s="220"/>
      <c r="Y489" s="220"/>
      <c r="Z489" s="210"/>
      <c r="AA489" s="210"/>
      <c r="AB489" s="210"/>
      <c r="AC489" s="210"/>
      <c r="AD489" s="210"/>
      <c r="AE489" s="210"/>
      <c r="AF489" s="210"/>
      <c r="AG489" s="210" t="s">
        <v>202</v>
      </c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</row>
    <row r="490" spans="1:60" outlineLevel="2" x14ac:dyDescent="0.2">
      <c r="A490" s="217"/>
      <c r="B490" s="218"/>
      <c r="C490" s="243" t="s">
        <v>639</v>
      </c>
      <c r="D490" s="238"/>
      <c r="E490" s="238"/>
      <c r="F490" s="238"/>
      <c r="G490" s="238"/>
      <c r="H490" s="220"/>
      <c r="I490" s="220"/>
      <c r="J490" s="220"/>
      <c r="K490" s="220"/>
      <c r="L490" s="220"/>
      <c r="M490" s="220"/>
      <c r="N490" s="219"/>
      <c r="O490" s="219"/>
      <c r="P490" s="219"/>
      <c r="Q490" s="219"/>
      <c r="R490" s="220"/>
      <c r="S490" s="220"/>
      <c r="T490" s="220"/>
      <c r="U490" s="220"/>
      <c r="V490" s="220"/>
      <c r="W490" s="220"/>
      <c r="X490" s="220"/>
      <c r="Y490" s="220"/>
      <c r="Z490" s="210"/>
      <c r="AA490" s="210"/>
      <c r="AB490" s="210"/>
      <c r="AC490" s="210"/>
      <c r="AD490" s="210"/>
      <c r="AE490" s="210"/>
      <c r="AF490" s="210"/>
      <c r="AG490" s="210" t="s">
        <v>128</v>
      </c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</row>
    <row r="491" spans="1:60" outlineLevel="2" x14ac:dyDescent="0.2">
      <c r="A491" s="217"/>
      <c r="B491" s="218"/>
      <c r="C491" s="254" t="s">
        <v>640</v>
      </c>
      <c r="D491" s="249"/>
      <c r="E491" s="250"/>
      <c r="F491" s="220"/>
      <c r="G491" s="220"/>
      <c r="H491" s="220"/>
      <c r="I491" s="220"/>
      <c r="J491" s="220"/>
      <c r="K491" s="220"/>
      <c r="L491" s="220"/>
      <c r="M491" s="220"/>
      <c r="N491" s="219"/>
      <c r="O491" s="219"/>
      <c r="P491" s="219"/>
      <c r="Q491" s="219"/>
      <c r="R491" s="220"/>
      <c r="S491" s="220"/>
      <c r="T491" s="220"/>
      <c r="U491" s="220"/>
      <c r="V491" s="220"/>
      <c r="W491" s="220"/>
      <c r="X491" s="220"/>
      <c r="Y491" s="220"/>
      <c r="Z491" s="210"/>
      <c r="AA491" s="210"/>
      <c r="AB491" s="210"/>
      <c r="AC491" s="210"/>
      <c r="AD491" s="210"/>
      <c r="AE491" s="210"/>
      <c r="AF491" s="210"/>
      <c r="AG491" s="210" t="s">
        <v>212</v>
      </c>
      <c r="AH491" s="210">
        <v>0</v>
      </c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</row>
    <row r="492" spans="1:60" ht="21.75" outlineLevel="3" x14ac:dyDescent="0.2">
      <c r="A492" s="217"/>
      <c r="B492" s="218"/>
      <c r="C492" s="254" t="s">
        <v>641</v>
      </c>
      <c r="D492" s="249"/>
      <c r="E492" s="250"/>
      <c r="F492" s="220"/>
      <c r="G492" s="220"/>
      <c r="H492" s="220"/>
      <c r="I492" s="220"/>
      <c r="J492" s="220"/>
      <c r="K492" s="220"/>
      <c r="L492" s="220"/>
      <c r="M492" s="220"/>
      <c r="N492" s="219"/>
      <c r="O492" s="219"/>
      <c r="P492" s="219"/>
      <c r="Q492" s="219"/>
      <c r="R492" s="220"/>
      <c r="S492" s="220"/>
      <c r="T492" s="220"/>
      <c r="U492" s="220"/>
      <c r="V492" s="220"/>
      <c r="W492" s="220"/>
      <c r="X492" s="220"/>
      <c r="Y492" s="220"/>
      <c r="Z492" s="210"/>
      <c r="AA492" s="210"/>
      <c r="AB492" s="210"/>
      <c r="AC492" s="210"/>
      <c r="AD492" s="210"/>
      <c r="AE492" s="210"/>
      <c r="AF492" s="210"/>
      <c r="AG492" s="210" t="s">
        <v>212</v>
      </c>
      <c r="AH492" s="210">
        <v>0</v>
      </c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  <c r="AT492" s="210"/>
      <c r="AU492" s="210"/>
      <c r="AV492" s="210"/>
      <c r="AW492" s="210"/>
      <c r="AX492" s="210"/>
      <c r="AY492" s="210"/>
      <c r="AZ492" s="210"/>
      <c r="BA492" s="210"/>
      <c r="BB492" s="210"/>
      <c r="BC492" s="210"/>
      <c r="BD492" s="210"/>
      <c r="BE492" s="210"/>
      <c r="BF492" s="210"/>
      <c r="BG492" s="210"/>
      <c r="BH492" s="210"/>
    </row>
    <row r="493" spans="1:60" ht="21.75" outlineLevel="3" x14ac:dyDescent="0.2">
      <c r="A493" s="217"/>
      <c r="B493" s="218"/>
      <c r="C493" s="254" t="s">
        <v>642</v>
      </c>
      <c r="D493" s="249"/>
      <c r="E493" s="250"/>
      <c r="F493" s="220"/>
      <c r="G493" s="220"/>
      <c r="H493" s="220"/>
      <c r="I493" s="220"/>
      <c r="J493" s="220"/>
      <c r="K493" s="220"/>
      <c r="L493" s="220"/>
      <c r="M493" s="220"/>
      <c r="N493" s="219"/>
      <c r="O493" s="219"/>
      <c r="P493" s="219"/>
      <c r="Q493" s="219"/>
      <c r="R493" s="220"/>
      <c r="S493" s="220"/>
      <c r="T493" s="220"/>
      <c r="U493" s="220"/>
      <c r="V493" s="220"/>
      <c r="W493" s="220"/>
      <c r="X493" s="220"/>
      <c r="Y493" s="220"/>
      <c r="Z493" s="210"/>
      <c r="AA493" s="210"/>
      <c r="AB493" s="210"/>
      <c r="AC493" s="210"/>
      <c r="AD493" s="210"/>
      <c r="AE493" s="210"/>
      <c r="AF493" s="210"/>
      <c r="AG493" s="210" t="s">
        <v>212</v>
      </c>
      <c r="AH493" s="210">
        <v>0</v>
      </c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10"/>
      <c r="AT493" s="210"/>
      <c r="AU493" s="210"/>
      <c r="AV493" s="210"/>
      <c r="AW493" s="210"/>
      <c r="AX493" s="210"/>
      <c r="AY493" s="210"/>
      <c r="AZ493" s="210"/>
      <c r="BA493" s="210"/>
      <c r="BB493" s="210"/>
      <c r="BC493" s="210"/>
      <c r="BD493" s="210"/>
      <c r="BE493" s="210"/>
      <c r="BF493" s="210"/>
      <c r="BG493" s="210"/>
      <c r="BH493" s="210"/>
    </row>
    <row r="494" spans="1:60" outlineLevel="3" x14ac:dyDescent="0.2">
      <c r="A494" s="217"/>
      <c r="B494" s="218"/>
      <c r="C494" s="254" t="s">
        <v>643</v>
      </c>
      <c r="D494" s="249"/>
      <c r="E494" s="250"/>
      <c r="F494" s="220"/>
      <c r="G494" s="220"/>
      <c r="H494" s="220"/>
      <c r="I494" s="220"/>
      <c r="J494" s="220"/>
      <c r="K494" s="220"/>
      <c r="L494" s="220"/>
      <c r="M494" s="220"/>
      <c r="N494" s="219"/>
      <c r="O494" s="219"/>
      <c r="P494" s="219"/>
      <c r="Q494" s="219"/>
      <c r="R494" s="220"/>
      <c r="S494" s="220"/>
      <c r="T494" s="220"/>
      <c r="U494" s="220"/>
      <c r="V494" s="220"/>
      <c r="W494" s="220"/>
      <c r="X494" s="220"/>
      <c r="Y494" s="220"/>
      <c r="Z494" s="210"/>
      <c r="AA494" s="210"/>
      <c r="AB494" s="210"/>
      <c r="AC494" s="210"/>
      <c r="AD494" s="210"/>
      <c r="AE494" s="210"/>
      <c r="AF494" s="210"/>
      <c r="AG494" s="210" t="s">
        <v>212</v>
      </c>
      <c r="AH494" s="210">
        <v>0</v>
      </c>
      <c r="AI494" s="210"/>
      <c r="AJ494" s="210"/>
      <c r="AK494" s="210"/>
      <c r="AL494" s="210"/>
      <c r="AM494" s="210"/>
      <c r="AN494" s="210"/>
      <c r="AO494" s="210"/>
      <c r="AP494" s="210"/>
      <c r="AQ494" s="210"/>
      <c r="AR494" s="210"/>
      <c r="AS494" s="210"/>
      <c r="AT494" s="210"/>
      <c r="AU494" s="210"/>
      <c r="AV494" s="210"/>
      <c r="AW494" s="210"/>
      <c r="AX494" s="210"/>
      <c r="AY494" s="210"/>
      <c r="AZ494" s="210"/>
      <c r="BA494" s="210"/>
      <c r="BB494" s="210"/>
      <c r="BC494" s="210"/>
      <c r="BD494" s="210"/>
      <c r="BE494" s="210"/>
      <c r="BF494" s="210"/>
      <c r="BG494" s="210"/>
      <c r="BH494" s="210"/>
    </row>
    <row r="495" spans="1:60" outlineLevel="3" x14ac:dyDescent="0.2">
      <c r="A495" s="217"/>
      <c r="B495" s="218"/>
      <c r="C495" s="254" t="s">
        <v>644</v>
      </c>
      <c r="D495" s="249"/>
      <c r="E495" s="250">
        <v>113.90338</v>
      </c>
      <c r="F495" s="220"/>
      <c r="G495" s="220"/>
      <c r="H495" s="220"/>
      <c r="I495" s="220"/>
      <c r="J495" s="220"/>
      <c r="K495" s="220"/>
      <c r="L495" s="220"/>
      <c r="M495" s="220"/>
      <c r="N495" s="219"/>
      <c r="O495" s="219"/>
      <c r="P495" s="219"/>
      <c r="Q495" s="219"/>
      <c r="R495" s="220"/>
      <c r="S495" s="220"/>
      <c r="T495" s="220"/>
      <c r="U495" s="220"/>
      <c r="V495" s="220"/>
      <c r="W495" s="220"/>
      <c r="X495" s="220"/>
      <c r="Y495" s="220"/>
      <c r="Z495" s="210"/>
      <c r="AA495" s="210"/>
      <c r="AB495" s="210"/>
      <c r="AC495" s="210"/>
      <c r="AD495" s="210"/>
      <c r="AE495" s="210"/>
      <c r="AF495" s="210"/>
      <c r="AG495" s="210" t="s">
        <v>212</v>
      </c>
      <c r="AH495" s="210">
        <v>0</v>
      </c>
      <c r="AI495" s="210"/>
      <c r="AJ495" s="210"/>
      <c r="AK495" s="210"/>
      <c r="AL495" s="210"/>
      <c r="AM495" s="210"/>
      <c r="AN495" s="210"/>
      <c r="AO495" s="210"/>
      <c r="AP495" s="210"/>
      <c r="AQ495" s="210"/>
      <c r="AR495" s="210"/>
      <c r="AS495" s="210"/>
      <c r="AT495" s="210"/>
      <c r="AU495" s="210"/>
      <c r="AV495" s="210"/>
      <c r="AW495" s="210"/>
      <c r="AX495" s="210"/>
      <c r="AY495" s="210"/>
      <c r="AZ495" s="210"/>
      <c r="BA495" s="210"/>
      <c r="BB495" s="210"/>
      <c r="BC495" s="210"/>
      <c r="BD495" s="210"/>
      <c r="BE495" s="210"/>
      <c r="BF495" s="210"/>
      <c r="BG495" s="210"/>
      <c r="BH495" s="210"/>
    </row>
    <row r="496" spans="1:60" outlineLevel="2" x14ac:dyDescent="0.2">
      <c r="A496" s="217"/>
      <c r="B496" s="218"/>
      <c r="C496" s="244"/>
      <c r="D496" s="239"/>
      <c r="E496" s="239"/>
      <c r="F496" s="239"/>
      <c r="G496" s="239"/>
      <c r="H496" s="220"/>
      <c r="I496" s="220"/>
      <c r="J496" s="220"/>
      <c r="K496" s="220"/>
      <c r="L496" s="220"/>
      <c r="M496" s="220"/>
      <c r="N496" s="219"/>
      <c r="O496" s="219"/>
      <c r="P496" s="219"/>
      <c r="Q496" s="219"/>
      <c r="R496" s="220"/>
      <c r="S496" s="220"/>
      <c r="T496" s="220"/>
      <c r="U496" s="220"/>
      <c r="V496" s="220"/>
      <c r="W496" s="220"/>
      <c r="X496" s="220"/>
      <c r="Y496" s="220"/>
      <c r="Z496" s="210"/>
      <c r="AA496" s="210"/>
      <c r="AB496" s="210"/>
      <c r="AC496" s="210"/>
      <c r="AD496" s="210"/>
      <c r="AE496" s="210"/>
      <c r="AF496" s="210"/>
      <c r="AG496" s="210" t="s">
        <v>130</v>
      </c>
      <c r="AH496" s="210"/>
      <c r="AI496" s="210"/>
      <c r="AJ496" s="210"/>
      <c r="AK496" s="210"/>
      <c r="AL496" s="210"/>
      <c r="AM496" s="210"/>
      <c r="AN496" s="210"/>
      <c r="AO496" s="210"/>
      <c r="AP496" s="210"/>
      <c r="AQ496" s="210"/>
      <c r="AR496" s="210"/>
      <c r="AS496" s="210"/>
      <c r="AT496" s="210"/>
      <c r="AU496" s="210"/>
      <c r="AV496" s="210"/>
      <c r="AW496" s="210"/>
      <c r="AX496" s="210"/>
      <c r="AY496" s="210"/>
      <c r="AZ496" s="210"/>
      <c r="BA496" s="210"/>
      <c r="BB496" s="210"/>
      <c r="BC496" s="210"/>
      <c r="BD496" s="210"/>
      <c r="BE496" s="210"/>
      <c r="BF496" s="210"/>
      <c r="BG496" s="210"/>
      <c r="BH496" s="210"/>
    </row>
    <row r="497" spans="1:60" ht="13.6" x14ac:dyDescent="0.2">
      <c r="A497" s="222" t="s">
        <v>118</v>
      </c>
      <c r="B497" s="223" t="s">
        <v>82</v>
      </c>
      <c r="C497" s="240" t="s">
        <v>83</v>
      </c>
      <c r="D497" s="224"/>
      <c r="E497" s="225"/>
      <c r="F497" s="226"/>
      <c r="G497" s="226">
        <f>SUMIF(AG498:AG509,"&lt;&gt;NOR",G498:G509)</f>
        <v>0</v>
      </c>
      <c r="H497" s="226"/>
      <c r="I497" s="226">
        <f>SUM(I498:I509)</f>
        <v>0</v>
      </c>
      <c r="J497" s="226"/>
      <c r="K497" s="226">
        <f>SUM(K498:K509)</f>
        <v>0</v>
      </c>
      <c r="L497" s="226"/>
      <c r="M497" s="226">
        <f>SUM(M498:M509)</f>
        <v>0</v>
      </c>
      <c r="N497" s="225"/>
      <c r="O497" s="225">
        <f>SUM(O498:O509)</f>
        <v>0.06</v>
      </c>
      <c r="P497" s="225"/>
      <c r="Q497" s="225">
        <f>SUM(Q498:Q509)</f>
        <v>0</v>
      </c>
      <c r="R497" s="226"/>
      <c r="S497" s="226"/>
      <c r="T497" s="227"/>
      <c r="U497" s="221"/>
      <c r="V497" s="221">
        <f>SUM(V498:V509)</f>
        <v>0.17</v>
      </c>
      <c r="W497" s="221"/>
      <c r="X497" s="221"/>
      <c r="Y497" s="221"/>
      <c r="AG497" t="s">
        <v>119</v>
      </c>
    </row>
    <row r="498" spans="1:60" outlineLevel="1" x14ac:dyDescent="0.2">
      <c r="A498" s="229">
        <v>129</v>
      </c>
      <c r="B498" s="230" t="s">
        <v>645</v>
      </c>
      <c r="C498" s="241" t="s">
        <v>646</v>
      </c>
      <c r="D498" s="231" t="s">
        <v>628</v>
      </c>
      <c r="E498" s="232">
        <v>5</v>
      </c>
      <c r="F498" s="233"/>
      <c r="G498" s="234">
        <f>ROUND(E498*F498,2)</f>
        <v>0</v>
      </c>
      <c r="H498" s="233"/>
      <c r="I498" s="234">
        <f>ROUND(E498*H498,2)</f>
        <v>0</v>
      </c>
      <c r="J498" s="233"/>
      <c r="K498" s="234">
        <f>ROUND(E498*J498,2)</f>
        <v>0</v>
      </c>
      <c r="L498" s="234">
        <v>21</v>
      </c>
      <c r="M498" s="234">
        <f>G498*(1+L498/100)</f>
        <v>0</v>
      </c>
      <c r="N498" s="232">
        <v>3.0000000000000001E-3</v>
      </c>
      <c r="O498" s="232">
        <f>ROUND(E498*N498,2)</f>
        <v>0.02</v>
      </c>
      <c r="P498" s="232">
        <v>0</v>
      </c>
      <c r="Q498" s="232">
        <f>ROUND(E498*P498,2)</f>
        <v>0</v>
      </c>
      <c r="R498" s="234"/>
      <c r="S498" s="234" t="s">
        <v>179</v>
      </c>
      <c r="T498" s="235" t="s">
        <v>124</v>
      </c>
      <c r="U498" s="220">
        <v>0</v>
      </c>
      <c r="V498" s="220">
        <f>ROUND(E498*U498,2)</f>
        <v>0</v>
      </c>
      <c r="W498" s="220"/>
      <c r="X498" s="220" t="s">
        <v>357</v>
      </c>
      <c r="Y498" s="220" t="s">
        <v>126</v>
      </c>
      <c r="Z498" s="210"/>
      <c r="AA498" s="210"/>
      <c r="AB498" s="210"/>
      <c r="AC498" s="210"/>
      <c r="AD498" s="210"/>
      <c r="AE498" s="210"/>
      <c r="AF498" s="210"/>
      <c r="AG498" s="210" t="s">
        <v>358</v>
      </c>
      <c r="AH498" s="210"/>
      <c r="AI498" s="210"/>
      <c r="AJ498" s="210"/>
      <c r="AK498" s="210"/>
      <c r="AL498" s="210"/>
      <c r="AM498" s="210"/>
      <c r="AN498" s="210"/>
      <c r="AO498" s="210"/>
      <c r="AP498" s="210"/>
      <c r="AQ498" s="210"/>
      <c r="AR498" s="210"/>
      <c r="AS498" s="210"/>
      <c r="AT498" s="210"/>
      <c r="AU498" s="210"/>
      <c r="AV498" s="210"/>
      <c r="AW498" s="210"/>
      <c r="AX498" s="210"/>
      <c r="AY498" s="210"/>
      <c r="AZ498" s="210"/>
      <c r="BA498" s="210"/>
      <c r="BB498" s="210"/>
      <c r="BC498" s="210"/>
      <c r="BD498" s="210"/>
      <c r="BE498" s="210"/>
      <c r="BF498" s="210"/>
      <c r="BG498" s="210"/>
      <c r="BH498" s="210"/>
    </row>
    <row r="499" spans="1:60" outlineLevel="2" x14ac:dyDescent="0.2">
      <c r="A499" s="217"/>
      <c r="B499" s="218"/>
      <c r="C499" s="242" t="s">
        <v>647</v>
      </c>
      <c r="D499" s="236"/>
      <c r="E499" s="236"/>
      <c r="F499" s="236"/>
      <c r="G499" s="236"/>
      <c r="H499" s="220"/>
      <c r="I499" s="220"/>
      <c r="J499" s="220"/>
      <c r="K499" s="220"/>
      <c r="L499" s="220"/>
      <c r="M499" s="220"/>
      <c r="N499" s="219"/>
      <c r="O499" s="219"/>
      <c r="P499" s="219"/>
      <c r="Q499" s="219"/>
      <c r="R499" s="220"/>
      <c r="S499" s="220"/>
      <c r="T499" s="220"/>
      <c r="U499" s="220"/>
      <c r="V499" s="220"/>
      <c r="W499" s="220"/>
      <c r="X499" s="220"/>
      <c r="Y499" s="220"/>
      <c r="Z499" s="210"/>
      <c r="AA499" s="210"/>
      <c r="AB499" s="210"/>
      <c r="AC499" s="210"/>
      <c r="AD499" s="210"/>
      <c r="AE499" s="210"/>
      <c r="AF499" s="210"/>
      <c r="AG499" s="210" t="s">
        <v>128</v>
      </c>
      <c r="AH499" s="210"/>
      <c r="AI499" s="210"/>
      <c r="AJ499" s="210"/>
      <c r="AK499" s="210"/>
      <c r="AL499" s="210"/>
      <c r="AM499" s="210"/>
      <c r="AN499" s="210"/>
      <c r="AO499" s="210"/>
      <c r="AP499" s="210"/>
      <c r="AQ499" s="210"/>
      <c r="AR499" s="210"/>
      <c r="AS499" s="210"/>
      <c r="AT499" s="210"/>
      <c r="AU499" s="210"/>
      <c r="AV499" s="210"/>
      <c r="AW499" s="210"/>
      <c r="AX499" s="210"/>
      <c r="AY499" s="210"/>
      <c r="AZ499" s="210"/>
      <c r="BA499" s="210"/>
      <c r="BB499" s="210"/>
      <c r="BC499" s="210"/>
      <c r="BD499" s="210"/>
      <c r="BE499" s="210"/>
      <c r="BF499" s="210"/>
      <c r="BG499" s="210"/>
      <c r="BH499" s="210"/>
    </row>
    <row r="500" spans="1:60" outlineLevel="2" x14ac:dyDescent="0.2">
      <c r="A500" s="217"/>
      <c r="B500" s="218"/>
      <c r="C500" s="244"/>
      <c r="D500" s="239"/>
      <c r="E500" s="239"/>
      <c r="F500" s="239"/>
      <c r="G500" s="239"/>
      <c r="H500" s="220"/>
      <c r="I500" s="220"/>
      <c r="J500" s="220"/>
      <c r="K500" s="220"/>
      <c r="L500" s="220"/>
      <c r="M500" s="220"/>
      <c r="N500" s="219"/>
      <c r="O500" s="219"/>
      <c r="P500" s="219"/>
      <c r="Q500" s="219"/>
      <c r="R500" s="220"/>
      <c r="S500" s="220"/>
      <c r="T500" s="220"/>
      <c r="U500" s="220"/>
      <c r="V500" s="220"/>
      <c r="W500" s="220"/>
      <c r="X500" s="220"/>
      <c r="Y500" s="220"/>
      <c r="Z500" s="210"/>
      <c r="AA500" s="210"/>
      <c r="AB500" s="210"/>
      <c r="AC500" s="210"/>
      <c r="AD500" s="210"/>
      <c r="AE500" s="210"/>
      <c r="AF500" s="210"/>
      <c r="AG500" s="210" t="s">
        <v>130</v>
      </c>
      <c r="AH500" s="210"/>
      <c r="AI500" s="210"/>
      <c r="AJ500" s="210"/>
      <c r="AK500" s="210"/>
      <c r="AL500" s="210"/>
      <c r="AM500" s="210"/>
      <c r="AN500" s="210"/>
      <c r="AO500" s="210"/>
      <c r="AP500" s="210"/>
      <c r="AQ500" s="210"/>
      <c r="AR500" s="210"/>
      <c r="AS500" s="210"/>
      <c r="AT500" s="210"/>
      <c r="AU500" s="210"/>
      <c r="AV500" s="210"/>
      <c r="AW500" s="210"/>
      <c r="AX500" s="210"/>
      <c r="AY500" s="210"/>
      <c r="AZ500" s="210"/>
      <c r="BA500" s="210"/>
      <c r="BB500" s="210"/>
      <c r="BC500" s="210"/>
      <c r="BD500" s="210"/>
      <c r="BE500" s="210"/>
      <c r="BF500" s="210"/>
      <c r="BG500" s="210"/>
      <c r="BH500" s="210"/>
    </row>
    <row r="501" spans="1:60" outlineLevel="1" x14ac:dyDescent="0.2">
      <c r="A501" s="229">
        <v>130</v>
      </c>
      <c r="B501" s="230" t="s">
        <v>648</v>
      </c>
      <c r="C501" s="241" t="s">
        <v>649</v>
      </c>
      <c r="D501" s="231" t="s">
        <v>628</v>
      </c>
      <c r="E501" s="232">
        <v>12</v>
      </c>
      <c r="F501" s="233"/>
      <c r="G501" s="234">
        <f>ROUND(E501*F501,2)</f>
        <v>0</v>
      </c>
      <c r="H501" s="233"/>
      <c r="I501" s="234">
        <f>ROUND(E501*H501,2)</f>
        <v>0</v>
      </c>
      <c r="J501" s="233"/>
      <c r="K501" s="234">
        <f>ROUND(E501*J501,2)</f>
        <v>0</v>
      </c>
      <c r="L501" s="234">
        <v>21</v>
      </c>
      <c r="M501" s="234">
        <f>G501*(1+L501/100)</f>
        <v>0</v>
      </c>
      <c r="N501" s="232">
        <v>3.0000000000000001E-3</v>
      </c>
      <c r="O501" s="232">
        <f>ROUND(E501*N501,2)</f>
        <v>0.04</v>
      </c>
      <c r="P501" s="232">
        <v>0</v>
      </c>
      <c r="Q501" s="232">
        <f>ROUND(E501*P501,2)</f>
        <v>0</v>
      </c>
      <c r="R501" s="234"/>
      <c r="S501" s="234" t="s">
        <v>179</v>
      </c>
      <c r="T501" s="235" t="s">
        <v>124</v>
      </c>
      <c r="U501" s="220">
        <v>0</v>
      </c>
      <c r="V501" s="220">
        <f>ROUND(E501*U501,2)</f>
        <v>0</v>
      </c>
      <c r="W501" s="220"/>
      <c r="X501" s="220" t="s">
        <v>357</v>
      </c>
      <c r="Y501" s="220" t="s">
        <v>126</v>
      </c>
      <c r="Z501" s="210"/>
      <c r="AA501" s="210"/>
      <c r="AB501" s="210"/>
      <c r="AC501" s="210"/>
      <c r="AD501" s="210"/>
      <c r="AE501" s="210"/>
      <c r="AF501" s="210"/>
      <c r="AG501" s="210" t="s">
        <v>358</v>
      </c>
      <c r="AH501" s="210"/>
      <c r="AI501" s="210"/>
      <c r="AJ501" s="210"/>
      <c r="AK501" s="210"/>
      <c r="AL501" s="210"/>
      <c r="AM501" s="210"/>
      <c r="AN501" s="210"/>
      <c r="AO501" s="210"/>
      <c r="AP501" s="210"/>
      <c r="AQ501" s="210"/>
      <c r="AR501" s="210"/>
      <c r="AS501" s="210"/>
      <c r="AT501" s="210"/>
      <c r="AU501" s="210"/>
      <c r="AV501" s="210"/>
      <c r="AW501" s="210"/>
      <c r="AX501" s="210"/>
      <c r="AY501" s="210"/>
      <c r="AZ501" s="210"/>
      <c r="BA501" s="210"/>
      <c r="BB501" s="210"/>
      <c r="BC501" s="210"/>
      <c r="BD501" s="210"/>
      <c r="BE501" s="210"/>
      <c r="BF501" s="210"/>
      <c r="BG501" s="210"/>
      <c r="BH501" s="210"/>
    </row>
    <row r="502" spans="1:60" outlineLevel="2" x14ac:dyDescent="0.2">
      <c r="A502" s="217"/>
      <c r="B502" s="218"/>
      <c r="C502" s="242" t="s">
        <v>647</v>
      </c>
      <c r="D502" s="236"/>
      <c r="E502" s="236"/>
      <c r="F502" s="236"/>
      <c r="G502" s="236"/>
      <c r="H502" s="220"/>
      <c r="I502" s="220"/>
      <c r="J502" s="220"/>
      <c r="K502" s="220"/>
      <c r="L502" s="220"/>
      <c r="M502" s="220"/>
      <c r="N502" s="219"/>
      <c r="O502" s="219"/>
      <c r="P502" s="219"/>
      <c r="Q502" s="219"/>
      <c r="R502" s="220"/>
      <c r="S502" s="220"/>
      <c r="T502" s="220"/>
      <c r="U502" s="220"/>
      <c r="V502" s="220"/>
      <c r="W502" s="220"/>
      <c r="X502" s="220"/>
      <c r="Y502" s="220"/>
      <c r="Z502" s="210"/>
      <c r="AA502" s="210"/>
      <c r="AB502" s="210"/>
      <c r="AC502" s="210"/>
      <c r="AD502" s="210"/>
      <c r="AE502" s="210"/>
      <c r="AF502" s="210"/>
      <c r="AG502" s="210" t="s">
        <v>128</v>
      </c>
      <c r="AH502" s="210"/>
      <c r="AI502" s="210"/>
      <c r="AJ502" s="210"/>
      <c r="AK502" s="210"/>
      <c r="AL502" s="210"/>
      <c r="AM502" s="210"/>
      <c r="AN502" s="210"/>
      <c r="AO502" s="210"/>
      <c r="AP502" s="210"/>
      <c r="AQ502" s="210"/>
      <c r="AR502" s="210"/>
      <c r="AS502" s="210"/>
      <c r="AT502" s="210"/>
      <c r="AU502" s="210"/>
      <c r="AV502" s="210"/>
      <c r="AW502" s="210"/>
      <c r="AX502" s="210"/>
      <c r="AY502" s="210"/>
      <c r="AZ502" s="210"/>
      <c r="BA502" s="210"/>
      <c r="BB502" s="210"/>
      <c r="BC502" s="210"/>
      <c r="BD502" s="210"/>
      <c r="BE502" s="210"/>
      <c r="BF502" s="210"/>
      <c r="BG502" s="210"/>
      <c r="BH502" s="210"/>
    </row>
    <row r="503" spans="1:60" outlineLevel="2" x14ac:dyDescent="0.2">
      <c r="A503" s="217"/>
      <c r="B503" s="218"/>
      <c r="C503" s="244"/>
      <c r="D503" s="239"/>
      <c r="E503" s="239"/>
      <c r="F503" s="239"/>
      <c r="G503" s="239"/>
      <c r="H503" s="220"/>
      <c r="I503" s="220"/>
      <c r="J503" s="220"/>
      <c r="K503" s="220"/>
      <c r="L503" s="220"/>
      <c r="M503" s="220"/>
      <c r="N503" s="219"/>
      <c r="O503" s="219"/>
      <c r="P503" s="219"/>
      <c r="Q503" s="219"/>
      <c r="R503" s="220"/>
      <c r="S503" s="220"/>
      <c r="T503" s="220"/>
      <c r="U503" s="220"/>
      <c r="V503" s="220"/>
      <c r="W503" s="220"/>
      <c r="X503" s="220"/>
      <c r="Y503" s="220"/>
      <c r="Z503" s="210"/>
      <c r="AA503" s="210"/>
      <c r="AB503" s="210"/>
      <c r="AC503" s="210"/>
      <c r="AD503" s="210"/>
      <c r="AE503" s="210"/>
      <c r="AF503" s="210"/>
      <c r="AG503" s="210" t="s">
        <v>130</v>
      </c>
      <c r="AH503" s="210"/>
      <c r="AI503" s="210"/>
      <c r="AJ503" s="210"/>
      <c r="AK503" s="210"/>
      <c r="AL503" s="210"/>
      <c r="AM503" s="210"/>
      <c r="AN503" s="210"/>
      <c r="AO503" s="210"/>
      <c r="AP503" s="210"/>
      <c r="AQ503" s="210"/>
      <c r="AR503" s="210"/>
      <c r="AS503" s="210"/>
      <c r="AT503" s="210"/>
      <c r="AU503" s="210"/>
      <c r="AV503" s="210"/>
      <c r="AW503" s="210"/>
      <c r="AX503" s="210"/>
      <c r="AY503" s="210"/>
      <c r="AZ503" s="210"/>
      <c r="BA503" s="210"/>
      <c r="BB503" s="210"/>
      <c r="BC503" s="210"/>
      <c r="BD503" s="210"/>
      <c r="BE503" s="210"/>
      <c r="BF503" s="210"/>
      <c r="BG503" s="210"/>
      <c r="BH503" s="210"/>
    </row>
    <row r="504" spans="1:60" outlineLevel="1" x14ac:dyDescent="0.2">
      <c r="A504" s="229">
        <v>131</v>
      </c>
      <c r="B504" s="230" t="s">
        <v>650</v>
      </c>
      <c r="C504" s="241" t="s">
        <v>651</v>
      </c>
      <c r="D504" s="231" t="s">
        <v>367</v>
      </c>
      <c r="E504" s="232">
        <v>5.0999999999999997E-2</v>
      </c>
      <c r="F504" s="233"/>
      <c r="G504" s="234">
        <f>ROUND(E504*F504,2)</f>
        <v>0</v>
      </c>
      <c r="H504" s="233"/>
      <c r="I504" s="234">
        <f>ROUND(E504*H504,2)</f>
        <v>0</v>
      </c>
      <c r="J504" s="233"/>
      <c r="K504" s="234">
        <f>ROUND(E504*J504,2)</f>
        <v>0</v>
      </c>
      <c r="L504" s="234">
        <v>21</v>
      </c>
      <c r="M504" s="234">
        <f>G504*(1+L504/100)</f>
        <v>0</v>
      </c>
      <c r="N504" s="232">
        <v>0</v>
      </c>
      <c r="O504" s="232">
        <f>ROUND(E504*N504,2)</f>
        <v>0</v>
      </c>
      <c r="P504" s="232">
        <v>0</v>
      </c>
      <c r="Q504" s="232">
        <f>ROUND(E504*P504,2)</f>
        <v>0</v>
      </c>
      <c r="R504" s="234" t="s">
        <v>652</v>
      </c>
      <c r="S504" s="234" t="s">
        <v>123</v>
      </c>
      <c r="T504" s="235" t="s">
        <v>123</v>
      </c>
      <c r="U504" s="220">
        <v>3.327</v>
      </c>
      <c r="V504" s="220">
        <f>ROUND(E504*U504,2)</f>
        <v>0.17</v>
      </c>
      <c r="W504" s="220"/>
      <c r="X504" s="220" t="s">
        <v>636</v>
      </c>
      <c r="Y504" s="220" t="s">
        <v>126</v>
      </c>
      <c r="Z504" s="210"/>
      <c r="AA504" s="210"/>
      <c r="AB504" s="210"/>
      <c r="AC504" s="210"/>
      <c r="AD504" s="210"/>
      <c r="AE504" s="210"/>
      <c r="AF504" s="210"/>
      <c r="AG504" s="210" t="s">
        <v>637</v>
      </c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  <c r="AT504" s="210"/>
      <c r="AU504" s="210"/>
      <c r="AV504" s="210"/>
      <c r="AW504" s="210"/>
      <c r="AX504" s="210"/>
      <c r="AY504" s="210"/>
      <c r="AZ504" s="210"/>
      <c r="BA504" s="210"/>
      <c r="BB504" s="210"/>
      <c r="BC504" s="210"/>
      <c r="BD504" s="210"/>
      <c r="BE504" s="210"/>
      <c r="BF504" s="210"/>
      <c r="BG504" s="210"/>
      <c r="BH504" s="210"/>
    </row>
    <row r="505" spans="1:60" outlineLevel="2" x14ac:dyDescent="0.2">
      <c r="A505" s="217"/>
      <c r="B505" s="218"/>
      <c r="C505" s="253" t="s">
        <v>653</v>
      </c>
      <c r="D505" s="251"/>
      <c r="E505" s="251"/>
      <c r="F505" s="251"/>
      <c r="G505" s="251"/>
      <c r="H505" s="220"/>
      <c r="I505" s="220"/>
      <c r="J505" s="220"/>
      <c r="K505" s="220"/>
      <c r="L505" s="220"/>
      <c r="M505" s="220"/>
      <c r="N505" s="219"/>
      <c r="O505" s="219"/>
      <c r="P505" s="219"/>
      <c r="Q505" s="219"/>
      <c r="R505" s="220"/>
      <c r="S505" s="220"/>
      <c r="T505" s="220"/>
      <c r="U505" s="220"/>
      <c r="V505" s="220"/>
      <c r="W505" s="220"/>
      <c r="X505" s="220"/>
      <c r="Y505" s="220"/>
      <c r="Z505" s="210"/>
      <c r="AA505" s="210"/>
      <c r="AB505" s="210"/>
      <c r="AC505" s="210"/>
      <c r="AD505" s="210"/>
      <c r="AE505" s="210"/>
      <c r="AF505" s="210"/>
      <c r="AG505" s="210" t="s">
        <v>202</v>
      </c>
      <c r="AH505" s="210"/>
      <c r="AI505" s="210"/>
      <c r="AJ505" s="210"/>
      <c r="AK505" s="210"/>
      <c r="AL505" s="210"/>
      <c r="AM505" s="210"/>
      <c r="AN505" s="210"/>
      <c r="AO505" s="210"/>
      <c r="AP505" s="210"/>
      <c r="AQ505" s="210"/>
      <c r="AR505" s="210"/>
      <c r="AS505" s="210"/>
      <c r="AT505" s="210"/>
      <c r="AU505" s="210"/>
      <c r="AV505" s="210"/>
      <c r="AW505" s="210"/>
      <c r="AX505" s="210"/>
      <c r="AY505" s="210"/>
      <c r="AZ505" s="210"/>
      <c r="BA505" s="210"/>
      <c r="BB505" s="210"/>
      <c r="BC505" s="210"/>
      <c r="BD505" s="210"/>
      <c r="BE505" s="210"/>
      <c r="BF505" s="210"/>
      <c r="BG505" s="210"/>
      <c r="BH505" s="210"/>
    </row>
    <row r="506" spans="1:60" outlineLevel="2" x14ac:dyDescent="0.2">
      <c r="A506" s="217"/>
      <c r="B506" s="218"/>
      <c r="C506" s="254" t="s">
        <v>640</v>
      </c>
      <c r="D506" s="249"/>
      <c r="E506" s="250"/>
      <c r="F506" s="220"/>
      <c r="G506" s="220"/>
      <c r="H506" s="220"/>
      <c r="I506" s="220"/>
      <c r="J506" s="220"/>
      <c r="K506" s="220"/>
      <c r="L506" s="220"/>
      <c r="M506" s="220"/>
      <c r="N506" s="219"/>
      <c r="O506" s="219"/>
      <c r="P506" s="219"/>
      <c r="Q506" s="219"/>
      <c r="R506" s="220"/>
      <c r="S506" s="220"/>
      <c r="T506" s="220"/>
      <c r="U506" s="220"/>
      <c r="V506" s="220"/>
      <c r="W506" s="220"/>
      <c r="X506" s="220"/>
      <c r="Y506" s="220"/>
      <c r="Z506" s="210"/>
      <c r="AA506" s="210"/>
      <c r="AB506" s="210"/>
      <c r="AC506" s="210"/>
      <c r="AD506" s="210"/>
      <c r="AE506" s="210"/>
      <c r="AF506" s="210"/>
      <c r="AG506" s="210" t="s">
        <v>212</v>
      </c>
      <c r="AH506" s="210">
        <v>0</v>
      </c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0"/>
      <c r="AT506" s="210"/>
      <c r="AU506" s="210"/>
      <c r="AV506" s="210"/>
      <c r="AW506" s="210"/>
      <c r="AX506" s="210"/>
      <c r="AY506" s="210"/>
      <c r="AZ506" s="210"/>
      <c r="BA506" s="210"/>
      <c r="BB506" s="210"/>
      <c r="BC506" s="210"/>
      <c r="BD506" s="210"/>
      <c r="BE506" s="210"/>
      <c r="BF506" s="210"/>
      <c r="BG506" s="210"/>
      <c r="BH506" s="210"/>
    </row>
    <row r="507" spans="1:60" outlineLevel="3" x14ac:dyDescent="0.2">
      <c r="A507" s="217"/>
      <c r="B507" s="218"/>
      <c r="C507" s="254" t="s">
        <v>654</v>
      </c>
      <c r="D507" s="249"/>
      <c r="E507" s="250"/>
      <c r="F507" s="220"/>
      <c r="G507" s="220"/>
      <c r="H507" s="220"/>
      <c r="I507" s="220"/>
      <c r="J507" s="220"/>
      <c r="K507" s="220"/>
      <c r="L507" s="220"/>
      <c r="M507" s="220"/>
      <c r="N507" s="219"/>
      <c r="O507" s="219"/>
      <c r="P507" s="219"/>
      <c r="Q507" s="219"/>
      <c r="R507" s="220"/>
      <c r="S507" s="220"/>
      <c r="T507" s="220"/>
      <c r="U507" s="220"/>
      <c r="V507" s="220"/>
      <c r="W507" s="220"/>
      <c r="X507" s="220"/>
      <c r="Y507" s="220"/>
      <c r="Z507" s="210"/>
      <c r="AA507" s="210"/>
      <c r="AB507" s="210"/>
      <c r="AC507" s="210"/>
      <c r="AD507" s="210"/>
      <c r="AE507" s="210"/>
      <c r="AF507" s="210"/>
      <c r="AG507" s="210" t="s">
        <v>212</v>
      </c>
      <c r="AH507" s="210">
        <v>0</v>
      </c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0"/>
      <c r="AT507" s="210"/>
      <c r="AU507" s="210"/>
      <c r="AV507" s="210"/>
      <c r="AW507" s="210"/>
      <c r="AX507" s="210"/>
      <c r="AY507" s="210"/>
      <c r="AZ507" s="210"/>
      <c r="BA507" s="210"/>
      <c r="BB507" s="210"/>
      <c r="BC507" s="210"/>
      <c r="BD507" s="210"/>
      <c r="BE507" s="210"/>
      <c r="BF507" s="210"/>
      <c r="BG507" s="210"/>
      <c r="BH507" s="210"/>
    </row>
    <row r="508" spans="1:60" outlineLevel="3" x14ac:dyDescent="0.2">
      <c r="A508" s="217"/>
      <c r="B508" s="218"/>
      <c r="C508" s="254" t="s">
        <v>655</v>
      </c>
      <c r="D508" s="249"/>
      <c r="E508" s="250">
        <v>5.0999999999999997E-2</v>
      </c>
      <c r="F508" s="220"/>
      <c r="G508" s="220"/>
      <c r="H508" s="220"/>
      <c r="I508" s="220"/>
      <c r="J508" s="220"/>
      <c r="K508" s="220"/>
      <c r="L508" s="220"/>
      <c r="M508" s="220"/>
      <c r="N508" s="219"/>
      <c r="O508" s="219"/>
      <c r="P508" s="219"/>
      <c r="Q508" s="219"/>
      <c r="R508" s="220"/>
      <c r="S508" s="220"/>
      <c r="T508" s="220"/>
      <c r="U508" s="220"/>
      <c r="V508" s="220"/>
      <c r="W508" s="220"/>
      <c r="X508" s="220"/>
      <c r="Y508" s="220"/>
      <c r="Z508" s="210"/>
      <c r="AA508" s="210"/>
      <c r="AB508" s="210"/>
      <c r="AC508" s="210"/>
      <c r="AD508" s="210"/>
      <c r="AE508" s="210"/>
      <c r="AF508" s="210"/>
      <c r="AG508" s="210" t="s">
        <v>212</v>
      </c>
      <c r="AH508" s="210">
        <v>0</v>
      </c>
      <c r="AI508" s="210"/>
      <c r="AJ508" s="210"/>
      <c r="AK508" s="210"/>
      <c r="AL508" s="210"/>
      <c r="AM508" s="210"/>
      <c r="AN508" s="210"/>
      <c r="AO508" s="210"/>
      <c r="AP508" s="210"/>
      <c r="AQ508" s="210"/>
      <c r="AR508" s="210"/>
      <c r="AS508" s="210"/>
      <c r="AT508" s="210"/>
      <c r="AU508" s="210"/>
      <c r="AV508" s="210"/>
      <c r="AW508" s="210"/>
      <c r="AX508" s="210"/>
      <c r="AY508" s="210"/>
      <c r="AZ508" s="210"/>
      <c r="BA508" s="210"/>
      <c r="BB508" s="210"/>
      <c r="BC508" s="210"/>
      <c r="BD508" s="210"/>
      <c r="BE508" s="210"/>
      <c r="BF508" s="210"/>
      <c r="BG508" s="210"/>
      <c r="BH508" s="210"/>
    </row>
    <row r="509" spans="1:60" outlineLevel="2" x14ac:dyDescent="0.2">
      <c r="A509" s="217"/>
      <c r="B509" s="218"/>
      <c r="C509" s="244"/>
      <c r="D509" s="239"/>
      <c r="E509" s="239"/>
      <c r="F509" s="239"/>
      <c r="G509" s="239"/>
      <c r="H509" s="220"/>
      <c r="I509" s="220"/>
      <c r="J509" s="220"/>
      <c r="K509" s="220"/>
      <c r="L509" s="220"/>
      <c r="M509" s="220"/>
      <c r="N509" s="219"/>
      <c r="O509" s="219"/>
      <c r="P509" s="219"/>
      <c r="Q509" s="219"/>
      <c r="R509" s="220"/>
      <c r="S509" s="220"/>
      <c r="T509" s="220"/>
      <c r="U509" s="220"/>
      <c r="V509" s="220"/>
      <c r="W509" s="220"/>
      <c r="X509" s="220"/>
      <c r="Y509" s="220"/>
      <c r="Z509" s="210"/>
      <c r="AA509" s="210"/>
      <c r="AB509" s="210"/>
      <c r="AC509" s="210"/>
      <c r="AD509" s="210"/>
      <c r="AE509" s="210"/>
      <c r="AF509" s="210"/>
      <c r="AG509" s="210" t="s">
        <v>130</v>
      </c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0"/>
      <c r="AT509" s="210"/>
      <c r="AU509" s="210"/>
      <c r="AV509" s="210"/>
      <c r="AW509" s="210"/>
      <c r="AX509" s="210"/>
      <c r="AY509" s="210"/>
      <c r="AZ509" s="210"/>
      <c r="BA509" s="210"/>
      <c r="BB509" s="210"/>
      <c r="BC509" s="210"/>
      <c r="BD509" s="210"/>
      <c r="BE509" s="210"/>
      <c r="BF509" s="210"/>
      <c r="BG509" s="210"/>
      <c r="BH509" s="210"/>
    </row>
    <row r="510" spans="1:60" ht="13.6" x14ac:dyDescent="0.2">
      <c r="A510" s="222" t="s">
        <v>118</v>
      </c>
      <c r="B510" s="223" t="s">
        <v>84</v>
      </c>
      <c r="C510" s="240" t="s">
        <v>85</v>
      </c>
      <c r="D510" s="224"/>
      <c r="E510" s="225"/>
      <c r="F510" s="226"/>
      <c r="G510" s="226">
        <f>SUMIF(AG511:AG529,"&lt;&gt;NOR",G511:G529)</f>
        <v>0</v>
      </c>
      <c r="H510" s="226"/>
      <c r="I510" s="226">
        <f>SUM(I511:I529)</f>
        <v>0</v>
      </c>
      <c r="J510" s="226"/>
      <c r="K510" s="226">
        <f>SUM(K511:K529)</f>
        <v>0</v>
      </c>
      <c r="L510" s="226"/>
      <c r="M510" s="226">
        <f>SUM(M511:M529)</f>
        <v>0</v>
      </c>
      <c r="N510" s="225"/>
      <c r="O510" s="225">
        <f>SUM(O511:O529)</f>
        <v>0</v>
      </c>
      <c r="P510" s="225"/>
      <c r="Q510" s="225">
        <f>SUM(Q511:Q529)</f>
        <v>0</v>
      </c>
      <c r="R510" s="226"/>
      <c r="S510" s="226"/>
      <c r="T510" s="227"/>
      <c r="U510" s="221"/>
      <c r="V510" s="221">
        <f>SUM(V511:V529)</f>
        <v>0.92</v>
      </c>
      <c r="W510" s="221"/>
      <c r="X510" s="221"/>
      <c r="Y510" s="221"/>
      <c r="AG510" t="s">
        <v>119</v>
      </c>
    </row>
    <row r="511" spans="1:60" outlineLevel="1" x14ac:dyDescent="0.2">
      <c r="A511" s="229">
        <v>132</v>
      </c>
      <c r="B511" s="230" t="s">
        <v>656</v>
      </c>
      <c r="C511" s="241" t="s">
        <v>657</v>
      </c>
      <c r="D511" s="231" t="s">
        <v>367</v>
      </c>
      <c r="E511" s="232">
        <v>35.758000000000003</v>
      </c>
      <c r="F511" s="233"/>
      <c r="G511" s="234">
        <f>ROUND(E511*F511,2)</f>
        <v>0</v>
      </c>
      <c r="H511" s="233"/>
      <c r="I511" s="234">
        <f>ROUND(E511*H511,2)</f>
        <v>0</v>
      </c>
      <c r="J511" s="233"/>
      <c r="K511" s="234">
        <f>ROUND(E511*J511,2)</f>
        <v>0</v>
      </c>
      <c r="L511" s="234">
        <v>21</v>
      </c>
      <c r="M511" s="234">
        <f>G511*(1+L511/100)</f>
        <v>0</v>
      </c>
      <c r="N511" s="232">
        <v>0</v>
      </c>
      <c r="O511" s="232">
        <f>ROUND(E511*N511,2)</f>
        <v>0</v>
      </c>
      <c r="P511" s="232">
        <v>0</v>
      </c>
      <c r="Q511" s="232">
        <f>ROUND(E511*P511,2)</f>
        <v>0</v>
      </c>
      <c r="R511" s="234" t="s">
        <v>409</v>
      </c>
      <c r="S511" s="234" t="s">
        <v>123</v>
      </c>
      <c r="T511" s="235" t="s">
        <v>123</v>
      </c>
      <c r="U511" s="220">
        <v>0</v>
      </c>
      <c r="V511" s="220">
        <f>ROUND(E511*U511,2)</f>
        <v>0</v>
      </c>
      <c r="W511" s="220"/>
      <c r="X511" s="220" t="s">
        <v>199</v>
      </c>
      <c r="Y511" s="220" t="s">
        <v>126</v>
      </c>
      <c r="Z511" s="210"/>
      <c r="AA511" s="210"/>
      <c r="AB511" s="210"/>
      <c r="AC511" s="210"/>
      <c r="AD511" s="210"/>
      <c r="AE511" s="210"/>
      <c r="AF511" s="210"/>
      <c r="AG511" s="210" t="s">
        <v>200</v>
      </c>
      <c r="AH511" s="210"/>
      <c r="AI511" s="210"/>
      <c r="AJ511" s="210"/>
      <c r="AK511" s="210"/>
      <c r="AL511" s="210"/>
      <c r="AM511" s="210"/>
      <c r="AN511" s="210"/>
      <c r="AO511" s="210"/>
      <c r="AP511" s="210"/>
      <c r="AQ511" s="210"/>
      <c r="AR511" s="210"/>
      <c r="AS511" s="210"/>
      <c r="AT511" s="210"/>
      <c r="AU511" s="210"/>
      <c r="AV511" s="210"/>
      <c r="AW511" s="210"/>
      <c r="AX511" s="210"/>
      <c r="AY511" s="210"/>
      <c r="AZ511" s="210"/>
      <c r="BA511" s="210"/>
      <c r="BB511" s="210"/>
      <c r="BC511" s="210"/>
      <c r="BD511" s="210"/>
      <c r="BE511" s="210"/>
      <c r="BF511" s="210"/>
      <c r="BG511" s="210"/>
      <c r="BH511" s="210"/>
    </row>
    <row r="512" spans="1:60" outlineLevel="2" x14ac:dyDescent="0.2">
      <c r="A512" s="217"/>
      <c r="B512" s="218"/>
      <c r="C512" s="242" t="s">
        <v>658</v>
      </c>
      <c r="D512" s="236"/>
      <c r="E512" s="236"/>
      <c r="F512" s="236"/>
      <c r="G512" s="236"/>
      <c r="H512" s="220"/>
      <c r="I512" s="220"/>
      <c r="J512" s="220"/>
      <c r="K512" s="220"/>
      <c r="L512" s="220"/>
      <c r="M512" s="220"/>
      <c r="N512" s="219"/>
      <c r="O512" s="219"/>
      <c r="P512" s="219"/>
      <c r="Q512" s="219"/>
      <c r="R512" s="220"/>
      <c r="S512" s="220"/>
      <c r="T512" s="220"/>
      <c r="U512" s="220"/>
      <c r="V512" s="220"/>
      <c r="W512" s="220"/>
      <c r="X512" s="220"/>
      <c r="Y512" s="220"/>
      <c r="Z512" s="210"/>
      <c r="AA512" s="210"/>
      <c r="AB512" s="210"/>
      <c r="AC512" s="210"/>
      <c r="AD512" s="210"/>
      <c r="AE512" s="210"/>
      <c r="AF512" s="210"/>
      <c r="AG512" s="210" t="s">
        <v>128</v>
      </c>
      <c r="AH512" s="210"/>
      <c r="AI512" s="210"/>
      <c r="AJ512" s="210"/>
      <c r="AK512" s="210"/>
      <c r="AL512" s="210"/>
      <c r="AM512" s="210"/>
      <c r="AN512" s="210"/>
      <c r="AO512" s="210"/>
      <c r="AP512" s="210"/>
      <c r="AQ512" s="210"/>
      <c r="AR512" s="210"/>
      <c r="AS512" s="210"/>
      <c r="AT512" s="210"/>
      <c r="AU512" s="210"/>
      <c r="AV512" s="210"/>
      <c r="AW512" s="210"/>
      <c r="AX512" s="210"/>
      <c r="AY512" s="210"/>
      <c r="AZ512" s="210"/>
      <c r="BA512" s="210"/>
      <c r="BB512" s="210"/>
      <c r="BC512" s="210"/>
      <c r="BD512" s="210"/>
      <c r="BE512" s="210"/>
      <c r="BF512" s="210"/>
      <c r="BG512" s="210"/>
      <c r="BH512" s="210"/>
    </row>
    <row r="513" spans="1:60" outlineLevel="2" x14ac:dyDescent="0.2">
      <c r="A513" s="217"/>
      <c r="B513" s="218"/>
      <c r="C513" s="254" t="s">
        <v>659</v>
      </c>
      <c r="D513" s="249"/>
      <c r="E513" s="250">
        <v>35.758000000000003</v>
      </c>
      <c r="F513" s="220"/>
      <c r="G513" s="220"/>
      <c r="H513" s="220"/>
      <c r="I513" s="220"/>
      <c r="J513" s="220"/>
      <c r="K513" s="220"/>
      <c r="L513" s="220"/>
      <c r="M513" s="220"/>
      <c r="N513" s="219"/>
      <c r="O513" s="219"/>
      <c r="P513" s="219"/>
      <c r="Q513" s="219"/>
      <c r="R513" s="220"/>
      <c r="S513" s="220"/>
      <c r="T513" s="220"/>
      <c r="U513" s="220"/>
      <c r="V513" s="220"/>
      <c r="W513" s="220"/>
      <c r="X513" s="220"/>
      <c r="Y513" s="220"/>
      <c r="Z513" s="210"/>
      <c r="AA513" s="210"/>
      <c r="AB513" s="210"/>
      <c r="AC513" s="210"/>
      <c r="AD513" s="210"/>
      <c r="AE513" s="210"/>
      <c r="AF513" s="210"/>
      <c r="AG513" s="210" t="s">
        <v>212</v>
      </c>
      <c r="AH513" s="210">
        <v>0</v>
      </c>
      <c r="AI513" s="210"/>
      <c r="AJ513" s="210"/>
      <c r="AK513" s="210"/>
      <c r="AL513" s="210"/>
      <c r="AM513" s="210"/>
      <c r="AN513" s="210"/>
      <c r="AO513" s="210"/>
      <c r="AP513" s="210"/>
      <c r="AQ513" s="210"/>
      <c r="AR513" s="210"/>
      <c r="AS513" s="210"/>
      <c r="AT513" s="210"/>
      <c r="AU513" s="210"/>
      <c r="AV513" s="210"/>
      <c r="AW513" s="210"/>
      <c r="AX513" s="210"/>
      <c r="AY513" s="210"/>
      <c r="AZ513" s="210"/>
      <c r="BA513" s="210"/>
      <c r="BB513" s="210"/>
      <c r="BC513" s="210"/>
      <c r="BD513" s="210"/>
      <c r="BE513" s="210"/>
      <c r="BF513" s="210"/>
      <c r="BG513" s="210"/>
      <c r="BH513" s="210"/>
    </row>
    <row r="514" spans="1:60" outlineLevel="2" x14ac:dyDescent="0.2">
      <c r="A514" s="217"/>
      <c r="B514" s="218"/>
      <c r="C514" s="244"/>
      <c r="D514" s="239"/>
      <c r="E514" s="239"/>
      <c r="F514" s="239"/>
      <c r="G514" s="239"/>
      <c r="H514" s="220"/>
      <c r="I514" s="220"/>
      <c r="J514" s="220"/>
      <c r="K514" s="220"/>
      <c r="L514" s="220"/>
      <c r="M514" s="220"/>
      <c r="N514" s="219"/>
      <c r="O514" s="219"/>
      <c r="P514" s="219"/>
      <c r="Q514" s="219"/>
      <c r="R514" s="220"/>
      <c r="S514" s="220"/>
      <c r="T514" s="220"/>
      <c r="U514" s="220"/>
      <c r="V514" s="220"/>
      <c r="W514" s="220"/>
      <c r="X514" s="220"/>
      <c r="Y514" s="220"/>
      <c r="Z514" s="210"/>
      <c r="AA514" s="210"/>
      <c r="AB514" s="210"/>
      <c r="AC514" s="210"/>
      <c r="AD514" s="210"/>
      <c r="AE514" s="210"/>
      <c r="AF514" s="210"/>
      <c r="AG514" s="210" t="s">
        <v>130</v>
      </c>
      <c r="AH514" s="210"/>
      <c r="AI514" s="210"/>
      <c r="AJ514" s="210"/>
      <c r="AK514" s="210"/>
      <c r="AL514" s="210"/>
      <c r="AM514" s="210"/>
      <c r="AN514" s="210"/>
      <c r="AO514" s="210"/>
      <c r="AP514" s="210"/>
      <c r="AQ514" s="210"/>
      <c r="AR514" s="210"/>
      <c r="AS514" s="210"/>
      <c r="AT514" s="210"/>
      <c r="AU514" s="210"/>
      <c r="AV514" s="210"/>
      <c r="AW514" s="210"/>
      <c r="AX514" s="210"/>
      <c r="AY514" s="210"/>
      <c r="AZ514" s="210"/>
      <c r="BA514" s="210"/>
      <c r="BB514" s="210"/>
      <c r="BC514" s="210"/>
      <c r="BD514" s="210"/>
      <c r="BE514" s="210"/>
      <c r="BF514" s="210"/>
      <c r="BG514" s="210"/>
      <c r="BH514" s="210"/>
    </row>
    <row r="515" spans="1:60" outlineLevel="1" x14ac:dyDescent="0.2">
      <c r="A515" s="229">
        <v>133</v>
      </c>
      <c r="B515" s="230" t="s">
        <v>660</v>
      </c>
      <c r="C515" s="241" t="s">
        <v>661</v>
      </c>
      <c r="D515" s="231" t="s">
        <v>367</v>
      </c>
      <c r="E515" s="232">
        <v>1.792</v>
      </c>
      <c r="F515" s="233"/>
      <c r="G515" s="234">
        <f>ROUND(E515*F515,2)</f>
        <v>0</v>
      </c>
      <c r="H515" s="233"/>
      <c r="I515" s="234">
        <f>ROUND(E515*H515,2)</f>
        <v>0</v>
      </c>
      <c r="J515" s="233"/>
      <c r="K515" s="234">
        <f>ROUND(E515*J515,2)</f>
        <v>0</v>
      </c>
      <c r="L515" s="234">
        <v>21</v>
      </c>
      <c r="M515" s="234">
        <f>G515*(1+L515/100)</f>
        <v>0</v>
      </c>
      <c r="N515" s="232">
        <v>0</v>
      </c>
      <c r="O515" s="232">
        <f>ROUND(E515*N515,2)</f>
        <v>0</v>
      </c>
      <c r="P515" s="232">
        <v>0</v>
      </c>
      <c r="Q515" s="232">
        <f>ROUND(E515*P515,2)</f>
        <v>0</v>
      </c>
      <c r="R515" s="234" t="s">
        <v>409</v>
      </c>
      <c r="S515" s="234" t="s">
        <v>123</v>
      </c>
      <c r="T515" s="235" t="s">
        <v>123</v>
      </c>
      <c r="U515" s="220">
        <v>0</v>
      </c>
      <c r="V515" s="220">
        <f>ROUND(E515*U515,2)</f>
        <v>0</v>
      </c>
      <c r="W515" s="220"/>
      <c r="X515" s="220" t="s">
        <v>199</v>
      </c>
      <c r="Y515" s="220" t="s">
        <v>126</v>
      </c>
      <c r="Z515" s="210"/>
      <c r="AA515" s="210"/>
      <c r="AB515" s="210"/>
      <c r="AC515" s="210"/>
      <c r="AD515" s="210"/>
      <c r="AE515" s="210"/>
      <c r="AF515" s="210"/>
      <c r="AG515" s="210" t="s">
        <v>200</v>
      </c>
      <c r="AH515" s="210"/>
      <c r="AI515" s="210"/>
      <c r="AJ515" s="210"/>
      <c r="AK515" s="210"/>
      <c r="AL515" s="210"/>
      <c r="AM515" s="210"/>
      <c r="AN515" s="210"/>
      <c r="AO515" s="210"/>
      <c r="AP515" s="210"/>
      <c r="AQ515" s="210"/>
      <c r="AR515" s="210"/>
      <c r="AS515" s="210"/>
      <c r="AT515" s="210"/>
      <c r="AU515" s="210"/>
      <c r="AV515" s="210"/>
      <c r="AW515" s="210"/>
      <c r="AX515" s="210"/>
      <c r="AY515" s="210"/>
      <c r="AZ515" s="210"/>
      <c r="BA515" s="210"/>
      <c r="BB515" s="210"/>
      <c r="BC515" s="210"/>
      <c r="BD515" s="210"/>
      <c r="BE515" s="210"/>
      <c r="BF515" s="210"/>
      <c r="BG515" s="210"/>
      <c r="BH515" s="210"/>
    </row>
    <row r="516" spans="1:60" outlineLevel="2" x14ac:dyDescent="0.2">
      <c r="A516" s="217"/>
      <c r="B516" s="218"/>
      <c r="C516" s="242" t="s">
        <v>662</v>
      </c>
      <c r="D516" s="236"/>
      <c r="E516" s="236"/>
      <c r="F516" s="236"/>
      <c r="G516" s="236"/>
      <c r="H516" s="220"/>
      <c r="I516" s="220"/>
      <c r="J516" s="220"/>
      <c r="K516" s="220"/>
      <c r="L516" s="220"/>
      <c r="M516" s="220"/>
      <c r="N516" s="219"/>
      <c r="O516" s="219"/>
      <c r="P516" s="219"/>
      <c r="Q516" s="219"/>
      <c r="R516" s="220"/>
      <c r="S516" s="220"/>
      <c r="T516" s="220"/>
      <c r="U516" s="220"/>
      <c r="V516" s="220"/>
      <c r="W516" s="220"/>
      <c r="X516" s="220"/>
      <c r="Y516" s="220"/>
      <c r="Z516" s="210"/>
      <c r="AA516" s="210"/>
      <c r="AB516" s="210"/>
      <c r="AC516" s="210"/>
      <c r="AD516" s="210"/>
      <c r="AE516" s="210"/>
      <c r="AF516" s="210"/>
      <c r="AG516" s="210" t="s">
        <v>128</v>
      </c>
      <c r="AH516" s="210"/>
      <c r="AI516" s="210"/>
      <c r="AJ516" s="210"/>
      <c r="AK516" s="210"/>
      <c r="AL516" s="210"/>
      <c r="AM516" s="210"/>
      <c r="AN516" s="210"/>
      <c r="AO516" s="210"/>
      <c r="AP516" s="210"/>
      <c r="AQ516" s="210"/>
      <c r="AR516" s="210"/>
      <c r="AS516" s="210"/>
      <c r="AT516" s="210"/>
      <c r="AU516" s="210"/>
      <c r="AV516" s="210"/>
      <c r="AW516" s="210"/>
      <c r="AX516" s="210"/>
      <c r="AY516" s="210"/>
      <c r="AZ516" s="210"/>
      <c r="BA516" s="210"/>
      <c r="BB516" s="210"/>
      <c r="BC516" s="210"/>
      <c r="BD516" s="210"/>
      <c r="BE516" s="210"/>
      <c r="BF516" s="210"/>
      <c r="BG516" s="210"/>
      <c r="BH516" s="210"/>
    </row>
    <row r="517" spans="1:60" outlineLevel="2" x14ac:dyDescent="0.2">
      <c r="A517" s="217"/>
      <c r="B517" s="218"/>
      <c r="C517" s="244"/>
      <c r="D517" s="239"/>
      <c r="E517" s="239"/>
      <c r="F517" s="239"/>
      <c r="G517" s="239"/>
      <c r="H517" s="220"/>
      <c r="I517" s="220"/>
      <c r="J517" s="220"/>
      <c r="K517" s="220"/>
      <c r="L517" s="220"/>
      <c r="M517" s="220"/>
      <c r="N517" s="219"/>
      <c r="O517" s="219"/>
      <c r="P517" s="219"/>
      <c r="Q517" s="219"/>
      <c r="R517" s="220"/>
      <c r="S517" s="220"/>
      <c r="T517" s="220"/>
      <c r="U517" s="220"/>
      <c r="V517" s="220"/>
      <c r="W517" s="220"/>
      <c r="X517" s="220"/>
      <c r="Y517" s="220"/>
      <c r="Z517" s="210"/>
      <c r="AA517" s="210"/>
      <c r="AB517" s="210"/>
      <c r="AC517" s="210"/>
      <c r="AD517" s="210"/>
      <c r="AE517" s="210"/>
      <c r="AF517" s="210"/>
      <c r="AG517" s="210" t="s">
        <v>130</v>
      </c>
      <c r="AH517" s="210"/>
      <c r="AI517" s="210"/>
      <c r="AJ517" s="210"/>
      <c r="AK517" s="210"/>
      <c r="AL517" s="210"/>
      <c r="AM517" s="210"/>
      <c r="AN517" s="210"/>
      <c r="AO517" s="210"/>
      <c r="AP517" s="210"/>
      <c r="AQ517" s="210"/>
      <c r="AR517" s="210"/>
      <c r="AS517" s="210"/>
      <c r="AT517" s="210"/>
      <c r="AU517" s="210"/>
      <c r="AV517" s="210"/>
      <c r="AW517" s="210"/>
      <c r="AX517" s="210"/>
      <c r="AY517" s="210"/>
      <c r="AZ517" s="210"/>
      <c r="BA517" s="210"/>
      <c r="BB517" s="210"/>
      <c r="BC517" s="210"/>
      <c r="BD517" s="210"/>
      <c r="BE517" s="210"/>
      <c r="BF517" s="210"/>
      <c r="BG517" s="210"/>
      <c r="BH517" s="210"/>
    </row>
    <row r="518" spans="1:60" outlineLevel="1" x14ac:dyDescent="0.2">
      <c r="A518" s="229">
        <v>134</v>
      </c>
      <c r="B518" s="230" t="s">
        <v>663</v>
      </c>
      <c r="C518" s="241" t="s">
        <v>664</v>
      </c>
      <c r="D518" s="231" t="s">
        <v>367</v>
      </c>
      <c r="E518" s="232">
        <v>1.8819999999999999</v>
      </c>
      <c r="F518" s="233"/>
      <c r="G518" s="234">
        <f>ROUND(E518*F518,2)</f>
        <v>0</v>
      </c>
      <c r="H518" s="233"/>
      <c r="I518" s="234">
        <f>ROUND(E518*H518,2)</f>
        <v>0</v>
      </c>
      <c r="J518" s="233"/>
      <c r="K518" s="234">
        <f>ROUND(E518*J518,2)</f>
        <v>0</v>
      </c>
      <c r="L518" s="234">
        <v>21</v>
      </c>
      <c r="M518" s="234">
        <f>G518*(1+L518/100)</f>
        <v>0</v>
      </c>
      <c r="N518" s="232">
        <v>0</v>
      </c>
      <c r="O518" s="232">
        <f>ROUND(E518*N518,2)</f>
        <v>0</v>
      </c>
      <c r="P518" s="232">
        <v>0</v>
      </c>
      <c r="Q518" s="232">
        <f>ROUND(E518*P518,2)</f>
        <v>0</v>
      </c>
      <c r="R518" s="234" t="s">
        <v>409</v>
      </c>
      <c r="S518" s="234" t="s">
        <v>123</v>
      </c>
      <c r="T518" s="235" t="s">
        <v>123</v>
      </c>
      <c r="U518" s="220">
        <v>0.49</v>
      </c>
      <c r="V518" s="220">
        <f>ROUND(E518*U518,2)</f>
        <v>0.92</v>
      </c>
      <c r="W518" s="220"/>
      <c r="X518" s="220" t="s">
        <v>426</v>
      </c>
      <c r="Y518" s="220" t="s">
        <v>126</v>
      </c>
      <c r="Z518" s="210"/>
      <c r="AA518" s="210"/>
      <c r="AB518" s="210"/>
      <c r="AC518" s="210"/>
      <c r="AD518" s="210"/>
      <c r="AE518" s="210"/>
      <c r="AF518" s="210"/>
      <c r="AG518" s="210" t="s">
        <v>427</v>
      </c>
      <c r="AH518" s="210"/>
      <c r="AI518" s="210"/>
      <c r="AJ518" s="210"/>
      <c r="AK518" s="210"/>
      <c r="AL518" s="210"/>
      <c r="AM518" s="210"/>
      <c r="AN518" s="210"/>
      <c r="AO518" s="210"/>
      <c r="AP518" s="210"/>
      <c r="AQ518" s="210"/>
      <c r="AR518" s="210"/>
      <c r="AS518" s="210"/>
      <c r="AT518" s="210"/>
      <c r="AU518" s="210"/>
      <c r="AV518" s="210"/>
      <c r="AW518" s="210"/>
      <c r="AX518" s="210"/>
      <c r="AY518" s="210"/>
      <c r="AZ518" s="210"/>
      <c r="BA518" s="210"/>
      <c r="BB518" s="210"/>
      <c r="BC518" s="210"/>
      <c r="BD518" s="210"/>
      <c r="BE518" s="210"/>
      <c r="BF518" s="210"/>
      <c r="BG518" s="210"/>
      <c r="BH518" s="210"/>
    </row>
    <row r="519" spans="1:60" outlineLevel="2" x14ac:dyDescent="0.2">
      <c r="A519" s="217"/>
      <c r="B519" s="218"/>
      <c r="C519" s="242" t="s">
        <v>665</v>
      </c>
      <c r="D519" s="236"/>
      <c r="E519" s="236"/>
      <c r="F519" s="236"/>
      <c r="G519" s="236"/>
      <c r="H519" s="220"/>
      <c r="I519" s="220"/>
      <c r="J519" s="220"/>
      <c r="K519" s="220"/>
      <c r="L519" s="220"/>
      <c r="M519" s="220"/>
      <c r="N519" s="219"/>
      <c r="O519" s="219"/>
      <c r="P519" s="219"/>
      <c r="Q519" s="219"/>
      <c r="R519" s="220"/>
      <c r="S519" s="220"/>
      <c r="T519" s="220"/>
      <c r="U519" s="220"/>
      <c r="V519" s="220"/>
      <c r="W519" s="220"/>
      <c r="X519" s="220"/>
      <c r="Y519" s="220"/>
      <c r="Z519" s="210"/>
      <c r="AA519" s="210"/>
      <c r="AB519" s="210"/>
      <c r="AC519" s="210"/>
      <c r="AD519" s="210"/>
      <c r="AE519" s="210"/>
      <c r="AF519" s="210"/>
      <c r="AG519" s="210" t="s">
        <v>128</v>
      </c>
      <c r="AH519" s="210"/>
      <c r="AI519" s="210"/>
      <c r="AJ519" s="210"/>
      <c r="AK519" s="210"/>
      <c r="AL519" s="210"/>
      <c r="AM519" s="210"/>
      <c r="AN519" s="210"/>
      <c r="AO519" s="210"/>
      <c r="AP519" s="210"/>
      <c r="AQ519" s="210"/>
      <c r="AR519" s="210"/>
      <c r="AS519" s="210"/>
      <c r="AT519" s="210"/>
      <c r="AU519" s="210"/>
      <c r="AV519" s="210"/>
      <c r="AW519" s="210"/>
      <c r="AX519" s="210"/>
      <c r="AY519" s="210"/>
      <c r="AZ519" s="210"/>
      <c r="BA519" s="210"/>
      <c r="BB519" s="210"/>
      <c r="BC519" s="210"/>
      <c r="BD519" s="210"/>
      <c r="BE519" s="210"/>
      <c r="BF519" s="210"/>
      <c r="BG519" s="210"/>
      <c r="BH519" s="210"/>
    </row>
    <row r="520" spans="1:60" outlineLevel="2" x14ac:dyDescent="0.2">
      <c r="A520" s="217"/>
      <c r="B520" s="218"/>
      <c r="C520" s="254" t="s">
        <v>428</v>
      </c>
      <c r="D520" s="249"/>
      <c r="E520" s="250"/>
      <c r="F520" s="220"/>
      <c r="G520" s="220"/>
      <c r="H520" s="220"/>
      <c r="I520" s="220"/>
      <c r="J520" s="220"/>
      <c r="K520" s="220"/>
      <c r="L520" s="220"/>
      <c r="M520" s="220"/>
      <c r="N520" s="219"/>
      <c r="O520" s="219"/>
      <c r="P520" s="219"/>
      <c r="Q520" s="219"/>
      <c r="R520" s="220"/>
      <c r="S520" s="220"/>
      <c r="T520" s="220"/>
      <c r="U520" s="220"/>
      <c r="V520" s="220"/>
      <c r="W520" s="220"/>
      <c r="X520" s="220"/>
      <c r="Y520" s="220"/>
      <c r="Z520" s="210"/>
      <c r="AA520" s="210"/>
      <c r="AB520" s="210"/>
      <c r="AC520" s="210"/>
      <c r="AD520" s="210"/>
      <c r="AE520" s="210"/>
      <c r="AF520" s="210"/>
      <c r="AG520" s="210" t="s">
        <v>212</v>
      </c>
      <c r="AH520" s="210">
        <v>0</v>
      </c>
      <c r="AI520" s="210"/>
      <c r="AJ520" s="210"/>
      <c r="AK520" s="210"/>
      <c r="AL520" s="210"/>
      <c r="AM520" s="210"/>
      <c r="AN520" s="210"/>
      <c r="AO520" s="210"/>
      <c r="AP520" s="210"/>
      <c r="AQ520" s="210"/>
      <c r="AR520" s="210"/>
      <c r="AS520" s="210"/>
      <c r="AT520" s="210"/>
      <c r="AU520" s="210"/>
      <c r="AV520" s="210"/>
      <c r="AW520" s="210"/>
      <c r="AX520" s="210"/>
      <c r="AY520" s="210"/>
      <c r="AZ520" s="210"/>
      <c r="BA520" s="210"/>
      <c r="BB520" s="210"/>
      <c r="BC520" s="210"/>
      <c r="BD520" s="210"/>
      <c r="BE520" s="210"/>
      <c r="BF520" s="210"/>
      <c r="BG520" s="210"/>
      <c r="BH520" s="210"/>
    </row>
    <row r="521" spans="1:60" outlineLevel="3" x14ac:dyDescent="0.2">
      <c r="A521" s="217"/>
      <c r="B521" s="218"/>
      <c r="C521" s="254" t="s">
        <v>666</v>
      </c>
      <c r="D521" s="249"/>
      <c r="E521" s="250"/>
      <c r="F521" s="220"/>
      <c r="G521" s="220"/>
      <c r="H521" s="220"/>
      <c r="I521" s="220"/>
      <c r="J521" s="220"/>
      <c r="K521" s="220"/>
      <c r="L521" s="220"/>
      <c r="M521" s="220"/>
      <c r="N521" s="219"/>
      <c r="O521" s="219"/>
      <c r="P521" s="219"/>
      <c r="Q521" s="219"/>
      <c r="R521" s="220"/>
      <c r="S521" s="220"/>
      <c r="T521" s="220"/>
      <c r="U521" s="220"/>
      <c r="V521" s="220"/>
      <c r="W521" s="220"/>
      <c r="X521" s="220"/>
      <c r="Y521" s="220"/>
      <c r="Z521" s="210"/>
      <c r="AA521" s="210"/>
      <c r="AB521" s="210"/>
      <c r="AC521" s="210"/>
      <c r="AD521" s="210"/>
      <c r="AE521" s="210"/>
      <c r="AF521" s="210"/>
      <c r="AG521" s="210" t="s">
        <v>212</v>
      </c>
      <c r="AH521" s="210">
        <v>0</v>
      </c>
      <c r="AI521" s="210"/>
      <c r="AJ521" s="210"/>
      <c r="AK521" s="210"/>
      <c r="AL521" s="210"/>
      <c r="AM521" s="210"/>
      <c r="AN521" s="210"/>
      <c r="AO521" s="210"/>
      <c r="AP521" s="210"/>
      <c r="AQ521" s="210"/>
      <c r="AR521" s="210"/>
      <c r="AS521" s="210"/>
      <c r="AT521" s="210"/>
      <c r="AU521" s="210"/>
      <c r="AV521" s="210"/>
      <c r="AW521" s="210"/>
      <c r="AX521" s="210"/>
      <c r="AY521" s="210"/>
      <c r="AZ521" s="210"/>
      <c r="BA521" s="210"/>
      <c r="BB521" s="210"/>
      <c r="BC521" s="210"/>
      <c r="BD521" s="210"/>
      <c r="BE521" s="210"/>
      <c r="BF521" s="210"/>
      <c r="BG521" s="210"/>
      <c r="BH521" s="210"/>
    </row>
    <row r="522" spans="1:60" outlineLevel="3" x14ac:dyDescent="0.2">
      <c r="A522" s="217"/>
      <c r="B522" s="218"/>
      <c r="C522" s="254" t="s">
        <v>667</v>
      </c>
      <c r="D522" s="249"/>
      <c r="E522" s="250">
        <v>1.8819999999999999</v>
      </c>
      <c r="F522" s="220"/>
      <c r="G522" s="220"/>
      <c r="H522" s="220"/>
      <c r="I522" s="220"/>
      <c r="J522" s="220"/>
      <c r="K522" s="220"/>
      <c r="L522" s="220"/>
      <c r="M522" s="220"/>
      <c r="N522" s="219"/>
      <c r="O522" s="219"/>
      <c r="P522" s="219"/>
      <c r="Q522" s="219"/>
      <c r="R522" s="220"/>
      <c r="S522" s="220"/>
      <c r="T522" s="220"/>
      <c r="U522" s="220"/>
      <c r="V522" s="220"/>
      <c r="W522" s="220"/>
      <c r="X522" s="220"/>
      <c r="Y522" s="220"/>
      <c r="Z522" s="210"/>
      <c r="AA522" s="210"/>
      <c r="AB522" s="210"/>
      <c r="AC522" s="210"/>
      <c r="AD522" s="210"/>
      <c r="AE522" s="210"/>
      <c r="AF522" s="210"/>
      <c r="AG522" s="210" t="s">
        <v>212</v>
      </c>
      <c r="AH522" s="210">
        <v>0</v>
      </c>
      <c r="AI522" s="210"/>
      <c r="AJ522" s="210"/>
      <c r="AK522" s="210"/>
      <c r="AL522" s="210"/>
      <c r="AM522" s="210"/>
      <c r="AN522" s="210"/>
      <c r="AO522" s="210"/>
      <c r="AP522" s="210"/>
      <c r="AQ522" s="210"/>
      <c r="AR522" s="210"/>
      <c r="AS522" s="210"/>
      <c r="AT522" s="210"/>
      <c r="AU522" s="210"/>
      <c r="AV522" s="210"/>
      <c r="AW522" s="210"/>
      <c r="AX522" s="210"/>
      <c r="AY522" s="210"/>
      <c r="AZ522" s="210"/>
      <c r="BA522" s="210"/>
      <c r="BB522" s="210"/>
      <c r="BC522" s="210"/>
      <c r="BD522" s="210"/>
      <c r="BE522" s="210"/>
      <c r="BF522" s="210"/>
      <c r="BG522" s="210"/>
      <c r="BH522" s="210"/>
    </row>
    <row r="523" spans="1:60" outlineLevel="2" x14ac:dyDescent="0.2">
      <c r="A523" s="217"/>
      <c r="B523" s="218"/>
      <c r="C523" s="244"/>
      <c r="D523" s="239"/>
      <c r="E523" s="239"/>
      <c r="F523" s="239"/>
      <c r="G523" s="239"/>
      <c r="H523" s="220"/>
      <c r="I523" s="220"/>
      <c r="J523" s="220"/>
      <c r="K523" s="220"/>
      <c r="L523" s="220"/>
      <c r="M523" s="220"/>
      <c r="N523" s="219"/>
      <c r="O523" s="219"/>
      <c r="P523" s="219"/>
      <c r="Q523" s="219"/>
      <c r="R523" s="220"/>
      <c r="S523" s="220"/>
      <c r="T523" s="220"/>
      <c r="U523" s="220"/>
      <c r="V523" s="220"/>
      <c r="W523" s="220"/>
      <c r="X523" s="220"/>
      <c r="Y523" s="220"/>
      <c r="Z523" s="210"/>
      <c r="AA523" s="210"/>
      <c r="AB523" s="210"/>
      <c r="AC523" s="210"/>
      <c r="AD523" s="210"/>
      <c r="AE523" s="210"/>
      <c r="AF523" s="210"/>
      <c r="AG523" s="210" t="s">
        <v>130</v>
      </c>
      <c r="AH523" s="210"/>
      <c r="AI523" s="210"/>
      <c r="AJ523" s="210"/>
      <c r="AK523" s="210"/>
      <c r="AL523" s="210"/>
      <c r="AM523" s="210"/>
      <c r="AN523" s="210"/>
      <c r="AO523" s="210"/>
      <c r="AP523" s="210"/>
      <c r="AQ523" s="210"/>
      <c r="AR523" s="210"/>
      <c r="AS523" s="210"/>
      <c r="AT523" s="210"/>
      <c r="AU523" s="210"/>
      <c r="AV523" s="210"/>
      <c r="AW523" s="210"/>
      <c r="AX523" s="210"/>
      <c r="AY523" s="210"/>
      <c r="AZ523" s="210"/>
      <c r="BA523" s="210"/>
      <c r="BB523" s="210"/>
      <c r="BC523" s="210"/>
      <c r="BD523" s="210"/>
      <c r="BE523" s="210"/>
      <c r="BF523" s="210"/>
      <c r="BG523" s="210"/>
      <c r="BH523" s="210"/>
    </row>
    <row r="524" spans="1:60" outlineLevel="1" x14ac:dyDescent="0.2">
      <c r="A524" s="229">
        <v>135</v>
      </c>
      <c r="B524" s="230" t="s">
        <v>668</v>
      </c>
      <c r="C524" s="241" t="s">
        <v>669</v>
      </c>
      <c r="D524" s="231" t="s">
        <v>367</v>
      </c>
      <c r="E524" s="232">
        <v>1.8819999999999999</v>
      </c>
      <c r="F524" s="233"/>
      <c r="G524" s="234">
        <f>ROUND(E524*F524,2)</f>
        <v>0</v>
      </c>
      <c r="H524" s="233"/>
      <c r="I524" s="234">
        <f>ROUND(E524*H524,2)</f>
        <v>0</v>
      </c>
      <c r="J524" s="233"/>
      <c r="K524" s="234">
        <f>ROUND(E524*J524,2)</f>
        <v>0</v>
      </c>
      <c r="L524" s="234">
        <v>21</v>
      </c>
      <c r="M524" s="234">
        <f>G524*(1+L524/100)</f>
        <v>0</v>
      </c>
      <c r="N524" s="232">
        <v>0</v>
      </c>
      <c r="O524" s="232">
        <f>ROUND(E524*N524,2)</f>
        <v>0</v>
      </c>
      <c r="P524" s="232">
        <v>0</v>
      </c>
      <c r="Q524" s="232">
        <f>ROUND(E524*P524,2)</f>
        <v>0</v>
      </c>
      <c r="R524" s="234"/>
      <c r="S524" s="234" t="s">
        <v>179</v>
      </c>
      <c r="T524" s="235" t="s">
        <v>124</v>
      </c>
      <c r="U524" s="220">
        <v>0</v>
      </c>
      <c r="V524" s="220">
        <f>ROUND(E524*U524,2)</f>
        <v>0</v>
      </c>
      <c r="W524" s="220"/>
      <c r="X524" s="220" t="s">
        <v>426</v>
      </c>
      <c r="Y524" s="220" t="s">
        <v>126</v>
      </c>
      <c r="Z524" s="210"/>
      <c r="AA524" s="210"/>
      <c r="AB524" s="210"/>
      <c r="AC524" s="210"/>
      <c r="AD524" s="210"/>
      <c r="AE524" s="210"/>
      <c r="AF524" s="210"/>
      <c r="AG524" s="210" t="s">
        <v>427</v>
      </c>
      <c r="AH524" s="210"/>
      <c r="AI524" s="210"/>
      <c r="AJ524" s="210"/>
      <c r="AK524" s="210"/>
      <c r="AL524" s="210"/>
      <c r="AM524" s="210"/>
      <c r="AN524" s="210"/>
      <c r="AO524" s="210"/>
      <c r="AP524" s="210"/>
      <c r="AQ524" s="210"/>
      <c r="AR524" s="210"/>
      <c r="AS524" s="210"/>
      <c r="AT524" s="210"/>
      <c r="AU524" s="210"/>
      <c r="AV524" s="210"/>
      <c r="AW524" s="210"/>
      <c r="AX524" s="210"/>
      <c r="AY524" s="210"/>
      <c r="AZ524" s="210"/>
      <c r="BA524" s="210"/>
      <c r="BB524" s="210"/>
      <c r="BC524" s="210"/>
      <c r="BD524" s="210"/>
      <c r="BE524" s="210"/>
      <c r="BF524" s="210"/>
      <c r="BG524" s="210"/>
      <c r="BH524" s="210"/>
    </row>
    <row r="525" spans="1:60" outlineLevel="2" x14ac:dyDescent="0.2">
      <c r="A525" s="217"/>
      <c r="B525" s="218"/>
      <c r="C525" s="242" t="s">
        <v>670</v>
      </c>
      <c r="D525" s="236"/>
      <c r="E525" s="236"/>
      <c r="F525" s="236"/>
      <c r="G525" s="236"/>
      <c r="H525" s="220"/>
      <c r="I525" s="220"/>
      <c r="J525" s="220"/>
      <c r="K525" s="220"/>
      <c r="L525" s="220"/>
      <c r="M525" s="220"/>
      <c r="N525" s="219"/>
      <c r="O525" s="219"/>
      <c r="P525" s="219"/>
      <c r="Q525" s="219"/>
      <c r="R525" s="220"/>
      <c r="S525" s="220"/>
      <c r="T525" s="220"/>
      <c r="U525" s="220"/>
      <c r="V525" s="220"/>
      <c r="W525" s="220"/>
      <c r="X525" s="220"/>
      <c r="Y525" s="220"/>
      <c r="Z525" s="210"/>
      <c r="AA525" s="210"/>
      <c r="AB525" s="210"/>
      <c r="AC525" s="210"/>
      <c r="AD525" s="210"/>
      <c r="AE525" s="210"/>
      <c r="AF525" s="210"/>
      <c r="AG525" s="210" t="s">
        <v>128</v>
      </c>
      <c r="AH525" s="210"/>
      <c r="AI525" s="210"/>
      <c r="AJ525" s="210"/>
      <c r="AK525" s="210"/>
      <c r="AL525" s="210"/>
      <c r="AM525" s="210"/>
      <c r="AN525" s="210"/>
      <c r="AO525" s="210"/>
      <c r="AP525" s="210"/>
      <c r="AQ525" s="210"/>
      <c r="AR525" s="210"/>
      <c r="AS525" s="210"/>
      <c r="AT525" s="210"/>
      <c r="AU525" s="210"/>
      <c r="AV525" s="210"/>
      <c r="AW525" s="210"/>
      <c r="AX525" s="210"/>
      <c r="AY525" s="210"/>
      <c r="AZ525" s="210"/>
      <c r="BA525" s="210"/>
      <c r="BB525" s="210"/>
      <c r="BC525" s="210"/>
      <c r="BD525" s="210"/>
      <c r="BE525" s="210"/>
      <c r="BF525" s="210"/>
      <c r="BG525" s="210"/>
      <c r="BH525" s="210"/>
    </row>
    <row r="526" spans="1:60" outlineLevel="2" x14ac:dyDescent="0.2">
      <c r="A526" s="217"/>
      <c r="B526" s="218"/>
      <c r="C526" s="254" t="s">
        <v>428</v>
      </c>
      <c r="D526" s="249"/>
      <c r="E526" s="250"/>
      <c r="F526" s="220"/>
      <c r="G526" s="220"/>
      <c r="H526" s="220"/>
      <c r="I526" s="220"/>
      <c r="J526" s="220"/>
      <c r="K526" s="220"/>
      <c r="L526" s="220"/>
      <c r="M526" s="220"/>
      <c r="N526" s="219"/>
      <c r="O526" s="219"/>
      <c r="P526" s="219"/>
      <c r="Q526" s="219"/>
      <c r="R526" s="220"/>
      <c r="S526" s="220"/>
      <c r="T526" s="220"/>
      <c r="U526" s="220"/>
      <c r="V526" s="220"/>
      <c r="W526" s="220"/>
      <c r="X526" s="220"/>
      <c r="Y526" s="220"/>
      <c r="Z526" s="210"/>
      <c r="AA526" s="210"/>
      <c r="AB526" s="210"/>
      <c r="AC526" s="210"/>
      <c r="AD526" s="210"/>
      <c r="AE526" s="210"/>
      <c r="AF526" s="210"/>
      <c r="AG526" s="210" t="s">
        <v>212</v>
      </c>
      <c r="AH526" s="210">
        <v>0</v>
      </c>
      <c r="AI526" s="210"/>
      <c r="AJ526" s="210"/>
      <c r="AK526" s="210"/>
      <c r="AL526" s="210"/>
      <c r="AM526" s="210"/>
      <c r="AN526" s="210"/>
      <c r="AO526" s="210"/>
      <c r="AP526" s="210"/>
      <c r="AQ526" s="210"/>
      <c r="AR526" s="210"/>
      <c r="AS526" s="210"/>
      <c r="AT526" s="210"/>
      <c r="AU526" s="210"/>
      <c r="AV526" s="210"/>
      <c r="AW526" s="210"/>
      <c r="AX526" s="210"/>
      <c r="AY526" s="210"/>
      <c r="AZ526" s="210"/>
      <c r="BA526" s="210"/>
      <c r="BB526" s="210"/>
      <c r="BC526" s="210"/>
      <c r="BD526" s="210"/>
      <c r="BE526" s="210"/>
      <c r="BF526" s="210"/>
      <c r="BG526" s="210"/>
      <c r="BH526" s="210"/>
    </row>
    <row r="527" spans="1:60" outlineLevel="3" x14ac:dyDescent="0.2">
      <c r="A527" s="217"/>
      <c r="B527" s="218"/>
      <c r="C527" s="254" t="s">
        <v>666</v>
      </c>
      <c r="D527" s="249"/>
      <c r="E527" s="250"/>
      <c r="F527" s="220"/>
      <c r="G527" s="220"/>
      <c r="H527" s="220"/>
      <c r="I527" s="220"/>
      <c r="J527" s="220"/>
      <c r="K527" s="220"/>
      <c r="L527" s="220"/>
      <c r="M527" s="220"/>
      <c r="N527" s="219"/>
      <c r="O527" s="219"/>
      <c r="P527" s="219"/>
      <c r="Q527" s="219"/>
      <c r="R527" s="220"/>
      <c r="S527" s="220"/>
      <c r="T527" s="220"/>
      <c r="U527" s="220"/>
      <c r="V527" s="220"/>
      <c r="W527" s="220"/>
      <c r="X527" s="220"/>
      <c r="Y527" s="220"/>
      <c r="Z527" s="210"/>
      <c r="AA527" s="210"/>
      <c r="AB527" s="210"/>
      <c r="AC527" s="210"/>
      <c r="AD527" s="210"/>
      <c r="AE527" s="210"/>
      <c r="AF527" s="210"/>
      <c r="AG527" s="210" t="s">
        <v>212</v>
      </c>
      <c r="AH527" s="210">
        <v>0</v>
      </c>
      <c r="AI527" s="210"/>
      <c r="AJ527" s="210"/>
      <c r="AK527" s="210"/>
      <c r="AL527" s="210"/>
      <c r="AM527" s="210"/>
      <c r="AN527" s="210"/>
      <c r="AO527" s="210"/>
      <c r="AP527" s="210"/>
      <c r="AQ527" s="210"/>
      <c r="AR527" s="210"/>
      <c r="AS527" s="210"/>
      <c r="AT527" s="210"/>
      <c r="AU527" s="210"/>
      <c r="AV527" s="210"/>
      <c r="AW527" s="210"/>
      <c r="AX527" s="210"/>
      <c r="AY527" s="210"/>
      <c r="AZ527" s="210"/>
      <c r="BA527" s="210"/>
      <c r="BB527" s="210"/>
      <c r="BC527" s="210"/>
      <c r="BD527" s="210"/>
      <c r="BE527" s="210"/>
      <c r="BF527" s="210"/>
      <c r="BG527" s="210"/>
      <c r="BH527" s="210"/>
    </row>
    <row r="528" spans="1:60" outlineLevel="3" x14ac:dyDescent="0.2">
      <c r="A528" s="217"/>
      <c r="B528" s="218"/>
      <c r="C528" s="254" t="s">
        <v>667</v>
      </c>
      <c r="D528" s="249"/>
      <c r="E528" s="250">
        <v>1.8819999999999999</v>
      </c>
      <c r="F528" s="220"/>
      <c r="G528" s="220"/>
      <c r="H528" s="220"/>
      <c r="I528" s="220"/>
      <c r="J528" s="220"/>
      <c r="K528" s="220"/>
      <c r="L528" s="220"/>
      <c r="M528" s="220"/>
      <c r="N528" s="219"/>
      <c r="O528" s="219"/>
      <c r="P528" s="219"/>
      <c r="Q528" s="219"/>
      <c r="R528" s="220"/>
      <c r="S528" s="220"/>
      <c r="T528" s="220"/>
      <c r="U528" s="220"/>
      <c r="V528" s="220"/>
      <c r="W528" s="220"/>
      <c r="X528" s="220"/>
      <c r="Y528" s="220"/>
      <c r="Z528" s="210"/>
      <c r="AA528" s="210"/>
      <c r="AB528" s="210"/>
      <c r="AC528" s="210"/>
      <c r="AD528" s="210"/>
      <c r="AE528" s="210"/>
      <c r="AF528" s="210"/>
      <c r="AG528" s="210" t="s">
        <v>212</v>
      </c>
      <c r="AH528" s="210">
        <v>0</v>
      </c>
      <c r="AI528" s="210"/>
      <c r="AJ528" s="210"/>
      <c r="AK528" s="210"/>
      <c r="AL528" s="210"/>
      <c r="AM528" s="210"/>
      <c r="AN528" s="210"/>
      <c r="AO528" s="210"/>
      <c r="AP528" s="210"/>
      <c r="AQ528" s="210"/>
      <c r="AR528" s="210"/>
      <c r="AS528" s="210"/>
      <c r="AT528" s="210"/>
      <c r="AU528" s="210"/>
      <c r="AV528" s="210"/>
      <c r="AW528" s="210"/>
      <c r="AX528" s="210"/>
      <c r="AY528" s="210"/>
      <c r="AZ528" s="210"/>
      <c r="BA528" s="210"/>
      <c r="BB528" s="210"/>
      <c r="BC528" s="210"/>
      <c r="BD528" s="210"/>
      <c r="BE528" s="210"/>
      <c r="BF528" s="210"/>
      <c r="BG528" s="210"/>
      <c r="BH528" s="210"/>
    </row>
    <row r="529" spans="1:60" outlineLevel="2" x14ac:dyDescent="0.2">
      <c r="A529" s="217"/>
      <c r="B529" s="218"/>
      <c r="C529" s="244"/>
      <c r="D529" s="239"/>
      <c r="E529" s="239"/>
      <c r="F529" s="239"/>
      <c r="G529" s="239"/>
      <c r="H529" s="220"/>
      <c r="I529" s="220"/>
      <c r="J529" s="220"/>
      <c r="K529" s="220"/>
      <c r="L529" s="220"/>
      <c r="M529" s="220"/>
      <c r="N529" s="219"/>
      <c r="O529" s="219"/>
      <c r="P529" s="219"/>
      <c r="Q529" s="219"/>
      <c r="R529" s="220"/>
      <c r="S529" s="220"/>
      <c r="T529" s="220"/>
      <c r="U529" s="220"/>
      <c r="V529" s="220"/>
      <c r="W529" s="220"/>
      <c r="X529" s="220"/>
      <c r="Y529" s="220"/>
      <c r="Z529" s="210"/>
      <c r="AA529" s="210"/>
      <c r="AB529" s="210"/>
      <c r="AC529" s="210"/>
      <c r="AD529" s="210"/>
      <c r="AE529" s="210"/>
      <c r="AF529" s="210"/>
      <c r="AG529" s="210" t="s">
        <v>130</v>
      </c>
      <c r="AH529" s="210"/>
      <c r="AI529" s="210"/>
      <c r="AJ529" s="210"/>
      <c r="AK529" s="210"/>
      <c r="AL529" s="210"/>
      <c r="AM529" s="210"/>
      <c r="AN529" s="210"/>
      <c r="AO529" s="210"/>
      <c r="AP529" s="210"/>
      <c r="AQ529" s="210"/>
      <c r="AR529" s="210"/>
      <c r="AS529" s="210"/>
      <c r="AT529" s="210"/>
      <c r="AU529" s="210"/>
      <c r="AV529" s="210"/>
      <c r="AW529" s="210"/>
      <c r="AX529" s="210"/>
      <c r="AY529" s="210"/>
      <c r="AZ529" s="210"/>
      <c r="BA529" s="210"/>
      <c r="BB529" s="210"/>
      <c r="BC529" s="210"/>
      <c r="BD529" s="210"/>
      <c r="BE529" s="210"/>
      <c r="BF529" s="210"/>
      <c r="BG529" s="210"/>
      <c r="BH529" s="210"/>
    </row>
    <row r="530" spans="1:60" x14ac:dyDescent="0.2">
      <c r="A530" s="3"/>
      <c r="B530" s="4"/>
      <c r="C530" s="245"/>
      <c r="D530" s="6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AE530">
        <v>12</v>
      </c>
      <c r="AF530">
        <v>21</v>
      </c>
      <c r="AG530" t="s">
        <v>104</v>
      </c>
    </row>
    <row r="531" spans="1:60" ht="13.6" x14ac:dyDescent="0.2">
      <c r="A531" s="213"/>
      <c r="B531" s="214" t="s">
        <v>29</v>
      </c>
      <c r="C531" s="246"/>
      <c r="D531" s="215"/>
      <c r="E531" s="216"/>
      <c r="F531" s="216"/>
      <c r="G531" s="228">
        <f>G8+G196+G261+G266+G284+G339+G467+G479+G487+G497+G510</f>
        <v>0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AE531">
        <f>SUMIF(L7:L529,AE530,G7:G529)</f>
        <v>0</v>
      </c>
      <c r="AF531">
        <f>SUMIF(L7:L529,AF530,G7:G529)</f>
        <v>0</v>
      </c>
      <c r="AG531" t="s">
        <v>187</v>
      </c>
    </row>
    <row r="532" spans="1:60" x14ac:dyDescent="0.2">
      <c r="A532" s="248" t="s">
        <v>671</v>
      </c>
      <c r="B532" s="248"/>
      <c r="C532" s="245"/>
      <c r="D532" s="6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60" x14ac:dyDescent="0.2">
      <c r="A533" s="3"/>
      <c r="B533" s="4" t="s">
        <v>672</v>
      </c>
      <c r="C533" s="245" t="s">
        <v>673</v>
      </c>
      <c r="D533" s="6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AG533" t="s">
        <v>674</v>
      </c>
    </row>
    <row r="534" spans="1:60" x14ac:dyDescent="0.2">
      <c r="A534" s="3"/>
      <c r="B534" s="4" t="s">
        <v>675</v>
      </c>
      <c r="C534" s="245" t="s">
        <v>676</v>
      </c>
      <c r="D534" s="6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AG534" t="s">
        <v>677</v>
      </c>
    </row>
    <row r="535" spans="1:60" x14ac:dyDescent="0.2">
      <c r="A535" s="3"/>
      <c r="B535" s="4"/>
      <c r="C535" s="245" t="s">
        <v>678</v>
      </c>
      <c r="D535" s="6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AG535" t="s">
        <v>679</v>
      </c>
    </row>
    <row r="536" spans="1:60" x14ac:dyDescent="0.2">
      <c r="A536" s="3"/>
      <c r="B536" s="4"/>
      <c r="C536" s="245"/>
      <c r="D536" s="6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60" x14ac:dyDescent="0.2">
      <c r="C537" s="247"/>
      <c r="D537" s="10"/>
      <c r="AG537" t="s">
        <v>192</v>
      </c>
    </row>
    <row r="538" spans="1:60" x14ac:dyDescent="0.2">
      <c r="D538" s="10"/>
    </row>
    <row r="539" spans="1:60" x14ac:dyDescent="0.2">
      <c r="D539" s="10"/>
    </row>
    <row r="540" spans="1:60" x14ac:dyDescent="0.2">
      <c r="D540" s="10"/>
    </row>
    <row r="541" spans="1:60" x14ac:dyDescent="0.2">
      <c r="D541" s="10"/>
    </row>
    <row r="542" spans="1:60" x14ac:dyDescent="0.2">
      <c r="D542" s="10"/>
    </row>
    <row r="543" spans="1:60" x14ac:dyDescent="0.2">
      <c r="D543" s="10"/>
    </row>
    <row r="544" spans="1:60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PXB4gazfCIOxAaC7ZSI7XvmF40AVGW7Z7ZWjZaamkR51GO5mD0hiKhvqmw4dPAhakXbHGW0qJnV4SduEOUAUQ==" saltValue="GeoZdzjNis3wcDd1oG8pJw==" spinCount="100000" sheet="1" formatRows="0"/>
  <mergeCells count="227">
    <mergeCell ref="C529:G529"/>
    <mergeCell ref="C514:G514"/>
    <mergeCell ref="C516:G516"/>
    <mergeCell ref="C517:G517"/>
    <mergeCell ref="C519:G519"/>
    <mergeCell ref="C523:G523"/>
    <mergeCell ref="C525:G525"/>
    <mergeCell ref="C500:G500"/>
    <mergeCell ref="C502:G502"/>
    <mergeCell ref="C503:G503"/>
    <mergeCell ref="C505:G505"/>
    <mergeCell ref="C509:G509"/>
    <mergeCell ref="C512:G512"/>
    <mergeCell ref="C484:G484"/>
    <mergeCell ref="C486:G486"/>
    <mergeCell ref="C489:G489"/>
    <mergeCell ref="C490:G490"/>
    <mergeCell ref="C496:G496"/>
    <mergeCell ref="C499:G499"/>
    <mergeCell ref="C473:G473"/>
    <mergeCell ref="C474:G474"/>
    <mergeCell ref="C476:G476"/>
    <mergeCell ref="C478:G478"/>
    <mergeCell ref="C481:G481"/>
    <mergeCell ref="C482:G482"/>
    <mergeCell ref="C462:G462"/>
    <mergeCell ref="C463:G463"/>
    <mergeCell ref="C465:G465"/>
    <mergeCell ref="C466:G466"/>
    <mergeCell ref="C469:G469"/>
    <mergeCell ref="C471:G471"/>
    <mergeCell ref="C451:G451"/>
    <mergeCell ref="C452:G452"/>
    <mergeCell ref="C454:G454"/>
    <mergeCell ref="C456:G456"/>
    <mergeCell ref="C458:G458"/>
    <mergeCell ref="C460:G460"/>
    <mergeCell ref="C441:G441"/>
    <mergeCell ref="C442:G442"/>
    <mergeCell ref="C443:G443"/>
    <mergeCell ref="C445:G445"/>
    <mergeCell ref="C447:G447"/>
    <mergeCell ref="C449:G449"/>
    <mergeCell ref="C430:G430"/>
    <mergeCell ref="C432:G432"/>
    <mergeCell ref="C434:G434"/>
    <mergeCell ref="C436:G436"/>
    <mergeCell ref="C438:G438"/>
    <mergeCell ref="C440:G440"/>
    <mergeCell ref="C418:G418"/>
    <mergeCell ref="C420:G420"/>
    <mergeCell ref="C422:G422"/>
    <mergeCell ref="C424:G424"/>
    <mergeCell ref="C426:G426"/>
    <mergeCell ref="C428:G428"/>
    <mergeCell ref="C406:G406"/>
    <mergeCell ref="C408:G408"/>
    <mergeCell ref="C410:G410"/>
    <mergeCell ref="C412:G412"/>
    <mergeCell ref="C414:G414"/>
    <mergeCell ref="C416:G416"/>
    <mergeCell ref="C395:G395"/>
    <mergeCell ref="C396:G396"/>
    <mergeCell ref="C398:G398"/>
    <mergeCell ref="C399:G399"/>
    <mergeCell ref="C401:G401"/>
    <mergeCell ref="C404:G404"/>
    <mergeCell ref="C386:G386"/>
    <mergeCell ref="C388:G388"/>
    <mergeCell ref="C390:G390"/>
    <mergeCell ref="C392:G392"/>
    <mergeCell ref="C393:G393"/>
    <mergeCell ref="C394:G394"/>
    <mergeCell ref="C376:G376"/>
    <mergeCell ref="C378:G378"/>
    <mergeCell ref="C379:G379"/>
    <mergeCell ref="C381:G381"/>
    <mergeCell ref="C382:G382"/>
    <mergeCell ref="C384:G384"/>
    <mergeCell ref="C366:G366"/>
    <mergeCell ref="C368:G368"/>
    <mergeCell ref="C369:G369"/>
    <mergeCell ref="C371:G371"/>
    <mergeCell ref="C373:G373"/>
    <mergeCell ref="C375:G375"/>
    <mergeCell ref="C355:G355"/>
    <mergeCell ref="C356:G356"/>
    <mergeCell ref="C358:G358"/>
    <mergeCell ref="C360:G360"/>
    <mergeCell ref="C362:G362"/>
    <mergeCell ref="C364:G364"/>
    <mergeCell ref="C344:G344"/>
    <mergeCell ref="C346:G346"/>
    <mergeCell ref="C348:G348"/>
    <mergeCell ref="C350:G350"/>
    <mergeCell ref="C352:G352"/>
    <mergeCell ref="C353:G353"/>
    <mergeCell ref="C332:G332"/>
    <mergeCell ref="C334:G334"/>
    <mergeCell ref="C336:G336"/>
    <mergeCell ref="C338:G338"/>
    <mergeCell ref="C341:G341"/>
    <mergeCell ref="C342:G342"/>
    <mergeCell ref="C315:G315"/>
    <mergeCell ref="C318:G318"/>
    <mergeCell ref="C320:G320"/>
    <mergeCell ref="C323:G323"/>
    <mergeCell ref="C327:G327"/>
    <mergeCell ref="C330:G330"/>
    <mergeCell ref="C303:G303"/>
    <mergeCell ref="C305:G305"/>
    <mergeCell ref="C307:G307"/>
    <mergeCell ref="C309:G309"/>
    <mergeCell ref="C311:G311"/>
    <mergeCell ref="C313:G313"/>
    <mergeCell ref="C286:G286"/>
    <mergeCell ref="C287:G287"/>
    <mergeCell ref="C290:G290"/>
    <mergeCell ref="C294:G294"/>
    <mergeCell ref="C297:G297"/>
    <mergeCell ref="C301:G301"/>
    <mergeCell ref="C273:G273"/>
    <mergeCell ref="C275:G275"/>
    <mergeCell ref="C278:G278"/>
    <mergeCell ref="C280:G280"/>
    <mergeCell ref="C282:G282"/>
    <mergeCell ref="C283:G283"/>
    <mergeCell ref="C244:G244"/>
    <mergeCell ref="C249:G249"/>
    <mergeCell ref="C255:G255"/>
    <mergeCell ref="C260:G260"/>
    <mergeCell ref="C265:G265"/>
    <mergeCell ref="C268:G268"/>
    <mergeCell ref="C230:G230"/>
    <mergeCell ref="C232:G232"/>
    <mergeCell ref="C235:G235"/>
    <mergeCell ref="C237:G237"/>
    <mergeCell ref="C239:G239"/>
    <mergeCell ref="C241:G241"/>
    <mergeCell ref="C218:G218"/>
    <mergeCell ref="C220:G220"/>
    <mergeCell ref="C222:G222"/>
    <mergeCell ref="C224:G224"/>
    <mergeCell ref="C226:G226"/>
    <mergeCell ref="C228:G228"/>
    <mergeCell ref="C200:G200"/>
    <mergeCell ref="C203:G203"/>
    <mergeCell ref="C206:G206"/>
    <mergeCell ref="C209:G209"/>
    <mergeCell ref="C213:G213"/>
    <mergeCell ref="C215:G215"/>
    <mergeCell ref="C185:G185"/>
    <mergeCell ref="C188:G188"/>
    <mergeCell ref="C190:G190"/>
    <mergeCell ref="C192:G192"/>
    <mergeCell ref="C195:G195"/>
    <mergeCell ref="C198:G198"/>
    <mergeCell ref="C168:G168"/>
    <mergeCell ref="C169:G169"/>
    <mergeCell ref="C171:G171"/>
    <mergeCell ref="C173:G173"/>
    <mergeCell ref="C174:G174"/>
    <mergeCell ref="C183:G183"/>
    <mergeCell ref="C147:G147"/>
    <mergeCell ref="C155:G155"/>
    <mergeCell ref="C157:G157"/>
    <mergeCell ref="C162:G162"/>
    <mergeCell ref="C164:G164"/>
    <mergeCell ref="C166:G166"/>
    <mergeCell ref="C133:G133"/>
    <mergeCell ref="C135:G135"/>
    <mergeCell ref="C139:G139"/>
    <mergeCell ref="C143:G143"/>
    <mergeCell ref="C145:G145"/>
    <mergeCell ref="C146:G146"/>
    <mergeCell ref="C121:G121"/>
    <mergeCell ref="C122:G122"/>
    <mergeCell ref="C125:G125"/>
    <mergeCell ref="C127:G127"/>
    <mergeCell ref="C128:G128"/>
    <mergeCell ref="C131:G131"/>
    <mergeCell ref="C109:G109"/>
    <mergeCell ref="C111:G111"/>
    <mergeCell ref="C113:G113"/>
    <mergeCell ref="C114:G114"/>
    <mergeCell ref="C116:G116"/>
    <mergeCell ref="C119:G119"/>
    <mergeCell ref="C98:G98"/>
    <mergeCell ref="C100:G100"/>
    <mergeCell ref="C101:G101"/>
    <mergeCell ref="C104:G104"/>
    <mergeCell ref="C106:G106"/>
    <mergeCell ref="C107:G107"/>
    <mergeCell ref="C79:G79"/>
    <mergeCell ref="C81:G81"/>
    <mergeCell ref="C89:G89"/>
    <mergeCell ref="C91:G91"/>
    <mergeCell ref="C93:G93"/>
    <mergeCell ref="C95:G95"/>
    <mergeCell ref="C61:G61"/>
    <mergeCell ref="C63:G63"/>
    <mergeCell ref="C65:G65"/>
    <mergeCell ref="C67:G67"/>
    <mergeCell ref="C75:G75"/>
    <mergeCell ref="C77:G77"/>
    <mergeCell ref="C39:G39"/>
    <mergeCell ref="C41:G41"/>
    <mergeCell ref="C48:G48"/>
    <mergeCell ref="C50:G50"/>
    <mergeCell ref="C52:G52"/>
    <mergeCell ref="C54:G54"/>
    <mergeCell ref="C20:G20"/>
    <mergeCell ref="C22:G22"/>
    <mergeCell ref="C26:G26"/>
    <mergeCell ref="C28:G28"/>
    <mergeCell ref="C35:G35"/>
    <mergeCell ref="C37:G37"/>
    <mergeCell ref="A1:G1"/>
    <mergeCell ref="C2:G2"/>
    <mergeCell ref="C3:G3"/>
    <mergeCell ref="C4:G4"/>
    <mergeCell ref="A532:B532"/>
    <mergeCell ref="C10:G10"/>
    <mergeCell ref="C11:G11"/>
    <mergeCell ref="C13:G13"/>
    <mergeCell ref="C14:G14"/>
    <mergeCell ref="C16:G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01 Naklady</vt:lpstr>
      <vt:lpstr>IO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'IO 01 01 Pol'!Názvy_tisku</vt:lpstr>
      <vt:lpstr>oadresa</vt:lpstr>
      <vt:lpstr>Stavba!Objednatel</vt:lpstr>
      <vt:lpstr>Stavba!Objekt</vt:lpstr>
      <vt:lpstr>'00 01 Naklady'!Oblast_tisku</vt:lpstr>
      <vt:lpstr>'IO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Šliwova</dc:creator>
  <cp:lastModifiedBy>Simona Šliwova</cp:lastModifiedBy>
  <cp:lastPrinted>2019-03-19T12:27:02Z</cp:lastPrinted>
  <dcterms:created xsi:type="dcterms:W3CDTF">2009-04-08T07:15:50Z</dcterms:created>
  <dcterms:modified xsi:type="dcterms:W3CDTF">2025-04-26T19:32:13Z</dcterms:modified>
</cp:coreProperties>
</file>