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180" firstSheet="7" activeTab="12"/>
  </bookViews>
  <sheets>
    <sheet name="Hodnoceni" sheetId="1" r:id="rId1"/>
    <sheet name="Cena" sheetId="2" r:id="rId2"/>
    <sheet name="parametr č. 1" sheetId="3" r:id="rId3"/>
    <sheet name="parametr č. 2" sheetId="4" r:id="rId4"/>
    <sheet name="parametr č. 3" sheetId="5" r:id="rId5"/>
    <sheet name="parametr č. 4" sheetId="6" r:id="rId6"/>
    <sheet name="parametr č. 5" sheetId="7" r:id="rId7"/>
    <sheet name="parametr č. 6" sheetId="8" r:id="rId8"/>
    <sheet name="parametr č. 7" sheetId="9" r:id="rId9"/>
    <sheet name="parametr č. 8" sheetId="10" r:id="rId10"/>
    <sheet name="parametr č. 9" sheetId="11" r:id="rId11"/>
    <sheet name="parametr č. 10" sheetId="12" r:id="rId12"/>
    <sheet name="parametr č. 11" sheetId="13" r:id="rId13"/>
  </sheets>
  <definedNames>
    <definedName name="Firma_a">Hodnoceni!$B$7</definedName>
    <definedName name="firma_b">Hodnoceni!$B$8</definedName>
    <definedName name="firma_c">Hodnoceni!$B$9</definedName>
  </definedNames>
  <calcPr calcId="144525"/>
</workbook>
</file>

<file path=xl/sharedStrings.xml><?xml version="1.0" encoding="utf-8"?>
<sst xmlns="http://schemas.openxmlformats.org/spreadsheetml/2006/main" count="155" uniqueCount="61">
  <si>
    <t>Výběrové řízení na dodávku 5-osého CNC frézovacího centra</t>
  </si>
  <si>
    <t>Hodnotící kritéria</t>
  </si>
  <si>
    <t>Váha kritéria</t>
  </si>
  <si>
    <t>Body</t>
  </si>
  <si>
    <t>Celková cena za pořízení technologie (v požadovaném počtu kusů, bez DPH)</t>
  </si>
  <si>
    <t>Firma A</t>
  </si>
  <si>
    <t>Firma B</t>
  </si>
  <si>
    <t>Firma C</t>
  </si>
  <si>
    <t>Technická specifikace – parametry technologie (příloha č.2)</t>
  </si>
  <si>
    <t>Celkový počet bodů</t>
  </si>
  <si>
    <t>Max. 100</t>
  </si>
  <si>
    <t>Nejvíce bodů získala nabídka firmy:</t>
  </si>
  <si>
    <t>Hodnocení proběhlo dne:</t>
  </si>
  <si>
    <t>Vyhodnotil:</t>
  </si>
  <si>
    <t>Účastník</t>
  </si>
  <si>
    <t>Cena bez DPH(Kč)</t>
  </si>
  <si>
    <t>Váha</t>
  </si>
  <si>
    <t>Bodový zisk</t>
  </si>
  <si>
    <t>Nejnižší cena</t>
  </si>
  <si>
    <t>Parametry VOLNÉ</t>
  </si>
  <si>
    <t>MAXIMALIZAČNÍ KRITÉRIUM:</t>
  </si>
  <si>
    <t>Min. 900 mm</t>
  </si>
  <si>
    <t>1/</t>
  </si>
  <si>
    <t>Pojezd v ose X [mm]</t>
  </si>
  <si>
    <t>Hodnota</t>
  </si>
  <si>
    <t>Jednotka</t>
  </si>
  <si>
    <t>Nejlepší parametr:</t>
  </si>
  <si>
    <t>mm</t>
  </si>
  <si>
    <t>Min. 850 mm</t>
  </si>
  <si>
    <t>2/</t>
  </si>
  <si>
    <t>Pojezd v ose Y [mm]</t>
  </si>
  <si>
    <t>Min. 700 mm</t>
  </si>
  <si>
    <t>3/</t>
  </si>
  <si>
    <t>Pojezd v ose Z [mm]</t>
  </si>
  <si>
    <t>Min. 40 m/min</t>
  </si>
  <si>
    <t>4/</t>
  </si>
  <si>
    <t>Pracovní posuv v ose X [m/min]</t>
  </si>
  <si>
    <t>m/min</t>
  </si>
  <si>
    <t>5/</t>
  </si>
  <si>
    <t>Pracovní posuv v ose Y [m/min]</t>
  </si>
  <si>
    <t>6/</t>
  </si>
  <si>
    <t>Pracovní posuv v ose Z [m/min]</t>
  </si>
  <si>
    <t>kg</t>
  </si>
  <si>
    <t>Min. 1.000 kg</t>
  </si>
  <si>
    <t>7/</t>
  </si>
  <si>
    <t>Maximální zatížení stolu [kg]</t>
  </si>
  <si>
    <t>Min. 18.000 ot/min</t>
  </si>
  <si>
    <t>8/</t>
  </si>
  <si>
    <t>Maximální otáčky vřetene [ot/min]</t>
  </si>
  <si>
    <t>ot/min</t>
  </si>
  <si>
    <t>Min. 140 Nm</t>
  </si>
  <si>
    <t>9/</t>
  </si>
  <si>
    <t>Maximální kroutici moment vřetene v režimu S6 [Nm]</t>
  </si>
  <si>
    <t>Nm</t>
  </si>
  <si>
    <t>Min. 35 kW</t>
  </si>
  <si>
    <t>10/</t>
  </si>
  <si>
    <t>Maximální výkon pohonu vřetena v režimu S6 [kW]</t>
  </si>
  <si>
    <t>kW</t>
  </si>
  <si>
    <t>Min. 320 mm</t>
  </si>
  <si>
    <t>11/</t>
  </si>
  <si>
    <t>Maximální délka nástroje [mm]</t>
  </si>
</sst>
</file>

<file path=xl/styles.xml><?xml version="1.0" encoding="utf-8"?>
<styleSheet xmlns="http://schemas.openxmlformats.org/spreadsheetml/2006/main">
  <numFmts count="5">
    <numFmt numFmtId="176" formatCode="0.0000"/>
    <numFmt numFmtId="41" formatCode="_-* #,##0_-;\-* #,##0_-;_-* &quot;-&quot;_-;_-@_-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3" formatCode="_-* #,##0.00_-;\-* #,##0.00_-;_-* &quot;-&quot;??_-;_-@_-"/>
  </numFmts>
  <fonts count="27">
    <font>
      <sz val="10"/>
      <name val="Arial"/>
      <charset val="238"/>
    </font>
    <font>
      <sz val="11"/>
      <color indexed="8"/>
      <name val="Calibri"/>
      <charset val="238"/>
      <scheme val="minor"/>
    </font>
    <font>
      <b/>
      <sz val="11"/>
      <color indexed="8"/>
      <name val="Calibri"/>
      <charset val="238"/>
      <scheme val="minor"/>
    </font>
    <font>
      <sz val="10"/>
      <color indexed="8"/>
      <name val="Calibri"/>
      <charset val="238"/>
      <scheme val="minor"/>
    </font>
    <font>
      <b/>
      <sz val="10"/>
      <color indexed="8"/>
      <name val="Calibri"/>
      <charset val="238"/>
      <scheme val="minor"/>
    </font>
    <font>
      <b/>
      <sz val="18"/>
      <color indexed="8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indexed="8"/>
      <name val="Calibri"/>
      <charset val="238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20" fillId="0" borderId="0"/>
    <xf numFmtId="0" fontId="0" fillId="0" borderId="0"/>
    <xf numFmtId="0" fontId="16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19" fillId="10" borderId="3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4" borderId="31" applyNumberFormat="0" applyFont="0" applyAlignment="0" applyProtection="0">
      <alignment vertical="center"/>
    </xf>
    <xf numFmtId="0" fontId="25" fillId="28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10" borderId="3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7" borderId="0"/>
    <xf numFmtId="0" fontId="24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28" applyNumberFormat="0" applyFill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3" borderId="27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6">
    <xf numFmtId="0" fontId="0" fillId="0" borderId="0" xfId="0"/>
    <xf numFmtId="0" fontId="1" fillId="0" borderId="0" xfId="1" applyFont="1"/>
    <xf numFmtId="0" fontId="2" fillId="0" borderId="0" xfId="1" applyFont="1" applyAlignment="1">
      <alignment horizontal="center"/>
    </xf>
    <xf numFmtId="0" fontId="1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/>
    <xf numFmtId="0" fontId="2" fillId="2" borderId="5" xfId="1" applyFont="1" applyFill="1" applyBorder="1" applyAlignment="1">
      <alignment horizontal="center"/>
    </xf>
    <xf numFmtId="0" fontId="3" fillId="2" borderId="0" xfId="1" applyFont="1" applyFill="1"/>
    <xf numFmtId="0" fontId="2" fillId="2" borderId="0" xfId="1" applyFont="1" applyFill="1"/>
    <xf numFmtId="0" fontId="4" fillId="2" borderId="6" xfId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center"/>
    </xf>
    <xf numFmtId="0" fontId="4" fillId="2" borderId="0" xfId="1" applyFont="1" applyFill="1" applyAlignment="1">
      <alignment horizontal="right"/>
    </xf>
    <xf numFmtId="3" fontId="2" fillId="2" borderId="0" xfId="1" applyNumberFormat="1" applyFont="1" applyFill="1" applyAlignment="1">
      <alignment horizontal="center"/>
    </xf>
    <xf numFmtId="3" fontId="1" fillId="2" borderId="0" xfId="1" applyNumberFormat="1" applyFont="1" applyFill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3" fillId="2" borderId="9" xfId="1" applyFont="1" applyFill="1" applyBorder="1"/>
    <xf numFmtId="3" fontId="1" fillId="2" borderId="9" xfId="1" applyNumberFormat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0" xfId="1" applyFont="1" applyFill="1" applyAlignment="1">
      <alignment horizontal="center"/>
    </xf>
    <xf numFmtId="0" fontId="1" fillId="2" borderId="12" xfId="1" applyFont="1" applyFill="1" applyBorder="1"/>
    <xf numFmtId="0" fontId="1" fillId="2" borderId="12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176" fontId="1" fillId="2" borderId="12" xfId="1" applyNumberFormat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176" fontId="1" fillId="2" borderId="14" xfId="1" applyNumberFormat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right"/>
    </xf>
    <xf numFmtId="4" fontId="1" fillId="2" borderId="0" xfId="1" applyNumberFormat="1" applyFont="1" applyFill="1" applyBorder="1" applyAlignment="1">
      <alignment horizontal="center"/>
    </xf>
    <xf numFmtId="0" fontId="1" fillId="2" borderId="5" xfId="1" applyFont="1" applyFill="1" applyBorder="1"/>
    <xf numFmtId="1" fontId="1" fillId="2" borderId="0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8" xfId="1" applyFont="1" applyFill="1" applyBorder="1"/>
    <xf numFmtId="0" fontId="1" fillId="2" borderId="9" xfId="1" applyFont="1" applyFill="1" applyBorder="1"/>
    <xf numFmtId="0" fontId="2" fillId="2" borderId="11" xfId="1" applyFont="1" applyFill="1" applyBorder="1" applyAlignment="1">
      <alignment horizontal="center"/>
    </xf>
    <xf numFmtId="0" fontId="1" fillId="2" borderId="14" xfId="1" applyFont="1" applyFill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2" fillId="2" borderId="9" xfId="1" applyFont="1" applyFill="1" applyBorder="1"/>
    <xf numFmtId="0" fontId="1" fillId="2" borderId="4" xfId="1" applyFont="1" applyFill="1" applyBorder="1" applyAlignment="1">
      <alignment horizontal="center"/>
    </xf>
    <xf numFmtId="0" fontId="1" fillId="2" borderId="11" xfId="1" applyFont="1" applyFill="1" applyBorder="1" applyAlignment="1">
      <alignment horizontal="center"/>
    </xf>
    <xf numFmtId="0" fontId="3" fillId="2" borderId="5" xfId="1" applyFont="1" applyFill="1" applyBorder="1"/>
    <xf numFmtId="1" fontId="4" fillId="2" borderId="0" xfId="1" applyNumberFormat="1" applyFont="1" applyFill="1" applyBorder="1" applyAlignment="1">
      <alignment horizontal="center"/>
    </xf>
    <xf numFmtId="176" fontId="3" fillId="2" borderId="12" xfId="1" applyNumberFormat="1" applyFont="1" applyFill="1" applyBorder="1" applyAlignment="1">
      <alignment horizontal="center"/>
    </xf>
    <xf numFmtId="0" fontId="2" fillId="2" borderId="6" xfId="1" applyFont="1" applyFill="1" applyBorder="1"/>
    <xf numFmtId="0" fontId="1" fillId="2" borderId="7" xfId="1" applyFont="1" applyFill="1" applyBorder="1" applyAlignment="1">
      <alignment horizontal="center"/>
    </xf>
    <xf numFmtId="176" fontId="1" fillId="2" borderId="13" xfId="1" applyNumberFormat="1" applyFont="1" applyFill="1" applyBorder="1" applyAlignment="1">
      <alignment horizontal="center"/>
    </xf>
    <xf numFmtId="2" fontId="1" fillId="2" borderId="14" xfId="1" applyNumberFormat="1" applyFont="1" applyFill="1" applyBorder="1" applyAlignment="1">
      <alignment horizontal="center"/>
    </xf>
    <xf numFmtId="2" fontId="1" fillId="2" borderId="0" xfId="1" applyNumberFormat="1" applyFont="1" applyFill="1" applyAlignment="1">
      <alignment horizontal="center"/>
    </xf>
    <xf numFmtId="0" fontId="2" fillId="2" borderId="15" xfId="1" applyFont="1" applyFill="1" applyBorder="1"/>
    <xf numFmtId="0" fontId="2" fillId="2" borderId="16" xfId="1" applyFont="1" applyFill="1" applyBorder="1"/>
    <xf numFmtId="0" fontId="2" fillId="2" borderId="17" xfId="1" applyFont="1" applyFill="1" applyBorder="1" applyAlignment="1">
      <alignment horizontal="center"/>
    </xf>
    <xf numFmtId="0" fontId="4" fillId="2" borderId="5" xfId="1" applyFont="1" applyFill="1" applyBorder="1"/>
    <xf numFmtId="0" fontId="4" fillId="2" borderId="0" xfId="1" applyFont="1" applyFill="1" applyBorder="1" applyAlignment="1">
      <alignment horizontal="center"/>
    </xf>
    <xf numFmtId="176" fontId="4" fillId="2" borderId="12" xfId="1" applyNumberFormat="1" applyFont="1" applyFill="1" applyBorder="1" applyAlignment="1">
      <alignment horizontal="center"/>
    </xf>
    <xf numFmtId="0" fontId="4" fillId="2" borderId="8" xfId="1" applyFont="1" applyFill="1" applyBorder="1"/>
    <xf numFmtId="0" fontId="4" fillId="2" borderId="9" xfId="1" applyFont="1" applyFill="1" applyBorder="1" applyAlignment="1">
      <alignment horizontal="center"/>
    </xf>
    <xf numFmtId="176" fontId="4" fillId="2" borderId="14" xfId="1" applyNumberFormat="1" applyFont="1" applyFill="1" applyBorder="1" applyAlignment="1">
      <alignment horizontal="center"/>
    </xf>
    <xf numFmtId="0" fontId="4" fillId="2" borderId="18" xfId="1" applyFont="1" applyFill="1" applyBorder="1" applyAlignment="1">
      <alignment horizontal="right" vertical="center"/>
    </xf>
    <xf numFmtId="0" fontId="4" fillId="2" borderId="19" xfId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4" fillId="2" borderId="21" xfId="1" applyFont="1" applyFill="1" applyBorder="1" applyAlignment="1">
      <alignment horizontal="right" vertical="center"/>
    </xf>
    <xf numFmtId="0" fontId="4" fillId="2" borderId="22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right" vertical="center"/>
    </xf>
    <xf numFmtId="0" fontId="4" fillId="2" borderId="25" xfId="1" applyFont="1" applyFill="1" applyBorder="1" applyAlignment="1">
      <alignment horizontal="center"/>
    </xf>
    <xf numFmtId="0" fontId="4" fillId="2" borderId="26" xfId="1" applyFont="1" applyFill="1" applyBorder="1" applyAlignment="1">
      <alignment horizontal="center"/>
    </xf>
    <xf numFmtId="176" fontId="1" fillId="0" borderId="0" xfId="1" applyNumberFormat="1" applyFont="1"/>
    <xf numFmtId="0" fontId="1" fillId="0" borderId="0" xfId="1" applyFont="1" applyAlignment="1">
      <alignment horizontal="center"/>
    </xf>
  </cellXfs>
  <cellStyles count="52">
    <cellStyle name="Normal" xfId="0" builtinId="0"/>
    <cellStyle name="Excel Built-in Normal 1" xfId="1"/>
    <cellStyle name="Excel Built-in Normal" xfId="2"/>
    <cellStyle name="60% - Accent6" xfId="3" builtinId="52"/>
    <cellStyle name="40% - Accent6" xfId="4" builtinId="51"/>
    <cellStyle name="60% - Accent5" xfId="5" builtinId="48"/>
    <cellStyle name="Accent6" xfId="6" builtinId="49"/>
    <cellStyle name="40% - Accent5" xfId="7" builtinId="47"/>
    <cellStyle name="20% - Accent5" xfId="8" builtinId="46"/>
    <cellStyle name="60% - Accent4" xfId="9" builtinId="44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60% - Accent2" xfId="15" builtinId="36"/>
    <cellStyle name="Accent3" xfId="16" builtinId="37"/>
    <cellStyle name="40% - Accent2" xfId="17" builtinId="35"/>
    <cellStyle name="20% - Accent2" xfId="18" builtinId="34"/>
    <cellStyle name="Accent2" xfId="19" builtinId="33"/>
    <cellStyle name="40% - Accent1" xfId="20" builtinId="31"/>
    <cellStyle name="20% - Accent1" xfId="21" builtinId="30"/>
    <cellStyle name="Accent1" xfId="22" builtinId="29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Heading 1" xfId="38" builtinId="16"/>
    <cellStyle name="Comma [0]" xfId="39" builtinId="6"/>
    <cellStyle name="20% - Accent6" xfId="40" builtinId="50"/>
    <cellStyle name="Styl 1" xfId="41"/>
    <cellStyle name="Title" xfId="42" builtinId="15"/>
    <cellStyle name="Currency [0]" xfId="43" builtinId="7"/>
    <cellStyle name="Warning Text" xfId="44" builtinId="11"/>
    <cellStyle name="Followed Hyperlink" xfId="45" builtinId="9"/>
    <cellStyle name="Heading 2" xfId="46" builtinId="17"/>
    <cellStyle name="Comma" xfId="47" builtinId="3"/>
    <cellStyle name="Check Cell" xfId="48" builtinId="23"/>
    <cellStyle name="60% - Accent3" xfId="49" builtinId="40"/>
    <cellStyle name="Percent" xfId="50" builtinId="5"/>
    <cellStyle name="Hyperlink" xfId="5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5"/>
  <sheetViews>
    <sheetView zoomScale="115" zoomScaleNormal="115" topLeftCell="A2" workbookViewId="0">
      <selection activeCell="H4" sqref="H4"/>
    </sheetView>
  </sheetViews>
  <sheetFormatPr defaultColWidth="8.5" defaultRowHeight="14" outlineLevelCol="5"/>
  <cols>
    <col min="1" max="1" width="8.5" style="1"/>
    <col min="2" max="2" width="73.2142857142857" style="1" customWidth="1"/>
    <col min="3" max="3" width="13.6607142857143" style="1" customWidth="1"/>
    <col min="4" max="4" width="19.1607142857143" style="1" customWidth="1"/>
    <col min="5" max="16384" width="8.5" style="1"/>
  </cols>
  <sheetData>
    <row r="2" ht="68" customHeight="1" spans="2:4">
      <c r="B2" s="42" t="s">
        <v>0</v>
      </c>
      <c r="C2" s="43"/>
      <c r="D2" s="44"/>
    </row>
    <row r="3" ht="14.75" spans="2:4">
      <c r="B3" s="45"/>
      <c r="C3" s="39"/>
      <c r="D3" s="39"/>
    </row>
    <row r="4" s="1" customFormat="1" ht="26" customHeight="1" spans="2:4">
      <c r="B4" s="5" t="s">
        <v>1</v>
      </c>
      <c r="C4" s="6" t="s">
        <v>2</v>
      </c>
      <c r="D4" s="21" t="s">
        <v>3</v>
      </c>
    </row>
    <row r="5" ht="14.75" spans="2:4">
      <c r="B5" s="11"/>
      <c r="C5" s="4"/>
      <c r="D5" s="4"/>
    </row>
    <row r="6" spans="2:4">
      <c r="B6" s="31" t="s">
        <v>4</v>
      </c>
      <c r="C6" s="46"/>
      <c r="D6" s="47"/>
    </row>
    <row r="7" spans="2:4">
      <c r="B7" s="48" t="s">
        <v>5</v>
      </c>
      <c r="C7" s="49">
        <v>51</v>
      </c>
      <c r="D7" s="50">
        <f>Cena!E6</f>
        <v>51</v>
      </c>
    </row>
    <row r="8" spans="2:4">
      <c r="B8" s="48" t="s">
        <v>6</v>
      </c>
      <c r="C8" s="49">
        <v>51</v>
      </c>
      <c r="D8" s="50">
        <f>Cena!E7</f>
        <v>25.5</v>
      </c>
    </row>
    <row r="9" spans="2:4">
      <c r="B9" s="48" t="s">
        <v>7</v>
      </c>
      <c r="C9" s="49">
        <v>51</v>
      </c>
      <c r="D9" s="50">
        <f>Cena!E8</f>
        <v>17</v>
      </c>
    </row>
    <row r="10" spans="2:4">
      <c r="B10" s="35"/>
      <c r="C10" s="37"/>
      <c r="D10" s="28"/>
    </row>
    <row r="11" spans="2:6">
      <c r="B11" s="51" t="s">
        <v>8</v>
      </c>
      <c r="C11" s="52"/>
      <c r="D11" s="53"/>
      <c r="F11" s="74"/>
    </row>
    <row r="12" spans="2:4">
      <c r="B12" s="48" t="str">
        <f>Firma_a</f>
        <v>Firma A</v>
      </c>
      <c r="C12" s="49">
        <v>49</v>
      </c>
      <c r="D12" s="50">
        <f>'parametr č. 1'!G10+'parametr č. 2'!G10+'parametr č. 3'!G10+'parametr č. 4'!G10+'parametr č. 5'!G10+'parametr č. 6'!G10+'parametr č. 7'!G10+'parametr č. 8'!G10+'parametr č. 9'!G10+'parametr č. 10'!G10+'parametr č. 11'!G10</f>
        <v>16.3333333333333</v>
      </c>
    </row>
    <row r="13" spans="2:4">
      <c r="B13" s="48" t="str">
        <f>firma_b</f>
        <v>Firma B</v>
      </c>
      <c r="C13" s="49">
        <v>49</v>
      </c>
      <c r="D13" s="50">
        <f>'parametr č. 1'!G11+'parametr č. 2'!G11+'parametr č. 3'!G11+'parametr č. 4'!G11+'parametr č. 5'!G11+'parametr č. 6'!G11+'parametr č. 7'!G11+'parametr č. 8'!G11+'parametr č. 9'!G11+'parametr č. 10'!G11+'parametr č. 11'!G11</f>
        <v>32.6666666666667</v>
      </c>
    </row>
    <row r="14" spans="2:4">
      <c r="B14" s="48" t="str">
        <f>firma_c</f>
        <v>Firma C</v>
      </c>
      <c r="C14" s="49">
        <v>49</v>
      </c>
      <c r="D14" s="50">
        <f>'parametr č. 1'!G12+'parametr č. 2'!G12+'parametr č. 3'!G12+'parametr č. 4'!G12+'parametr č. 5'!G12+'parametr č. 6'!G12+'parametr č. 7'!G12+'parametr č. 8'!G12+'parametr č. 9'!G12+'parametr č. 10'!G12+'parametr č. 11'!G12</f>
        <v>49</v>
      </c>
    </row>
    <row r="15" ht="14.75" spans="2:4">
      <c r="B15" s="38"/>
      <c r="C15" s="29"/>
      <c r="D15" s="54"/>
    </row>
    <row r="16" spans="2:4">
      <c r="B16" s="10"/>
      <c r="C16" s="23"/>
      <c r="D16" s="55"/>
    </row>
    <row r="17" ht="14.75" spans="2:4">
      <c r="B17" s="3"/>
      <c r="C17" s="23"/>
      <c r="D17" s="55"/>
    </row>
    <row r="18" spans="2:5">
      <c r="B18" s="56" t="s">
        <v>9</v>
      </c>
      <c r="C18" s="57"/>
      <c r="D18" s="58" t="s">
        <v>3</v>
      </c>
      <c r="E18" s="75"/>
    </row>
    <row r="19" spans="2:4">
      <c r="B19" s="59" t="str">
        <f>Firma_a</f>
        <v>Firma A</v>
      </c>
      <c r="C19" s="60" t="s">
        <v>10</v>
      </c>
      <c r="D19" s="61">
        <f>D7+D12</f>
        <v>67.3333333333333</v>
      </c>
    </row>
    <row r="20" spans="2:4">
      <c r="B20" s="59" t="str">
        <f>firma_b</f>
        <v>Firma B</v>
      </c>
      <c r="C20" s="60" t="s">
        <v>10</v>
      </c>
      <c r="D20" s="61">
        <f>D8+D13</f>
        <v>58.1666666666667</v>
      </c>
    </row>
    <row r="21" spans="2:4">
      <c r="B21" s="62" t="str">
        <f>firma_c</f>
        <v>Firma C</v>
      </c>
      <c r="C21" s="63" t="s">
        <v>10</v>
      </c>
      <c r="D21" s="64">
        <f>D9+D14</f>
        <v>66</v>
      </c>
    </row>
    <row r="22" ht="14.75" spans="2:4">
      <c r="B22" s="3"/>
      <c r="C22" s="23"/>
      <c r="D22" s="23"/>
    </row>
    <row r="23" ht="25" customHeight="1" spans="2:4">
      <c r="B23" s="65" t="s">
        <v>11</v>
      </c>
      <c r="C23" s="66"/>
      <c r="D23" s="67"/>
    </row>
    <row r="24" ht="27" customHeight="1" spans="2:4">
      <c r="B24" s="68" t="s">
        <v>12</v>
      </c>
      <c r="C24" s="69"/>
      <c r="D24" s="70"/>
    </row>
    <row r="25" ht="24" customHeight="1" spans="2:4">
      <c r="B25" s="71" t="s">
        <v>13</v>
      </c>
      <c r="C25" s="72"/>
      <c r="D25" s="73"/>
    </row>
  </sheetData>
  <sheetProtection selectLockedCells="1" selectUnlockedCells="1"/>
  <mergeCells count="4">
    <mergeCell ref="B2:D2"/>
    <mergeCell ref="C23:D23"/>
    <mergeCell ref="C24:D24"/>
    <mergeCell ref="C25:D25"/>
  </mergeCells>
  <pageMargins left="0.984251968503937" right="0.984251968503937" top="0.78740157480315" bottom="0.7874015748031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20" sqref="C20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46</v>
      </c>
      <c r="E7" s="4"/>
      <c r="F7" s="4"/>
      <c r="G7" s="25"/>
      <c r="H7" s="3"/>
      <c r="I7" s="3"/>
    </row>
    <row r="8" spans="1:9">
      <c r="A8" s="3"/>
      <c r="B8" s="12" t="s">
        <v>47</v>
      </c>
      <c r="C8" s="13" t="s">
        <v>48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49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ot/min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ot/min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ot/min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22" sqref="C22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50</v>
      </c>
      <c r="E7" s="4"/>
      <c r="F7" s="4"/>
      <c r="G7" s="25"/>
      <c r="H7" s="3"/>
      <c r="I7" s="3"/>
    </row>
    <row r="8" spans="1:9">
      <c r="A8" s="3"/>
      <c r="B8" s="12" t="s">
        <v>51</v>
      </c>
      <c r="C8" s="13" t="s">
        <v>52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53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Nm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Nm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Nm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19" sqref="C19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54</v>
      </c>
      <c r="E7" s="4"/>
      <c r="F7" s="4"/>
      <c r="G7" s="25"/>
      <c r="H7" s="3"/>
      <c r="I7" s="3"/>
    </row>
    <row r="8" spans="1:9">
      <c r="A8" s="3"/>
      <c r="B8" s="12" t="s">
        <v>55</v>
      </c>
      <c r="C8" s="13" t="s">
        <v>56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57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kW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kW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kW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115" zoomScaleNormal="115" workbookViewId="0">
      <selection activeCell="C24" sqref="C24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58</v>
      </c>
      <c r="E7" s="4"/>
      <c r="F7" s="4"/>
      <c r="G7" s="25"/>
      <c r="H7" s="3"/>
      <c r="I7" s="3"/>
    </row>
    <row r="8" spans="1:9">
      <c r="A8" s="3"/>
      <c r="B8" s="12" t="s">
        <v>59</v>
      </c>
      <c r="C8" s="13" t="s">
        <v>60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3</v>
      </c>
      <c r="G10" s="28">
        <f t="shared" ref="G10:G12" si="1">(D10/D$9)*F10</f>
        <v>1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3</v>
      </c>
      <c r="G11" s="28">
        <f t="shared" si="1"/>
        <v>2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3</v>
      </c>
      <c r="G12" s="28">
        <f t="shared" si="1"/>
        <v>3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15" zoomScaleNormal="115" workbookViewId="0">
      <selection activeCell="C21" sqref="C21"/>
    </sheetView>
  </sheetViews>
  <sheetFormatPr defaultColWidth="8.5" defaultRowHeight="14" outlineLevelCol="6"/>
  <cols>
    <col min="1" max="1" width="8.5" style="1"/>
    <col min="2" max="2" width="68.8303571428571" style="1" customWidth="1"/>
    <col min="3" max="3" width="19.1607142857143" style="1" customWidth="1"/>
    <col min="4" max="4" width="6.5" style="1" customWidth="1"/>
    <col min="5" max="5" width="13.6428571428571" style="1" customWidth="1"/>
    <col min="6" max="6" width="8.5" style="1"/>
    <col min="7" max="7" width="11.5" style="1" customWidth="1"/>
    <col min="8" max="8" width="16.1607142857143" style="1" customWidth="1"/>
    <col min="9" max="16384" width="8.5" style="1"/>
  </cols>
  <sheetData>
    <row r="1" ht="14.75" spans="1:7">
      <c r="A1" s="3"/>
      <c r="B1" s="3"/>
      <c r="C1" s="3"/>
      <c r="D1" s="3"/>
      <c r="E1" s="3"/>
      <c r="F1" s="3"/>
      <c r="G1" s="3"/>
    </row>
    <row r="2" ht="27" customHeight="1" spans="1:7">
      <c r="A2" s="3"/>
      <c r="B2" s="5" t="s">
        <v>4</v>
      </c>
      <c r="C2" s="6"/>
      <c r="D2" s="6"/>
      <c r="E2" s="21"/>
      <c r="F2" s="3"/>
      <c r="G2" s="3"/>
    </row>
    <row r="3" ht="14.75" spans="1:7">
      <c r="A3" s="3"/>
      <c r="B3" s="3"/>
      <c r="C3" s="3"/>
      <c r="D3" s="3"/>
      <c r="E3" s="3"/>
      <c r="F3" s="3"/>
      <c r="G3" s="3"/>
    </row>
    <row r="4" spans="1:7">
      <c r="A4" s="3"/>
      <c r="B4" s="31" t="s">
        <v>14</v>
      </c>
      <c r="C4" s="32" t="s">
        <v>15</v>
      </c>
      <c r="D4" s="32" t="s">
        <v>16</v>
      </c>
      <c r="E4" s="40" t="s">
        <v>17</v>
      </c>
      <c r="F4" s="3"/>
      <c r="G4" s="3"/>
    </row>
    <row r="5" spans="1:7">
      <c r="A5" s="3"/>
      <c r="B5" s="33" t="s">
        <v>18</v>
      </c>
      <c r="C5" s="34">
        <f>MIN(C6:C8)</f>
        <v>1</v>
      </c>
      <c r="D5" s="3"/>
      <c r="E5" s="24"/>
      <c r="F5" s="3"/>
      <c r="G5" s="3"/>
    </row>
    <row r="6" spans="1:7">
      <c r="A6" s="3"/>
      <c r="B6" s="35" t="str">
        <f>Firma_a</f>
        <v>Firma A</v>
      </c>
      <c r="C6" s="34">
        <v>1</v>
      </c>
      <c r="D6" s="36">
        <f>Hodnoceni!C7</f>
        <v>51</v>
      </c>
      <c r="E6" s="28">
        <f>(C5/C6)*D6</f>
        <v>51</v>
      </c>
      <c r="F6" s="3"/>
      <c r="G6" s="3"/>
    </row>
    <row r="7" spans="1:7">
      <c r="A7" s="3"/>
      <c r="B7" s="35" t="str">
        <f>firma_b</f>
        <v>Firma B</v>
      </c>
      <c r="C7" s="34">
        <v>2</v>
      </c>
      <c r="D7" s="37">
        <f>D6</f>
        <v>51</v>
      </c>
      <c r="E7" s="28">
        <f>(C5/C7)*D7</f>
        <v>25.5</v>
      </c>
      <c r="F7" s="3"/>
      <c r="G7" s="3"/>
    </row>
    <row r="8" spans="1:7">
      <c r="A8" s="3"/>
      <c r="B8" s="35" t="str">
        <f>firma_c</f>
        <v>Firma C</v>
      </c>
      <c r="C8" s="34">
        <v>3</v>
      </c>
      <c r="D8" s="37">
        <f>D6</f>
        <v>51</v>
      </c>
      <c r="E8" s="28">
        <f>(C5/C8)*D8</f>
        <v>17</v>
      </c>
      <c r="F8" s="3"/>
      <c r="G8" s="3"/>
    </row>
    <row r="9" ht="14.75" spans="1:7">
      <c r="A9" s="3"/>
      <c r="B9" s="38"/>
      <c r="C9" s="29"/>
      <c r="D9" s="39"/>
      <c r="E9" s="41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>
      <c r="A11" s="3"/>
      <c r="B11" s="3"/>
      <c r="C11" s="3"/>
      <c r="D11" s="3"/>
      <c r="E11" s="3"/>
      <c r="F11" s="3"/>
      <c r="G11" s="3"/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</sheetData>
  <sheetProtection selectLockedCells="1" selectUnlockedCells="1"/>
  <mergeCells count="1">
    <mergeCell ref="B2:E2"/>
  </mergeCells>
  <pageMargins left="1.18110236220472" right="1.18110236220472" top="0.78740157480315" bottom="0.78740157480315" header="0.511811023622047" footer="0.511811023622047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18" sqref="C18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28.9285714285714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21</v>
      </c>
      <c r="E7" s="4"/>
      <c r="F7" s="4"/>
      <c r="G7" s="25"/>
      <c r="H7" s="3"/>
      <c r="I7" s="3"/>
    </row>
    <row r="8" spans="1:9">
      <c r="A8" s="3"/>
      <c r="B8" s="12" t="s">
        <v>22</v>
      </c>
      <c r="C8" s="13" t="s">
        <v>23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>E9</f>
        <v>mm</v>
      </c>
      <c r="F10" s="23">
        <v>5</v>
      </c>
      <c r="G10" s="28">
        <f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>E10</f>
        <v>mm</v>
      </c>
      <c r="F11" s="23">
        <f>F10</f>
        <v>5</v>
      </c>
      <c r="G11" s="28">
        <f>(D11/D$9)*F11</f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>E11</f>
        <v>mm</v>
      </c>
      <c r="F12" s="23">
        <f>F10</f>
        <v>5</v>
      </c>
      <c r="G12" s="28">
        <f>(D12/D$9)*F12</f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20" sqref="C20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28.9285714285714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28</v>
      </c>
      <c r="E7" s="4"/>
      <c r="F7" s="4"/>
      <c r="G7" s="25"/>
      <c r="H7" s="3"/>
      <c r="I7" s="3"/>
    </row>
    <row r="8" spans="1:9">
      <c r="A8" s="3"/>
      <c r="B8" s="12" t="s">
        <v>29</v>
      </c>
      <c r="C8" s="13" t="s">
        <v>30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21" sqref="C21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28.9285714285714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31</v>
      </c>
      <c r="E7" s="4"/>
      <c r="F7" s="4"/>
      <c r="G7" s="25"/>
      <c r="H7" s="3"/>
      <c r="I7" s="3"/>
    </row>
    <row r="8" spans="1:9">
      <c r="A8" s="3"/>
      <c r="B8" s="12" t="s">
        <v>32</v>
      </c>
      <c r="C8" s="13" t="s">
        <v>33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27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mm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mm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mm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19" sqref="C19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28.9285714285714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34</v>
      </c>
      <c r="E7" s="4"/>
      <c r="F7" s="4"/>
      <c r="G7" s="25"/>
      <c r="H7" s="3"/>
      <c r="I7" s="3"/>
    </row>
    <row r="8" spans="1:9">
      <c r="A8" s="3"/>
      <c r="B8" s="12" t="s">
        <v>35</v>
      </c>
      <c r="C8" s="13" t="s">
        <v>36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37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m/min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m/min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m/min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17" sqref="C17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34</v>
      </c>
      <c r="E7" s="4"/>
      <c r="F7" s="4"/>
      <c r="G7" s="25"/>
      <c r="H7" s="3"/>
      <c r="I7" s="3"/>
    </row>
    <row r="8" spans="1:9">
      <c r="A8" s="3"/>
      <c r="B8" s="12" t="s">
        <v>38</v>
      </c>
      <c r="C8" s="13" t="s">
        <v>39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37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m/min</v>
      </c>
      <c r="F10" s="23">
        <v>5</v>
      </c>
      <c r="G10" s="28">
        <f t="shared" ref="G10:G12" si="1">(D10/D$9)*F10</f>
        <v>1.66666666666667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m/min</v>
      </c>
      <c r="F11" s="23">
        <f>F10</f>
        <v>5</v>
      </c>
      <c r="G11" s="28">
        <f t="shared" si="1"/>
        <v>3.33333333333333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m/min</v>
      </c>
      <c r="F12" s="23">
        <f>F10</f>
        <v>5</v>
      </c>
      <c r="G12" s="28">
        <f t="shared" si="1"/>
        <v>5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22" sqref="C22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34</v>
      </c>
      <c r="E7" s="4"/>
      <c r="F7" s="4"/>
      <c r="G7" s="25"/>
      <c r="H7" s="3"/>
      <c r="I7" s="3"/>
    </row>
    <row r="8" spans="1:9">
      <c r="A8" s="3"/>
      <c r="B8" s="12" t="s">
        <v>40</v>
      </c>
      <c r="C8" s="13" t="s">
        <v>41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42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kg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kg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kg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115" zoomScaleNormal="115" workbookViewId="0">
      <selection activeCell="C21" sqref="C21"/>
    </sheetView>
  </sheetViews>
  <sheetFormatPr defaultColWidth="8.5" defaultRowHeight="14"/>
  <cols>
    <col min="1" max="1" width="8.5" style="1"/>
    <col min="2" max="2" width="4.83035714285714" style="2" customWidth="1"/>
    <col min="3" max="3" width="84.8303571428571" style="1" customWidth="1"/>
    <col min="4" max="4" width="34.3571428571429" style="1" customWidth="1"/>
    <col min="5" max="5" width="9" style="1" customWidth="1"/>
    <col min="6" max="6" width="10.5" style="1" customWidth="1"/>
    <col min="7" max="7" width="19" style="1" customWidth="1"/>
    <col min="8" max="16384" width="8.5" style="1"/>
  </cols>
  <sheetData>
    <row r="1" ht="14.75" spans="1:9">
      <c r="A1" s="3"/>
      <c r="B1" s="4"/>
      <c r="C1" s="3"/>
      <c r="D1" s="3"/>
      <c r="E1" s="3"/>
      <c r="F1" s="3"/>
      <c r="G1" s="3"/>
      <c r="H1" s="3"/>
      <c r="I1" s="3"/>
    </row>
    <row r="2" ht="27" customHeight="1" spans="1:9">
      <c r="A2" s="3"/>
      <c r="B2" s="5" t="s">
        <v>8</v>
      </c>
      <c r="C2" s="6"/>
      <c r="D2" s="6"/>
      <c r="E2" s="6"/>
      <c r="F2" s="6"/>
      <c r="G2" s="21"/>
      <c r="H2" s="3"/>
      <c r="I2" s="3"/>
    </row>
    <row r="3" spans="1:9">
      <c r="A3" s="3"/>
      <c r="B3" s="4"/>
      <c r="C3" s="3"/>
      <c r="D3" s="4"/>
      <c r="E3" s="4"/>
      <c r="F3" s="3"/>
      <c r="G3" s="3"/>
      <c r="H3" s="3"/>
      <c r="I3" s="3"/>
    </row>
    <row r="4" ht="14.75" spans="1:9">
      <c r="A4" s="3"/>
      <c r="B4" s="4"/>
      <c r="C4" s="3"/>
      <c r="D4" s="4"/>
      <c r="E4" s="4"/>
      <c r="F4" s="3"/>
      <c r="G4" s="3"/>
      <c r="H4" s="3"/>
      <c r="I4" s="3"/>
    </row>
    <row r="5" spans="1:9">
      <c r="A5" s="3"/>
      <c r="B5" s="7"/>
      <c r="C5" s="8" t="s">
        <v>19</v>
      </c>
      <c r="D5" s="8"/>
      <c r="E5" s="8"/>
      <c r="F5" s="8"/>
      <c r="G5" s="22"/>
      <c r="H5" s="4"/>
      <c r="I5" s="3"/>
    </row>
    <row r="6" spans="1:9">
      <c r="A6" s="3"/>
      <c r="B6" s="9"/>
      <c r="C6" s="10"/>
      <c r="D6" s="4"/>
      <c r="E6" s="4"/>
      <c r="F6" s="23"/>
      <c r="G6" s="24"/>
      <c r="H6" s="3"/>
      <c r="I6" s="3"/>
    </row>
    <row r="7" spans="1:9">
      <c r="A7" s="3"/>
      <c r="B7" s="9"/>
      <c r="C7" s="11" t="s">
        <v>20</v>
      </c>
      <c r="D7" s="4" t="s">
        <v>43</v>
      </c>
      <c r="E7" s="4"/>
      <c r="F7" s="4"/>
      <c r="G7" s="25"/>
      <c r="H7" s="3"/>
      <c r="I7" s="3"/>
    </row>
    <row r="8" spans="1:9">
      <c r="A8" s="3"/>
      <c r="B8" s="12" t="s">
        <v>44</v>
      </c>
      <c r="C8" s="13" t="s">
        <v>45</v>
      </c>
      <c r="D8" s="14" t="s">
        <v>24</v>
      </c>
      <c r="E8" s="14" t="s">
        <v>25</v>
      </c>
      <c r="F8" s="14" t="s">
        <v>16</v>
      </c>
      <c r="G8" s="26" t="s">
        <v>17</v>
      </c>
      <c r="H8" s="3"/>
      <c r="I8" s="3"/>
    </row>
    <row r="9" spans="1:9">
      <c r="A9" s="3"/>
      <c r="B9" s="9"/>
      <c r="C9" s="15" t="s">
        <v>26</v>
      </c>
      <c r="D9" s="16">
        <f>MAX(D10:D12)</f>
        <v>3</v>
      </c>
      <c r="E9" s="27" t="s">
        <v>42</v>
      </c>
      <c r="F9" s="23"/>
      <c r="G9" s="24"/>
      <c r="H9" s="3"/>
      <c r="I9" s="3"/>
    </row>
    <row r="10" spans="1:9">
      <c r="A10" s="3"/>
      <c r="B10" s="9"/>
      <c r="C10" s="10" t="str">
        <f>Firma_a</f>
        <v>Firma A</v>
      </c>
      <c r="D10" s="17">
        <v>1</v>
      </c>
      <c r="E10" s="23" t="str">
        <f t="shared" ref="E10:E12" si="0">E9</f>
        <v>kg</v>
      </c>
      <c r="F10" s="23">
        <v>4</v>
      </c>
      <c r="G10" s="28">
        <f t="shared" ref="G10:G12" si="1">(D10/D$9)*F10</f>
        <v>1.33333333333333</v>
      </c>
      <c r="H10" s="3"/>
      <c r="I10" s="3"/>
    </row>
    <row r="11" spans="1:9">
      <c r="A11" s="3"/>
      <c r="B11" s="9"/>
      <c r="C11" s="10" t="str">
        <f>firma_b</f>
        <v>Firma B</v>
      </c>
      <c r="D11" s="17">
        <v>2</v>
      </c>
      <c r="E11" s="23" t="str">
        <f t="shared" si="0"/>
        <v>kg</v>
      </c>
      <c r="F11" s="23">
        <f>F10</f>
        <v>4</v>
      </c>
      <c r="G11" s="28">
        <f t="shared" si="1"/>
        <v>2.66666666666667</v>
      </c>
      <c r="H11" s="3"/>
      <c r="I11" s="3"/>
    </row>
    <row r="12" spans="1:9">
      <c r="A12" s="3"/>
      <c r="B12" s="9"/>
      <c r="C12" s="10" t="str">
        <f>firma_c</f>
        <v>Firma C</v>
      </c>
      <c r="D12" s="17">
        <v>3</v>
      </c>
      <c r="E12" s="23" t="str">
        <f t="shared" si="0"/>
        <v>kg</v>
      </c>
      <c r="F12" s="23">
        <f>F10</f>
        <v>4</v>
      </c>
      <c r="G12" s="28">
        <f t="shared" si="1"/>
        <v>4</v>
      </c>
      <c r="H12" s="3"/>
      <c r="I12" s="3"/>
    </row>
    <row r="13" ht="14.75" spans="1:9">
      <c r="A13" s="3"/>
      <c r="B13" s="18"/>
      <c r="C13" s="19"/>
      <c r="D13" s="20"/>
      <c r="E13" s="29"/>
      <c r="F13" s="29"/>
      <c r="G13" s="30"/>
      <c r="H13" s="3"/>
      <c r="I13" s="3"/>
    </row>
    <row r="14" spans="1:9">
      <c r="A14" s="3"/>
      <c r="B14" s="4"/>
      <c r="C14" s="10"/>
      <c r="D14" s="10"/>
      <c r="E14" s="3"/>
      <c r="F14" s="10"/>
      <c r="G14" s="3"/>
      <c r="H14" s="3"/>
      <c r="I14" s="3"/>
    </row>
    <row r="15" spans="1:9">
      <c r="A15" s="3"/>
      <c r="B15" s="4"/>
      <c r="C15" s="10"/>
      <c r="D15" s="10"/>
      <c r="E15" s="3"/>
      <c r="F15" s="10"/>
      <c r="G15" s="3"/>
      <c r="H15" s="3"/>
      <c r="I15" s="3"/>
    </row>
    <row r="16" spans="1:9">
      <c r="A16" s="3"/>
      <c r="B16" s="4"/>
      <c r="C16" s="3"/>
      <c r="D16" s="3"/>
      <c r="E16" s="3"/>
      <c r="F16" s="3"/>
      <c r="G16" s="3"/>
      <c r="H16" s="3"/>
      <c r="I16" s="3"/>
    </row>
    <row r="17" spans="1:9">
      <c r="A17" s="3"/>
      <c r="B17" s="4"/>
      <c r="C17" s="3"/>
      <c r="D17" s="3"/>
      <c r="E17" s="3"/>
      <c r="F17" s="3"/>
      <c r="G17" s="3"/>
      <c r="H17" s="3"/>
      <c r="I17" s="3"/>
    </row>
    <row r="18" customHeight="1" spans="1:9">
      <c r="A18" s="3"/>
      <c r="B18" s="4"/>
      <c r="C18" s="3"/>
      <c r="D18" s="3"/>
      <c r="E18" s="3"/>
      <c r="F18" s="3"/>
      <c r="G18" s="3"/>
      <c r="H18" s="3"/>
      <c r="I18" s="3"/>
    </row>
    <row r="19" customHeight="1" spans="1:9">
      <c r="A19" s="3"/>
      <c r="B19" s="4"/>
      <c r="C19" s="3"/>
      <c r="D19" s="3"/>
      <c r="E19" s="3"/>
      <c r="F19" s="3"/>
      <c r="G19" s="3"/>
      <c r="H19" s="3"/>
      <c r="I19" s="3"/>
    </row>
    <row r="20" customHeight="1" spans="1:9">
      <c r="A20" s="3"/>
      <c r="B20" s="4"/>
      <c r="C20" s="3"/>
      <c r="D20" s="3"/>
      <c r="E20" s="3"/>
      <c r="F20" s="3"/>
      <c r="G20" s="3"/>
      <c r="H20" s="3"/>
      <c r="I20" s="3"/>
    </row>
    <row r="21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pans="1:9">
      <c r="A22" s="3"/>
      <c r="B22" s="4"/>
      <c r="C22" s="3"/>
      <c r="D22" s="3"/>
      <c r="E22" s="3"/>
      <c r="F22" s="3"/>
      <c r="G22" s="3"/>
      <c r="H22" s="3"/>
      <c r="I22" s="3"/>
    </row>
    <row r="23" spans="1:9">
      <c r="A23" s="3"/>
      <c r="B23" s="4"/>
      <c r="C23" s="3"/>
      <c r="D23" s="3"/>
      <c r="E23" s="3"/>
      <c r="F23" s="3"/>
      <c r="G23" s="3"/>
      <c r="H23" s="3"/>
      <c r="I23" s="3"/>
    </row>
    <row r="24" spans="1:9">
      <c r="A24" s="3"/>
      <c r="B24" s="4"/>
      <c r="C24" s="3"/>
      <c r="D24" s="3"/>
      <c r="E24" s="3"/>
      <c r="F24" s="3"/>
      <c r="G24" s="3"/>
      <c r="H24" s="3"/>
      <c r="I24" s="3"/>
    </row>
    <row r="25" spans="1:9">
      <c r="A25" s="3"/>
      <c r="B25" s="4"/>
      <c r="C25" s="3"/>
      <c r="D25" s="3"/>
      <c r="E25" s="3"/>
      <c r="F25" s="3"/>
      <c r="G25" s="3"/>
      <c r="H25" s="3"/>
      <c r="I25" s="3"/>
    </row>
    <row r="26" spans="1:9">
      <c r="A26" s="3"/>
      <c r="B26" s="4"/>
      <c r="C26" s="3"/>
      <c r="D26" s="3"/>
      <c r="E26" s="3"/>
      <c r="F26" s="3"/>
      <c r="G26" s="3"/>
      <c r="H26" s="3"/>
      <c r="I26" s="3"/>
    </row>
    <row r="27" spans="1:9">
      <c r="A27" s="3"/>
      <c r="B27" s="4"/>
      <c r="C27" s="3"/>
      <c r="D27" s="3"/>
      <c r="E27" s="3"/>
      <c r="F27" s="3"/>
      <c r="G27" s="3"/>
      <c r="H27" s="3"/>
      <c r="I27" s="3"/>
    </row>
    <row r="28" spans="1:9">
      <c r="A28" s="3"/>
      <c r="B28" s="4"/>
      <c r="C28" s="3"/>
      <c r="D28" s="3"/>
      <c r="E28" s="3"/>
      <c r="F28" s="3"/>
      <c r="G28" s="3"/>
      <c r="H28" s="3"/>
      <c r="I28" s="3"/>
    </row>
    <row r="29" spans="1:9">
      <c r="A29" s="3"/>
      <c r="B29" s="4"/>
      <c r="C29" s="3"/>
      <c r="D29" s="3"/>
      <c r="E29" s="3"/>
      <c r="F29" s="3"/>
      <c r="G29" s="3"/>
      <c r="H29" s="3"/>
      <c r="I29" s="3"/>
    </row>
    <row r="30" spans="1:9">
      <c r="A30" s="3"/>
      <c r="B30" s="4"/>
      <c r="C30" s="3"/>
      <c r="D30" s="3"/>
      <c r="E30" s="3"/>
      <c r="F30" s="3"/>
      <c r="G30" s="3"/>
      <c r="H30" s="3"/>
      <c r="I30" s="3"/>
    </row>
    <row r="31" spans="1:9">
      <c r="A31" s="3"/>
      <c r="B31" s="4"/>
      <c r="C31" s="3"/>
      <c r="D31" s="3"/>
      <c r="E31" s="3"/>
      <c r="F31" s="3"/>
      <c r="G31" s="3"/>
      <c r="H31" s="3"/>
      <c r="I31" s="3"/>
    </row>
  </sheetData>
  <sheetProtection selectLockedCells="1" selectUnlockedCells="1"/>
  <mergeCells count="1">
    <mergeCell ref="B2:G2"/>
  </mergeCells>
  <pageMargins left="0.7" right="0.7" top="0.7875" bottom="0.7875" header="0.511805555555556" footer="0.51180555555555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Hodnoceni</vt:lpstr>
      <vt:lpstr>Cena</vt:lpstr>
      <vt:lpstr>parametr č. 1</vt:lpstr>
      <vt:lpstr>parametr č. 2</vt:lpstr>
      <vt:lpstr>parametr č. 3</vt:lpstr>
      <vt:lpstr>parametr č. 4</vt:lpstr>
      <vt:lpstr>parametr č. 5</vt:lpstr>
      <vt:lpstr>parametr č. 6</vt:lpstr>
      <vt:lpstr>parametr č. 7</vt:lpstr>
      <vt:lpstr>parametr č. 8</vt:lpstr>
      <vt:lpstr>parametr č. 9</vt:lpstr>
      <vt:lpstr>parametr č. 10</vt:lpstr>
      <vt:lpstr>parametr č.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OndřejPalaš</cp:lastModifiedBy>
  <dcterms:created xsi:type="dcterms:W3CDTF">2017-07-04T14:09:00Z</dcterms:created>
  <cp:lastPrinted>2017-11-23T13:27:00Z</cp:lastPrinted>
  <dcterms:modified xsi:type="dcterms:W3CDTF">2022-11-08T21:36:50Z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1033-4.7.0.7770</vt:lpwstr>
  </property>
</Properties>
</file>