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ajno\OneDrive\Plocha\Nová složka\"/>
    </mc:Choice>
  </mc:AlternateContent>
  <bookViews>
    <workbookView xWindow="0" yWindow="0" windowWidth="0" windowHeight="0"/>
  </bookViews>
  <sheets>
    <sheet name="Rekapitulace stavby" sheetId="1" r:id="rId1"/>
    <sheet name="SO01 - Prováděné práce" sheetId="2" r:id="rId2"/>
    <sheet name="SO02 - Vedlejší rozpočtov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Prováděné práce'!$C$132:$K$735</definedName>
    <definedName name="_xlnm.Print_Area" localSheetId="1">'SO01 - Prováděné práce'!$C$4:$J$76,'SO01 - Prováděné práce'!$C$82:$J$114,'SO01 - Prováděné práce'!$C$120:$J$735</definedName>
    <definedName name="_xlnm.Print_Titles" localSheetId="1">'SO01 - Prováděné práce'!$132:$132</definedName>
    <definedName name="_xlnm._FilterDatabase" localSheetId="2" hidden="1">'SO02 - Vedlejší rozpočtov...'!$C$116:$K$122</definedName>
    <definedName name="_xlnm.Print_Area" localSheetId="2">'SO02 - Vedlejší rozpočtov...'!$C$4:$J$76,'SO02 - Vedlejší rozpočtov...'!$C$82:$J$98,'SO02 - Vedlejší rozpočtov...'!$C$104:$J$122</definedName>
    <definedName name="_xlnm.Print_Titles" localSheetId="2">'SO02 - Vedlejší rozpočtov...'!$116:$116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92"/>
  <c r="J17"/>
  <c r="J12"/>
  <c r="J111"/>
  <c r="E7"/>
  <c r="E107"/>
  <c i="2" r="J37"/>
  <c r="J36"/>
  <c i="1" r="AY95"/>
  <c i="2" r="J35"/>
  <c i="1" r="AX95"/>
  <c i="2" r="BI735"/>
  <c r="BH735"/>
  <c r="BG735"/>
  <c r="BF735"/>
  <c r="T735"/>
  <c r="R735"/>
  <c r="P735"/>
  <c r="BI734"/>
  <c r="BH734"/>
  <c r="BG734"/>
  <c r="BF734"/>
  <c r="T734"/>
  <c r="R734"/>
  <c r="P734"/>
  <c r="BI695"/>
  <c r="BH695"/>
  <c r="BG695"/>
  <c r="BF695"/>
  <c r="T695"/>
  <c r="R695"/>
  <c r="P695"/>
  <c r="BI659"/>
  <c r="BH659"/>
  <c r="BG659"/>
  <c r="BF659"/>
  <c r="T659"/>
  <c r="R659"/>
  <c r="P659"/>
  <c r="BI619"/>
  <c r="BH619"/>
  <c r="BG619"/>
  <c r="BF619"/>
  <c r="T619"/>
  <c r="R619"/>
  <c r="P619"/>
  <c r="BI617"/>
  <c r="BH617"/>
  <c r="BG617"/>
  <c r="BF617"/>
  <c r="T617"/>
  <c r="R617"/>
  <c r="P617"/>
  <c r="BI608"/>
  <c r="BH608"/>
  <c r="BG608"/>
  <c r="BF608"/>
  <c r="T608"/>
  <c r="R608"/>
  <c r="P608"/>
  <c r="BI606"/>
  <c r="BH606"/>
  <c r="BG606"/>
  <c r="BF606"/>
  <c r="T606"/>
  <c r="R606"/>
  <c r="P606"/>
  <c r="BI598"/>
  <c r="BH598"/>
  <c r="BG598"/>
  <c r="BF598"/>
  <c r="T598"/>
  <c r="R598"/>
  <c r="P598"/>
  <c r="BI586"/>
  <c r="BH586"/>
  <c r="BG586"/>
  <c r="BF586"/>
  <c r="T586"/>
  <c r="R586"/>
  <c r="P586"/>
  <c r="BI584"/>
  <c r="BH584"/>
  <c r="BG584"/>
  <c r="BF584"/>
  <c r="T584"/>
  <c r="R584"/>
  <c r="P584"/>
  <c r="BI567"/>
  <c r="BH567"/>
  <c r="BG567"/>
  <c r="BF567"/>
  <c r="T567"/>
  <c r="R567"/>
  <c r="P567"/>
  <c r="BI563"/>
  <c r="BH563"/>
  <c r="BG563"/>
  <c r="BF563"/>
  <c r="T563"/>
  <c r="R563"/>
  <c r="P563"/>
  <c r="BI546"/>
  <c r="BH546"/>
  <c r="BG546"/>
  <c r="BF546"/>
  <c r="T546"/>
  <c r="R546"/>
  <c r="P546"/>
  <c r="BI541"/>
  <c r="BH541"/>
  <c r="BG541"/>
  <c r="BF541"/>
  <c r="T541"/>
  <c r="R541"/>
  <c r="P541"/>
  <c r="BI527"/>
  <c r="BH527"/>
  <c r="BG527"/>
  <c r="BF527"/>
  <c r="T527"/>
  <c r="R527"/>
  <c r="P527"/>
  <c r="BI510"/>
  <c r="BH510"/>
  <c r="BG510"/>
  <c r="BF510"/>
  <c r="T510"/>
  <c r="R510"/>
  <c r="P510"/>
  <c r="BI508"/>
  <c r="BH508"/>
  <c r="BG508"/>
  <c r="BF508"/>
  <c r="T508"/>
  <c r="R508"/>
  <c r="P508"/>
  <c r="BI495"/>
  <c r="BH495"/>
  <c r="BG495"/>
  <c r="BF495"/>
  <c r="T495"/>
  <c r="R495"/>
  <c r="P495"/>
  <c r="BI490"/>
  <c r="BH490"/>
  <c r="BG490"/>
  <c r="BF490"/>
  <c r="T490"/>
  <c r="R490"/>
  <c r="P490"/>
  <c r="BI483"/>
  <c r="BH483"/>
  <c r="BG483"/>
  <c r="BF483"/>
  <c r="T483"/>
  <c r="R483"/>
  <c r="P483"/>
  <c r="BI470"/>
  <c r="BH470"/>
  <c r="BG470"/>
  <c r="BF470"/>
  <c r="T470"/>
  <c r="R470"/>
  <c r="P470"/>
  <c r="BI463"/>
  <c r="BH463"/>
  <c r="BG463"/>
  <c r="BF463"/>
  <c r="T463"/>
  <c r="R463"/>
  <c r="P463"/>
  <c r="BI461"/>
  <c r="BH461"/>
  <c r="BG461"/>
  <c r="BF461"/>
  <c r="T461"/>
  <c r="R461"/>
  <c r="P461"/>
  <c r="BI454"/>
  <c r="BH454"/>
  <c r="BG454"/>
  <c r="BF454"/>
  <c r="T454"/>
  <c r="R454"/>
  <c r="P454"/>
  <c r="BI447"/>
  <c r="BH447"/>
  <c r="BG447"/>
  <c r="BF447"/>
  <c r="T447"/>
  <c r="R447"/>
  <c r="P447"/>
  <c r="BI440"/>
  <c r="BH440"/>
  <c r="BG440"/>
  <c r="BF440"/>
  <c r="T440"/>
  <c r="R440"/>
  <c r="P440"/>
  <c r="BI433"/>
  <c r="BH433"/>
  <c r="BG433"/>
  <c r="BF433"/>
  <c r="T433"/>
  <c r="R433"/>
  <c r="P433"/>
  <c r="BI426"/>
  <c r="BH426"/>
  <c r="BG426"/>
  <c r="BF426"/>
  <c r="T426"/>
  <c r="R426"/>
  <c r="P426"/>
  <c r="BI419"/>
  <c r="BH419"/>
  <c r="BG419"/>
  <c r="BF419"/>
  <c r="T419"/>
  <c r="R419"/>
  <c r="P419"/>
  <c r="BI412"/>
  <c r="BH412"/>
  <c r="BG412"/>
  <c r="BF412"/>
  <c r="T412"/>
  <c r="T411"/>
  <c r="R412"/>
  <c r="R411"/>
  <c r="P412"/>
  <c r="P411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396"/>
  <c r="BH396"/>
  <c r="BG396"/>
  <c r="BF396"/>
  <c r="T396"/>
  <c r="R396"/>
  <c r="P396"/>
  <c r="BI394"/>
  <c r="BH394"/>
  <c r="BG394"/>
  <c r="BF394"/>
  <c r="T394"/>
  <c r="R394"/>
  <c r="P394"/>
  <c r="BI389"/>
  <c r="BH389"/>
  <c r="BG389"/>
  <c r="BF389"/>
  <c r="T389"/>
  <c r="R389"/>
  <c r="P389"/>
  <c r="BI388"/>
  <c r="BH388"/>
  <c r="BG388"/>
  <c r="BF388"/>
  <c r="T388"/>
  <c r="R388"/>
  <c r="P388"/>
  <c r="BI383"/>
  <c r="BH383"/>
  <c r="BG383"/>
  <c r="BF383"/>
  <c r="T383"/>
  <c r="R383"/>
  <c r="P383"/>
  <c r="BI377"/>
  <c r="BH377"/>
  <c r="BG377"/>
  <c r="BF377"/>
  <c r="T377"/>
  <c r="R377"/>
  <c r="P377"/>
  <c r="BI375"/>
  <c r="BH375"/>
  <c r="BG375"/>
  <c r="BF375"/>
  <c r="T375"/>
  <c r="T374"/>
  <c r="R375"/>
  <c r="R374"/>
  <c r="P375"/>
  <c r="P374"/>
  <c r="BI373"/>
  <c r="BH373"/>
  <c r="BG373"/>
  <c r="BF373"/>
  <c r="T373"/>
  <c r="R373"/>
  <c r="P373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3"/>
  <c r="BH353"/>
  <c r="BG353"/>
  <c r="BF353"/>
  <c r="T353"/>
  <c r="R353"/>
  <c r="P353"/>
  <c r="BI348"/>
  <c r="BH348"/>
  <c r="BG348"/>
  <c r="BF348"/>
  <c r="T348"/>
  <c r="R348"/>
  <c r="P348"/>
  <c r="BI343"/>
  <c r="BH343"/>
  <c r="BG343"/>
  <c r="BF343"/>
  <c r="T343"/>
  <c r="R343"/>
  <c r="P343"/>
  <c r="BI335"/>
  <c r="BH335"/>
  <c r="BG335"/>
  <c r="BF335"/>
  <c r="T335"/>
  <c r="R335"/>
  <c r="P335"/>
  <c r="BI334"/>
  <c r="BH334"/>
  <c r="BG334"/>
  <c r="BF334"/>
  <c r="T334"/>
  <c r="R334"/>
  <c r="P334"/>
  <c r="BI329"/>
  <c r="BH329"/>
  <c r="BG329"/>
  <c r="BF329"/>
  <c r="T329"/>
  <c r="R329"/>
  <c r="P329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4"/>
  <c r="BH284"/>
  <c r="BG284"/>
  <c r="BF284"/>
  <c r="T284"/>
  <c r="R284"/>
  <c r="P284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T239"/>
  <c r="R240"/>
  <c r="R239"/>
  <c r="P240"/>
  <c r="P239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9"/>
  <c r="BH229"/>
  <c r="BG229"/>
  <c r="BF229"/>
  <c r="T229"/>
  <c r="R229"/>
  <c r="P229"/>
  <c r="BI224"/>
  <c r="BH224"/>
  <c r="BG224"/>
  <c r="BF224"/>
  <c r="T224"/>
  <c r="R224"/>
  <c r="P224"/>
  <c r="BI209"/>
  <c r="BH209"/>
  <c r="BG209"/>
  <c r="BF209"/>
  <c r="T209"/>
  <c r="R209"/>
  <c r="P209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86"/>
  <c r="BH186"/>
  <c r="BG186"/>
  <c r="BF186"/>
  <c r="T186"/>
  <c r="R186"/>
  <c r="P186"/>
  <c r="BI182"/>
  <c r="BH182"/>
  <c r="BG182"/>
  <c r="BF182"/>
  <c r="T182"/>
  <c r="R182"/>
  <c r="P182"/>
  <c r="BI168"/>
  <c r="BH168"/>
  <c r="BG168"/>
  <c r="BF168"/>
  <c r="T168"/>
  <c r="R168"/>
  <c r="P168"/>
  <c r="BI152"/>
  <c r="BH152"/>
  <c r="BG152"/>
  <c r="BF152"/>
  <c r="T152"/>
  <c r="R152"/>
  <c r="P152"/>
  <c r="BI142"/>
  <c r="BH142"/>
  <c r="BG142"/>
  <c r="BF142"/>
  <c r="T142"/>
  <c r="R142"/>
  <c r="P142"/>
  <c r="BI136"/>
  <c r="BH136"/>
  <c r="BG136"/>
  <c r="BF136"/>
  <c r="T136"/>
  <c r="R136"/>
  <c r="P136"/>
  <c r="J129"/>
  <c r="F129"/>
  <c r="F127"/>
  <c r="E125"/>
  <c r="J91"/>
  <c r="F91"/>
  <c r="F89"/>
  <c r="E87"/>
  <c r="J24"/>
  <c r="E24"/>
  <c r="J130"/>
  <c r="J23"/>
  <c r="J18"/>
  <c r="E18"/>
  <c r="F130"/>
  <c r="J17"/>
  <c r="J12"/>
  <c r="J127"/>
  <c r="E7"/>
  <c r="E123"/>
  <c i="1" r="L90"/>
  <c r="AM90"/>
  <c r="AM89"/>
  <c r="L89"/>
  <c r="AM87"/>
  <c r="L87"/>
  <c r="L85"/>
  <c r="L84"/>
  <c i="2" r="BK734"/>
  <c r="BK695"/>
  <c r="J659"/>
  <c r="BK617"/>
  <c r="J608"/>
  <c r="BK598"/>
  <c r="BK586"/>
  <c r="J567"/>
  <c r="BK546"/>
  <c r="BK541"/>
  <c r="J527"/>
  <c r="J508"/>
  <c r="BK490"/>
  <c r="J483"/>
  <c r="BK463"/>
  <c r="J461"/>
  <c r="BK447"/>
  <c r="J440"/>
  <c r="BK426"/>
  <c r="J419"/>
  <c r="BK410"/>
  <c r="J406"/>
  <c r="BK396"/>
  <c r="J394"/>
  <c r="BK388"/>
  <c r="J383"/>
  <c r="BK375"/>
  <c r="BK373"/>
  <c r="BK363"/>
  <c r="J358"/>
  <c r="BK348"/>
  <c r="J343"/>
  <c r="J335"/>
  <c r="BK329"/>
  <c r="J328"/>
  <c r="J318"/>
  <c r="BK308"/>
  <c r="BK298"/>
  <c r="BK291"/>
  <c r="BK290"/>
  <c r="BK284"/>
  <c r="J278"/>
  <c r="BK270"/>
  <c r="J262"/>
  <c r="BK260"/>
  <c r="J255"/>
  <c r="BK247"/>
  <c r="J243"/>
  <c r="BK238"/>
  <c r="J237"/>
  <c r="J233"/>
  <c r="BK229"/>
  <c r="J224"/>
  <c r="J209"/>
  <c r="BK195"/>
  <c r="BK182"/>
  <c r="BK142"/>
  <c i="1" r="AS94"/>
  <c i="2" r="BK735"/>
  <c r="J734"/>
  <c r="BK659"/>
  <c r="J619"/>
  <c r="BK608"/>
  <c r="J606"/>
  <c r="J586"/>
  <c r="J584"/>
  <c r="BK563"/>
  <c r="J546"/>
  <c r="BK527"/>
  <c r="J510"/>
  <c r="BK495"/>
  <c r="J490"/>
  <c r="BK470"/>
  <c r="J463"/>
  <c r="BK454"/>
  <c r="J447"/>
  <c r="BK433"/>
  <c r="BK419"/>
  <c r="J412"/>
  <c r="BK406"/>
  <c r="J402"/>
  <c r="BK394"/>
  <c r="J389"/>
  <c r="BK383"/>
  <c r="J377"/>
  <c r="J373"/>
  <c r="J368"/>
  <c r="BK358"/>
  <c r="J353"/>
  <c r="BK343"/>
  <c r="BK334"/>
  <c r="J329"/>
  <c r="J323"/>
  <c r="BK313"/>
  <c r="J308"/>
  <c r="J303"/>
  <c r="J293"/>
  <c r="J290"/>
  <c r="BK278"/>
  <c r="J274"/>
  <c r="BK264"/>
  <c r="BK262"/>
  <c r="J261"/>
  <c r="BK255"/>
  <c r="J251"/>
  <c r="BK243"/>
  <c r="J240"/>
  <c r="BK237"/>
  <c r="BK230"/>
  <c r="J229"/>
  <c r="BK209"/>
  <c r="J199"/>
  <c r="BK186"/>
  <c r="J182"/>
  <c r="J136"/>
  <c r="F34"/>
  <c r="J195"/>
  <c r="BK152"/>
  <c i="3" r="BK122"/>
  <c r="BK120"/>
  <c i="2" r="J34"/>
  <c r="BK193"/>
  <c r="J152"/>
  <c i="3" r="J121"/>
  <c r="J122"/>
  <c i="2" r="F35"/>
  <c r="J735"/>
  <c r="J695"/>
  <c r="BK619"/>
  <c r="J617"/>
  <c r="BK606"/>
  <c r="J598"/>
  <c r="BK584"/>
  <c r="BK567"/>
  <c r="J563"/>
  <c r="J541"/>
  <c r="BK510"/>
  <c r="BK508"/>
  <c r="J495"/>
  <c r="BK483"/>
  <c r="J470"/>
  <c r="BK461"/>
  <c r="J454"/>
  <c r="BK440"/>
  <c r="J433"/>
  <c r="J426"/>
  <c r="BK412"/>
  <c r="J410"/>
  <c r="BK402"/>
  <c r="J396"/>
  <c r="BK389"/>
  <c r="J388"/>
  <c r="BK377"/>
  <c r="J375"/>
  <c r="BK368"/>
  <c r="J363"/>
  <c r="BK353"/>
  <c r="J348"/>
  <c r="BK335"/>
  <c r="J334"/>
  <c r="BK328"/>
  <c r="BK323"/>
  <c r="BK318"/>
  <c r="J313"/>
  <c r="BK303"/>
  <c r="J298"/>
  <c r="BK293"/>
  <c r="J291"/>
  <c r="J284"/>
  <c r="BK274"/>
  <c r="J270"/>
  <c r="J264"/>
  <c r="BK261"/>
  <c r="J260"/>
  <c r="BK251"/>
  <c r="J247"/>
  <c r="BK240"/>
  <c r="J238"/>
  <c r="BK233"/>
  <c r="J230"/>
  <c r="BK224"/>
  <c r="BK199"/>
  <c r="J186"/>
  <c r="BK168"/>
  <c r="J142"/>
  <c i="3" r="J119"/>
  <c r="J120"/>
  <c i="2" r="F37"/>
  <c i="3" r="BK121"/>
  <c i="2" r="F36"/>
  <c r="J193"/>
  <c r="J168"/>
  <c r="BK136"/>
  <c i="3" r="BK119"/>
  <c i="2" l="1" r="BK194"/>
  <c r="J194"/>
  <c r="J99"/>
  <c r="BK292"/>
  <c r="J292"/>
  <c r="J105"/>
  <c r="P418"/>
  <c r="T135"/>
  <c r="P228"/>
  <c r="P242"/>
  <c r="P263"/>
  <c r="BK376"/>
  <c r="J376"/>
  <c r="J107"/>
  <c r="BK395"/>
  <c r="J395"/>
  <c r="J108"/>
  <c r="R395"/>
  <c r="T618"/>
  <c r="R135"/>
  <c r="T228"/>
  <c r="R242"/>
  <c r="T263"/>
  <c r="T376"/>
  <c r="P509"/>
  <c r="R194"/>
  <c r="BK242"/>
  <c r="BK263"/>
  <c r="J263"/>
  <c r="J104"/>
  <c r="P376"/>
  <c r="BK509"/>
  <c r="J509"/>
  <c r="J111"/>
  <c r="R509"/>
  <c r="BK733"/>
  <c r="J733"/>
  <c r="J113"/>
  <c r="T194"/>
  <c r="T242"/>
  <c r="R263"/>
  <c r="R376"/>
  <c r="P395"/>
  <c r="T395"/>
  <c r="R618"/>
  <c i="3" r="BK118"/>
  <c r="J118"/>
  <c r="J97"/>
  <c i="2" r="P194"/>
  <c r="P292"/>
  <c r="R418"/>
  <c r="BK618"/>
  <c r="J618"/>
  <c r="J112"/>
  <c r="R733"/>
  <c i="3" r="R118"/>
  <c r="R117"/>
  <c i="2" r="BK135"/>
  <c r="BK228"/>
  <c r="J228"/>
  <c r="J100"/>
  <c r="T292"/>
  <c r="T418"/>
  <c r="T509"/>
  <c r="P733"/>
  <c i="3" r="P118"/>
  <c r="P117"/>
  <c i="1" r="AU96"/>
  <c i="2" r="P135"/>
  <c r="P134"/>
  <c r="R228"/>
  <c r="R292"/>
  <c r="BK418"/>
  <c r="J418"/>
  <c r="J110"/>
  <c r="P618"/>
  <c r="T733"/>
  <c i="3" r="T118"/>
  <c r="T117"/>
  <c i="2" r="BK239"/>
  <c r="J239"/>
  <c r="J101"/>
  <c r="BK411"/>
  <c r="J411"/>
  <c r="J109"/>
  <c r="BK374"/>
  <c r="J374"/>
  <c r="J106"/>
  <c i="3" r="J89"/>
  <c r="J92"/>
  <c r="F114"/>
  <c i="2" r="J242"/>
  <c r="J103"/>
  <c r="J135"/>
  <c r="J98"/>
  <c i="3" r="BE119"/>
  <c r="BE122"/>
  <c r="E85"/>
  <c r="BE120"/>
  <c r="BE121"/>
  <c i="1" r="BA95"/>
  <c i="2" r="E85"/>
  <c r="J89"/>
  <c r="F92"/>
  <c r="J92"/>
  <c r="BE136"/>
  <c r="BE142"/>
  <c r="BE152"/>
  <c r="BE168"/>
  <c r="BE182"/>
  <c r="BE186"/>
  <c r="BE193"/>
  <c r="BE195"/>
  <c r="BE199"/>
  <c r="BE209"/>
  <c r="BE224"/>
  <c r="BE229"/>
  <c r="BE230"/>
  <c r="BE233"/>
  <c r="BE237"/>
  <c r="BE238"/>
  <c r="BE240"/>
  <c r="BE243"/>
  <c r="BE247"/>
  <c r="BE251"/>
  <c r="BE255"/>
  <c r="BE260"/>
  <c r="BE261"/>
  <c r="BE262"/>
  <c r="BE264"/>
  <c r="BE270"/>
  <c r="BE274"/>
  <c r="BE278"/>
  <c r="BE284"/>
  <c r="BE290"/>
  <c r="BE291"/>
  <c r="BE293"/>
  <c r="BE298"/>
  <c r="BE303"/>
  <c r="BE308"/>
  <c r="BE313"/>
  <c r="BE318"/>
  <c r="BE323"/>
  <c r="BE328"/>
  <c r="BE329"/>
  <c r="BE334"/>
  <c r="BE335"/>
  <c r="BE343"/>
  <c r="BE348"/>
  <c r="BE353"/>
  <c r="BE358"/>
  <c r="BE363"/>
  <c r="BE368"/>
  <c r="BE373"/>
  <c r="BE375"/>
  <c r="BE377"/>
  <c r="BE383"/>
  <c r="BE388"/>
  <c r="BE389"/>
  <c r="BE394"/>
  <c r="BE396"/>
  <c r="BE402"/>
  <c r="BE406"/>
  <c r="BE410"/>
  <c r="BE412"/>
  <c r="BE419"/>
  <c r="BE426"/>
  <c r="BE433"/>
  <c r="BE440"/>
  <c r="BE447"/>
  <c r="BE454"/>
  <c r="BE461"/>
  <c r="BE463"/>
  <c r="BE470"/>
  <c r="BE483"/>
  <c r="BE490"/>
  <c r="BE495"/>
  <c r="BE508"/>
  <c r="BE510"/>
  <c r="BE527"/>
  <c r="BE541"/>
  <c r="BE546"/>
  <c r="BE563"/>
  <c r="BE567"/>
  <c r="BE584"/>
  <c r="BE586"/>
  <c r="BE598"/>
  <c r="BE606"/>
  <c r="BE608"/>
  <c r="BE617"/>
  <c r="BE619"/>
  <c r="BE659"/>
  <c r="BE695"/>
  <c r="BE734"/>
  <c r="BE735"/>
  <c i="1" r="BB95"/>
  <c r="BC95"/>
  <c r="AW95"/>
  <c r="BD95"/>
  <c i="3" r="F36"/>
  <c i="1" r="BC96"/>
  <c r="BC94"/>
  <c r="W32"/>
  <c i="3" r="F37"/>
  <c i="1" r="BD96"/>
  <c r="BD94"/>
  <c r="W33"/>
  <c i="3" r="F34"/>
  <c i="1" r="BA96"/>
  <c r="BA94"/>
  <c r="W30"/>
  <c i="3" r="J34"/>
  <c i="1" r="AW96"/>
  <c i="3" r="F35"/>
  <c i="1" r="BB96"/>
  <c r="BB94"/>
  <c r="W31"/>
  <c i="2" l="1" r="R241"/>
  <c r="BK241"/>
  <c r="J241"/>
  <c r="J102"/>
  <c r="T241"/>
  <c r="T134"/>
  <c r="T133"/>
  <c r="R134"/>
  <c r="R133"/>
  <c r="BK134"/>
  <c r="J134"/>
  <c r="J97"/>
  <c r="P241"/>
  <c r="P133"/>
  <c i="1" r="AU95"/>
  <c i="3" r="BK117"/>
  <c r="J117"/>
  <c i="1" r="AU94"/>
  <c i="2" r="J33"/>
  <c i="1" r="AV95"/>
  <c r="AT95"/>
  <c i="3" r="J30"/>
  <c i="1" r="AG96"/>
  <c r="AX94"/>
  <c r="AY94"/>
  <c r="AW94"/>
  <c r="AK30"/>
  <c i="2" r="F33"/>
  <c i="1" r="AZ95"/>
  <c i="3" r="F33"/>
  <c i="1" r="AZ96"/>
  <c i="3" r="J33"/>
  <c i="1" r="AV96"/>
  <c r="AT96"/>
  <c r="AN96"/>
  <c i="2" l="1" r="BK133"/>
  <c r="J133"/>
  <c r="J96"/>
  <c i="3" r="J96"/>
  <c r="J39"/>
  <c i="1" r="AZ94"/>
  <c r="W29"/>
  <c i="2" l="1" r="J30"/>
  <c i="1" r="AG95"/>
  <c r="AG94"/>
  <c r="AK26"/>
  <c r="AV94"/>
  <c r="AK29"/>
  <c r="AK35"/>
  <c l="1" r="AN95"/>
  <c i="2" r="J39"/>
  <c i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<sst xmlns="http://schemas.openxmlformats.org/spreadsheetml/2006/main">
  <si>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</si>
  <si>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</si>
  <si>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</si>
  <si>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</si>
  <si>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{5bdc57d8-44a3-472e-9ede-bd3ee5ee5928}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</si>
  <si>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</si>
  <si>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</si>
  <si>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</si>
  <si>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</si>
  <si>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</si>
  <si>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</si>
  <si>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</si>
  <si>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</si>
  <si>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</si>
  <si>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2024-114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</si>
  <si>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</si>
  <si>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</si>
  <si>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SPORTOVIŠŤ ZŠ JESENIOVA - ZAJIŠTĚNÍ PŘÍSTUPNOSTI PRO HANDICAPOVANÉ OSOBY</t>
  </si>
  <si>
    <t>KSO:</t>
  </si>
  <si>
    <t>CC-CZ:</t>
  </si>
  <si>
    <t>Místo:</t>
  </si>
  <si>
    <t>Jeseniova 96</t>
  </si>
  <si>
    <t>Datum:</t>
  </si>
  <si>
    <t>29. 11. 2024</t>
  </si>
  <si>
    <t>Zadavatel:</t>
  </si>
  <si>
    <t>IČ:</t>
  </si>
  <si>
    <t>Městská část Praha 3</t>
  </si>
  <si>
    <t>DIČ:</t>
  </si>
  <si>
    <t>Uchazeč:</t>
  </si>
  <si>
    <t>Vyplň údaj</t>
  </si>
  <si>
    <t>Projektant:</t>
  </si>
  <si>
    <t>ING. Jan Jedlička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</si>
  <si>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</si>
  <si>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</si>
  <si>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</si>
  <si>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</si>
  <si>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</si>
  <si>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</si>
  <si>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</si>
  <si>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</si>
  <si>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</si>
  <si>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</si>
  <si>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</si>
  <si>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</si>
  <si>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</si>
  <si>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</si>
  <si>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</si>
  <si>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</si>
  <si>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</si>
  <si>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</si>
  <si>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</si>
  <si>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</si>
  <si>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</si>
  <si>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</si>
  <si>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</si>
  <si>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</si>
  <si>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</si>
  <si>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</si>
  <si>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</si>
  <si>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</si>
  <si>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</si>
  <si>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</si>
  <si>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</si>
  <si>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</si>
  <si>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</si>
  <si>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</si>
  <si>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</si>
  <si>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</si>
  <si>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</si>
  <si>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</si>
  <si>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</si>
  <si>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</si>
  <si>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</si>
  <si>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</si>
  <si>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</si>
  <si>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</si>
  <si>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</si>
  <si>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</si>
  <si>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</si>
  <si>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</si>
  <si>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</si>
  <si>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</si>
  <si>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Prováděné práce</t>
  </si>
  <si>
    <t>STA</t>
  </si>
  <si>
    <t>1</t>
  </si>
  <si>
    <t>{a03a0451-29f2-4af0-ba85-1f07fe4bfb66}</t>
  </si>
  <si>
    <t>2</t>
  </si>
  <si>
    <t>SO02</t>
  </si>
  <si>
    <t>Vedlejší rozpočtové náklady</t>
  </si>
  <si>
    <t>{7d699615-7e44-4c06-ab7c-ff713c820242}</t>
  </si>
  <si>
    <t>KRYCÍ LIST SOUPISU PRACÍ</t>
  </si>
  <si>
    <t>Objekt:</t>
  </si>
  <si>
    <t>SO01 - Prováděné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</si>
  <si>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</si>
  <si>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</si>
  <si>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</si>
  <si>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</si>
  <si>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</si>
  <si>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</si>
  <si>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</si>
  <si>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</si>
  <si>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</si>
  <si>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</si>
  <si>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</si>
  <si>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</si>
  <si>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</si>
  <si>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</si>
  <si>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</si>
  <si>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</si>
  <si>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</si>
  <si>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</si>
  <si>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</si>
  <si>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</si>
  <si>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</si>
  <si>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</si>
  <si>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</si>
  <si>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</si>
  <si>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</si>
  <si>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</si>
  <si>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</si>
  <si>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</si>
  <si>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</si>
  <si>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</si>
  <si>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</si>
  <si>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</si>
  <si>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</si>
  <si>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</si>
  <si>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</si>
  <si>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</si>
  <si>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</si>
  <si>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</si>
  <si>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</si>
  <si>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</si>
  <si>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</si>
  <si>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611315416</t>
  </si>
  <si>
    <t>Oprava vnitřní vápenné hladké omítky tl do 20 mm stropů v rozsahu plochy do 10 % s celoplošným přeštukováním tl do 3 m</t>
  </si>
  <si>
    <t>m2</t>
  </si>
  <si>
    <t>4</t>
  </si>
  <si>
    <t>1508841868</t>
  </si>
  <si>
    <t>VV</t>
  </si>
  <si>
    <t>m.č. 1.06</t>
  </si>
  <si>
    <t>m.č. 1.07</t>
  </si>
  <si>
    <t>2,82*1,8</t>
  </si>
  <si>
    <t>Součet</t>
  </si>
  <si>
    <t>612142001</t>
  </si>
  <si>
    <t>Pletivo sklovláknité vnitřních stěn vtlačené do tmelu</t>
  </si>
  <si>
    <t>-380778336</t>
  </si>
  <si>
    <t>2,82*4</t>
  </si>
  <si>
    <t>odečet</t>
  </si>
  <si>
    <t>-1*2,02</t>
  </si>
  <si>
    <t>3</t>
  </si>
  <si>
    <t>612315416</t>
  </si>
  <si>
    <t>Oprava vnitřní vápenné hladké omítky tl do 20 mm stěn v rozsahu plochy do 10 % s celoplošným přeštukováním tl do 3 m</t>
  </si>
  <si>
    <t>871801788</t>
  </si>
  <si>
    <t>OB01</t>
  </si>
  <si>
    <t>(2,2*1,9)*2</t>
  </si>
  <si>
    <t>2,82*1,9</t>
  </si>
  <si>
    <t>2,82*2,5</t>
  </si>
  <si>
    <t>(1,8*2,5)*2</t>
  </si>
  <si>
    <t>ostění a parapet</t>
  </si>
  <si>
    <t>(0,9*0,2)*2</t>
  </si>
  <si>
    <t>((1,3*0,2)*2)*2</t>
  </si>
  <si>
    <t>-(0,9*1,3)*2</t>
  </si>
  <si>
    <t>612325302</t>
  </si>
  <si>
    <t>Vápenocementová štuková omítka ostění nebo nadpraží</t>
  </si>
  <si>
    <t>550904442</t>
  </si>
  <si>
    <t>strana z schodiště</t>
  </si>
  <si>
    <t>1,65*0,1</t>
  </si>
  <si>
    <t>(2,02*0,1)*2</t>
  </si>
  <si>
    <t>m.č. 1.02</t>
  </si>
  <si>
    <t>m.č. 1.03</t>
  </si>
  <si>
    <t>1*0,1</t>
  </si>
  <si>
    <t>m.č. 1.05</t>
  </si>
  <si>
    <t>5</t>
  </si>
  <si>
    <t>629991011</t>
  </si>
  <si>
    <t>Zakrytí výplní otvorů a svislých ploch fólií přilepenou lepící páskou</t>
  </si>
  <si>
    <t>-531758818</t>
  </si>
  <si>
    <t>výpočet</t>
  </si>
  <si>
    <t>(0,9*1,5)*2</t>
  </si>
  <si>
    <t>642944121</t>
  </si>
  <si>
    <t>Osazování ocelových zárubní dodatečné pl do 2,5 m2</t>
  </si>
  <si>
    <t>kus</t>
  </si>
  <si>
    <t>780095900</t>
  </si>
  <si>
    <t>D02</t>
  </si>
  <si>
    <t>m.č. 1.03/1.05</t>
  </si>
  <si>
    <t>m.č. 1.03/1.06</t>
  </si>
  <si>
    <t>7</t>
  </si>
  <si>
    <t>M</t>
  </si>
  <si>
    <t>5533143R</t>
  </si>
  <si>
    <t>zárubeň jednokřídlá ocelová pro dodatečnou montáž tl stěny 110-150mm rozměru 900/1970, 2100mm vč. povrchové úpravy</t>
  </si>
  <si>
    <t>8</t>
  </si>
  <si>
    <t>-416476307</t>
  </si>
  <si>
    <t>9</t>
  </si>
  <si>
    <t>Ostatní konstrukce a práce, bourání</t>
  </si>
  <si>
    <t>949101112</t>
  </si>
  <si>
    <t>Lešení pomocné pro objekty pozemních staveb s lešeňovou podlahou v přes 1,9 do 3,5 m zatížení do 150 kg/m2</t>
  </si>
  <si>
    <t>-1682313199</t>
  </si>
  <si>
    <t>celkem</t>
  </si>
  <si>
    <t>20</t>
  </si>
  <si>
    <t>952901111</t>
  </si>
  <si>
    <t>Vyčištění budov bytové a občanské výstavby při výšce podlaží do 4 m</t>
  </si>
  <si>
    <t>560609974</t>
  </si>
  <si>
    <t>2,7</t>
  </si>
  <si>
    <t>6,9</t>
  </si>
  <si>
    <t>10</t>
  </si>
  <si>
    <t>962031013</t>
  </si>
  <si>
    <t>Bourání příček nebo přizdívek z cihel děrovaných tl přes 100 do 150 mm</t>
  </si>
  <si>
    <t>61425616</t>
  </si>
  <si>
    <t>B09</t>
  </si>
  <si>
    <t>(1,02*2,1)*2</t>
  </si>
  <si>
    <t>B10</t>
  </si>
  <si>
    <t>m.č. 1.03/1.04</t>
  </si>
  <si>
    <t>0,995*4</t>
  </si>
  <si>
    <t>1,3*4</t>
  </si>
  <si>
    <t>-0,7*2,02</t>
  </si>
  <si>
    <t>B11</t>
  </si>
  <si>
    <t>(0,91*0,1)*2</t>
  </si>
  <si>
    <t>0,895*0,1</t>
  </si>
  <si>
    <t>11</t>
  </si>
  <si>
    <t>968082022</t>
  </si>
  <si>
    <t>Vybourání plastových zárubní dveří plochy do 4 m2</t>
  </si>
  <si>
    <t>-583348394</t>
  </si>
  <si>
    <t>B01</t>
  </si>
  <si>
    <t>1,6*2,02</t>
  </si>
  <si>
    <t>997</t>
  </si>
  <si>
    <t>Přesun sutě</t>
  </si>
  <si>
    <t>997013211</t>
  </si>
  <si>
    <t>Vnitrostaveništní doprava suti a vybouraných hmot pro budovy v do 6 m ručně</t>
  </si>
  <si>
    <t>t</t>
  </si>
  <si>
    <t>953331818</t>
  </si>
  <si>
    <t>13</t>
  </si>
  <si>
    <t>997013219</t>
  </si>
  <si>
    <t>Příplatek k vnitrostaveništní dopravě suti a vybouraných hmot za zvětšenou dopravu suti ZKD 10 m</t>
  </si>
  <si>
    <t>1894221907</t>
  </si>
  <si>
    <t>3,097*2</t>
  </si>
  <si>
    <t>15</t>
  </si>
  <si>
    <t>997013509</t>
  </si>
  <si>
    <t>Příplatek k odvozu suti a vybouraných hmot na skládku ZKD 1 km přes 1 km</t>
  </si>
  <si>
    <t>-1578566343</t>
  </si>
  <si>
    <t>3,097*14</t>
  </si>
  <si>
    <t>14</t>
  </si>
  <si>
    <t>997013511</t>
  </si>
  <si>
    <t>Odvoz suti a vybouraných hmot z meziskládky na skládku do 1 km s naložením a se složením</t>
  </si>
  <si>
    <t>-194109484</t>
  </si>
  <si>
    <t>16</t>
  </si>
  <si>
    <t>997013871</t>
  </si>
  <si>
    <t>Poplatek za uložení stavebního odpadu na recyklační skládce (skládkovné) směsného stavebního a demoličního kód odpadu 17 09 04</t>
  </si>
  <si>
    <t>1083801352</t>
  </si>
  <si>
    <t>998</t>
  </si>
  <si>
    <t>Přesun hmot</t>
  </si>
  <si>
    <t>17</t>
  </si>
  <si>
    <t>998011008</t>
  </si>
  <si>
    <t>Přesun hmot pro budovy zděné s omezením mechanizace pro budovy v do 6 m</t>
  </si>
  <si>
    <t>-259282300</t>
  </si>
  <si>
    <t>PSV</t>
  </si>
  <si>
    <t>Práce a dodávky PSV</t>
  </si>
  <si>
    <t>721</t>
  </si>
  <si>
    <t>Zdravotechnika - vnitřní kanalizace</t>
  </si>
  <si>
    <t>18</t>
  </si>
  <si>
    <t>721171808</t>
  </si>
  <si>
    <t>Demontáž potrubí z PVC D přes 75 do 114</t>
  </si>
  <si>
    <t>m</t>
  </si>
  <si>
    <t>568334882</t>
  </si>
  <si>
    <t>19</t>
  </si>
  <si>
    <t>72117404R</t>
  </si>
  <si>
    <t>Potrubí kanalizační z PP připojovací DN 50 vč. pomocného materiálu</t>
  </si>
  <si>
    <t>2034747106</t>
  </si>
  <si>
    <t>72117404R1</t>
  </si>
  <si>
    <t>Potrubí kanalizační z PP připojovací DN 110 vč. pomocného materiálu</t>
  </si>
  <si>
    <t>1023805355</t>
  </si>
  <si>
    <t>1,5</t>
  </si>
  <si>
    <t>721290111</t>
  </si>
  <si>
    <t>Zkouška těsnosti potrubí kanalizace vodou DN do 125</t>
  </si>
  <si>
    <t>1069291969</t>
  </si>
  <si>
    <t>22</t>
  </si>
  <si>
    <t>721X01</t>
  </si>
  <si>
    <t>Napojení na stávající kanalizaci</t>
  </si>
  <si>
    <t>soubor</t>
  </si>
  <si>
    <t>-2110309988</t>
  </si>
  <si>
    <t>23</t>
  </si>
  <si>
    <t>721X02</t>
  </si>
  <si>
    <t>Stavební přípomoce pro kanalizaci</t>
  </si>
  <si>
    <t>-512672926</t>
  </si>
  <si>
    <t>24</t>
  </si>
  <si>
    <t>998721311</t>
  </si>
  <si>
    <t>Přesun hmot procentní pro vnitřní kanalizaci ruční v objektech v do 6 m</t>
  </si>
  <si>
    <t>%</t>
  </si>
  <si>
    <t>-661583226</t>
  </si>
  <si>
    <t>722</t>
  </si>
  <si>
    <t>Zdravotechnika - vnitřní vodovod</t>
  </si>
  <si>
    <t>25</t>
  </si>
  <si>
    <t>72217400R</t>
  </si>
  <si>
    <t>Potrubí vodovodní plastové PPR svar polyfúze PN 16 D 25x2,3 mm vč. pomocného materiálu</t>
  </si>
  <si>
    <t>-2106565748</t>
  </si>
  <si>
    <t>teplá voda</t>
  </si>
  <si>
    <t>studená voda</t>
  </si>
  <si>
    <t>26</t>
  </si>
  <si>
    <t>722181222</t>
  </si>
  <si>
    <t>Ochrana vodovodního potrubí přilepenými termoizolačními trubicemi z PE tl přes 6 do 9 mm DN přes 22 do 45 mm</t>
  </si>
  <si>
    <t>1201544036</t>
  </si>
  <si>
    <t>27</t>
  </si>
  <si>
    <t>722181242</t>
  </si>
  <si>
    <t>Ochrana vodovodního potrubí přilepenými termoizolačními trubicemi z PE tl přes 13 do 20 mm DN přes 22 do 45 mm</t>
  </si>
  <si>
    <t>1536519803</t>
  </si>
  <si>
    <t>28</t>
  </si>
  <si>
    <t>722290234</t>
  </si>
  <si>
    <t>Proplach a dezinfekce vodovodního potrubí DN do 80</t>
  </si>
  <si>
    <t>1061142733</t>
  </si>
  <si>
    <t>29</t>
  </si>
  <si>
    <t>722290246</t>
  </si>
  <si>
    <t>Zkouška těsnosti vodovodního potrubí plastového DN do 40</t>
  </si>
  <si>
    <t>-1911288784</t>
  </si>
  <si>
    <t>30</t>
  </si>
  <si>
    <t>722X01</t>
  </si>
  <si>
    <t>Napojení na stavající rozvod vody</t>
  </si>
  <si>
    <t>1256052507</t>
  </si>
  <si>
    <t>31</t>
  </si>
  <si>
    <t>998722311</t>
  </si>
  <si>
    <t>Přesun hmot procentní pro vnitřní vodovod ruční v objektech v do 6 m</t>
  </si>
  <si>
    <t>-1127507621</t>
  </si>
  <si>
    <t>725</t>
  </si>
  <si>
    <t>Zdravotechnika - zařizovací předměty</t>
  </si>
  <si>
    <t>32</t>
  </si>
  <si>
    <t>725110814</t>
  </si>
  <si>
    <t>Demontáž klozetu Kombi</t>
  </si>
  <si>
    <t>-932458311</t>
  </si>
  <si>
    <t>B06</t>
  </si>
  <si>
    <t>m.č. 1.04</t>
  </si>
  <si>
    <t>33</t>
  </si>
  <si>
    <t>72511217R</t>
  </si>
  <si>
    <t>Kombi klozeti s hlubokým splachováním zvýšený s nádržkou - pro invalidy</t>
  </si>
  <si>
    <t>-1036831279</t>
  </si>
  <si>
    <t>ZTI01</t>
  </si>
  <si>
    <t>34</t>
  </si>
  <si>
    <t>725122813</t>
  </si>
  <si>
    <t>Demontáž pisoárových stání s nádrží a jedním záchodkem</t>
  </si>
  <si>
    <t>-942298864</t>
  </si>
  <si>
    <t>B07</t>
  </si>
  <si>
    <t>m.č 1.03</t>
  </si>
  <si>
    <t>1*2</t>
  </si>
  <si>
    <t>35</t>
  </si>
  <si>
    <t>725210821</t>
  </si>
  <si>
    <t>Demontáž umyvadel bez výtokových armatur</t>
  </si>
  <si>
    <t>-736188400</t>
  </si>
  <si>
    <t>B08</t>
  </si>
  <si>
    <t>36</t>
  </si>
  <si>
    <t>72521160R</t>
  </si>
  <si>
    <t>Umyvadlo keramické bílé šířky 640x550 mm bez krytu na sifon připevněné na stěnu šrouby - pro invalidy</t>
  </si>
  <si>
    <t>1685769193</t>
  </si>
  <si>
    <t>ZTI02</t>
  </si>
  <si>
    <t>37</t>
  </si>
  <si>
    <t>725241513</t>
  </si>
  <si>
    <t xml:space="preserve">Vanička sprchová keramická čtvercová 900x900 mm - nízka </t>
  </si>
  <si>
    <t>-713264228</t>
  </si>
  <si>
    <t>ZTI03</t>
  </si>
  <si>
    <t>38</t>
  </si>
  <si>
    <t>725291668</t>
  </si>
  <si>
    <t>Montáž madla invalidního rovného</t>
  </si>
  <si>
    <t>-2025111359</t>
  </si>
  <si>
    <t>39</t>
  </si>
  <si>
    <t>55147053</t>
  </si>
  <si>
    <t>madlo invalidní rovné bílé 600mm</t>
  </si>
  <si>
    <t>-645386227</t>
  </si>
  <si>
    <t>40</t>
  </si>
  <si>
    <t>725291670</t>
  </si>
  <si>
    <t>Montáž madla invalidního krakorcového sklopného</t>
  </si>
  <si>
    <t>2120631639</t>
  </si>
  <si>
    <t>41</t>
  </si>
  <si>
    <t>55147060</t>
  </si>
  <si>
    <t>madlo invalidní krakorcové sklopné bílé 600mm</t>
  </si>
  <si>
    <t>-1860471598</t>
  </si>
  <si>
    <t>42</t>
  </si>
  <si>
    <t>725813111</t>
  </si>
  <si>
    <t>Ventil rohový bez připojovací trubičky nebo flexi hadičky G 1/2"</t>
  </si>
  <si>
    <t>606111944</t>
  </si>
  <si>
    <t>43</t>
  </si>
  <si>
    <t>725820802</t>
  </si>
  <si>
    <t>Demontáž baterie stojánkové do jednoho otvoru</t>
  </si>
  <si>
    <t>1979829603</t>
  </si>
  <si>
    <t>44</t>
  </si>
  <si>
    <t>72582261R</t>
  </si>
  <si>
    <t>Baterie umyvadlová stojánková páková s výpustí pro invalidy</t>
  </si>
  <si>
    <t>-1324849068</t>
  </si>
  <si>
    <t>1*1</t>
  </si>
  <si>
    <t>45</t>
  </si>
  <si>
    <t>725841312</t>
  </si>
  <si>
    <t>Baterie sprchová nástěnná páková</t>
  </si>
  <si>
    <t>-506477548</t>
  </si>
  <si>
    <t>46</t>
  </si>
  <si>
    <t>725860811</t>
  </si>
  <si>
    <t>Demontáž uzávěrů zápachu jednoduchých</t>
  </si>
  <si>
    <t>244933182</t>
  </si>
  <si>
    <t>47</t>
  </si>
  <si>
    <t>725861101</t>
  </si>
  <si>
    <t>Zápachová uzávěrka pro umyvadla DN 32</t>
  </si>
  <si>
    <t>-1736986901</t>
  </si>
  <si>
    <t>48</t>
  </si>
  <si>
    <t>725865311</t>
  </si>
  <si>
    <t>Zápachová uzávěrka sprchových van DN 40/50 s kulovým kloubem na odtoku</t>
  </si>
  <si>
    <t>-1869153196</t>
  </si>
  <si>
    <t>49</t>
  </si>
  <si>
    <t>998725311</t>
  </si>
  <si>
    <t>Přesun hmot procentní pro zařizovací předměty ruční v objektech v do 6 m</t>
  </si>
  <si>
    <t>-418326364</t>
  </si>
  <si>
    <t>741</t>
  </si>
  <si>
    <t>Elektroinstalace</t>
  </si>
  <si>
    <t>50</t>
  </si>
  <si>
    <t>741X01</t>
  </si>
  <si>
    <t>Úprava elektroinstací vč. stavebních přípomocí</t>
  </si>
  <si>
    <t>564045665</t>
  </si>
  <si>
    <t>763</t>
  </si>
  <si>
    <t>Konstrukce suché výstavby</t>
  </si>
  <si>
    <t>51</t>
  </si>
  <si>
    <t>763111437</t>
  </si>
  <si>
    <t>SDK příčka tl 150 mm profil CW+UW 100 desky 2xH2 12,5 s izolací EI 60 Rw do 56 dB</t>
  </si>
  <si>
    <t>775164041</t>
  </si>
  <si>
    <t>m.č. 1.06/1.07</t>
  </si>
  <si>
    <t>52</t>
  </si>
  <si>
    <t>763181311</t>
  </si>
  <si>
    <t>Montáž jednokřídlové kovové zárubně do SDK příčky</t>
  </si>
  <si>
    <t>257340124</t>
  </si>
  <si>
    <t>53</t>
  </si>
  <si>
    <t>55331596</t>
  </si>
  <si>
    <t>zárubeň jednokřídlá ocelová pro sádrokartonové příčky tl stěny 110-150mm rozměru 900/1970, 2100mm vč. povrcvhové úpravy</t>
  </si>
  <si>
    <t>1872076817</t>
  </si>
  <si>
    <t>54</t>
  </si>
  <si>
    <t>763181423</t>
  </si>
  <si>
    <t>Ztužující výplň otvoru pro dveře s UA a UW profilem pro příčky přes 3,75 do 4,25 m</t>
  </si>
  <si>
    <t>-744199496</t>
  </si>
  <si>
    <t>pro D02</t>
  </si>
  <si>
    <t>55</t>
  </si>
  <si>
    <t>998763511</t>
  </si>
  <si>
    <t>Přesun hmot procentní pro konstrukce montované z desek ruční v objektech v do 6 m</t>
  </si>
  <si>
    <t>-2074963051</t>
  </si>
  <si>
    <t>766</t>
  </si>
  <si>
    <t>Konstrukce truhlářské</t>
  </si>
  <si>
    <t>56</t>
  </si>
  <si>
    <t>766691914</t>
  </si>
  <si>
    <t>Vyvěšení nebo zavěšení dřevěných křídel dveří pl do 2 m2</t>
  </si>
  <si>
    <t>1326522972</t>
  </si>
  <si>
    <t>B02</t>
  </si>
  <si>
    <t>B04</t>
  </si>
  <si>
    <t>57</t>
  </si>
  <si>
    <t>766D01</t>
  </si>
  <si>
    <t>Dodávka a montáž vstupních plastových dveří D01 1550x1970, zateplené, bezpečnostní kování, uzamykatelný zámek, madla a aktivního křídla pro vjezd vozíčkáře</t>
  </si>
  <si>
    <t>1930262024</t>
  </si>
  <si>
    <t>D01</t>
  </si>
  <si>
    <t>58</t>
  </si>
  <si>
    <t>766D02</t>
  </si>
  <si>
    <t>Dodávka a montáž dveří D02 900x1970, dřevěné hladké RAL 9016, kování klika/klika, dózický zámek, madlo pro handikopavané osyby</t>
  </si>
  <si>
    <t>1632558623</t>
  </si>
  <si>
    <t>1*3</t>
  </si>
  <si>
    <t>59</t>
  </si>
  <si>
    <t>998766311</t>
  </si>
  <si>
    <t>Přesun hmot procentní pro kce truhlářské ruční v objektech v do 6 m</t>
  </si>
  <si>
    <t>-317708900</t>
  </si>
  <si>
    <t>767</t>
  </si>
  <si>
    <t>Konstrukce zámečnické</t>
  </si>
  <si>
    <t>60</t>
  </si>
  <si>
    <t>767641800</t>
  </si>
  <si>
    <t>Demontáž zárubní dveří odřezáním plochy do 2,5 m2</t>
  </si>
  <si>
    <t>-1197407</t>
  </si>
  <si>
    <t>B05</t>
  </si>
  <si>
    <t>771</t>
  </si>
  <si>
    <t>Podlahy z dlaždic</t>
  </si>
  <si>
    <t>61</t>
  </si>
  <si>
    <t>771111011</t>
  </si>
  <si>
    <t>Vysátí podkladu před pokládkou dlažby</t>
  </si>
  <si>
    <t>786334025</t>
  </si>
  <si>
    <t>P01</t>
  </si>
  <si>
    <t>62</t>
  </si>
  <si>
    <t>771121011</t>
  </si>
  <si>
    <t>Nátěr penetrační na podlahu</t>
  </si>
  <si>
    <t>-2016759841</t>
  </si>
  <si>
    <t>63</t>
  </si>
  <si>
    <t>771121025</t>
  </si>
  <si>
    <t>Broušení stávajícího podkladu před litím stěrky před pokládkou dlažby</t>
  </si>
  <si>
    <t>2049506843</t>
  </si>
  <si>
    <t>64</t>
  </si>
  <si>
    <t>77115101R</t>
  </si>
  <si>
    <t>Samonivelační stěrka podlah pevnosti 20 MPa tl přes 5 do 20 mm</t>
  </si>
  <si>
    <t>-1692331269</t>
  </si>
  <si>
    <t>65</t>
  </si>
  <si>
    <t>771573810</t>
  </si>
  <si>
    <t>Demontáž podlah z dlaždic keramických lepených</t>
  </si>
  <si>
    <t>1161269094</t>
  </si>
  <si>
    <t>B03</t>
  </si>
  <si>
    <t>9,5</t>
  </si>
  <si>
    <t>66</t>
  </si>
  <si>
    <t>771574416</t>
  </si>
  <si>
    <t>Montáž podlah keramických hladkých lepených cementovým flexibilním lepidlem přes 9 do 12 ks/m2</t>
  </si>
  <si>
    <t>-74185790</t>
  </si>
  <si>
    <t>67</t>
  </si>
  <si>
    <t>59761160</t>
  </si>
  <si>
    <t>dlažba keramická slinutá mrazuvzdorná povrch hladký/matný tl do 10mm přes 9 do 12ks/m2</t>
  </si>
  <si>
    <t>1744413640</t>
  </si>
  <si>
    <t>11,076*1,1 'Přepočtené koeficientem množství</t>
  </si>
  <si>
    <t>68</t>
  </si>
  <si>
    <t>771591112</t>
  </si>
  <si>
    <t>Izolace pod dlažbu nátěrem nebo stěrkou ve dvou vrstvách</t>
  </si>
  <si>
    <t>-177523742</t>
  </si>
  <si>
    <t>69</t>
  </si>
  <si>
    <t>771591115</t>
  </si>
  <si>
    <t>Podlahy spárování silikonem</t>
  </si>
  <si>
    <t>520350932</t>
  </si>
  <si>
    <t>2,82*2</t>
  </si>
  <si>
    <t>2,2*2</t>
  </si>
  <si>
    <t>-0,9*2</t>
  </si>
  <si>
    <t>1,8*2</t>
  </si>
  <si>
    <t>-0,9</t>
  </si>
  <si>
    <t>70</t>
  </si>
  <si>
    <t>771591241</t>
  </si>
  <si>
    <t>Izolace těsnícími pásy vnitřní kout</t>
  </si>
  <si>
    <t>-1845014503</t>
  </si>
  <si>
    <t>1*5</t>
  </si>
  <si>
    <t>1*4</t>
  </si>
  <si>
    <t>71</t>
  </si>
  <si>
    <t>771591242</t>
  </si>
  <si>
    <t>Izolace těsnícími pásy vnější roh</t>
  </si>
  <si>
    <t>-1029305241</t>
  </si>
  <si>
    <t>72</t>
  </si>
  <si>
    <t>771591264</t>
  </si>
  <si>
    <t>Izolace těsnícími pásy mezi podlahou a stěnou</t>
  </si>
  <si>
    <t>1448323885</t>
  </si>
  <si>
    <t>73</t>
  </si>
  <si>
    <t>998771311</t>
  </si>
  <si>
    <t>Přesun hmot procentní pro podlahy z dlaždic ruční v objektech v do 6 m</t>
  </si>
  <si>
    <t>-460257299</t>
  </si>
  <si>
    <t>781</t>
  </si>
  <si>
    <t>Dokončovací práce - obklady</t>
  </si>
  <si>
    <t>74</t>
  </si>
  <si>
    <t>781121011</t>
  </si>
  <si>
    <t>Nátěr penetrační na stěnu</t>
  </si>
  <si>
    <t>-795273898</t>
  </si>
  <si>
    <t>(2,2*2,1)*2</t>
  </si>
  <si>
    <t>(2,82*2,1)*2</t>
  </si>
  <si>
    <t>-(1*2,02)*2</t>
  </si>
  <si>
    <t>(2,82*1,5)*2</t>
  </si>
  <si>
    <t>(1,8*1,5)*2</t>
  </si>
  <si>
    <t>((0,2*0,2)*2)*2</t>
  </si>
  <si>
    <t>-1*1,5</t>
  </si>
  <si>
    <t>-(0,9*0,2)*2</t>
  </si>
  <si>
    <t>75</t>
  </si>
  <si>
    <t>781131112</t>
  </si>
  <si>
    <t>Izolace pod obklad nátěrem nebo stěrkou ve dvou vrstvách</t>
  </si>
  <si>
    <t>-155947167</t>
  </si>
  <si>
    <t>(2,2*0,3)*2</t>
  </si>
  <si>
    <t>(2,82*0,3)*2</t>
  </si>
  <si>
    <t>-(1*0,3)*2</t>
  </si>
  <si>
    <t>(1,8*0,3)*2</t>
  </si>
  <si>
    <t>-1*0,3</t>
  </si>
  <si>
    <t>76</t>
  </si>
  <si>
    <t>781131232</t>
  </si>
  <si>
    <t>Izolace pod obklad těsnícími pásy pro styčné nebo dilatační spáry</t>
  </si>
  <si>
    <t>-437358902</t>
  </si>
  <si>
    <t>2,1*2</t>
  </si>
  <si>
    <t>77</t>
  </si>
  <si>
    <t>781151031</t>
  </si>
  <si>
    <t>Celoplošné vyrovnání podkladu stěrkou tl 3 mm</t>
  </si>
  <si>
    <t>-993500194</t>
  </si>
  <si>
    <t>2,82*2,1</t>
  </si>
  <si>
    <t>2,82*1,5</t>
  </si>
  <si>
    <t>78</t>
  </si>
  <si>
    <t>781151041</t>
  </si>
  <si>
    <t>Příplatek k cenám celoplošné vyrovnání stěrkou za každý další 1 mm přes tl 3 mm</t>
  </si>
  <si>
    <t>889841608</t>
  </si>
  <si>
    <t>21,432*2</t>
  </si>
  <si>
    <t>79</t>
  </si>
  <si>
    <t>781472216</t>
  </si>
  <si>
    <t>Montáž obkladů keramických hladkých lepených cementovým flexibilním lepidlem přes 9 do 12 ks/m2</t>
  </si>
  <si>
    <t>-532092381</t>
  </si>
  <si>
    <t>80</t>
  </si>
  <si>
    <t>1451055194</t>
  </si>
  <si>
    <t>29,564*1,1 'Přepočtené koeficientem množství</t>
  </si>
  <si>
    <t>81</t>
  </si>
  <si>
    <t>781473810</t>
  </si>
  <si>
    <t>Demontáž obkladů z obkladaček keramických lepených</t>
  </si>
  <si>
    <t>-371434929</t>
  </si>
  <si>
    <t>4,01*1,5</t>
  </si>
  <si>
    <t>2,72*1,9</t>
  </si>
  <si>
    <t>0,895*1,9</t>
  </si>
  <si>
    <t>(0,91*1,9)*2</t>
  </si>
  <si>
    <t>1,4*1,5</t>
  </si>
  <si>
    <t>0,845*1,5</t>
  </si>
  <si>
    <t>1,15*1,5</t>
  </si>
  <si>
    <t>82</t>
  </si>
  <si>
    <t>781492211</t>
  </si>
  <si>
    <t>Montáž profilů rohových lepených flexibilním cementovým lepidlem</t>
  </si>
  <si>
    <t>982619920</t>
  </si>
  <si>
    <t>2,1</t>
  </si>
  <si>
    <t>0,9*2</t>
  </si>
  <si>
    <t>(0,2*2)*2</t>
  </si>
  <si>
    <t>83</t>
  </si>
  <si>
    <t>19416014</t>
  </si>
  <si>
    <t>lišta ukončovací nerezová 8mm</t>
  </si>
  <si>
    <t>911546151</t>
  </si>
  <si>
    <t>4,7*1,05 'Přepočtené koeficientem množství</t>
  </si>
  <si>
    <t>84</t>
  </si>
  <si>
    <t>781495115</t>
  </si>
  <si>
    <t>Spárování vnitřních obkladů silikonem</t>
  </si>
  <si>
    <t>-2050779810</t>
  </si>
  <si>
    <t>2,1*5</t>
  </si>
  <si>
    <t>2,1*4</t>
  </si>
  <si>
    <t>(0,2*4)*2</t>
  </si>
  <si>
    <t>85</t>
  </si>
  <si>
    <t>998781311</t>
  </si>
  <si>
    <t>Přesun hmot procentní pro obklady keramické ruční v objektech v do 6 m</t>
  </si>
  <si>
    <t>-2109781289</t>
  </si>
  <si>
    <t>784</t>
  </si>
  <si>
    <t>Dokončovací práce - malby a tapety</t>
  </si>
  <si>
    <t>86</t>
  </si>
  <si>
    <t>784121003</t>
  </si>
  <si>
    <t>Oškrabání malby v místnostech v přes 3,80 do 5,00 m</t>
  </si>
  <si>
    <t>487404034</t>
  </si>
  <si>
    <t>m.č. 1.01</t>
  </si>
  <si>
    <t>(2,085*4)*2</t>
  </si>
  <si>
    <t>(1,16*4)*2</t>
  </si>
  <si>
    <t>-1,55*2,02</t>
  </si>
  <si>
    <t>-1,6*2,02</t>
  </si>
  <si>
    <t>strop</t>
  </si>
  <si>
    <t>(2,365*4)*2</t>
  </si>
  <si>
    <t>(3,04*4)*2</t>
  </si>
  <si>
    <t>-1,65*2,02</t>
  </si>
  <si>
    <t>(-0,9*2,02)*3</t>
  </si>
  <si>
    <t>4,01*2,5</t>
  </si>
  <si>
    <t>1,42*2,5</t>
  </si>
  <si>
    <t>2,72*2,1</t>
  </si>
  <si>
    <t>0,895*2,1</t>
  </si>
  <si>
    <t>(0,91*2,1)*2</t>
  </si>
  <si>
    <t>ostění a nadpraží</t>
  </si>
  <si>
    <t>0,765*0,25</t>
  </si>
  <si>
    <t>(1,47*0,25)*2</t>
  </si>
  <si>
    <t>-0,765*1,47</t>
  </si>
  <si>
    <t>-0,9*0,12</t>
  </si>
  <si>
    <t>1,15*2,5</t>
  </si>
  <si>
    <t>0,845*2,5</t>
  </si>
  <si>
    <t>87</t>
  </si>
  <si>
    <t>784181103</t>
  </si>
  <si>
    <t>Základní akrylátová jednonásobná bezbarvá penetrace podkladu v místnostech v přes 3,80 do 5,00 m</t>
  </si>
  <si>
    <t>-1108480385</t>
  </si>
  <si>
    <t>(2,82*1,9)*2</t>
  </si>
  <si>
    <t>(2,82*2,5)*2</t>
  </si>
  <si>
    <t>-1*0,52</t>
  </si>
  <si>
    <t>88</t>
  </si>
  <si>
    <t>784221103</t>
  </si>
  <si>
    <t>Dvojnásobné bílé malby ze směsí za sucha dobře otěruvzdorných v místnostech přes 3,80 do 5,00 m</t>
  </si>
  <si>
    <t>536264719</t>
  </si>
  <si>
    <t>2,82*0,4</t>
  </si>
  <si>
    <t>2,82*1</t>
  </si>
  <si>
    <t>OST</t>
  </si>
  <si>
    <t>Ostatní</t>
  </si>
  <si>
    <t>89</t>
  </si>
  <si>
    <t>OST-INV 01</t>
  </si>
  <si>
    <t>Dodávka a montáž šikmá zvedací schodišťová plošina 800x1050 munuální sklápění, ovládání na plošině a nástupištích vč. el. rozvaděče, připojení a stavebních přípomocí - viz. specifikace dle PD</t>
  </si>
  <si>
    <t>262144</t>
  </si>
  <si>
    <t>-1745499602</t>
  </si>
  <si>
    <t>90</t>
  </si>
  <si>
    <t>OST-INV 02</t>
  </si>
  <si>
    <t>Dodávka a montáž šikmá zvedací rampová plošina 800/1050 manuální sklápění, délka 8500mm, sklon rampy 18'%, ovládání na plošině a nástupištích vč. el. rozvaděče a připojení - viz. specifikace dle PD</t>
  </si>
  <si>
    <t>359874826</t>
  </si>
  <si>
    <t>SO02 - Vedlejší rozpočtové náklady</t>
  </si>
  <si>
    <t>VRN - Vedlejší rozpočtové náklady</t>
  </si>
  <si>
    <t>VRN</t>
  </si>
  <si>
    <t>030001000</t>
  </si>
  <si>
    <t>Zařízení staveniště</t>
  </si>
  <si>
    <t>1024</t>
  </si>
  <si>
    <t>1197779207</t>
  </si>
  <si>
    <t>045002000</t>
  </si>
  <si>
    <t>Kompletační a koordinační činnost</t>
  </si>
  <si>
    <t>-1633444920</t>
  </si>
  <si>
    <t>065002000</t>
  </si>
  <si>
    <t>Mimostaveništní doprava materiálů, výrobků a strojů</t>
  </si>
  <si>
    <t>-1038128177</t>
  </si>
  <si>
    <t>09000100R</t>
  </si>
  <si>
    <t>Provádění průběžného úklidu</t>
  </si>
  <si>
    <t>-722323481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</si>
</sst>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2024-114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REKONSTRUKCE SPORTOVIŠŤ ZŠ JESENIOVA - ZAJIŠTĚNÍ PŘÍSTUPNOSTI PRO HANDICAPOVANÉ OSOBY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Jeseniova 96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29. 11. 2024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Městská část Praha 3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 Jan Jedlička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103" t="s">
        <v>80</v>
      </c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'SO01 - Prováděné práce'!J30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ROUND(SUM(AV95:AW95),2)</f>
        <v>0</v>
      </c>
      <c r="AU95" s="112">
        <f>'SO01 - Prováděné práce'!P133</f>
        <v>0</v>
      </c>
      <c r="AV95" s="111">
        <f>'SO01 - Prováděné práce'!J33</f>
        <v>0</v>
      </c>
      <c r="AW95" s="111">
        <f>'SO01 - Prováděné práce'!J34</f>
        <v>0</v>
      </c>
      <c r="AX95" s="111">
        <f>'SO01 - Prováděné práce'!J35</f>
        <v>0</v>
      </c>
      <c r="AY95" s="111">
        <f>'SO01 - Prováděné práce'!J36</f>
        <v>0</v>
      </c>
      <c r="AZ95" s="111">
        <f>'SO01 - Prováděné práce'!F33</f>
        <v>0</v>
      </c>
      <c r="BA95" s="111">
        <f>'SO01 - Prováděné práce'!F34</f>
        <v>0</v>
      </c>
      <c r="BB95" s="111">
        <f>'SO01 - Prováděné práce'!F35</f>
        <v>0</v>
      </c>
      <c r="BC95" s="111">
        <f>'SO01 - Prováděné práce'!F36</f>
        <v>0</v>
      </c>
      <c r="BD95" s="113">
        <f>'SO01 - Prováděné práce'!F37</f>
        <v>0</v>
      </c>
      <c r="BE95" s="7"/>
      <c r="BT95" s="114" t="s">
        <v>84</v>
      </c>
      <c r="BV95" s="114" t="s">
        <v>78</v>
      </c>
      <c r="BW95" s="114" t="s">
        <v>85</v>
      </c>
      <c r="BX95" s="114" t="s">
        <v>4</v>
      </c>
      <c r="CL95" s="114" t="s">
        <v>1</v>
      </c>
      <c r="CM95" s="114" t="s">
        <v>86</v>
      </c>
    </row>
    <row r="96" s="7" customFormat="1" ht="16.5" customHeight="1">
      <c r="A96" s="103" t="s">
        <v>80</v>
      </c>
      <c r="B96" s="104"/>
      <c r="C96" s="105"/>
      <c r="D96" s="106" t="s">
        <v>87</v>
      </c>
      <c r="E96" s="106"/>
      <c r="F96" s="106"/>
      <c r="G96" s="106"/>
      <c r="H96" s="106"/>
      <c r="I96" s="107"/>
      <c r="J96" s="106" t="s">
        <v>88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'SO02 - Vedlejší rozpočtov...'!J30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5">
        <v>0</v>
      </c>
      <c r="AT96" s="116">
        <f>ROUND(SUM(AV96:AW96),2)</f>
        <v>0</v>
      </c>
      <c r="AU96" s="117">
        <f>'SO02 - Vedlejší rozpočtov...'!P117</f>
        <v>0</v>
      </c>
      <c r="AV96" s="116">
        <f>'SO02 - Vedlejší rozpočtov...'!J33</f>
        <v>0</v>
      </c>
      <c r="AW96" s="116">
        <f>'SO02 - Vedlejší rozpočtov...'!J34</f>
        <v>0</v>
      </c>
      <c r="AX96" s="116">
        <f>'SO02 - Vedlejší rozpočtov...'!J35</f>
        <v>0</v>
      </c>
      <c r="AY96" s="116">
        <f>'SO02 - Vedlejší rozpočtov...'!J36</f>
        <v>0</v>
      </c>
      <c r="AZ96" s="116">
        <f>'SO02 - Vedlejší rozpočtov...'!F33</f>
        <v>0</v>
      </c>
      <c r="BA96" s="116">
        <f>'SO02 - Vedlejší rozpočtov...'!F34</f>
        <v>0</v>
      </c>
      <c r="BB96" s="116">
        <f>'SO02 - Vedlejší rozpočtov...'!F35</f>
        <v>0</v>
      </c>
      <c r="BC96" s="116">
        <f>'SO02 - Vedlejší rozpočtov...'!F36</f>
        <v>0</v>
      </c>
      <c r="BD96" s="118">
        <f>'SO02 - Vedlejší rozpočtov...'!F37</f>
        <v>0</v>
      </c>
      <c r="BE96" s="7"/>
      <c r="BT96" s="114" t="s">
        <v>84</v>
      </c>
      <c r="BV96" s="114" t="s">
        <v>78</v>
      </c>
      <c r="BW96" s="114" t="s">
        <v>89</v>
      </c>
      <c r="BX96" s="114" t="s">
        <v>4</v>
      </c>
      <c r="CL96" s="114" t="s">
        <v>1</v>
      </c>
      <c r="CM96" s="114" t="s">
        <v>86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Prováděné práce'!C2" display="/"/>
    <hyperlink ref="A9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90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REKONSTRUKCE SPORTOVIŠŤ ZŠ JESENIOVA - ZAJIŠTĚNÍ PŘÍSTUPNOSTI PRO HANDICAPOVANÉ OSOBY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91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29. 11. 2024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ROUND(J133,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ROUND((SUM(BE133:BE735)),  2)</f>
        <v>0</v>
      </c>
      <c r="G33" s="37"/>
      <c r="H33" s="37"/>
      <c r="I33" s="127">
        <v>0.20999999999999999</v>
      </c>
      <c r="J33" s="126">
        <f>ROUND(((SUM(BE133:BE735))*I33),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ROUND((SUM(BF133:BF735)),  2)</f>
        <v>0</v>
      </c>
      <c r="G34" s="37"/>
      <c r="H34" s="37"/>
      <c r="I34" s="127">
        <v>0.12</v>
      </c>
      <c r="J34" s="126">
        <f>ROUND(((SUM(BF133:BF735))*I34),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ROUND((SUM(BG133:BG735)),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ROUND((SUM(BH133:BH735)),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ROUND((SUM(BI133:BI735)),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REKONSTRUKCE SPORTOVIŠŤ ZŠ JESENIOVA - ZAJIŠTĚNÍ PŘÍSTUPNOSTI PRO HANDICAPOVANÉ OSOBY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SO01 - Prováděné práce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Jeseniova 96</v>
      </c>
      <c r="G89" s="37"/>
      <c r="H89" s="37"/>
      <c r="I89" s="31" t="s">
        <v>22</v>
      </c>
      <c r="J89" s="68" t="str">
        <f>IF(J12="","",J12)</f>
        <v>29. 11. 2024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Městská část Praha 3</v>
      </c>
      <c r="G91" s="37"/>
      <c r="H91" s="37"/>
      <c r="I91" s="31" t="s">
        <v>30</v>
      </c>
      <c r="J91" s="35" t="str">
        <f>E21</f>
        <v>ING. Jan Jedlička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94</v>
      </c>
      <c r="D94" s="128"/>
      <c r="E94" s="128"/>
      <c r="F94" s="128"/>
      <c r="G94" s="128"/>
      <c r="H94" s="128"/>
      <c r="I94" s="128"/>
      <c r="J94" s="137" t="s">
        <v>95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96</v>
      </c>
      <c r="D96" s="37"/>
      <c r="E96" s="37"/>
      <c r="F96" s="37"/>
      <c r="G96" s="37"/>
      <c r="H96" s="37"/>
      <c r="I96" s="37"/>
      <c r="J96" s="95">
        <f>J133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97</v>
      </c>
    </row>
    <row r="97" s="9" customFormat="1" ht="24.96" customHeight="1">
      <c r="A97" s="9"/>
      <c r="B97" s="139"/>
      <c r="C97" s="9"/>
      <c r="D97" s="140" t="s">
        <v>98</v>
      </c>
      <c r="E97" s="141"/>
      <c r="F97" s="141"/>
      <c r="G97" s="141"/>
      <c r="H97" s="141"/>
      <c r="I97" s="141"/>
      <c r="J97" s="142">
        <f>J134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99</v>
      </c>
      <c r="E98" s="145"/>
      <c r="F98" s="145"/>
      <c r="G98" s="145"/>
      <c r="H98" s="145"/>
      <c r="I98" s="145"/>
      <c r="J98" s="146">
        <f>J135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100</v>
      </c>
      <c r="E99" s="145"/>
      <c r="F99" s="145"/>
      <c r="G99" s="145"/>
      <c r="H99" s="145"/>
      <c r="I99" s="145"/>
      <c r="J99" s="146">
        <f>J194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101</v>
      </c>
      <c r="E100" s="145"/>
      <c r="F100" s="145"/>
      <c r="G100" s="145"/>
      <c r="H100" s="145"/>
      <c r="I100" s="145"/>
      <c r="J100" s="146">
        <f>J228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102</v>
      </c>
      <c r="E101" s="145"/>
      <c r="F101" s="145"/>
      <c r="G101" s="145"/>
      <c r="H101" s="145"/>
      <c r="I101" s="145"/>
      <c r="J101" s="146">
        <f>J239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9"/>
      <c r="C102" s="9"/>
      <c r="D102" s="140" t="s">
        <v>103</v>
      </c>
      <c r="E102" s="141"/>
      <c r="F102" s="141"/>
      <c r="G102" s="141"/>
      <c r="H102" s="141"/>
      <c r="I102" s="141"/>
      <c r="J102" s="142">
        <f>J241</f>
        <v>0</v>
      </c>
      <c r="K102" s="9"/>
      <c r="L102" s="13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3"/>
      <c r="C103" s="10"/>
      <c r="D103" s="144" t="s">
        <v>104</v>
      </c>
      <c r="E103" s="145"/>
      <c r="F103" s="145"/>
      <c r="G103" s="145"/>
      <c r="H103" s="145"/>
      <c r="I103" s="145"/>
      <c r="J103" s="146">
        <f>J242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105</v>
      </c>
      <c r="E104" s="145"/>
      <c r="F104" s="145"/>
      <c r="G104" s="145"/>
      <c r="H104" s="145"/>
      <c r="I104" s="145"/>
      <c r="J104" s="146">
        <f>J263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106</v>
      </c>
      <c r="E105" s="145"/>
      <c r="F105" s="145"/>
      <c r="G105" s="145"/>
      <c r="H105" s="145"/>
      <c r="I105" s="145"/>
      <c r="J105" s="146">
        <f>J292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107</v>
      </c>
      <c r="E106" s="145"/>
      <c r="F106" s="145"/>
      <c r="G106" s="145"/>
      <c r="H106" s="145"/>
      <c r="I106" s="145"/>
      <c r="J106" s="146">
        <f>J374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108</v>
      </c>
      <c r="E107" s="145"/>
      <c r="F107" s="145"/>
      <c r="G107" s="145"/>
      <c r="H107" s="145"/>
      <c r="I107" s="145"/>
      <c r="J107" s="146">
        <f>J376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109</v>
      </c>
      <c r="E108" s="145"/>
      <c r="F108" s="145"/>
      <c r="G108" s="145"/>
      <c r="H108" s="145"/>
      <c r="I108" s="145"/>
      <c r="J108" s="146">
        <f>J395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110</v>
      </c>
      <c r="E109" s="145"/>
      <c r="F109" s="145"/>
      <c r="G109" s="145"/>
      <c r="H109" s="145"/>
      <c r="I109" s="145"/>
      <c r="J109" s="146">
        <f>J411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111</v>
      </c>
      <c r="E110" s="145"/>
      <c r="F110" s="145"/>
      <c r="G110" s="145"/>
      <c r="H110" s="145"/>
      <c r="I110" s="145"/>
      <c r="J110" s="146">
        <f>J418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112</v>
      </c>
      <c r="E111" s="145"/>
      <c r="F111" s="145"/>
      <c r="G111" s="145"/>
      <c r="H111" s="145"/>
      <c r="I111" s="145"/>
      <c r="J111" s="146">
        <f>J509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113</v>
      </c>
      <c r="E112" s="145"/>
      <c r="F112" s="145"/>
      <c r="G112" s="145"/>
      <c r="H112" s="145"/>
      <c r="I112" s="145"/>
      <c r="J112" s="146">
        <f>J618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39"/>
      <c r="C113" s="9"/>
      <c r="D113" s="140" t="s">
        <v>114</v>
      </c>
      <c r="E113" s="141"/>
      <c r="F113" s="141"/>
      <c r="G113" s="141"/>
      <c r="H113" s="141"/>
      <c r="I113" s="141"/>
      <c r="J113" s="142">
        <f>J733</f>
        <v>0</v>
      </c>
      <c r="K113" s="9"/>
      <c r="L113" s="13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115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6.25" customHeight="1">
      <c r="A123" s="37"/>
      <c r="B123" s="38"/>
      <c r="C123" s="37"/>
      <c r="D123" s="37"/>
      <c r="E123" s="120" t="str">
        <f>E7</f>
        <v>REKONSTRUKCE SPORTOVIŠŤ ZŠ JESENIOVA - ZAJIŠTĚNÍ PŘÍSTUPNOSTI PRO HANDICAPOVANÉ OSOBY</v>
      </c>
      <c r="F123" s="31"/>
      <c r="G123" s="31"/>
      <c r="H123" s="31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91</v>
      </c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66" t="str">
        <f>E9</f>
        <v>SO01 - Prováděné práce</v>
      </c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7"/>
      <c r="E127" s="37"/>
      <c r="F127" s="26" t="str">
        <f>F12</f>
        <v>Jeseniova 96</v>
      </c>
      <c r="G127" s="37"/>
      <c r="H127" s="37"/>
      <c r="I127" s="31" t="s">
        <v>22</v>
      </c>
      <c r="J127" s="68" t="str">
        <f>IF(J12="","",J12)</f>
        <v>29. 11. 2024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7"/>
      <c r="E129" s="37"/>
      <c r="F129" s="26" t="str">
        <f>E15</f>
        <v>Městská část Praha 3</v>
      </c>
      <c r="G129" s="37"/>
      <c r="H129" s="37"/>
      <c r="I129" s="31" t="s">
        <v>30</v>
      </c>
      <c r="J129" s="35" t="str">
        <f>E21</f>
        <v>ING. Jan Jedlička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7"/>
      <c r="E130" s="37"/>
      <c r="F130" s="26" t="str">
        <f>IF(E18="","",E18)</f>
        <v>Vyplň údaj</v>
      </c>
      <c r="G130" s="37"/>
      <c r="H130" s="37"/>
      <c r="I130" s="31" t="s">
        <v>33</v>
      </c>
      <c r="J130" s="35" t="str">
        <f>E24</f>
        <v xml:space="preserve"> 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47"/>
      <c r="B132" s="148"/>
      <c r="C132" s="149" t="s">
        <v>116</v>
      </c>
      <c r="D132" s="150" t="s">
        <v>61</v>
      </c>
      <c r="E132" s="150" t="s">
        <v>57</v>
      </c>
      <c r="F132" s="150" t="s">
        <v>58</v>
      </c>
      <c r="G132" s="150" t="s">
        <v>117</v>
      </c>
      <c r="H132" s="150" t="s">
        <v>118</v>
      </c>
      <c r="I132" s="150" t="s">
        <v>119</v>
      </c>
      <c r="J132" s="151" t="s">
        <v>95</v>
      </c>
      <c r="K132" s="152" t="s">
        <v>120</v>
      </c>
      <c r="L132" s="153"/>
      <c r="M132" s="85" t="s">
        <v>1</v>
      </c>
      <c r="N132" s="86" t="s">
        <v>40</v>
      </c>
      <c r="O132" s="86" t="s">
        <v>121</v>
      </c>
      <c r="P132" s="86" t="s">
        <v>122</v>
      </c>
      <c r="Q132" s="86" t="s">
        <v>123</v>
      </c>
      <c r="R132" s="86" t="s">
        <v>124</v>
      </c>
      <c r="S132" s="86" t="s">
        <v>125</v>
      </c>
      <c r="T132" s="87" t="s">
        <v>126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</row>
    <row r="133" s="2" customFormat="1" ht="22.8" customHeight="1">
      <c r="A133" s="37"/>
      <c r="B133" s="38"/>
      <c r="C133" s="92" t="s">
        <v>127</v>
      </c>
      <c r="D133" s="37"/>
      <c r="E133" s="37"/>
      <c r="F133" s="37"/>
      <c r="G133" s="37"/>
      <c r="H133" s="37"/>
      <c r="I133" s="37"/>
      <c r="J133" s="154">
        <f>BK133</f>
        <v>0</v>
      </c>
      <c r="K133" s="37"/>
      <c r="L133" s="38"/>
      <c r="M133" s="88"/>
      <c r="N133" s="72"/>
      <c r="O133" s="89"/>
      <c r="P133" s="155">
        <f>P134+P241+P733</f>
        <v>0</v>
      </c>
      <c r="Q133" s="89"/>
      <c r="R133" s="155">
        <f>R134+R241+R733</f>
        <v>2.9401490200000002</v>
      </c>
      <c r="S133" s="89"/>
      <c r="T133" s="156">
        <f>T134+T241+T733</f>
        <v>3.0985642599999998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75</v>
      </c>
      <c r="AU133" s="18" t="s">
        <v>97</v>
      </c>
      <c r="BK133" s="157">
        <f>BK134+BK241+BK733</f>
        <v>0</v>
      </c>
    </row>
    <row r="134" s="12" customFormat="1" ht="25.92" customHeight="1">
      <c r="A134" s="12"/>
      <c r="B134" s="158"/>
      <c r="C134" s="12"/>
      <c r="D134" s="159" t="s">
        <v>75</v>
      </c>
      <c r="E134" s="160" t="s">
        <v>128</v>
      </c>
      <c r="F134" s="160" t="s">
        <v>129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P135+P194+P228+P239</f>
        <v>0</v>
      </c>
      <c r="Q134" s="164"/>
      <c r="R134" s="165">
        <f>R135+R194+R228+R239</f>
        <v>0.69465852000000006</v>
      </c>
      <c r="S134" s="164"/>
      <c r="T134" s="166">
        <f>T135+T194+T228+T239</f>
        <v>1.9254909999999998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84</v>
      </c>
      <c r="AT134" s="167" t="s">
        <v>75</v>
      </c>
      <c r="AU134" s="167" t="s">
        <v>76</v>
      </c>
      <c r="AY134" s="159" t="s">
        <v>130</v>
      </c>
      <c r="BK134" s="168">
        <f>BK135+BK194+BK228+BK239</f>
        <v>0</v>
      </c>
    </row>
    <row r="135" s="12" customFormat="1" ht="22.8" customHeight="1">
      <c r="A135" s="12"/>
      <c r="B135" s="158"/>
      <c r="C135" s="12"/>
      <c r="D135" s="159" t="s">
        <v>75</v>
      </c>
      <c r="E135" s="169" t="s">
        <v>131</v>
      </c>
      <c r="F135" s="169" t="s">
        <v>132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SUM(P136:P193)</f>
        <v>0</v>
      </c>
      <c r="Q135" s="164"/>
      <c r="R135" s="165">
        <f>SUM(R136:R193)</f>
        <v>0.68963148000000007</v>
      </c>
      <c r="S135" s="164"/>
      <c r="T135" s="166">
        <f>SUM(T136:T193)</f>
        <v>2.7000000000000002E-05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84</v>
      </c>
      <c r="AT135" s="167" t="s">
        <v>75</v>
      </c>
      <c r="AU135" s="167" t="s">
        <v>84</v>
      </c>
      <c r="AY135" s="159" t="s">
        <v>130</v>
      </c>
      <c r="BK135" s="168">
        <f>SUM(BK136:BK193)</f>
        <v>0</v>
      </c>
    </row>
    <row r="136" s="2" customFormat="1" ht="37.8" customHeight="1">
      <c r="A136" s="37"/>
      <c r="B136" s="171"/>
      <c r="C136" s="172" t="s">
        <v>84</v>
      </c>
      <c r="D136" s="172" t="s">
        <v>133</v>
      </c>
      <c r="E136" s="173" t="s">
        <v>134</v>
      </c>
      <c r="F136" s="174" t="s">
        <v>135</v>
      </c>
      <c r="G136" s="175" t="s">
        <v>136</v>
      </c>
      <c r="H136" s="176">
        <v>11.076000000000001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41</v>
      </c>
      <c r="O136" s="76"/>
      <c r="P136" s="182">
        <f>O136*H136</f>
        <v>0</v>
      </c>
      <c r="Q136" s="182">
        <v>0.010200000000000001</v>
      </c>
      <c r="R136" s="182">
        <f>Q136*H136</f>
        <v>0.11297520000000001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137</v>
      </c>
      <c r="AT136" s="184" t="s">
        <v>133</v>
      </c>
      <c r="AU136" s="184" t="s">
        <v>86</v>
      </c>
      <c r="AY136" s="18" t="s">
        <v>130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84</v>
      </c>
      <c r="BK136" s="185">
        <f>ROUND(I136*H136,2)</f>
        <v>0</v>
      </c>
      <c r="BL136" s="18" t="s">
        <v>137</v>
      </c>
      <c r="BM136" s="184" t="s">
        <v>138</v>
      </c>
    </row>
    <row r="137" s="13" customFormat="1">
      <c r="A137" s="13"/>
      <c r="B137" s="186"/>
      <c r="C137" s="13"/>
      <c r="D137" s="187" t="s">
        <v>139</v>
      </c>
      <c r="E137" s="188" t="s">
        <v>1</v>
      </c>
      <c r="F137" s="189" t="s">
        <v>140</v>
      </c>
      <c r="G137" s="13"/>
      <c r="H137" s="188" t="s">
        <v>1</v>
      </c>
      <c r="I137" s="190"/>
      <c r="J137" s="13"/>
      <c r="K137" s="13"/>
      <c r="L137" s="186"/>
      <c r="M137" s="191"/>
      <c r="N137" s="192"/>
      <c r="O137" s="192"/>
      <c r="P137" s="192"/>
      <c r="Q137" s="192"/>
      <c r="R137" s="192"/>
      <c r="S137" s="192"/>
      <c r="T137" s="19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139</v>
      </c>
      <c r="AU137" s="188" t="s">
        <v>86</v>
      </c>
      <c r="AV137" s="13" t="s">
        <v>84</v>
      </c>
      <c r="AW137" s="13" t="s">
        <v>32</v>
      </c>
      <c r="AX137" s="13" t="s">
        <v>76</v>
      </c>
      <c r="AY137" s="188" t="s">
        <v>130</v>
      </c>
    </row>
    <row r="138" s="14" customFormat="1">
      <c r="A138" s="14"/>
      <c r="B138" s="194"/>
      <c r="C138" s="14"/>
      <c r="D138" s="187" t="s">
        <v>139</v>
      </c>
      <c r="E138" s="195" t="s">
        <v>1</v>
      </c>
      <c r="F138" s="196" t="s">
        <v>131</v>
      </c>
      <c r="G138" s="14"/>
      <c r="H138" s="197">
        <v>6</v>
      </c>
      <c r="I138" s="198"/>
      <c r="J138" s="14"/>
      <c r="K138" s="14"/>
      <c r="L138" s="194"/>
      <c r="M138" s="199"/>
      <c r="N138" s="200"/>
      <c r="O138" s="200"/>
      <c r="P138" s="200"/>
      <c r="Q138" s="200"/>
      <c r="R138" s="200"/>
      <c r="S138" s="200"/>
      <c r="T138" s="20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5" t="s">
        <v>139</v>
      </c>
      <c r="AU138" s="195" t="s">
        <v>86</v>
      </c>
      <c r="AV138" s="14" t="s">
        <v>86</v>
      </c>
      <c r="AW138" s="14" t="s">
        <v>32</v>
      </c>
      <c r="AX138" s="14" t="s">
        <v>76</v>
      </c>
      <c r="AY138" s="195" t="s">
        <v>130</v>
      </c>
    </row>
    <row r="139" s="13" customFormat="1">
      <c r="A139" s="13"/>
      <c r="B139" s="186"/>
      <c r="C139" s="13"/>
      <c r="D139" s="187" t="s">
        <v>139</v>
      </c>
      <c r="E139" s="188" t="s">
        <v>1</v>
      </c>
      <c r="F139" s="189" t="s">
        <v>141</v>
      </c>
      <c r="G139" s="13"/>
      <c r="H139" s="188" t="s">
        <v>1</v>
      </c>
      <c r="I139" s="190"/>
      <c r="J139" s="13"/>
      <c r="K139" s="13"/>
      <c r="L139" s="186"/>
      <c r="M139" s="191"/>
      <c r="N139" s="192"/>
      <c r="O139" s="192"/>
      <c r="P139" s="192"/>
      <c r="Q139" s="192"/>
      <c r="R139" s="192"/>
      <c r="S139" s="192"/>
      <c r="T139" s="19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139</v>
      </c>
      <c r="AU139" s="188" t="s">
        <v>86</v>
      </c>
      <c r="AV139" s="13" t="s">
        <v>84</v>
      </c>
      <c r="AW139" s="13" t="s">
        <v>32</v>
      </c>
      <c r="AX139" s="13" t="s">
        <v>76</v>
      </c>
      <c r="AY139" s="188" t="s">
        <v>130</v>
      </c>
    </row>
    <row r="140" s="14" customFormat="1">
      <c r="A140" s="14"/>
      <c r="B140" s="194"/>
      <c r="C140" s="14"/>
      <c r="D140" s="187" t="s">
        <v>139</v>
      </c>
      <c r="E140" s="195" t="s">
        <v>1</v>
      </c>
      <c r="F140" s="196" t="s">
        <v>142</v>
      </c>
      <c r="G140" s="14"/>
      <c r="H140" s="197">
        <v>5.0759999999999996</v>
      </c>
      <c r="I140" s="198"/>
      <c r="J140" s="14"/>
      <c r="K140" s="14"/>
      <c r="L140" s="194"/>
      <c r="M140" s="199"/>
      <c r="N140" s="200"/>
      <c r="O140" s="200"/>
      <c r="P140" s="200"/>
      <c r="Q140" s="200"/>
      <c r="R140" s="200"/>
      <c r="S140" s="200"/>
      <c r="T140" s="20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5" t="s">
        <v>139</v>
      </c>
      <c r="AU140" s="195" t="s">
        <v>86</v>
      </c>
      <c r="AV140" s="14" t="s">
        <v>86</v>
      </c>
      <c r="AW140" s="14" t="s">
        <v>32</v>
      </c>
      <c r="AX140" s="14" t="s">
        <v>76</v>
      </c>
      <c r="AY140" s="195" t="s">
        <v>130</v>
      </c>
    </row>
    <row r="141" s="15" customFormat="1">
      <c r="A141" s="15"/>
      <c r="B141" s="202"/>
      <c r="C141" s="15"/>
      <c r="D141" s="187" t="s">
        <v>139</v>
      </c>
      <c r="E141" s="203" t="s">
        <v>1</v>
      </c>
      <c r="F141" s="204" t="s">
        <v>143</v>
      </c>
      <c r="G141" s="15"/>
      <c r="H141" s="205">
        <v>11.076000000000001</v>
      </c>
      <c r="I141" s="206"/>
      <c r="J141" s="15"/>
      <c r="K141" s="15"/>
      <c r="L141" s="202"/>
      <c r="M141" s="207"/>
      <c r="N141" s="208"/>
      <c r="O141" s="208"/>
      <c r="P141" s="208"/>
      <c r="Q141" s="208"/>
      <c r="R141" s="208"/>
      <c r="S141" s="208"/>
      <c r="T141" s="20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3" t="s">
        <v>139</v>
      </c>
      <c r="AU141" s="203" t="s">
        <v>86</v>
      </c>
      <c r="AV141" s="15" t="s">
        <v>137</v>
      </c>
      <c r="AW141" s="15" t="s">
        <v>32</v>
      </c>
      <c r="AX141" s="15" t="s">
        <v>84</v>
      </c>
      <c r="AY141" s="203" t="s">
        <v>130</v>
      </c>
    </row>
    <row r="142" s="2" customFormat="1" ht="21.75" customHeight="1">
      <c r="A142" s="37"/>
      <c r="B142" s="171"/>
      <c r="C142" s="172" t="s">
        <v>86</v>
      </c>
      <c r="D142" s="172" t="s">
        <v>133</v>
      </c>
      <c r="E142" s="173" t="s">
        <v>144</v>
      </c>
      <c r="F142" s="174" t="s">
        <v>145</v>
      </c>
      <c r="G142" s="175" t="s">
        <v>136</v>
      </c>
      <c r="H142" s="176">
        <v>18.52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41</v>
      </c>
      <c r="O142" s="76"/>
      <c r="P142" s="182">
        <f>O142*H142</f>
        <v>0</v>
      </c>
      <c r="Q142" s="182">
        <v>0.0043800000000000002</v>
      </c>
      <c r="R142" s="182">
        <f>Q142*H142</f>
        <v>0.081117599999999998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137</v>
      </c>
      <c r="AT142" s="184" t="s">
        <v>133</v>
      </c>
      <c r="AU142" s="184" t="s">
        <v>86</v>
      </c>
      <c r="AY142" s="18" t="s">
        <v>130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84</v>
      </c>
      <c r="BK142" s="185">
        <f>ROUND(I142*H142,2)</f>
        <v>0</v>
      </c>
      <c r="BL142" s="18" t="s">
        <v>137</v>
      </c>
      <c r="BM142" s="184" t="s">
        <v>146</v>
      </c>
    </row>
    <row r="143" s="13" customFormat="1">
      <c r="A143" s="13"/>
      <c r="B143" s="186"/>
      <c r="C143" s="13"/>
      <c r="D143" s="187" t="s">
        <v>139</v>
      </c>
      <c r="E143" s="188" t="s">
        <v>1</v>
      </c>
      <c r="F143" s="189" t="s">
        <v>140</v>
      </c>
      <c r="G143" s="13"/>
      <c r="H143" s="188" t="s">
        <v>1</v>
      </c>
      <c r="I143" s="190"/>
      <c r="J143" s="13"/>
      <c r="K143" s="13"/>
      <c r="L143" s="186"/>
      <c r="M143" s="191"/>
      <c r="N143" s="192"/>
      <c r="O143" s="192"/>
      <c r="P143" s="192"/>
      <c r="Q143" s="192"/>
      <c r="R143" s="192"/>
      <c r="S143" s="192"/>
      <c r="T143" s="19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139</v>
      </c>
      <c r="AU143" s="188" t="s">
        <v>86</v>
      </c>
      <c r="AV143" s="13" t="s">
        <v>84</v>
      </c>
      <c r="AW143" s="13" t="s">
        <v>32</v>
      </c>
      <c r="AX143" s="13" t="s">
        <v>76</v>
      </c>
      <c r="AY143" s="188" t="s">
        <v>130</v>
      </c>
    </row>
    <row r="144" s="14" customFormat="1">
      <c r="A144" s="14"/>
      <c r="B144" s="194"/>
      <c r="C144" s="14"/>
      <c r="D144" s="187" t="s">
        <v>139</v>
      </c>
      <c r="E144" s="195" t="s">
        <v>1</v>
      </c>
      <c r="F144" s="196" t="s">
        <v>147</v>
      </c>
      <c r="G144" s="14"/>
      <c r="H144" s="197">
        <v>11.279999999999999</v>
      </c>
      <c r="I144" s="198"/>
      <c r="J144" s="14"/>
      <c r="K144" s="14"/>
      <c r="L144" s="194"/>
      <c r="M144" s="199"/>
      <c r="N144" s="200"/>
      <c r="O144" s="200"/>
      <c r="P144" s="200"/>
      <c r="Q144" s="200"/>
      <c r="R144" s="200"/>
      <c r="S144" s="200"/>
      <c r="T144" s="20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5" t="s">
        <v>139</v>
      </c>
      <c r="AU144" s="195" t="s">
        <v>86</v>
      </c>
      <c r="AV144" s="14" t="s">
        <v>86</v>
      </c>
      <c r="AW144" s="14" t="s">
        <v>32</v>
      </c>
      <c r="AX144" s="14" t="s">
        <v>76</v>
      </c>
      <c r="AY144" s="195" t="s">
        <v>130</v>
      </c>
    </row>
    <row r="145" s="13" customFormat="1">
      <c r="A145" s="13"/>
      <c r="B145" s="186"/>
      <c r="C145" s="13"/>
      <c r="D145" s="187" t="s">
        <v>139</v>
      </c>
      <c r="E145" s="188" t="s">
        <v>1</v>
      </c>
      <c r="F145" s="189" t="s">
        <v>148</v>
      </c>
      <c r="G145" s="13"/>
      <c r="H145" s="188" t="s">
        <v>1</v>
      </c>
      <c r="I145" s="190"/>
      <c r="J145" s="13"/>
      <c r="K145" s="13"/>
      <c r="L145" s="186"/>
      <c r="M145" s="191"/>
      <c r="N145" s="192"/>
      <c r="O145" s="192"/>
      <c r="P145" s="192"/>
      <c r="Q145" s="192"/>
      <c r="R145" s="192"/>
      <c r="S145" s="192"/>
      <c r="T145" s="19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139</v>
      </c>
      <c r="AU145" s="188" t="s">
        <v>86</v>
      </c>
      <c r="AV145" s="13" t="s">
        <v>84</v>
      </c>
      <c r="AW145" s="13" t="s">
        <v>32</v>
      </c>
      <c r="AX145" s="13" t="s">
        <v>76</v>
      </c>
      <c r="AY145" s="188" t="s">
        <v>130</v>
      </c>
    </row>
    <row r="146" s="14" customFormat="1">
      <c r="A146" s="14"/>
      <c r="B146" s="194"/>
      <c r="C146" s="14"/>
      <c r="D146" s="187" t="s">
        <v>139</v>
      </c>
      <c r="E146" s="195" t="s">
        <v>1</v>
      </c>
      <c r="F146" s="196" t="s">
        <v>149</v>
      </c>
      <c r="G146" s="14"/>
      <c r="H146" s="197">
        <v>-2.02</v>
      </c>
      <c r="I146" s="198"/>
      <c r="J146" s="14"/>
      <c r="K146" s="14"/>
      <c r="L146" s="194"/>
      <c r="M146" s="199"/>
      <c r="N146" s="200"/>
      <c r="O146" s="200"/>
      <c r="P146" s="200"/>
      <c r="Q146" s="200"/>
      <c r="R146" s="200"/>
      <c r="S146" s="200"/>
      <c r="T146" s="20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5" t="s">
        <v>139</v>
      </c>
      <c r="AU146" s="195" t="s">
        <v>86</v>
      </c>
      <c r="AV146" s="14" t="s">
        <v>86</v>
      </c>
      <c r="AW146" s="14" t="s">
        <v>32</v>
      </c>
      <c r="AX146" s="14" t="s">
        <v>76</v>
      </c>
      <c r="AY146" s="195" t="s">
        <v>130</v>
      </c>
    </row>
    <row r="147" s="13" customFormat="1">
      <c r="A147" s="13"/>
      <c r="B147" s="186"/>
      <c r="C147" s="13"/>
      <c r="D147" s="187" t="s">
        <v>139</v>
      </c>
      <c r="E147" s="188" t="s">
        <v>1</v>
      </c>
      <c r="F147" s="189" t="s">
        <v>141</v>
      </c>
      <c r="G147" s="13"/>
      <c r="H147" s="188" t="s">
        <v>1</v>
      </c>
      <c r="I147" s="190"/>
      <c r="J147" s="13"/>
      <c r="K147" s="13"/>
      <c r="L147" s="186"/>
      <c r="M147" s="191"/>
      <c r="N147" s="192"/>
      <c r="O147" s="192"/>
      <c r="P147" s="192"/>
      <c r="Q147" s="192"/>
      <c r="R147" s="192"/>
      <c r="S147" s="192"/>
      <c r="T147" s="19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139</v>
      </c>
      <c r="AU147" s="188" t="s">
        <v>86</v>
      </c>
      <c r="AV147" s="13" t="s">
        <v>84</v>
      </c>
      <c r="AW147" s="13" t="s">
        <v>32</v>
      </c>
      <c r="AX147" s="13" t="s">
        <v>76</v>
      </c>
      <c r="AY147" s="188" t="s">
        <v>130</v>
      </c>
    </row>
    <row r="148" s="14" customFormat="1">
      <c r="A148" s="14"/>
      <c r="B148" s="194"/>
      <c r="C148" s="14"/>
      <c r="D148" s="187" t="s">
        <v>139</v>
      </c>
      <c r="E148" s="195" t="s">
        <v>1</v>
      </c>
      <c r="F148" s="196" t="s">
        <v>147</v>
      </c>
      <c r="G148" s="14"/>
      <c r="H148" s="197">
        <v>11.279999999999999</v>
      </c>
      <c r="I148" s="198"/>
      <c r="J148" s="14"/>
      <c r="K148" s="14"/>
      <c r="L148" s="194"/>
      <c r="M148" s="199"/>
      <c r="N148" s="200"/>
      <c r="O148" s="200"/>
      <c r="P148" s="200"/>
      <c r="Q148" s="200"/>
      <c r="R148" s="200"/>
      <c r="S148" s="200"/>
      <c r="T148" s="20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5" t="s">
        <v>139</v>
      </c>
      <c r="AU148" s="195" t="s">
        <v>86</v>
      </c>
      <c r="AV148" s="14" t="s">
        <v>86</v>
      </c>
      <c r="AW148" s="14" t="s">
        <v>32</v>
      </c>
      <c r="AX148" s="14" t="s">
        <v>76</v>
      </c>
      <c r="AY148" s="195" t="s">
        <v>130</v>
      </c>
    </row>
    <row r="149" s="13" customFormat="1">
      <c r="A149" s="13"/>
      <c r="B149" s="186"/>
      <c r="C149" s="13"/>
      <c r="D149" s="187" t="s">
        <v>139</v>
      </c>
      <c r="E149" s="188" t="s">
        <v>1</v>
      </c>
      <c r="F149" s="189" t="s">
        <v>148</v>
      </c>
      <c r="G149" s="13"/>
      <c r="H149" s="188" t="s">
        <v>1</v>
      </c>
      <c r="I149" s="190"/>
      <c r="J149" s="13"/>
      <c r="K149" s="13"/>
      <c r="L149" s="186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139</v>
      </c>
      <c r="AU149" s="188" t="s">
        <v>86</v>
      </c>
      <c r="AV149" s="13" t="s">
        <v>84</v>
      </c>
      <c r="AW149" s="13" t="s">
        <v>32</v>
      </c>
      <c r="AX149" s="13" t="s">
        <v>76</v>
      </c>
      <c r="AY149" s="188" t="s">
        <v>130</v>
      </c>
    </row>
    <row r="150" s="14" customFormat="1">
      <c r="A150" s="14"/>
      <c r="B150" s="194"/>
      <c r="C150" s="14"/>
      <c r="D150" s="187" t="s">
        <v>139</v>
      </c>
      <c r="E150" s="195" t="s">
        <v>1</v>
      </c>
      <c r="F150" s="196" t="s">
        <v>149</v>
      </c>
      <c r="G150" s="14"/>
      <c r="H150" s="197">
        <v>-2.02</v>
      </c>
      <c r="I150" s="198"/>
      <c r="J150" s="14"/>
      <c r="K150" s="14"/>
      <c r="L150" s="194"/>
      <c r="M150" s="199"/>
      <c r="N150" s="200"/>
      <c r="O150" s="200"/>
      <c r="P150" s="200"/>
      <c r="Q150" s="200"/>
      <c r="R150" s="200"/>
      <c r="S150" s="200"/>
      <c r="T150" s="20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5" t="s">
        <v>139</v>
      </c>
      <c r="AU150" s="195" t="s">
        <v>86</v>
      </c>
      <c r="AV150" s="14" t="s">
        <v>86</v>
      </c>
      <c r="AW150" s="14" t="s">
        <v>32</v>
      </c>
      <c r="AX150" s="14" t="s">
        <v>76</v>
      </c>
      <c r="AY150" s="195" t="s">
        <v>130</v>
      </c>
    </row>
    <row r="151" s="15" customFormat="1">
      <c r="A151" s="15"/>
      <c r="B151" s="202"/>
      <c r="C151" s="15"/>
      <c r="D151" s="187" t="s">
        <v>139</v>
      </c>
      <c r="E151" s="203" t="s">
        <v>1</v>
      </c>
      <c r="F151" s="204" t="s">
        <v>143</v>
      </c>
      <c r="G151" s="15"/>
      <c r="H151" s="205">
        <v>18.52</v>
      </c>
      <c r="I151" s="206"/>
      <c r="J151" s="15"/>
      <c r="K151" s="15"/>
      <c r="L151" s="202"/>
      <c r="M151" s="207"/>
      <c r="N151" s="208"/>
      <c r="O151" s="208"/>
      <c r="P151" s="208"/>
      <c r="Q151" s="208"/>
      <c r="R151" s="208"/>
      <c r="S151" s="208"/>
      <c r="T151" s="20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3" t="s">
        <v>139</v>
      </c>
      <c r="AU151" s="203" t="s">
        <v>86</v>
      </c>
      <c r="AV151" s="15" t="s">
        <v>137</v>
      </c>
      <c r="AW151" s="15" t="s">
        <v>32</v>
      </c>
      <c r="AX151" s="15" t="s">
        <v>84</v>
      </c>
      <c r="AY151" s="203" t="s">
        <v>130</v>
      </c>
    </row>
    <row r="152" s="2" customFormat="1" ht="37.8" customHeight="1">
      <c r="A152" s="37"/>
      <c r="B152" s="171"/>
      <c r="C152" s="172" t="s">
        <v>150</v>
      </c>
      <c r="D152" s="172" t="s">
        <v>133</v>
      </c>
      <c r="E152" s="173" t="s">
        <v>151</v>
      </c>
      <c r="F152" s="174" t="s">
        <v>152</v>
      </c>
      <c r="G152" s="175" t="s">
        <v>136</v>
      </c>
      <c r="H152" s="176">
        <v>26.808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41</v>
      </c>
      <c r="O152" s="76"/>
      <c r="P152" s="182">
        <f>O152*H152</f>
        <v>0</v>
      </c>
      <c r="Q152" s="182">
        <v>0.0103</v>
      </c>
      <c r="R152" s="182">
        <f>Q152*H152</f>
        <v>0.27612239999999999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137</v>
      </c>
      <c r="AT152" s="184" t="s">
        <v>133</v>
      </c>
      <c r="AU152" s="184" t="s">
        <v>86</v>
      </c>
      <c r="AY152" s="18" t="s">
        <v>130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84</v>
      </c>
      <c r="BK152" s="185">
        <f>ROUND(I152*H152,2)</f>
        <v>0</v>
      </c>
      <c r="BL152" s="18" t="s">
        <v>137</v>
      </c>
      <c r="BM152" s="184" t="s">
        <v>153</v>
      </c>
    </row>
    <row r="153" s="13" customFormat="1">
      <c r="A153" s="13"/>
      <c r="B153" s="186"/>
      <c r="C153" s="13"/>
      <c r="D153" s="187" t="s">
        <v>139</v>
      </c>
      <c r="E153" s="188" t="s">
        <v>1</v>
      </c>
      <c r="F153" s="189" t="s">
        <v>154</v>
      </c>
      <c r="G153" s="13"/>
      <c r="H153" s="188" t="s">
        <v>1</v>
      </c>
      <c r="I153" s="190"/>
      <c r="J153" s="13"/>
      <c r="K153" s="13"/>
      <c r="L153" s="186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139</v>
      </c>
      <c r="AU153" s="188" t="s">
        <v>86</v>
      </c>
      <c r="AV153" s="13" t="s">
        <v>84</v>
      </c>
      <c r="AW153" s="13" t="s">
        <v>32</v>
      </c>
      <c r="AX153" s="13" t="s">
        <v>76</v>
      </c>
      <c r="AY153" s="188" t="s">
        <v>130</v>
      </c>
    </row>
    <row r="154" s="13" customFormat="1">
      <c r="A154" s="13"/>
      <c r="B154" s="186"/>
      <c r="C154" s="13"/>
      <c r="D154" s="187" t="s">
        <v>139</v>
      </c>
      <c r="E154" s="188" t="s">
        <v>1</v>
      </c>
      <c r="F154" s="189" t="s">
        <v>140</v>
      </c>
      <c r="G154" s="13"/>
      <c r="H154" s="188" t="s">
        <v>1</v>
      </c>
      <c r="I154" s="190"/>
      <c r="J154" s="13"/>
      <c r="K154" s="13"/>
      <c r="L154" s="186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139</v>
      </c>
      <c r="AU154" s="188" t="s">
        <v>86</v>
      </c>
      <c r="AV154" s="13" t="s">
        <v>84</v>
      </c>
      <c r="AW154" s="13" t="s">
        <v>32</v>
      </c>
      <c r="AX154" s="13" t="s">
        <v>76</v>
      </c>
      <c r="AY154" s="188" t="s">
        <v>130</v>
      </c>
    </row>
    <row r="155" s="14" customFormat="1">
      <c r="A155" s="14"/>
      <c r="B155" s="194"/>
      <c r="C155" s="14"/>
      <c r="D155" s="187" t="s">
        <v>139</v>
      </c>
      <c r="E155" s="195" t="s">
        <v>1</v>
      </c>
      <c r="F155" s="196" t="s">
        <v>155</v>
      </c>
      <c r="G155" s="14"/>
      <c r="H155" s="197">
        <v>8.3599999999999994</v>
      </c>
      <c r="I155" s="198"/>
      <c r="J155" s="14"/>
      <c r="K155" s="14"/>
      <c r="L155" s="194"/>
      <c r="M155" s="199"/>
      <c r="N155" s="200"/>
      <c r="O155" s="200"/>
      <c r="P155" s="200"/>
      <c r="Q155" s="200"/>
      <c r="R155" s="200"/>
      <c r="S155" s="200"/>
      <c r="T155" s="20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5" t="s">
        <v>139</v>
      </c>
      <c r="AU155" s="195" t="s">
        <v>86</v>
      </c>
      <c r="AV155" s="14" t="s">
        <v>86</v>
      </c>
      <c r="AW155" s="14" t="s">
        <v>32</v>
      </c>
      <c r="AX155" s="14" t="s">
        <v>76</v>
      </c>
      <c r="AY155" s="195" t="s">
        <v>130</v>
      </c>
    </row>
    <row r="156" s="14" customFormat="1">
      <c r="A156" s="14"/>
      <c r="B156" s="194"/>
      <c r="C156" s="14"/>
      <c r="D156" s="187" t="s">
        <v>139</v>
      </c>
      <c r="E156" s="195" t="s">
        <v>1</v>
      </c>
      <c r="F156" s="196" t="s">
        <v>156</v>
      </c>
      <c r="G156" s="14"/>
      <c r="H156" s="197">
        <v>5.3579999999999997</v>
      </c>
      <c r="I156" s="198"/>
      <c r="J156" s="14"/>
      <c r="K156" s="14"/>
      <c r="L156" s="194"/>
      <c r="M156" s="199"/>
      <c r="N156" s="200"/>
      <c r="O156" s="200"/>
      <c r="P156" s="200"/>
      <c r="Q156" s="200"/>
      <c r="R156" s="200"/>
      <c r="S156" s="200"/>
      <c r="T156" s="20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5" t="s">
        <v>139</v>
      </c>
      <c r="AU156" s="195" t="s">
        <v>86</v>
      </c>
      <c r="AV156" s="14" t="s">
        <v>86</v>
      </c>
      <c r="AW156" s="14" t="s">
        <v>32</v>
      </c>
      <c r="AX156" s="14" t="s">
        <v>76</v>
      </c>
      <c r="AY156" s="195" t="s">
        <v>130</v>
      </c>
    </row>
    <row r="157" s="13" customFormat="1">
      <c r="A157" s="13"/>
      <c r="B157" s="186"/>
      <c r="C157" s="13"/>
      <c r="D157" s="187" t="s">
        <v>139</v>
      </c>
      <c r="E157" s="188" t="s">
        <v>1</v>
      </c>
      <c r="F157" s="189" t="s">
        <v>148</v>
      </c>
      <c r="G157" s="13"/>
      <c r="H157" s="188" t="s">
        <v>1</v>
      </c>
      <c r="I157" s="190"/>
      <c r="J157" s="13"/>
      <c r="K157" s="13"/>
      <c r="L157" s="186"/>
      <c r="M157" s="191"/>
      <c r="N157" s="192"/>
      <c r="O157" s="192"/>
      <c r="P157" s="192"/>
      <c r="Q157" s="192"/>
      <c r="R157" s="192"/>
      <c r="S157" s="192"/>
      <c r="T157" s="19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139</v>
      </c>
      <c r="AU157" s="188" t="s">
        <v>86</v>
      </c>
      <c r="AV157" s="13" t="s">
        <v>84</v>
      </c>
      <c r="AW157" s="13" t="s">
        <v>32</v>
      </c>
      <c r="AX157" s="13" t="s">
        <v>76</v>
      </c>
      <c r="AY157" s="188" t="s">
        <v>130</v>
      </c>
    </row>
    <row r="158" s="14" customFormat="1">
      <c r="A158" s="14"/>
      <c r="B158" s="194"/>
      <c r="C158" s="14"/>
      <c r="D158" s="187" t="s">
        <v>139</v>
      </c>
      <c r="E158" s="195" t="s">
        <v>1</v>
      </c>
      <c r="F158" s="196" t="s">
        <v>149</v>
      </c>
      <c r="G158" s="14"/>
      <c r="H158" s="197">
        <v>-2.02</v>
      </c>
      <c r="I158" s="198"/>
      <c r="J158" s="14"/>
      <c r="K158" s="14"/>
      <c r="L158" s="194"/>
      <c r="M158" s="199"/>
      <c r="N158" s="200"/>
      <c r="O158" s="200"/>
      <c r="P158" s="200"/>
      <c r="Q158" s="200"/>
      <c r="R158" s="200"/>
      <c r="S158" s="200"/>
      <c r="T158" s="20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5" t="s">
        <v>139</v>
      </c>
      <c r="AU158" s="195" t="s">
        <v>86</v>
      </c>
      <c r="AV158" s="14" t="s">
        <v>86</v>
      </c>
      <c r="AW158" s="14" t="s">
        <v>32</v>
      </c>
      <c r="AX158" s="14" t="s">
        <v>76</v>
      </c>
      <c r="AY158" s="195" t="s">
        <v>130</v>
      </c>
    </row>
    <row r="159" s="13" customFormat="1">
      <c r="A159" s="13"/>
      <c r="B159" s="186"/>
      <c r="C159" s="13"/>
      <c r="D159" s="187" t="s">
        <v>139</v>
      </c>
      <c r="E159" s="188" t="s">
        <v>1</v>
      </c>
      <c r="F159" s="189" t="s">
        <v>141</v>
      </c>
      <c r="G159" s="13"/>
      <c r="H159" s="188" t="s">
        <v>1</v>
      </c>
      <c r="I159" s="190"/>
      <c r="J159" s="13"/>
      <c r="K159" s="13"/>
      <c r="L159" s="186"/>
      <c r="M159" s="191"/>
      <c r="N159" s="192"/>
      <c r="O159" s="192"/>
      <c r="P159" s="192"/>
      <c r="Q159" s="192"/>
      <c r="R159" s="192"/>
      <c r="S159" s="192"/>
      <c r="T159" s="19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139</v>
      </c>
      <c r="AU159" s="188" t="s">
        <v>86</v>
      </c>
      <c r="AV159" s="13" t="s">
        <v>84</v>
      </c>
      <c r="AW159" s="13" t="s">
        <v>32</v>
      </c>
      <c r="AX159" s="13" t="s">
        <v>76</v>
      </c>
      <c r="AY159" s="188" t="s">
        <v>130</v>
      </c>
    </row>
    <row r="160" s="14" customFormat="1">
      <c r="A160" s="14"/>
      <c r="B160" s="194"/>
      <c r="C160" s="14"/>
      <c r="D160" s="187" t="s">
        <v>139</v>
      </c>
      <c r="E160" s="195" t="s">
        <v>1</v>
      </c>
      <c r="F160" s="196" t="s">
        <v>157</v>
      </c>
      <c r="G160" s="14"/>
      <c r="H160" s="197">
        <v>7.0499999999999998</v>
      </c>
      <c r="I160" s="198"/>
      <c r="J160" s="14"/>
      <c r="K160" s="14"/>
      <c r="L160" s="194"/>
      <c r="M160" s="199"/>
      <c r="N160" s="200"/>
      <c r="O160" s="200"/>
      <c r="P160" s="200"/>
      <c r="Q160" s="200"/>
      <c r="R160" s="200"/>
      <c r="S160" s="200"/>
      <c r="T160" s="20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5" t="s">
        <v>139</v>
      </c>
      <c r="AU160" s="195" t="s">
        <v>86</v>
      </c>
      <c r="AV160" s="14" t="s">
        <v>86</v>
      </c>
      <c r="AW160" s="14" t="s">
        <v>32</v>
      </c>
      <c r="AX160" s="14" t="s">
        <v>76</v>
      </c>
      <c r="AY160" s="195" t="s">
        <v>130</v>
      </c>
    </row>
    <row r="161" s="14" customFormat="1">
      <c r="A161" s="14"/>
      <c r="B161" s="194"/>
      <c r="C161" s="14"/>
      <c r="D161" s="187" t="s">
        <v>139</v>
      </c>
      <c r="E161" s="195" t="s">
        <v>1</v>
      </c>
      <c r="F161" s="196" t="s">
        <v>158</v>
      </c>
      <c r="G161" s="14"/>
      <c r="H161" s="197">
        <v>9</v>
      </c>
      <c r="I161" s="198"/>
      <c r="J161" s="14"/>
      <c r="K161" s="14"/>
      <c r="L161" s="194"/>
      <c r="M161" s="199"/>
      <c r="N161" s="200"/>
      <c r="O161" s="200"/>
      <c r="P161" s="200"/>
      <c r="Q161" s="200"/>
      <c r="R161" s="200"/>
      <c r="S161" s="200"/>
      <c r="T161" s="20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5" t="s">
        <v>139</v>
      </c>
      <c r="AU161" s="195" t="s">
        <v>86</v>
      </c>
      <c r="AV161" s="14" t="s">
        <v>86</v>
      </c>
      <c r="AW161" s="14" t="s">
        <v>32</v>
      </c>
      <c r="AX161" s="14" t="s">
        <v>76</v>
      </c>
      <c r="AY161" s="195" t="s">
        <v>130</v>
      </c>
    </row>
    <row r="162" s="13" customFormat="1">
      <c r="A162" s="13"/>
      <c r="B162" s="186"/>
      <c r="C162" s="13"/>
      <c r="D162" s="187" t="s">
        <v>139</v>
      </c>
      <c r="E162" s="188" t="s">
        <v>1</v>
      </c>
      <c r="F162" s="189" t="s">
        <v>159</v>
      </c>
      <c r="G162" s="13"/>
      <c r="H162" s="188" t="s">
        <v>1</v>
      </c>
      <c r="I162" s="190"/>
      <c r="J162" s="13"/>
      <c r="K162" s="13"/>
      <c r="L162" s="186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139</v>
      </c>
      <c r="AU162" s="188" t="s">
        <v>86</v>
      </c>
      <c r="AV162" s="13" t="s">
        <v>84</v>
      </c>
      <c r="AW162" s="13" t="s">
        <v>32</v>
      </c>
      <c r="AX162" s="13" t="s">
        <v>76</v>
      </c>
      <c r="AY162" s="188" t="s">
        <v>130</v>
      </c>
    </row>
    <row r="163" s="14" customFormat="1">
      <c r="A163" s="14"/>
      <c r="B163" s="194"/>
      <c r="C163" s="14"/>
      <c r="D163" s="187" t="s">
        <v>139</v>
      </c>
      <c r="E163" s="195" t="s">
        <v>1</v>
      </c>
      <c r="F163" s="196" t="s">
        <v>160</v>
      </c>
      <c r="G163" s="14"/>
      <c r="H163" s="197">
        <v>0.35999999999999999</v>
      </c>
      <c r="I163" s="198"/>
      <c r="J163" s="14"/>
      <c r="K163" s="14"/>
      <c r="L163" s="194"/>
      <c r="M163" s="199"/>
      <c r="N163" s="200"/>
      <c r="O163" s="200"/>
      <c r="P163" s="200"/>
      <c r="Q163" s="200"/>
      <c r="R163" s="200"/>
      <c r="S163" s="200"/>
      <c r="T163" s="20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5" t="s">
        <v>139</v>
      </c>
      <c r="AU163" s="195" t="s">
        <v>86</v>
      </c>
      <c r="AV163" s="14" t="s">
        <v>86</v>
      </c>
      <c r="AW163" s="14" t="s">
        <v>32</v>
      </c>
      <c r="AX163" s="14" t="s">
        <v>76</v>
      </c>
      <c r="AY163" s="195" t="s">
        <v>130</v>
      </c>
    </row>
    <row r="164" s="14" customFormat="1">
      <c r="A164" s="14"/>
      <c r="B164" s="194"/>
      <c r="C164" s="14"/>
      <c r="D164" s="187" t="s">
        <v>139</v>
      </c>
      <c r="E164" s="195" t="s">
        <v>1</v>
      </c>
      <c r="F164" s="196" t="s">
        <v>161</v>
      </c>
      <c r="G164" s="14"/>
      <c r="H164" s="197">
        <v>1.04</v>
      </c>
      <c r="I164" s="198"/>
      <c r="J164" s="14"/>
      <c r="K164" s="14"/>
      <c r="L164" s="194"/>
      <c r="M164" s="199"/>
      <c r="N164" s="200"/>
      <c r="O164" s="200"/>
      <c r="P164" s="200"/>
      <c r="Q164" s="200"/>
      <c r="R164" s="200"/>
      <c r="S164" s="200"/>
      <c r="T164" s="20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5" t="s">
        <v>139</v>
      </c>
      <c r="AU164" s="195" t="s">
        <v>86</v>
      </c>
      <c r="AV164" s="14" t="s">
        <v>86</v>
      </c>
      <c r="AW164" s="14" t="s">
        <v>32</v>
      </c>
      <c r="AX164" s="14" t="s">
        <v>76</v>
      </c>
      <c r="AY164" s="195" t="s">
        <v>130</v>
      </c>
    </row>
    <row r="165" s="13" customFormat="1">
      <c r="A165" s="13"/>
      <c r="B165" s="186"/>
      <c r="C165" s="13"/>
      <c r="D165" s="187" t="s">
        <v>139</v>
      </c>
      <c r="E165" s="188" t="s">
        <v>1</v>
      </c>
      <c r="F165" s="189" t="s">
        <v>148</v>
      </c>
      <c r="G165" s="13"/>
      <c r="H165" s="188" t="s">
        <v>1</v>
      </c>
      <c r="I165" s="190"/>
      <c r="J165" s="13"/>
      <c r="K165" s="13"/>
      <c r="L165" s="186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139</v>
      </c>
      <c r="AU165" s="188" t="s">
        <v>86</v>
      </c>
      <c r="AV165" s="13" t="s">
        <v>84</v>
      </c>
      <c r="AW165" s="13" t="s">
        <v>32</v>
      </c>
      <c r="AX165" s="13" t="s">
        <v>76</v>
      </c>
      <c r="AY165" s="188" t="s">
        <v>130</v>
      </c>
    </row>
    <row r="166" s="14" customFormat="1">
      <c r="A166" s="14"/>
      <c r="B166" s="194"/>
      <c r="C166" s="14"/>
      <c r="D166" s="187" t="s">
        <v>139</v>
      </c>
      <c r="E166" s="195" t="s">
        <v>1</v>
      </c>
      <c r="F166" s="196" t="s">
        <v>162</v>
      </c>
      <c r="G166" s="14"/>
      <c r="H166" s="197">
        <v>-2.3399999999999999</v>
      </c>
      <c r="I166" s="198"/>
      <c r="J166" s="14"/>
      <c r="K166" s="14"/>
      <c r="L166" s="194"/>
      <c r="M166" s="199"/>
      <c r="N166" s="200"/>
      <c r="O166" s="200"/>
      <c r="P166" s="200"/>
      <c r="Q166" s="200"/>
      <c r="R166" s="200"/>
      <c r="S166" s="200"/>
      <c r="T166" s="20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5" t="s">
        <v>139</v>
      </c>
      <c r="AU166" s="195" t="s">
        <v>86</v>
      </c>
      <c r="AV166" s="14" t="s">
        <v>86</v>
      </c>
      <c r="AW166" s="14" t="s">
        <v>32</v>
      </c>
      <c r="AX166" s="14" t="s">
        <v>76</v>
      </c>
      <c r="AY166" s="195" t="s">
        <v>130</v>
      </c>
    </row>
    <row r="167" s="15" customFormat="1">
      <c r="A167" s="15"/>
      <c r="B167" s="202"/>
      <c r="C167" s="15"/>
      <c r="D167" s="187" t="s">
        <v>139</v>
      </c>
      <c r="E167" s="203" t="s">
        <v>1</v>
      </c>
      <c r="F167" s="204" t="s">
        <v>143</v>
      </c>
      <c r="G167" s="15"/>
      <c r="H167" s="205">
        <v>26.808</v>
      </c>
      <c r="I167" s="206"/>
      <c r="J167" s="15"/>
      <c r="K167" s="15"/>
      <c r="L167" s="202"/>
      <c r="M167" s="207"/>
      <c r="N167" s="208"/>
      <c r="O167" s="208"/>
      <c r="P167" s="208"/>
      <c r="Q167" s="208"/>
      <c r="R167" s="208"/>
      <c r="S167" s="208"/>
      <c r="T167" s="20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03" t="s">
        <v>139</v>
      </c>
      <c r="AU167" s="203" t="s">
        <v>86</v>
      </c>
      <c r="AV167" s="15" t="s">
        <v>137</v>
      </c>
      <c r="AW167" s="15" t="s">
        <v>32</v>
      </c>
      <c r="AX167" s="15" t="s">
        <v>84</v>
      </c>
      <c r="AY167" s="203" t="s">
        <v>130</v>
      </c>
    </row>
    <row r="168" s="2" customFormat="1" ht="24.15" customHeight="1">
      <c r="A168" s="37"/>
      <c r="B168" s="171"/>
      <c r="C168" s="172" t="s">
        <v>137</v>
      </c>
      <c r="D168" s="172" t="s">
        <v>133</v>
      </c>
      <c r="E168" s="173" t="s">
        <v>163</v>
      </c>
      <c r="F168" s="174" t="s">
        <v>164</v>
      </c>
      <c r="G168" s="175" t="s">
        <v>136</v>
      </c>
      <c r="H168" s="176">
        <v>2.1459999999999999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41</v>
      </c>
      <c r="O168" s="76"/>
      <c r="P168" s="182">
        <f>O168*H168</f>
        <v>0</v>
      </c>
      <c r="Q168" s="182">
        <v>0.034680000000000002</v>
      </c>
      <c r="R168" s="182">
        <f>Q168*H168</f>
        <v>0.074423280000000008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137</v>
      </c>
      <c r="AT168" s="184" t="s">
        <v>133</v>
      </c>
      <c r="AU168" s="184" t="s">
        <v>86</v>
      </c>
      <c r="AY168" s="18" t="s">
        <v>130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84</v>
      </c>
      <c r="BK168" s="185">
        <f>ROUND(I168*H168,2)</f>
        <v>0</v>
      </c>
      <c r="BL168" s="18" t="s">
        <v>137</v>
      </c>
      <c r="BM168" s="184" t="s">
        <v>165</v>
      </c>
    </row>
    <row r="169" s="13" customFormat="1">
      <c r="A169" s="13"/>
      <c r="B169" s="186"/>
      <c r="C169" s="13"/>
      <c r="D169" s="187" t="s">
        <v>139</v>
      </c>
      <c r="E169" s="188" t="s">
        <v>1</v>
      </c>
      <c r="F169" s="189" t="s">
        <v>166</v>
      </c>
      <c r="G169" s="13"/>
      <c r="H169" s="188" t="s">
        <v>1</v>
      </c>
      <c r="I169" s="190"/>
      <c r="J169" s="13"/>
      <c r="K169" s="13"/>
      <c r="L169" s="186"/>
      <c r="M169" s="191"/>
      <c r="N169" s="192"/>
      <c r="O169" s="192"/>
      <c r="P169" s="192"/>
      <c r="Q169" s="192"/>
      <c r="R169" s="192"/>
      <c r="S169" s="192"/>
      <c r="T169" s="19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139</v>
      </c>
      <c r="AU169" s="188" t="s">
        <v>86</v>
      </c>
      <c r="AV169" s="13" t="s">
        <v>84</v>
      </c>
      <c r="AW169" s="13" t="s">
        <v>32</v>
      </c>
      <c r="AX169" s="13" t="s">
        <v>76</v>
      </c>
      <c r="AY169" s="188" t="s">
        <v>130</v>
      </c>
    </row>
    <row r="170" s="14" customFormat="1">
      <c r="A170" s="14"/>
      <c r="B170" s="194"/>
      <c r="C170" s="14"/>
      <c r="D170" s="187" t="s">
        <v>139</v>
      </c>
      <c r="E170" s="195" t="s">
        <v>1</v>
      </c>
      <c r="F170" s="196" t="s">
        <v>167</v>
      </c>
      <c r="G170" s="14"/>
      <c r="H170" s="197">
        <v>0.16500000000000001</v>
      </c>
      <c r="I170" s="198"/>
      <c r="J170" s="14"/>
      <c r="K170" s="14"/>
      <c r="L170" s="194"/>
      <c r="M170" s="199"/>
      <c r="N170" s="200"/>
      <c r="O170" s="200"/>
      <c r="P170" s="200"/>
      <c r="Q170" s="200"/>
      <c r="R170" s="200"/>
      <c r="S170" s="200"/>
      <c r="T170" s="20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5" t="s">
        <v>139</v>
      </c>
      <c r="AU170" s="195" t="s">
        <v>86</v>
      </c>
      <c r="AV170" s="14" t="s">
        <v>86</v>
      </c>
      <c r="AW170" s="14" t="s">
        <v>32</v>
      </c>
      <c r="AX170" s="14" t="s">
        <v>76</v>
      </c>
      <c r="AY170" s="195" t="s">
        <v>130</v>
      </c>
    </row>
    <row r="171" s="14" customFormat="1">
      <c r="A171" s="14"/>
      <c r="B171" s="194"/>
      <c r="C171" s="14"/>
      <c r="D171" s="187" t="s">
        <v>139</v>
      </c>
      <c r="E171" s="195" t="s">
        <v>1</v>
      </c>
      <c r="F171" s="196" t="s">
        <v>168</v>
      </c>
      <c r="G171" s="14"/>
      <c r="H171" s="197">
        <v>0.40400000000000003</v>
      </c>
      <c r="I171" s="198"/>
      <c r="J171" s="14"/>
      <c r="K171" s="14"/>
      <c r="L171" s="194"/>
      <c r="M171" s="199"/>
      <c r="N171" s="200"/>
      <c r="O171" s="200"/>
      <c r="P171" s="200"/>
      <c r="Q171" s="200"/>
      <c r="R171" s="200"/>
      <c r="S171" s="200"/>
      <c r="T171" s="20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5" t="s">
        <v>139</v>
      </c>
      <c r="AU171" s="195" t="s">
        <v>86</v>
      </c>
      <c r="AV171" s="14" t="s">
        <v>86</v>
      </c>
      <c r="AW171" s="14" t="s">
        <v>32</v>
      </c>
      <c r="AX171" s="14" t="s">
        <v>76</v>
      </c>
      <c r="AY171" s="195" t="s">
        <v>130</v>
      </c>
    </row>
    <row r="172" s="13" customFormat="1">
      <c r="A172" s="13"/>
      <c r="B172" s="186"/>
      <c r="C172" s="13"/>
      <c r="D172" s="187" t="s">
        <v>139</v>
      </c>
      <c r="E172" s="188" t="s">
        <v>1</v>
      </c>
      <c r="F172" s="189" t="s">
        <v>169</v>
      </c>
      <c r="G172" s="13"/>
      <c r="H172" s="188" t="s">
        <v>1</v>
      </c>
      <c r="I172" s="190"/>
      <c r="J172" s="13"/>
      <c r="K172" s="13"/>
      <c r="L172" s="186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139</v>
      </c>
      <c r="AU172" s="188" t="s">
        <v>86</v>
      </c>
      <c r="AV172" s="13" t="s">
        <v>84</v>
      </c>
      <c r="AW172" s="13" t="s">
        <v>32</v>
      </c>
      <c r="AX172" s="13" t="s">
        <v>76</v>
      </c>
      <c r="AY172" s="188" t="s">
        <v>130</v>
      </c>
    </row>
    <row r="173" s="14" customFormat="1">
      <c r="A173" s="14"/>
      <c r="B173" s="194"/>
      <c r="C173" s="14"/>
      <c r="D173" s="187" t="s">
        <v>139</v>
      </c>
      <c r="E173" s="195" t="s">
        <v>1</v>
      </c>
      <c r="F173" s="196" t="s">
        <v>167</v>
      </c>
      <c r="G173" s="14"/>
      <c r="H173" s="197">
        <v>0.16500000000000001</v>
      </c>
      <c r="I173" s="198"/>
      <c r="J173" s="14"/>
      <c r="K173" s="14"/>
      <c r="L173" s="194"/>
      <c r="M173" s="199"/>
      <c r="N173" s="200"/>
      <c r="O173" s="200"/>
      <c r="P173" s="200"/>
      <c r="Q173" s="200"/>
      <c r="R173" s="200"/>
      <c r="S173" s="200"/>
      <c r="T173" s="20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5" t="s">
        <v>139</v>
      </c>
      <c r="AU173" s="195" t="s">
        <v>86</v>
      </c>
      <c r="AV173" s="14" t="s">
        <v>86</v>
      </c>
      <c r="AW173" s="14" t="s">
        <v>32</v>
      </c>
      <c r="AX173" s="14" t="s">
        <v>76</v>
      </c>
      <c r="AY173" s="195" t="s">
        <v>130</v>
      </c>
    </row>
    <row r="174" s="14" customFormat="1">
      <c r="A174" s="14"/>
      <c r="B174" s="194"/>
      <c r="C174" s="14"/>
      <c r="D174" s="187" t="s">
        <v>139</v>
      </c>
      <c r="E174" s="195" t="s">
        <v>1</v>
      </c>
      <c r="F174" s="196" t="s">
        <v>168</v>
      </c>
      <c r="G174" s="14"/>
      <c r="H174" s="197">
        <v>0.40400000000000003</v>
      </c>
      <c r="I174" s="198"/>
      <c r="J174" s="14"/>
      <c r="K174" s="14"/>
      <c r="L174" s="194"/>
      <c r="M174" s="199"/>
      <c r="N174" s="200"/>
      <c r="O174" s="200"/>
      <c r="P174" s="200"/>
      <c r="Q174" s="200"/>
      <c r="R174" s="200"/>
      <c r="S174" s="200"/>
      <c r="T174" s="20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5" t="s">
        <v>139</v>
      </c>
      <c r="AU174" s="195" t="s">
        <v>86</v>
      </c>
      <c r="AV174" s="14" t="s">
        <v>86</v>
      </c>
      <c r="AW174" s="14" t="s">
        <v>32</v>
      </c>
      <c r="AX174" s="14" t="s">
        <v>76</v>
      </c>
      <c r="AY174" s="195" t="s">
        <v>130</v>
      </c>
    </row>
    <row r="175" s="13" customFormat="1">
      <c r="A175" s="13"/>
      <c r="B175" s="186"/>
      <c r="C175" s="13"/>
      <c r="D175" s="187" t="s">
        <v>139</v>
      </c>
      <c r="E175" s="188" t="s">
        <v>1</v>
      </c>
      <c r="F175" s="189" t="s">
        <v>170</v>
      </c>
      <c r="G175" s="13"/>
      <c r="H175" s="188" t="s">
        <v>1</v>
      </c>
      <c r="I175" s="190"/>
      <c r="J175" s="13"/>
      <c r="K175" s="13"/>
      <c r="L175" s="186"/>
      <c r="M175" s="191"/>
      <c r="N175" s="192"/>
      <c r="O175" s="192"/>
      <c r="P175" s="192"/>
      <c r="Q175" s="192"/>
      <c r="R175" s="192"/>
      <c r="S175" s="192"/>
      <c r="T175" s="19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139</v>
      </c>
      <c r="AU175" s="188" t="s">
        <v>86</v>
      </c>
      <c r="AV175" s="13" t="s">
        <v>84</v>
      </c>
      <c r="AW175" s="13" t="s">
        <v>32</v>
      </c>
      <c r="AX175" s="13" t="s">
        <v>76</v>
      </c>
      <c r="AY175" s="188" t="s">
        <v>130</v>
      </c>
    </row>
    <row r="176" s="14" customFormat="1">
      <c r="A176" s="14"/>
      <c r="B176" s="194"/>
      <c r="C176" s="14"/>
      <c r="D176" s="187" t="s">
        <v>139</v>
      </c>
      <c r="E176" s="195" t="s">
        <v>1</v>
      </c>
      <c r="F176" s="196" t="s">
        <v>171</v>
      </c>
      <c r="G176" s="14"/>
      <c r="H176" s="197">
        <v>0.10000000000000001</v>
      </c>
      <c r="I176" s="198"/>
      <c r="J176" s="14"/>
      <c r="K176" s="14"/>
      <c r="L176" s="194"/>
      <c r="M176" s="199"/>
      <c r="N176" s="200"/>
      <c r="O176" s="200"/>
      <c r="P176" s="200"/>
      <c r="Q176" s="200"/>
      <c r="R176" s="200"/>
      <c r="S176" s="200"/>
      <c r="T176" s="20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5" t="s">
        <v>139</v>
      </c>
      <c r="AU176" s="195" t="s">
        <v>86</v>
      </c>
      <c r="AV176" s="14" t="s">
        <v>86</v>
      </c>
      <c r="AW176" s="14" t="s">
        <v>32</v>
      </c>
      <c r="AX176" s="14" t="s">
        <v>76</v>
      </c>
      <c r="AY176" s="195" t="s">
        <v>130</v>
      </c>
    </row>
    <row r="177" s="14" customFormat="1">
      <c r="A177" s="14"/>
      <c r="B177" s="194"/>
      <c r="C177" s="14"/>
      <c r="D177" s="187" t="s">
        <v>139</v>
      </c>
      <c r="E177" s="195" t="s">
        <v>1</v>
      </c>
      <c r="F177" s="196" t="s">
        <v>168</v>
      </c>
      <c r="G177" s="14"/>
      <c r="H177" s="197">
        <v>0.40400000000000003</v>
      </c>
      <c r="I177" s="198"/>
      <c r="J177" s="14"/>
      <c r="K177" s="14"/>
      <c r="L177" s="194"/>
      <c r="M177" s="199"/>
      <c r="N177" s="200"/>
      <c r="O177" s="200"/>
      <c r="P177" s="200"/>
      <c r="Q177" s="200"/>
      <c r="R177" s="200"/>
      <c r="S177" s="200"/>
      <c r="T177" s="20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5" t="s">
        <v>139</v>
      </c>
      <c r="AU177" s="195" t="s">
        <v>86</v>
      </c>
      <c r="AV177" s="14" t="s">
        <v>86</v>
      </c>
      <c r="AW177" s="14" t="s">
        <v>32</v>
      </c>
      <c r="AX177" s="14" t="s">
        <v>76</v>
      </c>
      <c r="AY177" s="195" t="s">
        <v>130</v>
      </c>
    </row>
    <row r="178" s="13" customFormat="1">
      <c r="A178" s="13"/>
      <c r="B178" s="186"/>
      <c r="C178" s="13"/>
      <c r="D178" s="187" t="s">
        <v>139</v>
      </c>
      <c r="E178" s="188" t="s">
        <v>1</v>
      </c>
      <c r="F178" s="189" t="s">
        <v>172</v>
      </c>
      <c r="G178" s="13"/>
      <c r="H178" s="188" t="s">
        <v>1</v>
      </c>
      <c r="I178" s="190"/>
      <c r="J178" s="13"/>
      <c r="K178" s="13"/>
      <c r="L178" s="186"/>
      <c r="M178" s="191"/>
      <c r="N178" s="192"/>
      <c r="O178" s="192"/>
      <c r="P178" s="192"/>
      <c r="Q178" s="192"/>
      <c r="R178" s="192"/>
      <c r="S178" s="192"/>
      <c r="T178" s="19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139</v>
      </c>
      <c r="AU178" s="188" t="s">
        <v>86</v>
      </c>
      <c r="AV178" s="13" t="s">
        <v>84</v>
      </c>
      <c r="AW178" s="13" t="s">
        <v>32</v>
      </c>
      <c r="AX178" s="13" t="s">
        <v>76</v>
      </c>
      <c r="AY178" s="188" t="s">
        <v>130</v>
      </c>
    </row>
    <row r="179" s="14" customFormat="1">
      <c r="A179" s="14"/>
      <c r="B179" s="194"/>
      <c r="C179" s="14"/>
      <c r="D179" s="187" t="s">
        <v>139</v>
      </c>
      <c r="E179" s="195" t="s">
        <v>1</v>
      </c>
      <c r="F179" s="196" t="s">
        <v>171</v>
      </c>
      <c r="G179" s="14"/>
      <c r="H179" s="197">
        <v>0.10000000000000001</v>
      </c>
      <c r="I179" s="198"/>
      <c r="J179" s="14"/>
      <c r="K179" s="14"/>
      <c r="L179" s="194"/>
      <c r="M179" s="199"/>
      <c r="N179" s="200"/>
      <c r="O179" s="200"/>
      <c r="P179" s="200"/>
      <c r="Q179" s="200"/>
      <c r="R179" s="200"/>
      <c r="S179" s="200"/>
      <c r="T179" s="20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5" t="s">
        <v>139</v>
      </c>
      <c r="AU179" s="195" t="s">
        <v>86</v>
      </c>
      <c r="AV179" s="14" t="s">
        <v>86</v>
      </c>
      <c r="AW179" s="14" t="s">
        <v>32</v>
      </c>
      <c r="AX179" s="14" t="s">
        <v>76</v>
      </c>
      <c r="AY179" s="195" t="s">
        <v>130</v>
      </c>
    </row>
    <row r="180" s="14" customFormat="1">
      <c r="A180" s="14"/>
      <c r="B180" s="194"/>
      <c r="C180" s="14"/>
      <c r="D180" s="187" t="s">
        <v>139</v>
      </c>
      <c r="E180" s="195" t="s">
        <v>1</v>
      </c>
      <c r="F180" s="196" t="s">
        <v>168</v>
      </c>
      <c r="G180" s="14"/>
      <c r="H180" s="197">
        <v>0.40400000000000003</v>
      </c>
      <c r="I180" s="198"/>
      <c r="J180" s="14"/>
      <c r="K180" s="14"/>
      <c r="L180" s="194"/>
      <c r="M180" s="199"/>
      <c r="N180" s="200"/>
      <c r="O180" s="200"/>
      <c r="P180" s="200"/>
      <c r="Q180" s="200"/>
      <c r="R180" s="200"/>
      <c r="S180" s="200"/>
      <c r="T180" s="20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5" t="s">
        <v>139</v>
      </c>
      <c r="AU180" s="195" t="s">
        <v>86</v>
      </c>
      <c r="AV180" s="14" t="s">
        <v>86</v>
      </c>
      <c r="AW180" s="14" t="s">
        <v>32</v>
      </c>
      <c r="AX180" s="14" t="s">
        <v>76</v>
      </c>
      <c r="AY180" s="195" t="s">
        <v>130</v>
      </c>
    </row>
    <row r="181" s="15" customFormat="1">
      <c r="A181" s="15"/>
      <c r="B181" s="202"/>
      <c r="C181" s="15"/>
      <c r="D181" s="187" t="s">
        <v>139</v>
      </c>
      <c r="E181" s="203" t="s">
        <v>1</v>
      </c>
      <c r="F181" s="204" t="s">
        <v>143</v>
      </c>
      <c r="G181" s="15"/>
      <c r="H181" s="205">
        <v>2.1459999999999999</v>
      </c>
      <c r="I181" s="206"/>
      <c r="J181" s="15"/>
      <c r="K181" s="15"/>
      <c r="L181" s="202"/>
      <c r="M181" s="207"/>
      <c r="N181" s="208"/>
      <c r="O181" s="208"/>
      <c r="P181" s="208"/>
      <c r="Q181" s="208"/>
      <c r="R181" s="208"/>
      <c r="S181" s="208"/>
      <c r="T181" s="20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3" t="s">
        <v>139</v>
      </c>
      <c r="AU181" s="203" t="s">
        <v>86</v>
      </c>
      <c r="AV181" s="15" t="s">
        <v>137</v>
      </c>
      <c r="AW181" s="15" t="s">
        <v>32</v>
      </c>
      <c r="AX181" s="15" t="s">
        <v>84</v>
      </c>
      <c r="AY181" s="203" t="s">
        <v>130</v>
      </c>
    </row>
    <row r="182" s="2" customFormat="1" ht="24.15" customHeight="1">
      <c r="A182" s="37"/>
      <c r="B182" s="171"/>
      <c r="C182" s="172" t="s">
        <v>173</v>
      </c>
      <c r="D182" s="172" t="s">
        <v>133</v>
      </c>
      <c r="E182" s="173" t="s">
        <v>174</v>
      </c>
      <c r="F182" s="174" t="s">
        <v>175</v>
      </c>
      <c r="G182" s="175" t="s">
        <v>136</v>
      </c>
      <c r="H182" s="176">
        <v>2.7000000000000002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41</v>
      </c>
      <c r="O182" s="76"/>
      <c r="P182" s="182">
        <f>O182*H182</f>
        <v>0</v>
      </c>
      <c r="Q182" s="182">
        <v>0.00038999999999999999</v>
      </c>
      <c r="R182" s="182">
        <f>Q182*H182</f>
        <v>0.0010530000000000001</v>
      </c>
      <c r="S182" s="182">
        <v>1.0000000000000001E-05</v>
      </c>
      <c r="T182" s="183">
        <f>S182*H182</f>
        <v>2.7000000000000002E-05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137</v>
      </c>
      <c r="AT182" s="184" t="s">
        <v>133</v>
      </c>
      <c r="AU182" s="184" t="s">
        <v>86</v>
      </c>
      <c r="AY182" s="18" t="s">
        <v>130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84</v>
      </c>
      <c r="BK182" s="185">
        <f>ROUND(I182*H182,2)</f>
        <v>0</v>
      </c>
      <c r="BL182" s="18" t="s">
        <v>137</v>
      </c>
      <c r="BM182" s="184" t="s">
        <v>176</v>
      </c>
    </row>
    <row r="183" s="13" customFormat="1">
      <c r="A183" s="13"/>
      <c r="B183" s="186"/>
      <c r="C183" s="13"/>
      <c r="D183" s="187" t="s">
        <v>139</v>
      </c>
      <c r="E183" s="188" t="s">
        <v>1</v>
      </c>
      <c r="F183" s="189" t="s">
        <v>177</v>
      </c>
      <c r="G183" s="13"/>
      <c r="H183" s="188" t="s">
        <v>1</v>
      </c>
      <c r="I183" s="190"/>
      <c r="J183" s="13"/>
      <c r="K183" s="13"/>
      <c r="L183" s="186"/>
      <c r="M183" s="191"/>
      <c r="N183" s="192"/>
      <c r="O183" s="192"/>
      <c r="P183" s="192"/>
      <c r="Q183" s="192"/>
      <c r="R183" s="192"/>
      <c r="S183" s="192"/>
      <c r="T183" s="19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139</v>
      </c>
      <c r="AU183" s="188" t="s">
        <v>86</v>
      </c>
      <c r="AV183" s="13" t="s">
        <v>84</v>
      </c>
      <c r="AW183" s="13" t="s">
        <v>32</v>
      </c>
      <c r="AX183" s="13" t="s">
        <v>76</v>
      </c>
      <c r="AY183" s="188" t="s">
        <v>130</v>
      </c>
    </row>
    <row r="184" s="14" customFormat="1">
      <c r="A184" s="14"/>
      <c r="B184" s="194"/>
      <c r="C184" s="14"/>
      <c r="D184" s="187" t="s">
        <v>139</v>
      </c>
      <c r="E184" s="195" t="s">
        <v>1</v>
      </c>
      <c r="F184" s="196" t="s">
        <v>178</v>
      </c>
      <c r="G184" s="14"/>
      <c r="H184" s="197">
        <v>2.7000000000000002</v>
      </c>
      <c r="I184" s="198"/>
      <c r="J184" s="14"/>
      <c r="K184" s="14"/>
      <c r="L184" s="194"/>
      <c r="M184" s="199"/>
      <c r="N184" s="200"/>
      <c r="O184" s="200"/>
      <c r="P184" s="200"/>
      <c r="Q184" s="200"/>
      <c r="R184" s="200"/>
      <c r="S184" s="200"/>
      <c r="T184" s="20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5" t="s">
        <v>139</v>
      </c>
      <c r="AU184" s="195" t="s">
        <v>86</v>
      </c>
      <c r="AV184" s="14" t="s">
        <v>86</v>
      </c>
      <c r="AW184" s="14" t="s">
        <v>32</v>
      </c>
      <c r="AX184" s="14" t="s">
        <v>76</v>
      </c>
      <c r="AY184" s="195" t="s">
        <v>130</v>
      </c>
    </row>
    <row r="185" s="15" customFormat="1">
      <c r="A185" s="15"/>
      <c r="B185" s="202"/>
      <c r="C185" s="15"/>
      <c r="D185" s="187" t="s">
        <v>139</v>
      </c>
      <c r="E185" s="203" t="s">
        <v>1</v>
      </c>
      <c r="F185" s="204" t="s">
        <v>143</v>
      </c>
      <c r="G185" s="15"/>
      <c r="H185" s="205">
        <v>2.7000000000000002</v>
      </c>
      <c r="I185" s="206"/>
      <c r="J185" s="15"/>
      <c r="K185" s="15"/>
      <c r="L185" s="202"/>
      <c r="M185" s="207"/>
      <c r="N185" s="208"/>
      <c r="O185" s="208"/>
      <c r="P185" s="208"/>
      <c r="Q185" s="208"/>
      <c r="R185" s="208"/>
      <c r="S185" s="208"/>
      <c r="T185" s="20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3" t="s">
        <v>139</v>
      </c>
      <c r="AU185" s="203" t="s">
        <v>86</v>
      </c>
      <c r="AV185" s="15" t="s">
        <v>137</v>
      </c>
      <c r="AW185" s="15" t="s">
        <v>32</v>
      </c>
      <c r="AX185" s="15" t="s">
        <v>84</v>
      </c>
      <c r="AY185" s="203" t="s">
        <v>130</v>
      </c>
    </row>
    <row r="186" s="2" customFormat="1" ht="21.75" customHeight="1">
      <c r="A186" s="37"/>
      <c r="B186" s="171"/>
      <c r="C186" s="172" t="s">
        <v>131</v>
      </c>
      <c r="D186" s="172" t="s">
        <v>133</v>
      </c>
      <c r="E186" s="173" t="s">
        <v>179</v>
      </c>
      <c r="F186" s="174" t="s">
        <v>180</v>
      </c>
      <c r="G186" s="175" t="s">
        <v>181</v>
      </c>
      <c r="H186" s="176">
        <v>2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41</v>
      </c>
      <c r="O186" s="76"/>
      <c r="P186" s="182">
        <f>O186*H186</f>
        <v>0</v>
      </c>
      <c r="Q186" s="182">
        <v>0.056439999999999997</v>
      </c>
      <c r="R186" s="182">
        <f>Q186*H186</f>
        <v>0.11287999999999999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137</v>
      </c>
      <c r="AT186" s="184" t="s">
        <v>133</v>
      </c>
      <c r="AU186" s="184" t="s">
        <v>86</v>
      </c>
      <c r="AY186" s="18" t="s">
        <v>130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84</v>
      </c>
      <c r="BK186" s="185">
        <f>ROUND(I186*H186,2)</f>
        <v>0</v>
      </c>
      <c r="BL186" s="18" t="s">
        <v>137</v>
      </c>
      <c r="BM186" s="184" t="s">
        <v>182</v>
      </c>
    </row>
    <row r="187" s="13" customFormat="1">
      <c r="A187" s="13"/>
      <c r="B187" s="186"/>
      <c r="C187" s="13"/>
      <c r="D187" s="187" t="s">
        <v>139</v>
      </c>
      <c r="E187" s="188" t="s">
        <v>1</v>
      </c>
      <c r="F187" s="189" t="s">
        <v>183</v>
      </c>
      <c r="G187" s="13"/>
      <c r="H187" s="188" t="s">
        <v>1</v>
      </c>
      <c r="I187" s="190"/>
      <c r="J187" s="13"/>
      <c r="K187" s="13"/>
      <c r="L187" s="186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139</v>
      </c>
      <c r="AU187" s="188" t="s">
        <v>86</v>
      </c>
      <c r="AV187" s="13" t="s">
        <v>84</v>
      </c>
      <c r="AW187" s="13" t="s">
        <v>32</v>
      </c>
      <c r="AX187" s="13" t="s">
        <v>76</v>
      </c>
      <c r="AY187" s="188" t="s">
        <v>130</v>
      </c>
    </row>
    <row r="188" s="13" customFormat="1">
      <c r="A188" s="13"/>
      <c r="B188" s="186"/>
      <c r="C188" s="13"/>
      <c r="D188" s="187" t="s">
        <v>139</v>
      </c>
      <c r="E188" s="188" t="s">
        <v>1</v>
      </c>
      <c r="F188" s="189" t="s">
        <v>184</v>
      </c>
      <c r="G188" s="13"/>
      <c r="H188" s="188" t="s">
        <v>1</v>
      </c>
      <c r="I188" s="190"/>
      <c r="J188" s="13"/>
      <c r="K188" s="13"/>
      <c r="L188" s="186"/>
      <c r="M188" s="191"/>
      <c r="N188" s="192"/>
      <c r="O188" s="192"/>
      <c r="P188" s="192"/>
      <c r="Q188" s="192"/>
      <c r="R188" s="192"/>
      <c r="S188" s="192"/>
      <c r="T188" s="19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139</v>
      </c>
      <c r="AU188" s="188" t="s">
        <v>86</v>
      </c>
      <c r="AV188" s="13" t="s">
        <v>84</v>
      </c>
      <c r="AW188" s="13" t="s">
        <v>32</v>
      </c>
      <c r="AX188" s="13" t="s">
        <v>76</v>
      </c>
      <c r="AY188" s="188" t="s">
        <v>130</v>
      </c>
    </row>
    <row r="189" s="14" customFormat="1">
      <c r="A189" s="14"/>
      <c r="B189" s="194"/>
      <c r="C189" s="14"/>
      <c r="D189" s="187" t="s">
        <v>139</v>
      </c>
      <c r="E189" s="195" t="s">
        <v>1</v>
      </c>
      <c r="F189" s="196" t="s">
        <v>84</v>
      </c>
      <c r="G189" s="14"/>
      <c r="H189" s="197">
        <v>1</v>
      </c>
      <c r="I189" s="198"/>
      <c r="J189" s="14"/>
      <c r="K189" s="14"/>
      <c r="L189" s="194"/>
      <c r="M189" s="199"/>
      <c r="N189" s="200"/>
      <c r="O189" s="200"/>
      <c r="P189" s="200"/>
      <c r="Q189" s="200"/>
      <c r="R189" s="200"/>
      <c r="S189" s="200"/>
      <c r="T189" s="20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5" t="s">
        <v>139</v>
      </c>
      <c r="AU189" s="195" t="s">
        <v>86</v>
      </c>
      <c r="AV189" s="14" t="s">
        <v>86</v>
      </c>
      <c r="AW189" s="14" t="s">
        <v>32</v>
      </c>
      <c r="AX189" s="14" t="s">
        <v>76</v>
      </c>
      <c r="AY189" s="195" t="s">
        <v>130</v>
      </c>
    </row>
    <row r="190" s="13" customFormat="1">
      <c r="A190" s="13"/>
      <c r="B190" s="186"/>
      <c r="C190" s="13"/>
      <c r="D190" s="187" t="s">
        <v>139</v>
      </c>
      <c r="E190" s="188" t="s">
        <v>1</v>
      </c>
      <c r="F190" s="189" t="s">
        <v>185</v>
      </c>
      <c r="G190" s="13"/>
      <c r="H190" s="188" t="s">
        <v>1</v>
      </c>
      <c r="I190" s="190"/>
      <c r="J190" s="13"/>
      <c r="K190" s="13"/>
      <c r="L190" s="186"/>
      <c r="M190" s="191"/>
      <c r="N190" s="192"/>
      <c r="O190" s="192"/>
      <c r="P190" s="192"/>
      <c r="Q190" s="192"/>
      <c r="R190" s="192"/>
      <c r="S190" s="192"/>
      <c r="T190" s="19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139</v>
      </c>
      <c r="AU190" s="188" t="s">
        <v>86</v>
      </c>
      <c r="AV190" s="13" t="s">
        <v>84</v>
      </c>
      <c r="AW190" s="13" t="s">
        <v>32</v>
      </c>
      <c r="AX190" s="13" t="s">
        <v>76</v>
      </c>
      <c r="AY190" s="188" t="s">
        <v>130</v>
      </c>
    </row>
    <row r="191" s="14" customFormat="1">
      <c r="A191" s="14"/>
      <c r="B191" s="194"/>
      <c r="C191" s="14"/>
      <c r="D191" s="187" t="s">
        <v>139</v>
      </c>
      <c r="E191" s="195" t="s">
        <v>1</v>
      </c>
      <c r="F191" s="196" t="s">
        <v>84</v>
      </c>
      <c r="G191" s="14"/>
      <c r="H191" s="197">
        <v>1</v>
      </c>
      <c r="I191" s="198"/>
      <c r="J191" s="14"/>
      <c r="K191" s="14"/>
      <c r="L191" s="194"/>
      <c r="M191" s="199"/>
      <c r="N191" s="200"/>
      <c r="O191" s="200"/>
      <c r="P191" s="200"/>
      <c r="Q191" s="200"/>
      <c r="R191" s="200"/>
      <c r="S191" s="200"/>
      <c r="T191" s="20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5" t="s">
        <v>139</v>
      </c>
      <c r="AU191" s="195" t="s">
        <v>86</v>
      </c>
      <c r="AV191" s="14" t="s">
        <v>86</v>
      </c>
      <c r="AW191" s="14" t="s">
        <v>32</v>
      </c>
      <c r="AX191" s="14" t="s">
        <v>76</v>
      </c>
      <c r="AY191" s="195" t="s">
        <v>130</v>
      </c>
    </row>
    <row r="192" s="15" customFormat="1">
      <c r="A192" s="15"/>
      <c r="B192" s="202"/>
      <c r="C192" s="15"/>
      <c r="D192" s="187" t="s">
        <v>139</v>
      </c>
      <c r="E192" s="203" t="s">
        <v>1</v>
      </c>
      <c r="F192" s="204" t="s">
        <v>143</v>
      </c>
      <c r="G192" s="15"/>
      <c r="H192" s="205">
        <v>2</v>
      </c>
      <c r="I192" s="206"/>
      <c r="J192" s="15"/>
      <c r="K192" s="15"/>
      <c r="L192" s="202"/>
      <c r="M192" s="207"/>
      <c r="N192" s="208"/>
      <c r="O192" s="208"/>
      <c r="P192" s="208"/>
      <c r="Q192" s="208"/>
      <c r="R192" s="208"/>
      <c r="S192" s="208"/>
      <c r="T192" s="209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03" t="s">
        <v>139</v>
      </c>
      <c r="AU192" s="203" t="s">
        <v>86</v>
      </c>
      <c r="AV192" s="15" t="s">
        <v>137</v>
      </c>
      <c r="AW192" s="15" t="s">
        <v>32</v>
      </c>
      <c r="AX192" s="15" t="s">
        <v>84</v>
      </c>
      <c r="AY192" s="203" t="s">
        <v>130</v>
      </c>
    </row>
    <row r="193" s="2" customFormat="1" ht="37.8" customHeight="1">
      <c r="A193" s="37"/>
      <c r="B193" s="171"/>
      <c r="C193" s="210" t="s">
        <v>186</v>
      </c>
      <c r="D193" s="210" t="s">
        <v>187</v>
      </c>
      <c r="E193" s="211" t="s">
        <v>188</v>
      </c>
      <c r="F193" s="212" t="s">
        <v>189</v>
      </c>
      <c r="G193" s="213" t="s">
        <v>181</v>
      </c>
      <c r="H193" s="214">
        <v>2</v>
      </c>
      <c r="I193" s="215"/>
      <c r="J193" s="216">
        <f>ROUND(I193*H193,2)</f>
        <v>0</v>
      </c>
      <c r="K193" s="217"/>
      <c r="L193" s="218"/>
      <c r="M193" s="219" t="s">
        <v>1</v>
      </c>
      <c r="N193" s="220" t="s">
        <v>41</v>
      </c>
      <c r="O193" s="76"/>
      <c r="P193" s="182">
        <f>O193*H193</f>
        <v>0</v>
      </c>
      <c r="Q193" s="182">
        <v>0.01553</v>
      </c>
      <c r="R193" s="182">
        <f>Q193*H193</f>
        <v>0.031060000000000001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190</v>
      </c>
      <c r="AT193" s="184" t="s">
        <v>187</v>
      </c>
      <c r="AU193" s="184" t="s">
        <v>86</v>
      </c>
      <c r="AY193" s="18" t="s">
        <v>130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84</v>
      </c>
      <c r="BK193" s="185">
        <f>ROUND(I193*H193,2)</f>
        <v>0</v>
      </c>
      <c r="BL193" s="18" t="s">
        <v>137</v>
      </c>
      <c r="BM193" s="184" t="s">
        <v>191</v>
      </c>
    </row>
    <row r="194" s="12" customFormat="1" ht="22.8" customHeight="1">
      <c r="A194" s="12"/>
      <c r="B194" s="158"/>
      <c r="C194" s="12"/>
      <c r="D194" s="159" t="s">
        <v>75</v>
      </c>
      <c r="E194" s="169" t="s">
        <v>192</v>
      </c>
      <c r="F194" s="169" t="s">
        <v>193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SUM(P195:P227)</f>
        <v>0</v>
      </c>
      <c r="Q194" s="164"/>
      <c r="R194" s="165">
        <f>SUM(R195:R227)</f>
        <v>0.0050270400000000008</v>
      </c>
      <c r="S194" s="164"/>
      <c r="T194" s="166">
        <f>SUM(T195:T227)</f>
        <v>1.9254639999999998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84</v>
      </c>
      <c r="AT194" s="167" t="s">
        <v>75</v>
      </c>
      <c r="AU194" s="167" t="s">
        <v>84</v>
      </c>
      <c r="AY194" s="159" t="s">
        <v>130</v>
      </c>
      <c r="BK194" s="168">
        <f>SUM(BK195:BK227)</f>
        <v>0</v>
      </c>
    </row>
    <row r="195" s="2" customFormat="1" ht="37.8" customHeight="1">
      <c r="A195" s="37"/>
      <c r="B195" s="171"/>
      <c r="C195" s="172" t="s">
        <v>190</v>
      </c>
      <c r="D195" s="172" t="s">
        <v>133</v>
      </c>
      <c r="E195" s="173" t="s">
        <v>194</v>
      </c>
      <c r="F195" s="174" t="s">
        <v>195</v>
      </c>
      <c r="G195" s="175" t="s">
        <v>136</v>
      </c>
      <c r="H195" s="176">
        <v>20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41</v>
      </c>
      <c r="O195" s="76"/>
      <c r="P195" s="182">
        <f>O195*H195</f>
        <v>0</v>
      </c>
      <c r="Q195" s="182">
        <v>0.00021000000000000001</v>
      </c>
      <c r="R195" s="182">
        <f>Q195*H195</f>
        <v>0.0042000000000000006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137</v>
      </c>
      <c r="AT195" s="184" t="s">
        <v>133</v>
      </c>
      <c r="AU195" s="184" t="s">
        <v>86</v>
      </c>
      <c r="AY195" s="18" t="s">
        <v>130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84</v>
      </c>
      <c r="BK195" s="185">
        <f>ROUND(I195*H195,2)</f>
        <v>0</v>
      </c>
      <c r="BL195" s="18" t="s">
        <v>137</v>
      </c>
      <c r="BM195" s="184" t="s">
        <v>196</v>
      </c>
    </row>
    <row r="196" s="13" customFormat="1">
      <c r="A196" s="13"/>
      <c r="B196" s="186"/>
      <c r="C196" s="13"/>
      <c r="D196" s="187" t="s">
        <v>139</v>
      </c>
      <c r="E196" s="188" t="s">
        <v>1</v>
      </c>
      <c r="F196" s="189" t="s">
        <v>197</v>
      </c>
      <c r="G196" s="13"/>
      <c r="H196" s="188" t="s">
        <v>1</v>
      </c>
      <c r="I196" s="190"/>
      <c r="J196" s="13"/>
      <c r="K196" s="13"/>
      <c r="L196" s="186"/>
      <c r="M196" s="191"/>
      <c r="N196" s="192"/>
      <c r="O196" s="192"/>
      <c r="P196" s="192"/>
      <c r="Q196" s="192"/>
      <c r="R196" s="192"/>
      <c r="S196" s="192"/>
      <c r="T196" s="19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139</v>
      </c>
      <c r="AU196" s="188" t="s">
        <v>86</v>
      </c>
      <c r="AV196" s="13" t="s">
        <v>84</v>
      </c>
      <c r="AW196" s="13" t="s">
        <v>32</v>
      </c>
      <c r="AX196" s="13" t="s">
        <v>76</v>
      </c>
      <c r="AY196" s="188" t="s">
        <v>130</v>
      </c>
    </row>
    <row r="197" s="14" customFormat="1">
      <c r="A197" s="14"/>
      <c r="B197" s="194"/>
      <c r="C197" s="14"/>
      <c r="D197" s="187" t="s">
        <v>139</v>
      </c>
      <c r="E197" s="195" t="s">
        <v>1</v>
      </c>
      <c r="F197" s="196" t="s">
        <v>198</v>
      </c>
      <c r="G197" s="14"/>
      <c r="H197" s="197">
        <v>20</v>
      </c>
      <c r="I197" s="198"/>
      <c r="J197" s="14"/>
      <c r="K197" s="14"/>
      <c r="L197" s="194"/>
      <c r="M197" s="199"/>
      <c r="N197" s="200"/>
      <c r="O197" s="200"/>
      <c r="P197" s="200"/>
      <c r="Q197" s="200"/>
      <c r="R197" s="200"/>
      <c r="S197" s="200"/>
      <c r="T197" s="20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5" t="s">
        <v>139</v>
      </c>
      <c r="AU197" s="195" t="s">
        <v>86</v>
      </c>
      <c r="AV197" s="14" t="s">
        <v>86</v>
      </c>
      <c r="AW197" s="14" t="s">
        <v>32</v>
      </c>
      <c r="AX197" s="14" t="s">
        <v>76</v>
      </c>
      <c r="AY197" s="195" t="s">
        <v>130</v>
      </c>
    </row>
    <row r="198" s="15" customFormat="1">
      <c r="A198" s="15"/>
      <c r="B198" s="202"/>
      <c r="C198" s="15"/>
      <c r="D198" s="187" t="s">
        <v>139</v>
      </c>
      <c r="E198" s="203" t="s">
        <v>1</v>
      </c>
      <c r="F198" s="204" t="s">
        <v>143</v>
      </c>
      <c r="G198" s="15"/>
      <c r="H198" s="205">
        <v>20</v>
      </c>
      <c r="I198" s="206"/>
      <c r="J198" s="15"/>
      <c r="K198" s="15"/>
      <c r="L198" s="202"/>
      <c r="M198" s="207"/>
      <c r="N198" s="208"/>
      <c r="O198" s="208"/>
      <c r="P198" s="208"/>
      <c r="Q198" s="208"/>
      <c r="R198" s="208"/>
      <c r="S198" s="208"/>
      <c r="T198" s="20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3" t="s">
        <v>139</v>
      </c>
      <c r="AU198" s="203" t="s">
        <v>86</v>
      </c>
      <c r="AV198" s="15" t="s">
        <v>137</v>
      </c>
      <c r="AW198" s="15" t="s">
        <v>32</v>
      </c>
      <c r="AX198" s="15" t="s">
        <v>84</v>
      </c>
      <c r="AY198" s="203" t="s">
        <v>130</v>
      </c>
    </row>
    <row r="199" s="2" customFormat="1" ht="24.15" customHeight="1">
      <c r="A199" s="37"/>
      <c r="B199" s="171"/>
      <c r="C199" s="172" t="s">
        <v>192</v>
      </c>
      <c r="D199" s="172" t="s">
        <v>133</v>
      </c>
      <c r="E199" s="173" t="s">
        <v>199</v>
      </c>
      <c r="F199" s="174" t="s">
        <v>200</v>
      </c>
      <c r="G199" s="175" t="s">
        <v>136</v>
      </c>
      <c r="H199" s="176">
        <v>20.675999999999998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41</v>
      </c>
      <c r="O199" s="76"/>
      <c r="P199" s="182">
        <f>O199*H199</f>
        <v>0</v>
      </c>
      <c r="Q199" s="182">
        <v>4.0000000000000003E-05</v>
      </c>
      <c r="R199" s="182">
        <f>Q199*H199</f>
        <v>0.00082704000000000002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137</v>
      </c>
      <c r="AT199" s="184" t="s">
        <v>133</v>
      </c>
      <c r="AU199" s="184" t="s">
        <v>86</v>
      </c>
      <c r="AY199" s="18" t="s">
        <v>130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84</v>
      </c>
      <c r="BK199" s="185">
        <f>ROUND(I199*H199,2)</f>
        <v>0</v>
      </c>
      <c r="BL199" s="18" t="s">
        <v>137</v>
      </c>
      <c r="BM199" s="184" t="s">
        <v>201</v>
      </c>
    </row>
    <row r="200" s="13" customFormat="1">
      <c r="A200" s="13"/>
      <c r="B200" s="186"/>
      <c r="C200" s="13"/>
      <c r="D200" s="187" t="s">
        <v>139</v>
      </c>
      <c r="E200" s="188" t="s">
        <v>1</v>
      </c>
      <c r="F200" s="189" t="s">
        <v>169</v>
      </c>
      <c r="G200" s="13"/>
      <c r="H200" s="188" t="s">
        <v>1</v>
      </c>
      <c r="I200" s="190"/>
      <c r="J200" s="13"/>
      <c r="K200" s="13"/>
      <c r="L200" s="186"/>
      <c r="M200" s="191"/>
      <c r="N200" s="192"/>
      <c r="O200" s="192"/>
      <c r="P200" s="192"/>
      <c r="Q200" s="192"/>
      <c r="R200" s="192"/>
      <c r="S200" s="192"/>
      <c r="T200" s="19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139</v>
      </c>
      <c r="AU200" s="188" t="s">
        <v>86</v>
      </c>
      <c r="AV200" s="13" t="s">
        <v>84</v>
      </c>
      <c r="AW200" s="13" t="s">
        <v>32</v>
      </c>
      <c r="AX200" s="13" t="s">
        <v>76</v>
      </c>
      <c r="AY200" s="188" t="s">
        <v>130</v>
      </c>
    </row>
    <row r="201" s="14" customFormat="1">
      <c r="A201" s="14"/>
      <c r="B201" s="194"/>
      <c r="C201" s="14"/>
      <c r="D201" s="187" t="s">
        <v>139</v>
      </c>
      <c r="E201" s="195" t="s">
        <v>1</v>
      </c>
      <c r="F201" s="196" t="s">
        <v>202</v>
      </c>
      <c r="G201" s="14"/>
      <c r="H201" s="197">
        <v>2.7000000000000002</v>
      </c>
      <c r="I201" s="198"/>
      <c r="J201" s="14"/>
      <c r="K201" s="14"/>
      <c r="L201" s="194"/>
      <c r="M201" s="199"/>
      <c r="N201" s="200"/>
      <c r="O201" s="200"/>
      <c r="P201" s="200"/>
      <c r="Q201" s="200"/>
      <c r="R201" s="200"/>
      <c r="S201" s="200"/>
      <c r="T201" s="20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5" t="s">
        <v>139</v>
      </c>
      <c r="AU201" s="195" t="s">
        <v>86</v>
      </c>
      <c r="AV201" s="14" t="s">
        <v>86</v>
      </c>
      <c r="AW201" s="14" t="s">
        <v>32</v>
      </c>
      <c r="AX201" s="14" t="s">
        <v>76</v>
      </c>
      <c r="AY201" s="195" t="s">
        <v>130</v>
      </c>
    </row>
    <row r="202" s="13" customFormat="1">
      <c r="A202" s="13"/>
      <c r="B202" s="186"/>
      <c r="C202" s="13"/>
      <c r="D202" s="187" t="s">
        <v>139</v>
      </c>
      <c r="E202" s="188" t="s">
        <v>1</v>
      </c>
      <c r="F202" s="189" t="s">
        <v>170</v>
      </c>
      <c r="G202" s="13"/>
      <c r="H202" s="188" t="s">
        <v>1</v>
      </c>
      <c r="I202" s="190"/>
      <c r="J202" s="13"/>
      <c r="K202" s="13"/>
      <c r="L202" s="186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139</v>
      </c>
      <c r="AU202" s="188" t="s">
        <v>86</v>
      </c>
      <c r="AV202" s="13" t="s">
        <v>84</v>
      </c>
      <c r="AW202" s="13" t="s">
        <v>32</v>
      </c>
      <c r="AX202" s="13" t="s">
        <v>76</v>
      </c>
      <c r="AY202" s="188" t="s">
        <v>130</v>
      </c>
    </row>
    <row r="203" s="14" customFormat="1">
      <c r="A203" s="14"/>
      <c r="B203" s="194"/>
      <c r="C203" s="14"/>
      <c r="D203" s="187" t="s">
        <v>139</v>
      </c>
      <c r="E203" s="195" t="s">
        <v>1</v>
      </c>
      <c r="F203" s="196" t="s">
        <v>203</v>
      </c>
      <c r="G203" s="14"/>
      <c r="H203" s="197">
        <v>6.9000000000000004</v>
      </c>
      <c r="I203" s="198"/>
      <c r="J203" s="14"/>
      <c r="K203" s="14"/>
      <c r="L203" s="194"/>
      <c r="M203" s="199"/>
      <c r="N203" s="200"/>
      <c r="O203" s="200"/>
      <c r="P203" s="200"/>
      <c r="Q203" s="200"/>
      <c r="R203" s="200"/>
      <c r="S203" s="200"/>
      <c r="T203" s="20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5" t="s">
        <v>139</v>
      </c>
      <c r="AU203" s="195" t="s">
        <v>86</v>
      </c>
      <c r="AV203" s="14" t="s">
        <v>86</v>
      </c>
      <c r="AW203" s="14" t="s">
        <v>32</v>
      </c>
      <c r="AX203" s="14" t="s">
        <v>76</v>
      </c>
      <c r="AY203" s="195" t="s">
        <v>130</v>
      </c>
    </row>
    <row r="204" s="13" customFormat="1">
      <c r="A204" s="13"/>
      <c r="B204" s="186"/>
      <c r="C204" s="13"/>
      <c r="D204" s="187" t="s">
        <v>139</v>
      </c>
      <c r="E204" s="188" t="s">
        <v>1</v>
      </c>
      <c r="F204" s="189" t="s">
        <v>140</v>
      </c>
      <c r="G204" s="13"/>
      <c r="H204" s="188" t="s">
        <v>1</v>
      </c>
      <c r="I204" s="190"/>
      <c r="J204" s="13"/>
      <c r="K204" s="13"/>
      <c r="L204" s="186"/>
      <c r="M204" s="191"/>
      <c r="N204" s="192"/>
      <c r="O204" s="192"/>
      <c r="P204" s="192"/>
      <c r="Q204" s="192"/>
      <c r="R204" s="192"/>
      <c r="S204" s="192"/>
      <c r="T204" s="19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139</v>
      </c>
      <c r="AU204" s="188" t="s">
        <v>86</v>
      </c>
      <c r="AV204" s="13" t="s">
        <v>84</v>
      </c>
      <c r="AW204" s="13" t="s">
        <v>32</v>
      </c>
      <c r="AX204" s="13" t="s">
        <v>76</v>
      </c>
      <c r="AY204" s="188" t="s">
        <v>130</v>
      </c>
    </row>
    <row r="205" s="14" customFormat="1">
      <c r="A205" s="14"/>
      <c r="B205" s="194"/>
      <c r="C205" s="14"/>
      <c r="D205" s="187" t="s">
        <v>139</v>
      </c>
      <c r="E205" s="195" t="s">
        <v>1</v>
      </c>
      <c r="F205" s="196" t="s">
        <v>131</v>
      </c>
      <c r="G205" s="14"/>
      <c r="H205" s="197">
        <v>6</v>
      </c>
      <c r="I205" s="198"/>
      <c r="J205" s="14"/>
      <c r="K205" s="14"/>
      <c r="L205" s="194"/>
      <c r="M205" s="199"/>
      <c r="N205" s="200"/>
      <c r="O205" s="200"/>
      <c r="P205" s="200"/>
      <c r="Q205" s="200"/>
      <c r="R205" s="200"/>
      <c r="S205" s="200"/>
      <c r="T205" s="20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5" t="s">
        <v>139</v>
      </c>
      <c r="AU205" s="195" t="s">
        <v>86</v>
      </c>
      <c r="AV205" s="14" t="s">
        <v>86</v>
      </c>
      <c r="AW205" s="14" t="s">
        <v>32</v>
      </c>
      <c r="AX205" s="14" t="s">
        <v>76</v>
      </c>
      <c r="AY205" s="195" t="s">
        <v>130</v>
      </c>
    </row>
    <row r="206" s="13" customFormat="1">
      <c r="A206" s="13"/>
      <c r="B206" s="186"/>
      <c r="C206" s="13"/>
      <c r="D206" s="187" t="s">
        <v>139</v>
      </c>
      <c r="E206" s="188" t="s">
        <v>1</v>
      </c>
      <c r="F206" s="189" t="s">
        <v>141</v>
      </c>
      <c r="G206" s="13"/>
      <c r="H206" s="188" t="s">
        <v>1</v>
      </c>
      <c r="I206" s="190"/>
      <c r="J206" s="13"/>
      <c r="K206" s="13"/>
      <c r="L206" s="186"/>
      <c r="M206" s="191"/>
      <c r="N206" s="192"/>
      <c r="O206" s="192"/>
      <c r="P206" s="192"/>
      <c r="Q206" s="192"/>
      <c r="R206" s="192"/>
      <c r="S206" s="192"/>
      <c r="T206" s="19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139</v>
      </c>
      <c r="AU206" s="188" t="s">
        <v>86</v>
      </c>
      <c r="AV206" s="13" t="s">
        <v>84</v>
      </c>
      <c r="AW206" s="13" t="s">
        <v>32</v>
      </c>
      <c r="AX206" s="13" t="s">
        <v>76</v>
      </c>
      <c r="AY206" s="188" t="s">
        <v>130</v>
      </c>
    </row>
    <row r="207" s="14" customFormat="1">
      <c r="A207" s="14"/>
      <c r="B207" s="194"/>
      <c r="C207" s="14"/>
      <c r="D207" s="187" t="s">
        <v>139</v>
      </c>
      <c r="E207" s="195" t="s">
        <v>1</v>
      </c>
      <c r="F207" s="196" t="s">
        <v>142</v>
      </c>
      <c r="G207" s="14"/>
      <c r="H207" s="197">
        <v>5.0759999999999996</v>
      </c>
      <c r="I207" s="198"/>
      <c r="J207" s="14"/>
      <c r="K207" s="14"/>
      <c r="L207" s="194"/>
      <c r="M207" s="199"/>
      <c r="N207" s="200"/>
      <c r="O207" s="200"/>
      <c r="P207" s="200"/>
      <c r="Q207" s="200"/>
      <c r="R207" s="200"/>
      <c r="S207" s="200"/>
      <c r="T207" s="20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5" t="s">
        <v>139</v>
      </c>
      <c r="AU207" s="195" t="s">
        <v>86</v>
      </c>
      <c r="AV207" s="14" t="s">
        <v>86</v>
      </c>
      <c r="AW207" s="14" t="s">
        <v>32</v>
      </c>
      <c r="AX207" s="14" t="s">
        <v>76</v>
      </c>
      <c r="AY207" s="195" t="s">
        <v>130</v>
      </c>
    </row>
    <row r="208" s="15" customFormat="1">
      <c r="A208" s="15"/>
      <c r="B208" s="202"/>
      <c r="C208" s="15"/>
      <c r="D208" s="187" t="s">
        <v>139</v>
      </c>
      <c r="E208" s="203" t="s">
        <v>1</v>
      </c>
      <c r="F208" s="204" t="s">
        <v>143</v>
      </c>
      <c r="G208" s="15"/>
      <c r="H208" s="205">
        <v>20.675999999999998</v>
      </c>
      <c r="I208" s="206"/>
      <c r="J208" s="15"/>
      <c r="K208" s="15"/>
      <c r="L208" s="202"/>
      <c r="M208" s="207"/>
      <c r="N208" s="208"/>
      <c r="O208" s="208"/>
      <c r="P208" s="208"/>
      <c r="Q208" s="208"/>
      <c r="R208" s="208"/>
      <c r="S208" s="208"/>
      <c r="T208" s="20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03" t="s">
        <v>139</v>
      </c>
      <c r="AU208" s="203" t="s">
        <v>86</v>
      </c>
      <c r="AV208" s="15" t="s">
        <v>137</v>
      </c>
      <c r="AW208" s="15" t="s">
        <v>32</v>
      </c>
      <c r="AX208" s="15" t="s">
        <v>84</v>
      </c>
      <c r="AY208" s="203" t="s">
        <v>130</v>
      </c>
    </row>
    <row r="209" s="2" customFormat="1" ht="24.15" customHeight="1">
      <c r="A209" s="37"/>
      <c r="B209" s="171"/>
      <c r="C209" s="172" t="s">
        <v>204</v>
      </c>
      <c r="D209" s="172" t="s">
        <v>133</v>
      </c>
      <c r="E209" s="173" t="s">
        <v>205</v>
      </c>
      <c r="F209" s="174" t="s">
        <v>206</v>
      </c>
      <c r="G209" s="175" t="s">
        <v>136</v>
      </c>
      <c r="H209" s="176">
        <v>12.321999999999999</v>
      </c>
      <c r="I209" s="177"/>
      <c r="J209" s="178">
        <f>ROUND(I209*H209,2)</f>
        <v>0</v>
      </c>
      <c r="K209" s="179"/>
      <c r="L209" s="38"/>
      <c r="M209" s="180" t="s">
        <v>1</v>
      </c>
      <c r="N209" s="181" t="s">
        <v>41</v>
      </c>
      <c r="O209" s="76"/>
      <c r="P209" s="182">
        <f>O209*H209</f>
        <v>0</v>
      </c>
      <c r="Q209" s="182">
        <v>0</v>
      </c>
      <c r="R209" s="182">
        <f>Q209*H209</f>
        <v>0</v>
      </c>
      <c r="S209" s="182">
        <v>0.14000000000000001</v>
      </c>
      <c r="T209" s="183">
        <f>S209*H209</f>
        <v>1.72508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4" t="s">
        <v>137</v>
      </c>
      <c r="AT209" s="184" t="s">
        <v>133</v>
      </c>
      <c r="AU209" s="184" t="s">
        <v>86</v>
      </c>
      <c r="AY209" s="18" t="s">
        <v>130</v>
      </c>
      <c r="BE209" s="185">
        <f>IF(N209="základní",J209,0)</f>
        <v>0</v>
      </c>
      <c r="BF209" s="185">
        <f>IF(N209="snížená",J209,0)</f>
        <v>0</v>
      </c>
      <c r="BG209" s="185">
        <f>IF(N209="zákl. přenesená",J209,0)</f>
        <v>0</v>
      </c>
      <c r="BH209" s="185">
        <f>IF(N209="sníž. přenesená",J209,0)</f>
        <v>0</v>
      </c>
      <c r="BI209" s="185">
        <f>IF(N209="nulová",J209,0)</f>
        <v>0</v>
      </c>
      <c r="BJ209" s="18" t="s">
        <v>84</v>
      </c>
      <c r="BK209" s="185">
        <f>ROUND(I209*H209,2)</f>
        <v>0</v>
      </c>
      <c r="BL209" s="18" t="s">
        <v>137</v>
      </c>
      <c r="BM209" s="184" t="s">
        <v>207</v>
      </c>
    </row>
    <row r="210" s="13" customFormat="1">
      <c r="A210" s="13"/>
      <c r="B210" s="186"/>
      <c r="C210" s="13"/>
      <c r="D210" s="187" t="s">
        <v>139</v>
      </c>
      <c r="E210" s="188" t="s">
        <v>1</v>
      </c>
      <c r="F210" s="189" t="s">
        <v>208</v>
      </c>
      <c r="G210" s="13"/>
      <c r="H210" s="188" t="s">
        <v>1</v>
      </c>
      <c r="I210" s="190"/>
      <c r="J210" s="13"/>
      <c r="K210" s="13"/>
      <c r="L210" s="186"/>
      <c r="M210" s="191"/>
      <c r="N210" s="192"/>
      <c r="O210" s="192"/>
      <c r="P210" s="192"/>
      <c r="Q210" s="192"/>
      <c r="R210" s="192"/>
      <c r="S210" s="192"/>
      <c r="T210" s="19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139</v>
      </c>
      <c r="AU210" s="188" t="s">
        <v>86</v>
      </c>
      <c r="AV210" s="13" t="s">
        <v>84</v>
      </c>
      <c r="AW210" s="13" t="s">
        <v>32</v>
      </c>
      <c r="AX210" s="13" t="s">
        <v>76</v>
      </c>
      <c r="AY210" s="188" t="s">
        <v>130</v>
      </c>
    </row>
    <row r="211" s="13" customFormat="1">
      <c r="A211" s="13"/>
      <c r="B211" s="186"/>
      <c r="C211" s="13"/>
      <c r="D211" s="187" t="s">
        <v>139</v>
      </c>
      <c r="E211" s="188" t="s">
        <v>1</v>
      </c>
      <c r="F211" s="189" t="s">
        <v>170</v>
      </c>
      <c r="G211" s="13"/>
      <c r="H211" s="188" t="s">
        <v>1</v>
      </c>
      <c r="I211" s="190"/>
      <c r="J211" s="13"/>
      <c r="K211" s="13"/>
      <c r="L211" s="186"/>
      <c r="M211" s="191"/>
      <c r="N211" s="192"/>
      <c r="O211" s="192"/>
      <c r="P211" s="192"/>
      <c r="Q211" s="192"/>
      <c r="R211" s="192"/>
      <c r="S211" s="192"/>
      <c r="T211" s="19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139</v>
      </c>
      <c r="AU211" s="188" t="s">
        <v>86</v>
      </c>
      <c r="AV211" s="13" t="s">
        <v>84</v>
      </c>
      <c r="AW211" s="13" t="s">
        <v>32</v>
      </c>
      <c r="AX211" s="13" t="s">
        <v>76</v>
      </c>
      <c r="AY211" s="188" t="s">
        <v>130</v>
      </c>
    </row>
    <row r="212" s="14" customFormat="1">
      <c r="A212" s="14"/>
      <c r="B212" s="194"/>
      <c r="C212" s="14"/>
      <c r="D212" s="187" t="s">
        <v>139</v>
      </c>
      <c r="E212" s="195" t="s">
        <v>1</v>
      </c>
      <c r="F212" s="196" t="s">
        <v>209</v>
      </c>
      <c r="G212" s="14"/>
      <c r="H212" s="197">
        <v>4.2839999999999998</v>
      </c>
      <c r="I212" s="198"/>
      <c r="J212" s="14"/>
      <c r="K212" s="14"/>
      <c r="L212" s="194"/>
      <c r="M212" s="199"/>
      <c r="N212" s="200"/>
      <c r="O212" s="200"/>
      <c r="P212" s="200"/>
      <c r="Q212" s="200"/>
      <c r="R212" s="200"/>
      <c r="S212" s="200"/>
      <c r="T212" s="20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5" t="s">
        <v>139</v>
      </c>
      <c r="AU212" s="195" t="s">
        <v>86</v>
      </c>
      <c r="AV212" s="14" t="s">
        <v>86</v>
      </c>
      <c r="AW212" s="14" t="s">
        <v>32</v>
      </c>
      <c r="AX212" s="14" t="s">
        <v>76</v>
      </c>
      <c r="AY212" s="195" t="s">
        <v>130</v>
      </c>
    </row>
    <row r="213" s="13" customFormat="1">
      <c r="A213" s="13"/>
      <c r="B213" s="186"/>
      <c r="C213" s="13"/>
      <c r="D213" s="187" t="s">
        <v>139</v>
      </c>
      <c r="E213" s="188" t="s">
        <v>1</v>
      </c>
      <c r="F213" s="189" t="s">
        <v>210</v>
      </c>
      <c r="G213" s="13"/>
      <c r="H213" s="188" t="s">
        <v>1</v>
      </c>
      <c r="I213" s="190"/>
      <c r="J213" s="13"/>
      <c r="K213" s="13"/>
      <c r="L213" s="186"/>
      <c r="M213" s="191"/>
      <c r="N213" s="192"/>
      <c r="O213" s="192"/>
      <c r="P213" s="192"/>
      <c r="Q213" s="192"/>
      <c r="R213" s="192"/>
      <c r="S213" s="192"/>
      <c r="T213" s="19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139</v>
      </c>
      <c r="AU213" s="188" t="s">
        <v>86</v>
      </c>
      <c r="AV213" s="13" t="s">
        <v>84</v>
      </c>
      <c r="AW213" s="13" t="s">
        <v>32</v>
      </c>
      <c r="AX213" s="13" t="s">
        <v>76</v>
      </c>
      <c r="AY213" s="188" t="s">
        <v>130</v>
      </c>
    </row>
    <row r="214" s="13" customFormat="1">
      <c r="A214" s="13"/>
      <c r="B214" s="186"/>
      <c r="C214" s="13"/>
      <c r="D214" s="187" t="s">
        <v>139</v>
      </c>
      <c r="E214" s="188" t="s">
        <v>1</v>
      </c>
      <c r="F214" s="189" t="s">
        <v>211</v>
      </c>
      <c r="G214" s="13"/>
      <c r="H214" s="188" t="s">
        <v>1</v>
      </c>
      <c r="I214" s="190"/>
      <c r="J214" s="13"/>
      <c r="K214" s="13"/>
      <c r="L214" s="186"/>
      <c r="M214" s="191"/>
      <c r="N214" s="192"/>
      <c r="O214" s="192"/>
      <c r="P214" s="192"/>
      <c r="Q214" s="192"/>
      <c r="R214" s="192"/>
      <c r="S214" s="192"/>
      <c r="T214" s="19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139</v>
      </c>
      <c r="AU214" s="188" t="s">
        <v>86</v>
      </c>
      <c r="AV214" s="13" t="s">
        <v>84</v>
      </c>
      <c r="AW214" s="13" t="s">
        <v>32</v>
      </c>
      <c r="AX214" s="13" t="s">
        <v>76</v>
      </c>
      <c r="AY214" s="188" t="s">
        <v>130</v>
      </c>
    </row>
    <row r="215" s="14" customFormat="1">
      <c r="A215" s="14"/>
      <c r="B215" s="194"/>
      <c r="C215" s="14"/>
      <c r="D215" s="187" t="s">
        <v>139</v>
      </c>
      <c r="E215" s="195" t="s">
        <v>1</v>
      </c>
      <c r="F215" s="196" t="s">
        <v>212</v>
      </c>
      <c r="G215" s="14"/>
      <c r="H215" s="197">
        <v>3.98</v>
      </c>
      <c r="I215" s="198"/>
      <c r="J215" s="14"/>
      <c r="K215" s="14"/>
      <c r="L215" s="194"/>
      <c r="M215" s="199"/>
      <c r="N215" s="200"/>
      <c r="O215" s="200"/>
      <c r="P215" s="200"/>
      <c r="Q215" s="200"/>
      <c r="R215" s="200"/>
      <c r="S215" s="200"/>
      <c r="T215" s="20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5" t="s">
        <v>139</v>
      </c>
      <c r="AU215" s="195" t="s">
        <v>86</v>
      </c>
      <c r="AV215" s="14" t="s">
        <v>86</v>
      </c>
      <c r="AW215" s="14" t="s">
        <v>32</v>
      </c>
      <c r="AX215" s="14" t="s">
        <v>76</v>
      </c>
      <c r="AY215" s="195" t="s">
        <v>130</v>
      </c>
    </row>
    <row r="216" s="14" customFormat="1">
      <c r="A216" s="14"/>
      <c r="B216" s="194"/>
      <c r="C216" s="14"/>
      <c r="D216" s="187" t="s">
        <v>139</v>
      </c>
      <c r="E216" s="195" t="s">
        <v>1</v>
      </c>
      <c r="F216" s="196" t="s">
        <v>213</v>
      </c>
      <c r="G216" s="14"/>
      <c r="H216" s="197">
        <v>5.2000000000000002</v>
      </c>
      <c r="I216" s="198"/>
      <c r="J216" s="14"/>
      <c r="K216" s="14"/>
      <c r="L216" s="194"/>
      <c r="M216" s="199"/>
      <c r="N216" s="200"/>
      <c r="O216" s="200"/>
      <c r="P216" s="200"/>
      <c r="Q216" s="200"/>
      <c r="R216" s="200"/>
      <c r="S216" s="200"/>
      <c r="T216" s="20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5" t="s">
        <v>139</v>
      </c>
      <c r="AU216" s="195" t="s">
        <v>86</v>
      </c>
      <c r="AV216" s="14" t="s">
        <v>86</v>
      </c>
      <c r="AW216" s="14" t="s">
        <v>32</v>
      </c>
      <c r="AX216" s="14" t="s">
        <v>76</v>
      </c>
      <c r="AY216" s="195" t="s">
        <v>130</v>
      </c>
    </row>
    <row r="217" s="13" customFormat="1">
      <c r="A217" s="13"/>
      <c r="B217" s="186"/>
      <c r="C217" s="13"/>
      <c r="D217" s="187" t="s">
        <v>139</v>
      </c>
      <c r="E217" s="188" t="s">
        <v>1</v>
      </c>
      <c r="F217" s="189" t="s">
        <v>148</v>
      </c>
      <c r="G217" s="13"/>
      <c r="H217" s="188" t="s">
        <v>1</v>
      </c>
      <c r="I217" s="190"/>
      <c r="J217" s="13"/>
      <c r="K217" s="13"/>
      <c r="L217" s="186"/>
      <c r="M217" s="191"/>
      <c r="N217" s="192"/>
      <c r="O217" s="192"/>
      <c r="P217" s="192"/>
      <c r="Q217" s="192"/>
      <c r="R217" s="192"/>
      <c r="S217" s="192"/>
      <c r="T217" s="19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139</v>
      </c>
      <c r="AU217" s="188" t="s">
        <v>86</v>
      </c>
      <c r="AV217" s="13" t="s">
        <v>84</v>
      </c>
      <c r="AW217" s="13" t="s">
        <v>32</v>
      </c>
      <c r="AX217" s="13" t="s">
        <v>76</v>
      </c>
      <c r="AY217" s="188" t="s">
        <v>130</v>
      </c>
    </row>
    <row r="218" s="14" customFormat="1">
      <c r="A218" s="14"/>
      <c r="B218" s="194"/>
      <c r="C218" s="14"/>
      <c r="D218" s="187" t="s">
        <v>139</v>
      </c>
      <c r="E218" s="195" t="s">
        <v>1</v>
      </c>
      <c r="F218" s="196" t="s">
        <v>214</v>
      </c>
      <c r="G218" s="14"/>
      <c r="H218" s="197">
        <v>-1.4139999999999999</v>
      </c>
      <c r="I218" s="198"/>
      <c r="J218" s="14"/>
      <c r="K218" s="14"/>
      <c r="L218" s="194"/>
      <c r="M218" s="199"/>
      <c r="N218" s="200"/>
      <c r="O218" s="200"/>
      <c r="P218" s="200"/>
      <c r="Q218" s="200"/>
      <c r="R218" s="200"/>
      <c r="S218" s="200"/>
      <c r="T218" s="20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5" t="s">
        <v>139</v>
      </c>
      <c r="AU218" s="195" t="s">
        <v>86</v>
      </c>
      <c r="AV218" s="14" t="s">
        <v>86</v>
      </c>
      <c r="AW218" s="14" t="s">
        <v>32</v>
      </c>
      <c r="AX218" s="14" t="s">
        <v>76</v>
      </c>
      <c r="AY218" s="195" t="s">
        <v>130</v>
      </c>
    </row>
    <row r="219" s="13" customFormat="1">
      <c r="A219" s="13"/>
      <c r="B219" s="186"/>
      <c r="C219" s="13"/>
      <c r="D219" s="187" t="s">
        <v>139</v>
      </c>
      <c r="E219" s="188" t="s">
        <v>1</v>
      </c>
      <c r="F219" s="189" t="s">
        <v>215</v>
      </c>
      <c r="G219" s="13"/>
      <c r="H219" s="188" t="s">
        <v>1</v>
      </c>
      <c r="I219" s="190"/>
      <c r="J219" s="13"/>
      <c r="K219" s="13"/>
      <c r="L219" s="186"/>
      <c r="M219" s="191"/>
      <c r="N219" s="192"/>
      <c r="O219" s="192"/>
      <c r="P219" s="192"/>
      <c r="Q219" s="192"/>
      <c r="R219" s="192"/>
      <c r="S219" s="192"/>
      <c r="T219" s="19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139</v>
      </c>
      <c r="AU219" s="188" t="s">
        <v>86</v>
      </c>
      <c r="AV219" s="13" t="s">
        <v>84</v>
      </c>
      <c r="AW219" s="13" t="s">
        <v>32</v>
      </c>
      <c r="AX219" s="13" t="s">
        <v>76</v>
      </c>
      <c r="AY219" s="188" t="s">
        <v>130</v>
      </c>
    </row>
    <row r="220" s="13" customFormat="1">
      <c r="A220" s="13"/>
      <c r="B220" s="186"/>
      <c r="C220" s="13"/>
      <c r="D220" s="187" t="s">
        <v>139</v>
      </c>
      <c r="E220" s="188" t="s">
        <v>1</v>
      </c>
      <c r="F220" s="189" t="s">
        <v>170</v>
      </c>
      <c r="G220" s="13"/>
      <c r="H220" s="188" t="s">
        <v>1</v>
      </c>
      <c r="I220" s="190"/>
      <c r="J220" s="13"/>
      <c r="K220" s="13"/>
      <c r="L220" s="186"/>
      <c r="M220" s="191"/>
      <c r="N220" s="192"/>
      <c r="O220" s="192"/>
      <c r="P220" s="192"/>
      <c r="Q220" s="192"/>
      <c r="R220" s="192"/>
      <c r="S220" s="192"/>
      <c r="T220" s="19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139</v>
      </c>
      <c r="AU220" s="188" t="s">
        <v>86</v>
      </c>
      <c r="AV220" s="13" t="s">
        <v>84</v>
      </c>
      <c r="AW220" s="13" t="s">
        <v>32</v>
      </c>
      <c r="AX220" s="13" t="s">
        <v>76</v>
      </c>
      <c r="AY220" s="188" t="s">
        <v>130</v>
      </c>
    </row>
    <row r="221" s="14" customFormat="1">
      <c r="A221" s="14"/>
      <c r="B221" s="194"/>
      <c r="C221" s="14"/>
      <c r="D221" s="187" t="s">
        <v>139</v>
      </c>
      <c r="E221" s="195" t="s">
        <v>1</v>
      </c>
      <c r="F221" s="196" t="s">
        <v>216</v>
      </c>
      <c r="G221" s="14"/>
      <c r="H221" s="197">
        <v>0.182</v>
      </c>
      <c r="I221" s="198"/>
      <c r="J221" s="14"/>
      <c r="K221" s="14"/>
      <c r="L221" s="194"/>
      <c r="M221" s="199"/>
      <c r="N221" s="200"/>
      <c r="O221" s="200"/>
      <c r="P221" s="200"/>
      <c r="Q221" s="200"/>
      <c r="R221" s="200"/>
      <c r="S221" s="200"/>
      <c r="T221" s="20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5" t="s">
        <v>139</v>
      </c>
      <c r="AU221" s="195" t="s">
        <v>86</v>
      </c>
      <c r="AV221" s="14" t="s">
        <v>86</v>
      </c>
      <c r="AW221" s="14" t="s">
        <v>32</v>
      </c>
      <c r="AX221" s="14" t="s">
        <v>76</v>
      </c>
      <c r="AY221" s="195" t="s">
        <v>130</v>
      </c>
    </row>
    <row r="222" s="14" customFormat="1">
      <c r="A222" s="14"/>
      <c r="B222" s="194"/>
      <c r="C222" s="14"/>
      <c r="D222" s="187" t="s">
        <v>139</v>
      </c>
      <c r="E222" s="195" t="s">
        <v>1</v>
      </c>
      <c r="F222" s="196" t="s">
        <v>217</v>
      </c>
      <c r="G222" s="14"/>
      <c r="H222" s="197">
        <v>0.089999999999999997</v>
      </c>
      <c r="I222" s="198"/>
      <c r="J222" s="14"/>
      <c r="K222" s="14"/>
      <c r="L222" s="194"/>
      <c r="M222" s="199"/>
      <c r="N222" s="200"/>
      <c r="O222" s="200"/>
      <c r="P222" s="200"/>
      <c r="Q222" s="200"/>
      <c r="R222" s="200"/>
      <c r="S222" s="200"/>
      <c r="T222" s="20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5" t="s">
        <v>139</v>
      </c>
      <c r="AU222" s="195" t="s">
        <v>86</v>
      </c>
      <c r="AV222" s="14" t="s">
        <v>86</v>
      </c>
      <c r="AW222" s="14" t="s">
        <v>32</v>
      </c>
      <c r="AX222" s="14" t="s">
        <v>76</v>
      </c>
      <c r="AY222" s="195" t="s">
        <v>130</v>
      </c>
    </row>
    <row r="223" s="15" customFormat="1">
      <c r="A223" s="15"/>
      <c r="B223" s="202"/>
      <c r="C223" s="15"/>
      <c r="D223" s="187" t="s">
        <v>139</v>
      </c>
      <c r="E223" s="203" t="s">
        <v>1</v>
      </c>
      <c r="F223" s="204" t="s">
        <v>143</v>
      </c>
      <c r="G223" s="15"/>
      <c r="H223" s="205">
        <v>12.321999999999999</v>
      </c>
      <c r="I223" s="206"/>
      <c r="J223" s="15"/>
      <c r="K223" s="15"/>
      <c r="L223" s="202"/>
      <c r="M223" s="207"/>
      <c r="N223" s="208"/>
      <c r="O223" s="208"/>
      <c r="P223" s="208"/>
      <c r="Q223" s="208"/>
      <c r="R223" s="208"/>
      <c r="S223" s="208"/>
      <c r="T223" s="20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3" t="s">
        <v>139</v>
      </c>
      <c r="AU223" s="203" t="s">
        <v>86</v>
      </c>
      <c r="AV223" s="15" t="s">
        <v>137</v>
      </c>
      <c r="AW223" s="15" t="s">
        <v>32</v>
      </c>
      <c r="AX223" s="15" t="s">
        <v>84</v>
      </c>
      <c r="AY223" s="203" t="s">
        <v>130</v>
      </c>
    </row>
    <row r="224" s="2" customFormat="1" ht="21.75" customHeight="1">
      <c r="A224" s="37"/>
      <c r="B224" s="171"/>
      <c r="C224" s="172" t="s">
        <v>218</v>
      </c>
      <c r="D224" s="172" t="s">
        <v>133</v>
      </c>
      <c r="E224" s="173" t="s">
        <v>219</v>
      </c>
      <c r="F224" s="174" t="s">
        <v>220</v>
      </c>
      <c r="G224" s="175" t="s">
        <v>136</v>
      </c>
      <c r="H224" s="176">
        <v>3.2320000000000002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41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0.062</v>
      </c>
      <c r="T224" s="183">
        <f>S224*H224</f>
        <v>0.20038400000000001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137</v>
      </c>
      <c r="AT224" s="184" t="s">
        <v>133</v>
      </c>
      <c r="AU224" s="184" t="s">
        <v>86</v>
      </c>
      <c r="AY224" s="18" t="s">
        <v>130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84</v>
      </c>
      <c r="BK224" s="185">
        <f>ROUND(I224*H224,2)</f>
        <v>0</v>
      </c>
      <c r="BL224" s="18" t="s">
        <v>137</v>
      </c>
      <c r="BM224" s="184" t="s">
        <v>221</v>
      </c>
    </row>
    <row r="225" s="13" customFormat="1">
      <c r="A225" s="13"/>
      <c r="B225" s="186"/>
      <c r="C225" s="13"/>
      <c r="D225" s="187" t="s">
        <v>139</v>
      </c>
      <c r="E225" s="188" t="s">
        <v>1</v>
      </c>
      <c r="F225" s="189" t="s">
        <v>222</v>
      </c>
      <c r="G225" s="13"/>
      <c r="H225" s="188" t="s">
        <v>1</v>
      </c>
      <c r="I225" s="190"/>
      <c r="J225" s="13"/>
      <c r="K225" s="13"/>
      <c r="L225" s="186"/>
      <c r="M225" s="191"/>
      <c r="N225" s="192"/>
      <c r="O225" s="192"/>
      <c r="P225" s="192"/>
      <c r="Q225" s="192"/>
      <c r="R225" s="192"/>
      <c r="S225" s="192"/>
      <c r="T225" s="19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139</v>
      </c>
      <c r="AU225" s="188" t="s">
        <v>86</v>
      </c>
      <c r="AV225" s="13" t="s">
        <v>84</v>
      </c>
      <c r="AW225" s="13" t="s">
        <v>32</v>
      </c>
      <c r="AX225" s="13" t="s">
        <v>76</v>
      </c>
      <c r="AY225" s="188" t="s">
        <v>130</v>
      </c>
    </row>
    <row r="226" s="14" customFormat="1">
      <c r="A226" s="14"/>
      <c r="B226" s="194"/>
      <c r="C226" s="14"/>
      <c r="D226" s="187" t="s">
        <v>139</v>
      </c>
      <c r="E226" s="195" t="s">
        <v>1</v>
      </c>
      <c r="F226" s="196" t="s">
        <v>223</v>
      </c>
      <c r="G226" s="14"/>
      <c r="H226" s="197">
        <v>3.2320000000000002</v>
      </c>
      <c r="I226" s="198"/>
      <c r="J226" s="14"/>
      <c r="K226" s="14"/>
      <c r="L226" s="194"/>
      <c r="M226" s="199"/>
      <c r="N226" s="200"/>
      <c r="O226" s="200"/>
      <c r="P226" s="200"/>
      <c r="Q226" s="200"/>
      <c r="R226" s="200"/>
      <c r="S226" s="200"/>
      <c r="T226" s="20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5" t="s">
        <v>139</v>
      </c>
      <c r="AU226" s="195" t="s">
        <v>86</v>
      </c>
      <c r="AV226" s="14" t="s">
        <v>86</v>
      </c>
      <c r="AW226" s="14" t="s">
        <v>32</v>
      </c>
      <c r="AX226" s="14" t="s">
        <v>76</v>
      </c>
      <c r="AY226" s="195" t="s">
        <v>130</v>
      </c>
    </row>
    <row r="227" s="15" customFormat="1">
      <c r="A227" s="15"/>
      <c r="B227" s="202"/>
      <c r="C227" s="15"/>
      <c r="D227" s="187" t="s">
        <v>139</v>
      </c>
      <c r="E227" s="203" t="s">
        <v>1</v>
      </c>
      <c r="F227" s="204" t="s">
        <v>143</v>
      </c>
      <c r="G227" s="15"/>
      <c r="H227" s="205">
        <v>3.2320000000000002</v>
      </c>
      <c r="I227" s="206"/>
      <c r="J227" s="15"/>
      <c r="K227" s="15"/>
      <c r="L227" s="202"/>
      <c r="M227" s="207"/>
      <c r="N227" s="208"/>
      <c r="O227" s="208"/>
      <c r="P227" s="208"/>
      <c r="Q227" s="208"/>
      <c r="R227" s="208"/>
      <c r="S227" s="208"/>
      <c r="T227" s="209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03" t="s">
        <v>139</v>
      </c>
      <c r="AU227" s="203" t="s">
        <v>86</v>
      </c>
      <c r="AV227" s="15" t="s">
        <v>137</v>
      </c>
      <c r="AW227" s="15" t="s">
        <v>32</v>
      </c>
      <c r="AX227" s="15" t="s">
        <v>84</v>
      </c>
      <c r="AY227" s="203" t="s">
        <v>130</v>
      </c>
    </row>
    <row r="228" s="12" customFormat="1" ht="22.8" customHeight="1">
      <c r="A228" s="12"/>
      <c r="B228" s="158"/>
      <c r="C228" s="12"/>
      <c r="D228" s="159" t="s">
        <v>75</v>
      </c>
      <c r="E228" s="169" t="s">
        <v>224</v>
      </c>
      <c r="F228" s="169" t="s">
        <v>225</v>
      </c>
      <c r="G228" s="12"/>
      <c r="H228" s="12"/>
      <c r="I228" s="161"/>
      <c r="J228" s="170">
        <f>BK228</f>
        <v>0</v>
      </c>
      <c r="K228" s="12"/>
      <c r="L228" s="158"/>
      <c r="M228" s="163"/>
      <c r="N228" s="164"/>
      <c r="O228" s="164"/>
      <c r="P228" s="165">
        <f>SUM(P229:P238)</f>
        <v>0</v>
      </c>
      <c r="Q228" s="164"/>
      <c r="R228" s="165">
        <f>SUM(R229:R238)</f>
        <v>0</v>
      </c>
      <c r="S228" s="164"/>
      <c r="T228" s="166">
        <f>SUM(T229:T238)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9" t="s">
        <v>84</v>
      </c>
      <c r="AT228" s="167" t="s">
        <v>75</v>
      </c>
      <c r="AU228" s="167" t="s">
        <v>84</v>
      </c>
      <c r="AY228" s="159" t="s">
        <v>130</v>
      </c>
      <c r="BK228" s="168">
        <f>SUM(BK229:BK238)</f>
        <v>0</v>
      </c>
    </row>
    <row r="229" s="2" customFormat="1" ht="24.15" customHeight="1">
      <c r="A229" s="37"/>
      <c r="B229" s="171"/>
      <c r="C229" s="172" t="s">
        <v>8</v>
      </c>
      <c r="D229" s="172" t="s">
        <v>133</v>
      </c>
      <c r="E229" s="173" t="s">
        <v>226</v>
      </c>
      <c r="F229" s="174" t="s">
        <v>227</v>
      </c>
      <c r="G229" s="175" t="s">
        <v>228</v>
      </c>
      <c r="H229" s="176">
        <v>3.0990000000000002</v>
      </c>
      <c r="I229" s="177"/>
      <c r="J229" s="178">
        <f>ROUND(I229*H229,2)</f>
        <v>0</v>
      </c>
      <c r="K229" s="179"/>
      <c r="L229" s="38"/>
      <c r="M229" s="180" t="s">
        <v>1</v>
      </c>
      <c r="N229" s="181" t="s">
        <v>41</v>
      </c>
      <c r="O229" s="76"/>
      <c r="P229" s="182">
        <f>O229*H229</f>
        <v>0</v>
      </c>
      <c r="Q229" s="182">
        <v>0</v>
      </c>
      <c r="R229" s="182">
        <f>Q229*H229</f>
        <v>0</v>
      </c>
      <c r="S229" s="182">
        <v>0</v>
      </c>
      <c r="T229" s="18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4" t="s">
        <v>137</v>
      </c>
      <c r="AT229" s="184" t="s">
        <v>133</v>
      </c>
      <c r="AU229" s="184" t="s">
        <v>86</v>
      </c>
      <c r="AY229" s="18" t="s">
        <v>130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8" t="s">
        <v>84</v>
      </c>
      <c r="BK229" s="185">
        <f>ROUND(I229*H229,2)</f>
        <v>0</v>
      </c>
      <c r="BL229" s="18" t="s">
        <v>137</v>
      </c>
      <c r="BM229" s="184" t="s">
        <v>229</v>
      </c>
    </row>
    <row r="230" s="2" customFormat="1" ht="33" customHeight="1">
      <c r="A230" s="37"/>
      <c r="B230" s="171"/>
      <c r="C230" s="172" t="s">
        <v>230</v>
      </c>
      <c r="D230" s="172" t="s">
        <v>133</v>
      </c>
      <c r="E230" s="173" t="s">
        <v>231</v>
      </c>
      <c r="F230" s="174" t="s">
        <v>232</v>
      </c>
      <c r="G230" s="175" t="s">
        <v>228</v>
      </c>
      <c r="H230" s="176">
        <v>6.194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41</v>
      </c>
      <c r="O230" s="7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137</v>
      </c>
      <c r="AT230" s="184" t="s">
        <v>133</v>
      </c>
      <c r="AU230" s="184" t="s">
        <v>86</v>
      </c>
      <c r="AY230" s="18" t="s">
        <v>130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84</v>
      </c>
      <c r="BK230" s="185">
        <f>ROUND(I230*H230,2)</f>
        <v>0</v>
      </c>
      <c r="BL230" s="18" t="s">
        <v>137</v>
      </c>
      <c r="BM230" s="184" t="s">
        <v>233</v>
      </c>
    </row>
    <row r="231" s="13" customFormat="1">
      <c r="A231" s="13"/>
      <c r="B231" s="186"/>
      <c r="C231" s="13"/>
      <c r="D231" s="187" t="s">
        <v>139</v>
      </c>
      <c r="E231" s="188" t="s">
        <v>1</v>
      </c>
      <c r="F231" s="189" t="s">
        <v>177</v>
      </c>
      <c r="G231" s="13"/>
      <c r="H231" s="188" t="s">
        <v>1</v>
      </c>
      <c r="I231" s="190"/>
      <c r="J231" s="13"/>
      <c r="K231" s="13"/>
      <c r="L231" s="186"/>
      <c r="M231" s="191"/>
      <c r="N231" s="192"/>
      <c r="O231" s="192"/>
      <c r="P231" s="192"/>
      <c r="Q231" s="192"/>
      <c r="R231" s="192"/>
      <c r="S231" s="192"/>
      <c r="T231" s="19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139</v>
      </c>
      <c r="AU231" s="188" t="s">
        <v>86</v>
      </c>
      <c r="AV231" s="13" t="s">
        <v>84</v>
      </c>
      <c r="AW231" s="13" t="s">
        <v>32</v>
      </c>
      <c r="AX231" s="13" t="s">
        <v>76</v>
      </c>
      <c r="AY231" s="188" t="s">
        <v>130</v>
      </c>
    </row>
    <row r="232" s="14" customFormat="1">
      <c r="A232" s="14"/>
      <c r="B232" s="194"/>
      <c r="C232" s="14"/>
      <c r="D232" s="187" t="s">
        <v>139</v>
      </c>
      <c r="E232" s="195" t="s">
        <v>1</v>
      </c>
      <c r="F232" s="196" t="s">
        <v>234</v>
      </c>
      <c r="G232" s="14"/>
      <c r="H232" s="197">
        <v>6.194</v>
      </c>
      <c r="I232" s="198"/>
      <c r="J232" s="14"/>
      <c r="K232" s="14"/>
      <c r="L232" s="194"/>
      <c r="M232" s="199"/>
      <c r="N232" s="200"/>
      <c r="O232" s="200"/>
      <c r="P232" s="200"/>
      <c r="Q232" s="200"/>
      <c r="R232" s="200"/>
      <c r="S232" s="200"/>
      <c r="T232" s="20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5" t="s">
        <v>139</v>
      </c>
      <c r="AU232" s="195" t="s">
        <v>86</v>
      </c>
      <c r="AV232" s="14" t="s">
        <v>86</v>
      </c>
      <c r="AW232" s="14" t="s">
        <v>32</v>
      </c>
      <c r="AX232" s="14" t="s">
        <v>84</v>
      </c>
      <c r="AY232" s="195" t="s">
        <v>130</v>
      </c>
    </row>
    <row r="233" s="2" customFormat="1" ht="24.15" customHeight="1">
      <c r="A233" s="37"/>
      <c r="B233" s="171"/>
      <c r="C233" s="172" t="s">
        <v>235</v>
      </c>
      <c r="D233" s="172" t="s">
        <v>133</v>
      </c>
      <c r="E233" s="173" t="s">
        <v>236</v>
      </c>
      <c r="F233" s="174" t="s">
        <v>237</v>
      </c>
      <c r="G233" s="175" t="s">
        <v>228</v>
      </c>
      <c r="H233" s="176">
        <v>43.357999999999997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41</v>
      </c>
      <c r="O233" s="76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137</v>
      </c>
      <c r="AT233" s="184" t="s">
        <v>133</v>
      </c>
      <c r="AU233" s="184" t="s">
        <v>86</v>
      </c>
      <c r="AY233" s="18" t="s">
        <v>130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8" t="s">
        <v>84</v>
      </c>
      <c r="BK233" s="185">
        <f>ROUND(I233*H233,2)</f>
        <v>0</v>
      </c>
      <c r="BL233" s="18" t="s">
        <v>137</v>
      </c>
      <c r="BM233" s="184" t="s">
        <v>238</v>
      </c>
    </row>
    <row r="234" s="13" customFormat="1">
      <c r="A234" s="13"/>
      <c r="B234" s="186"/>
      <c r="C234" s="13"/>
      <c r="D234" s="187" t="s">
        <v>139</v>
      </c>
      <c r="E234" s="188" t="s">
        <v>1</v>
      </c>
      <c r="F234" s="189" t="s">
        <v>177</v>
      </c>
      <c r="G234" s="13"/>
      <c r="H234" s="188" t="s">
        <v>1</v>
      </c>
      <c r="I234" s="190"/>
      <c r="J234" s="13"/>
      <c r="K234" s="13"/>
      <c r="L234" s="186"/>
      <c r="M234" s="191"/>
      <c r="N234" s="192"/>
      <c r="O234" s="192"/>
      <c r="P234" s="192"/>
      <c r="Q234" s="192"/>
      <c r="R234" s="192"/>
      <c r="S234" s="192"/>
      <c r="T234" s="19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8" t="s">
        <v>139</v>
      </c>
      <c r="AU234" s="188" t="s">
        <v>86</v>
      </c>
      <c r="AV234" s="13" t="s">
        <v>84</v>
      </c>
      <c r="AW234" s="13" t="s">
        <v>32</v>
      </c>
      <c r="AX234" s="13" t="s">
        <v>76</v>
      </c>
      <c r="AY234" s="188" t="s">
        <v>130</v>
      </c>
    </row>
    <row r="235" s="14" customFormat="1">
      <c r="A235" s="14"/>
      <c r="B235" s="194"/>
      <c r="C235" s="14"/>
      <c r="D235" s="187" t="s">
        <v>139</v>
      </c>
      <c r="E235" s="195" t="s">
        <v>1</v>
      </c>
      <c r="F235" s="196" t="s">
        <v>239</v>
      </c>
      <c r="G235" s="14"/>
      <c r="H235" s="197">
        <v>43.357999999999997</v>
      </c>
      <c r="I235" s="198"/>
      <c r="J235" s="14"/>
      <c r="K235" s="14"/>
      <c r="L235" s="194"/>
      <c r="M235" s="199"/>
      <c r="N235" s="200"/>
      <c r="O235" s="200"/>
      <c r="P235" s="200"/>
      <c r="Q235" s="200"/>
      <c r="R235" s="200"/>
      <c r="S235" s="200"/>
      <c r="T235" s="20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5" t="s">
        <v>139</v>
      </c>
      <c r="AU235" s="195" t="s">
        <v>86</v>
      </c>
      <c r="AV235" s="14" t="s">
        <v>86</v>
      </c>
      <c r="AW235" s="14" t="s">
        <v>32</v>
      </c>
      <c r="AX235" s="14" t="s">
        <v>76</v>
      </c>
      <c r="AY235" s="195" t="s">
        <v>130</v>
      </c>
    </row>
    <row r="236" s="15" customFormat="1">
      <c r="A236" s="15"/>
      <c r="B236" s="202"/>
      <c r="C236" s="15"/>
      <c r="D236" s="187" t="s">
        <v>139</v>
      </c>
      <c r="E236" s="203" t="s">
        <v>1</v>
      </c>
      <c r="F236" s="204" t="s">
        <v>143</v>
      </c>
      <c r="G236" s="15"/>
      <c r="H236" s="205">
        <v>43.357999999999997</v>
      </c>
      <c r="I236" s="206"/>
      <c r="J236" s="15"/>
      <c r="K236" s="15"/>
      <c r="L236" s="202"/>
      <c r="M236" s="207"/>
      <c r="N236" s="208"/>
      <c r="O236" s="208"/>
      <c r="P236" s="208"/>
      <c r="Q236" s="208"/>
      <c r="R236" s="208"/>
      <c r="S236" s="208"/>
      <c r="T236" s="209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03" t="s">
        <v>139</v>
      </c>
      <c r="AU236" s="203" t="s">
        <v>86</v>
      </c>
      <c r="AV236" s="15" t="s">
        <v>137</v>
      </c>
      <c r="AW236" s="15" t="s">
        <v>32</v>
      </c>
      <c r="AX236" s="15" t="s">
        <v>84</v>
      </c>
      <c r="AY236" s="203" t="s">
        <v>130</v>
      </c>
    </row>
    <row r="237" s="2" customFormat="1" ht="33" customHeight="1">
      <c r="A237" s="37"/>
      <c r="B237" s="171"/>
      <c r="C237" s="172" t="s">
        <v>240</v>
      </c>
      <c r="D237" s="172" t="s">
        <v>133</v>
      </c>
      <c r="E237" s="173" t="s">
        <v>241</v>
      </c>
      <c r="F237" s="174" t="s">
        <v>242</v>
      </c>
      <c r="G237" s="175" t="s">
        <v>228</v>
      </c>
      <c r="H237" s="176">
        <v>3.0990000000000002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41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137</v>
      </c>
      <c r="AT237" s="184" t="s">
        <v>133</v>
      </c>
      <c r="AU237" s="184" t="s">
        <v>86</v>
      </c>
      <c r="AY237" s="18" t="s">
        <v>130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84</v>
      </c>
      <c r="BK237" s="185">
        <f>ROUND(I237*H237,2)</f>
        <v>0</v>
      </c>
      <c r="BL237" s="18" t="s">
        <v>137</v>
      </c>
      <c r="BM237" s="184" t="s">
        <v>243</v>
      </c>
    </row>
    <row r="238" s="2" customFormat="1" ht="44.25" customHeight="1">
      <c r="A238" s="37"/>
      <c r="B238" s="171"/>
      <c r="C238" s="172" t="s">
        <v>244</v>
      </c>
      <c r="D238" s="172" t="s">
        <v>133</v>
      </c>
      <c r="E238" s="173" t="s">
        <v>245</v>
      </c>
      <c r="F238" s="174" t="s">
        <v>246</v>
      </c>
      <c r="G238" s="175" t="s">
        <v>228</v>
      </c>
      <c r="H238" s="176">
        <v>3.097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41</v>
      </c>
      <c r="O238" s="76"/>
      <c r="P238" s="182">
        <f>O238*H238</f>
        <v>0</v>
      </c>
      <c r="Q238" s="182">
        <v>0</v>
      </c>
      <c r="R238" s="182">
        <f>Q238*H238</f>
        <v>0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137</v>
      </c>
      <c r="AT238" s="184" t="s">
        <v>133</v>
      </c>
      <c r="AU238" s="184" t="s">
        <v>86</v>
      </c>
      <c r="AY238" s="18" t="s">
        <v>130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84</v>
      </c>
      <c r="BK238" s="185">
        <f>ROUND(I238*H238,2)</f>
        <v>0</v>
      </c>
      <c r="BL238" s="18" t="s">
        <v>137</v>
      </c>
      <c r="BM238" s="184" t="s">
        <v>247</v>
      </c>
    </row>
    <row r="239" s="12" customFormat="1" ht="22.8" customHeight="1">
      <c r="A239" s="12"/>
      <c r="B239" s="158"/>
      <c r="C239" s="12"/>
      <c r="D239" s="159" t="s">
        <v>75</v>
      </c>
      <c r="E239" s="169" t="s">
        <v>248</v>
      </c>
      <c r="F239" s="169" t="s">
        <v>249</v>
      </c>
      <c r="G239" s="12"/>
      <c r="H239" s="12"/>
      <c r="I239" s="161"/>
      <c r="J239" s="170">
        <f>BK239</f>
        <v>0</v>
      </c>
      <c r="K239" s="12"/>
      <c r="L239" s="158"/>
      <c r="M239" s="163"/>
      <c r="N239" s="164"/>
      <c r="O239" s="164"/>
      <c r="P239" s="165">
        <f>P240</f>
        <v>0</v>
      </c>
      <c r="Q239" s="164"/>
      <c r="R239" s="165">
        <f>R240</f>
        <v>0</v>
      </c>
      <c r="S239" s="164"/>
      <c r="T239" s="166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9" t="s">
        <v>84</v>
      </c>
      <c r="AT239" s="167" t="s">
        <v>75</v>
      </c>
      <c r="AU239" s="167" t="s">
        <v>84</v>
      </c>
      <c r="AY239" s="159" t="s">
        <v>130</v>
      </c>
      <c r="BK239" s="168">
        <f>BK240</f>
        <v>0</v>
      </c>
    </row>
    <row r="240" s="2" customFormat="1" ht="24.15" customHeight="1">
      <c r="A240" s="37"/>
      <c r="B240" s="171"/>
      <c r="C240" s="172" t="s">
        <v>250</v>
      </c>
      <c r="D240" s="172" t="s">
        <v>133</v>
      </c>
      <c r="E240" s="173" t="s">
        <v>251</v>
      </c>
      <c r="F240" s="174" t="s">
        <v>252</v>
      </c>
      <c r="G240" s="175" t="s">
        <v>228</v>
      </c>
      <c r="H240" s="176">
        <v>0.69499999999999995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41</v>
      </c>
      <c r="O240" s="76"/>
      <c r="P240" s="182">
        <f>O240*H240</f>
        <v>0</v>
      </c>
      <c r="Q240" s="182">
        <v>0</v>
      </c>
      <c r="R240" s="182">
        <f>Q240*H240</f>
        <v>0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137</v>
      </c>
      <c r="AT240" s="184" t="s">
        <v>133</v>
      </c>
      <c r="AU240" s="184" t="s">
        <v>86</v>
      </c>
      <c r="AY240" s="18" t="s">
        <v>130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84</v>
      </c>
      <c r="BK240" s="185">
        <f>ROUND(I240*H240,2)</f>
        <v>0</v>
      </c>
      <c r="BL240" s="18" t="s">
        <v>137</v>
      </c>
      <c r="BM240" s="184" t="s">
        <v>253</v>
      </c>
    </row>
    <row r="241" s="12" customFormat="1" ht="25.92" customHeight="1">
      <c r="A241" s="12"/>
      <c r="B241" s="158"/>
      <c r="C241" s="12"/>
      <c r="D241" s="159" t="s">
        <v>75</v>
      </c>
      <c r="E241" s="160" t="s">
        <v>254</v>
      </c>
      <c r="F241" s="160" t="s">
        <v>255</v>
      </c>
      <c r="G241" s="12"/>
      <c r="H241" s="12"/>
      <c r="I241" s="161"/>
      <c r="J241" s="162">
        <f>BK241</f>
        <v>0</v>
      </c>
      <c r="K241" s="12"/>
      <c r="L241" s="158"/>
      <c r="M241" s="163"/>
      <c r="N241" s="164"/>
      <c r="O241" s="164"/>
      <c r="P241" s="165">
        <f>P242+P263+P292+P374+P376+P395+P411+P418+P509+P618</f>
        <v>0</v>
      </c>
      <c r="Q241" s="164"/>
      <c r="R241" s="165">
        <f>R242+R263+R292+R374+R376+R395+R411+R418+R509+R618</f>
        <v>2.2454905000000003</v>
      </c>
      <c r="S241" s="164"/>
      <c r="T241" s="166">
        <f>T242+T263+T292+T374+T376+T395+T411+T418+T509+T618</f>
        <v>1.1730732599999998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59" t="s">
        <v>86</v>
      </c>
      <c r="AT241" s="167" t="s">
        <v>75</v>
      </c>
      <c r="AU241" s="167" t="s">
        <v>76</v>
      </c>
      <c r="AY241" s="159" t="s">
        <v>130</v>
      </c>
      <c r="BK241" s="168">
        <f>BK242+BK263+BK292+BK374+BK376+BK395+BK411+BK418+BK509+BK618</f>
        <v>0</v>
      </c>
    </row>
    <row r="242" s="12" customFormat="1" ht="22.8" customHeight="1">
      <c r="A242" s="12"/>
      <c r="B242" s="158"/>
      <c r="C242" s="12"/>
      <c r="D242" s="159" t="s">
        <v>75</v>
      </c>
      <c r="E242" s="169" t="s">
        <v>256</v>
      </c>
      <c r="F242" s="169" t="s">
        <v>257</v>
      </c>
      <c r="G242" s="12"/>
      <c r="H242" s="12"/>
      <c r="I242" s="161"/>
      <c r="J242" s="170">
        <f>BK242</f>
        <v>0</v>
      </c>
      <c r="K242" s="12"/>
      <c r="L242" s="158"/>
      <c r="M242" s="163"/>
      <c r="N242" s="164"/>
      <c r="O242" s="164"/>
      <c r="P242" s="165">
        <f>SUM(P243:P262)</f>
        <v>0</v>
      </c>
      <c r="Q242" s="164"/>
      <c r="R242" s="165">
        <f>SUM(R243:R262)</f>
        <v>0.0052949999999999994</v>
      </c>
      <c r="S242" s="164"/>
      <c r="T242" s="166">
        <f>SUM(T243:T262)</f>
        <v>0.00198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59" t="s">
        <v>86</v>
      </c>
      <c r="AT242" s="167" t="s">
        <v>75</v>
      </c>
      <c r="AU242" s="167" t="s">
        <v>84</v>
      </c>
      <c r="AY242" s="159" t="s">
        <v>130</v>
      </c>
      <c r="BK242" s="168">
        <f>SUM(BK243:BK262)</f>
        <v>0</v>
      </c>
    </row>
    <row r="243" s="2" customFormat="1" ht="16.5" customHeight="1">
      <c r="A243" s="37"/>
      <c r="B243" s="171"/>
      <c r="C243" s="172" t="s">
        <v>258</v>
      </c>
      <c r="D243" s="172" t="s">
        <v>133</v>
      </c>
      <c r="E243" s="173" t="s">
        <v>259</v>
      </c>
      <c r="F243" s="174" t="s">
        <v>260</v>
      </c>
      <c r="G243" s="175" t="s">
        <v>261</v>
      </c>
      <c r="H243" s="176">
        <v>1</v>
      </c>
      <c r="I243" s="177"/>
      <c r="J243" s="178">
        <f>ROUND(I243*H243,2)</f>
        <v>0</v>
      </c>
      <c r="K243" s="179"/>
      <c r="L243" s="38"/>
      <c r="M243" s="180" t="s">
        <v>1</v>
      </c>
      <c r="N243" s="181" t="s">
        <v>41</v>
      </c>
      <c r="O243" s="76"/>
      <c r="P243" s="182">
        <f>O243*H243</f>
        <v>0</v>
      </c>
      <c r="Q243" s="182">
        <v>0</v>
      </c>
      <c r="R243" s="182">
        <f>Q243*H243</f>
        <v>0</v>
      </c>
      <c r="S243" s="182">
        <v>0.00198</v>
      </c>
      <c r="T243" s="183">
        <f>S243*H243</f>
        <v>0.00198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244</v>
      </c>
      <c r="AT243" s="184" t="s">
        <v>133</v>
      </c>
      <c r="AU243" s="184" t="s">
        <v>86</v>
      </c>
      <c r="AY243" s="18" t="s">
        <v>130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8" t="s">
        <v>84</v>
      </c>
      <c r="BK243" s="185">
        <f>ROUND(I243*H243,2)</f>
        <v>0</v>
      </c>
      <c r="BL243" s="18" t="s">
        <v>244</v>
      </c>
      <c r="BM243" s="184" t="s">
        <v>262</v>
      </c>
    </row>
    <row r="244" s="13" customFormat="1">
      <c r="A244" s="13"/>
      <c r="B244" s="186"/>
      <c r="C244" s="13"/>
      <c r="D244" s="187" t="s">
        <v>139</v>
      </c>
      <c r="E244" s="188" t="s">
        <v>1</v>
      </c>
      <c r="F244" s="189" t="s">
        <v>197</v>
      </c>
      <c r="G244" s="13"/>
      <c r="H244" s="188" t="s">
        <v>1</v>
      </c>
      <c r="I244" s="190"/>
      <c r="J244" s="13"/>
      <c r="K244" s="13"/>
      <c r="L244" s="186"/>
      <c r="M244" s="191"/>
      <c r="N244" s="192"/>
      <c r="O244" s="192"/>
      <c r="P244" s="192"/>
      <c r="Q244" s="192"/>
      <c r="R244" s="192"/>
      <c r="S244" s="192"/>
      <c r="T244" s="19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8" t="s">
        <v>139</v>
      </c>
      <c r="AU244" s="188" t="s">
        <v>86</v>
      </c>
      <c r="AV244" s="13" t="s">
        <v>84</v>
      </c>
      <c r="AW244" s="13" t="s">
        <v>32</v>
      </c>
      <c r="AX244" s="13" t="s">
        <v>76</v>
      </c>
      <c r="AY244" s="188" t="s">
        <v>130</v>
      </c>
    </row>
    <row r="245" s="14" customFormat="1">
      <c r="A245" s="14"/>
      <c r="B245" s="194"/>
      <c r="C245" s="14"/>
      <c r="D245" s="187" t="s">
        <v>139</v>
      </c>
      <c r="E245" s="195" t="s">
        <v>1</v>
      </c>
      <c r="F245" s="196" t="s">
        <v>84</v>
      </c>
      <c r="G245" s="14"/>
      <c r="H245" s="197">
        <v>1</v>
      </c>
      <c r="I245" s="198"/>
      <c r="J245" s="14"/>
      <c r="K245" s="14"/>
      <c r="L245" s="194"/>
      <c r="M245" s="199"/>
      <c r="N245" s="200"/>
      <c r="O245" s="200"/>
      <c r="P245" s="200"/>
      <c r="Q245" s="200"/>
      <c r="R245" s="200"/>
      <c r="S245" s="200"/>
      <c r="T245" s="20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5" t="s">
        <v>139</v>
      </c>
      <c r="AU245" s="195" t="s">
        <v>86</v>
      </c>
      <c r="AV245" s="14" t="s">
        <v>86</v>
      </c>
      <c r="AW245" s="14" t="s">
        <v>32</v>
      </c>
      <c r="AX245" s="14" t="s">
        <v>76</v>
      </c>
      <c r="AY245" s="195" t="s">
        <v>130</v>
      </c>
    </row>
    <row r="246" s="15" customFormat="1">
      <c r="A246" s="15"/>
      <c r="B246" s="202"/>
      <c r="C246" s="15"/>
      <c r="D246" s="187" t="s">
        <v>139</v>
      </c>
      <c r="E246" s="203" t="s">
        <v>1</v>
      </c>
      <c r="F246" s="204" t="s">
        <v>143</v>
      </c>
      <c r="G246" s="15"/>
      <c r="H246" s="205">
        <v>1</v>
      </c>
      <c r="I246" s="206"/>
      <c r="J246" s="15"/>
      <c r="K246" s="15"/>
      <c r="L246" s="202"/>
      <c r="M246" s="207"/>
      <c r="N246" s="208"/>
      <c r="O246" s="208"/>
      <c r="P246" s="208"/>
      <c r="Q246" s="208"/>
      <c r="R246" s="208"/>
      <c r="S246" s="208"/>
      <c r="T246" s="20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03" t="s">
        <v>139</v>
      </c>
      <c r="AU246" s="203" t="s">
        <v>86</v>
      </c>
      <c r="AV246" s="15" t="s">
        <v>137</v>
      </c>
      <c r="AW246" s="15" t="s">
        <v>32</v>
      </c>
      <c r="AX246" s="15" t="s">
        <v>84</v>
      </c>
      <c r="AY246" s="203" t="s">
        <v>130</v>
      </c>
    </row>
    <row r="247" s="2" customFormat="1" ht="24.15" customHeight="1">
      <c r="A247" s="37"/>
      <c r="B247" s="171"/>
      <c r="C247" s="172" t="s">
        <v>263</v>
      </c>
      <c r="D247" s="172" t="s">
        <v>133</v>
      </c>
      <c r="E247" s="173" t="s">
        <v>264</v>
      </c>
      <c r="F247" s="174" t="s">
        <v>265</v>
      </c>
      <c r="G247" s="175" t="s">
        <v>261</v>
      </c>
      <c r="H247" s="176">
        <v>6</v>
      </c>
      <c r="I247" s="177"/>
      <c r="J247" s="178">
        <f>ROUND(I247*H247,2)</f>
        <v>0</v>
      </c>
      <c r="K247" s="179"/>
      <c r="L247" s="38"/>
      <c r="M247" s="180" t="s">
        <v>1</v>
      </c>
      <c r="N247" s="181" t="s">
        <v>41</v>
      </c>
      <c r="O247" s="76"/>
      <c r="P247" s="182">
        <f>O247*H247</f>
        <v>0</v>
      </c>
      <c r="Q247" s="182">
        <v>0.00050000000000000001</v>
      </c>
      <c r="R247" s="182">
        <f>Q247*H247</f>
        <v>0.0030000000000000001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244</v>
      </c>
      <c r="AT247" s="184" t="s">
        <v>133</v>
      </c>
      <c r="AU247" s="184" t="s">
        <v>86</v>
      </c>
      <c r="AY247" s="18" t="s">
        <v>130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84</v>
      </c>
      <c r="BK247" s="185">
        <f>ROUND(I247*H247,2)</f>
        <v>0</v>
      </c>
      <c r="BL247" s="18" t="s">
        <v>244</v>
      </c>
      <c r="BM247" s="184" t="s">
        <v>266</v>
      </c>
    </row>
    <row r="248" s="13" customFormat="1">
      <c r="A248" s="13"/>
      <c r="B248" s="186"/>
      <c r="C248" s="13"/>
      <c r="D248" s="187" t="s">
        <v>139</v>
      </c>
      <c r="E248" s="188" t="s">
        <v>1</v>
      </c>
      <c r="F248" s="189" t="s">
        <v>197</v>
      </c>
      <c r="G248" s="13"/>
      <c r="H248" s="188" t="s">
        <v>1</v>
      </c>
      <c r="I248" s="190"/>
      <c r="J248" s="13"/>
      <c r="K248" s="13"/>
      <c r="L248" s="186"/>
      <c r="M248" s="191"/>
      <c r="N248" s="192"/>
      <c r="O248" s="192"/>
      <c r="P248" s="192"/>
      <c r="Q248" s="192"/>
      <c r="R248" s="192"/>
      <c r="S248" s="192"/>
      <c r="T248" s="19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8" t="s">
        <v>139</v>
      </c>
      <c r="AU248" s="188" t="s">
        <v>86</v>
      </c>
      <c r="AV248" s="13" t="s">
        <v>84</v>
      </c>
      <c r="AW248" s="13" t="s">
        <v>32</v>
      </c>
      <c r="AX248" s="13" t="s">
        <v>76</v>
      </c>
      <c r="AY248" s="188" t="s">
        <v>130</v>
      </c>
    </row>
    <row r="249" s="14" customFormat="1">
      <c r="A249" s="14"/>
      <c r="B249" s="194"/>
      <c r="C249" s="14"/>
      <c r="D249" s="187" t="s">
        <v>139</v>
      </c>
      <c r="E249" s="195" t="s">
        <v>1</v>
      </c>
      <c r="F249" s="196" t="s">
        <v>131</v>
      </c>
      <c r="G249" s="14"/>
      <c r="H249" s="197">
        <v>6</v>
      </c>
      <c r="I249" s="198"/>
      <c r="J249" s="14"/>
      <c r="K249" s="14"/>
      <c r="L249" s="194"/>
      <c r="M249" s="199"/>
      <c r="N249" s="200"/>
      <c r="O249" s="200"/>
      <c r="P249" s="200"/>
      <c r="Q249" s="200"/>
      <c r="R249" s="200"/>
      <c r="S249" s="200"/>
      <c r="T249" s="20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5" t="s">
        <v>139</v>
      </c>
      <c r="AU249" s="195" t="s">
        <v>86</v>
      </c>
      <c r="AV249" s="14" t="s">
        <v>86</v>
      </c>
      <c r="AW249" s="14" t="s">
        <v>32</v>
      </c>
      <c r="AX249" s="14" t="s">
        <v>76</v>
      </c>
      <c r="AY249" s="195" t="s">
        <v>130</v>
      </c>
    </row>
    <row r="250" s="15" customFormat="1">
      <c r="A250" s="15"/>
      <c r="B250" s="202"/>
      <c r="C250" s="15"/>
      <c r="D250" s="187" t="s">
        <v>139</v>
      </c>
      <c r="E250" s="203" t="s">
        <v>1</v>
      </c>
      <c r="F250" s="204" t="s">
        <v>143</v>
      </c>
      <c r="G250" s="15"/>
      <c r="H250" s="205">
        <v>6</v>
      </c>
      <c r="I250" s="206"/>
      <c r="J250" s="15"/>
      <c r="K250" s="15"/>
      <c r="L250" s="202"/>
      <c r="M250" s="207"/>
      <c r="N250" s="208"/>
      <c r="O250" s="208"/>
      <c r="P250" s="208"/>
      <c r="Q250" s="208"/>
      <c r="R250" s="208"/>
      <c r="S250" s="208"/>
      <c r="T250" s="209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03" t="s">
        <v>139</v>
      </c>
      <c r="AU250" s="203" t="s">
        <v>86</v>
      </c>
      <c r="AV250" s="15" t="s">
        <v>137</v>
      </c>
      <c r="AW250" s="15" t="s">
        <v>32</v>
      </c>
      <c r="AX250" s="15" t="s">
        <v>84</v>
      </c>
      <c r="AY250" s="203" t="s">
        <v>130</v>
      </c>
    </row>
    <row r="251" s="2" customFormat="1" ht="24.15" customHeight="1">
      <c r="A251" s="37"/>
      <c r="B251" s="171"/>
      <c r="C251" s="172" t="s">
        <v>198</v>
      </c>
      <c r="D251" s="172" t="s">
        <v>133</v>
      </c>
      <c r="E251" s="173" t="s">
        <v>267</v>
      </c>
      <c r="F251" s="174" t="s">
        <v>268</v>
      </c>
      <c r="G251" s="175" t="s">
        <v>261</v>
      </c>
      <c r="H251" s="176">
        <v>1.5</v>
      </c>
      <c r="I251" s="177"/>
      <c r="J251" s="178">
        <f>ROUND(I251*H251,2)</f>
        <v>0</v>
      </c>
      <c r="K251" s="179"/>
      <c r="L251" s="38"/>
      <c r="M251" s="180" t="s">
        <v>1</v>
      </c>
      <c r="N251" s="181" t="s">
        <v>41</v>
      </c>
      <c r="O251" s="76"/>
      <c r="P251" s="182">
        <f>O251*H251</f>
        <v>0</v>
      </c>
      <c r="Q251" s="182">
        <v>0.0015299999999999999</v>
      </c>
      <c r="R251" s="182">
        <f>Q251*H251</f>
        <v>0.0022949999999999997</v>
      </c>
      <c r="S251" s="182">
        <v>0</v>
      </c>
      <c r="T251" s="18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4" t="s">
        <v>244</v>
      </c>
      <c r="AT251" s="184" t="s">
        <v>133</v>
      </c>
      <c r="AU251" s="184" t="s">
        <v>86</v>
      </c>
      <c r="AY251" s="18" t="s">
        <v>130</v>
      </c>
      <c r="BE251" s="185">
        <f>IF(N251="základní",J251,0)</f>
        <v>0</v>
      </c>
      <c r="BF251" s="185">
        <f>IF(N251="snížená",J251,0)</f>
        <v>0</v>
      </c>
      <c r="BG251" s="185">
        <f>IF(N251="zákl. přenesená",J251,0)</f>
        <v>0</v>
      </c>
      <c r="BH251" s="185">
        <f>IF(N251="sníž. přenesená",J251,0)</f>
        <v>0</v>
      </c>
      <c r="BI251" s="185">
        <f>IF(N251="nulová",J251,0)</f>
        <v>0</v>
      </c>
      <c r="BJ251" s="18" t="s">
        <v>84</v>
      </c>
      <c r="BK251" s="185">
        <f>ROUND(I251*H251,2)</f>
        <v>0</v>
      </c>
      <c r="BL251" s="18" t="s">
        <v>244</v>
      </c>
      <c r="BM251" s="184" t="s">
        <v>269</v>
      </c>
    </row>
    <row r="252" s="13" customFormat="1">
      <c r="A252" s="13"/>
      <c r="B252" s="186"/>
      <c r="C252" s="13"/>
      <c r="D252" s="187" t="s">
        <v>139</v>
      </c>
      <c r="E252" s="188" t="s">
        <v>1</v>
      </c>
      <c r="F252" s="189" t="s">
        <v>177</v>
      </c>
      <c r="G252" s="13"/>
      <c r="H252" s="188" t="s">
        <v>1</v>
      </c>
      <c r="I252" s="190"/>
      <c r="J252" s="13"/>
      <c r="K252" s="13"/>
      <c r="L252" s="186"/>
      <c r="M252" s="191"/>
      <c r="N252" s="192"/>
      <c r="O252" s="192"/>
      <c r="P252" s="192"/>
      <c r="Q252" s="192"/>
      <c r="R252" s="192"/>
      <c r="S252" s="192"/>
      <c r="T252" s="19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8" t="s">
        <v>139</v>
      </c>
      <c r="AU252" s="188" t="s">
        <v>86</v>
      </c>
      <c r="AV252" s="13" t="s">
        <v>84</v>
      </c>
      <c r="AW252" s="13" t="s">
        <v>32</v>
      </c>
      <c r="AX252" s="13" t="s">
        <v>76</v>
      </c>
      <c r="AY252" s="188" t="s">
        <v>130</v>
      </c>
    </row>
    <row r="253" s="14" customFormat="1">
      <c r="A253" s="14"/>
      <c r="B253" s="194"/>
      <c r="C253" s="14"/>
      <c r="D253" s="187" t="s">
        <v>139</v>
      </c>
      <c r="E253" s="195" t="s">
        <v>1</v>
      </c>
      <c r="F253" s="196" t="s">
        <v>270</v>
      </c>
      <c r="G253" s="14"/>
      <c r="H253" s="197">
        <v>1.5</v>
      </c>
      <c r="I253" s="198"/>
      <c r="J253" s="14"/>
      <c r="K253" s="14"/>
      <c r="L253" s="194"/>
      <c r="M253" s="199"/>
      <c r="N253" s="200"/>
      <c r="O253" s="200"/>
      <c r="P253" s="200"/>
      <c r="Q253" s="200"/>
      <c r="R253" s="200"/>
      <c r="S253" s="200"/>
      <c r="T253" s="20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5" t="s">
        <v>139</v>
      </c>
      <c r="AU253" s="195" t="s">
        <v>86</v>
      </c>
      <c r="AV253" s="14" t="s">
        <v>86</v>
      </c>
      <c r="AW253" s="14" t="s">
        <v>32</v>
      </c>
      <c r="AX253" s="14" t="s">
        <v>76</v>
      </c>
      <c r="AY253" s="195" t="s">
        <v>130</v>
      </c>
    </row>
    <row r="254" s="15" customFormat="1">
      <c r="A254" s="15"/>
      <c r="B254" s="202"/>
      <c r="C254" s="15"/>
      <c r="D254" s="187" t="s">
        <v>139</v>
      </c>
      <c r="E254" s="203" t="s">
        <v>1</v>
      </c>
      <c r="F254" s="204" t="s">
        <v>143</v>
      </c>
      <c r="G254" s="15"/>
      <c r="H254" s="205">
        <v>1.5</v>
      </c>
      <c r="I254" s="206"/>
      <c r="J254" s="15"/>
      <c r="K254" s="15"/>
      <c r="L254" s="202"/>
      <c r="M254" s="207"/>
      <c r="N254" s="208"/>
      <c r="O254" s="208"/>
      <c r="P254" s="208"/>
      <c r="Q254" s="208"/>
      <c r="R254" s="208"/>
      <c r="S254" s="208"/>
      <c r="T254" s="20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03" t="s">
        <v>139</v>
      </c>
      <c r="AU254" s="203" t="s">
        <v>86</v>
      </c>
      <c r="AV254" s="15" t="s">
        <v>137</v>
      </c>
      <c r="AW254" s="15" t="s">
        <v>32</v>
      </c>
      <c r="AX254" s="15" t="s">
        <v>84</v>
      </c>
      <c r="AY254" s="203" t="s">
        <v>130</v>
      </c>
    </row>
    <row r="255" s="2" customFormat="1" ht="21.75" customHeight="1">
      <c r="A255" s="37"/>
      <c r="B255" s="171"/>
      <c r="C255" s="172" t="s">
        <v>7</v>
      </c>
      <c r="D255" s="172" t="s">
        <v>133</v>
      </c>
      <c r="E255" s="173" t="s">
        <v>271</v>
      </c>
      <c r="F255" s="174" t="s">
        <v>272</v>
      </c>
      <c r="G255" s="175" t="s">
        <v>261</v>
      </c>
      <c r="H255" s="176">
        <v>7.5</v>
      </c>
      <c r="I255" s="177"/>
      <c r="J255" s="178">
        <f>ROUND(I255*H255,2)</f>
        <v>0</v>
      </c>
      <c r="K255" s="179"/>
      <c r="L255" s="38"/>
      <c r="M255" s="180" t="s">
        <v>1</v>
      </c>
      <c r="N255" s="181" t="s">
        <v>41</v>
      </c>
      <c r="O255" s="76"/>
      <c r="P255" s="182">
        <f>O255*H255</f>
        <v>0</v>
      </c>
      <c r="Q255" s="182">
        <v>0</v>
      </c>
      <c r="R255" s="182">
        <f>Q255*H255</f>
        <v>0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244</v>
      </c>
      <c r="AT255" s="184" t="s">
        <v>133</v>
      </c>
      <c r="AU255" s="184" t="s">
        <v>86</v>
      </c>
      <c r="AY255" s="18" t="s">
        <v>130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84</v>
      </c>
      <c r="BK255" s="185">
        <f>ROUND(I255*H255,2)</f>
        <v>0</v>
      </c>
      <c r="BL255" s="18" t="s">
        <v>244</v>
      </c>
      <c r="BM255" s="184" t="s">
        <v>273</v>
      </c>
    </row>
    <row r="256" s="13" customFormat="1">
      <c r="A256" s="13"/>
      <c r="B256" s="186"/>
      <c r="C256" s="13"/>
      <c r="D256" s="187" t="s">
        <v>139</v>
      </c>
      <c r="E256" s="188" t="s">
        <v>1</v>
      </c>
      <c r="F256" s="189" t="s">
        <v>177</v>
      </c>
      <c r="G256" s="13"/>
      <c r="H256" s="188" t="s">
        <v>1</v>
      </c>
      <c r="I256" s="190"/>
      <c r="J256" s="13"/>
      <c r="K256" s="13"/>
      <c r="L256" s="186"/>
      <c r="M256" s="191"/>
      <c r="N256" s="192"/>
      <c r="O256" s="192"/>
      <c r="P256" s="192"/>
      <c r="Q256" s="192"/>
      <c r="R256" s="192"/>
      <c r="S256" s="192"/>
      <c r="T256" s="19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8" t="s">
        <v>139</v>
      </c>
      <c r="AU256" s="188" t="s">
        <v>86</v>
      </c>
      <c r="AV256" s="13" t="s">
        <v>84</v>
      </c>
      <c r="AW256" s="13" t="s">
        <v>32</v>
      </c>
      <c r="AX256" s="13" t="s">
        <v>76</v>
      </c>
      <c r="AY256" s="188" t="s">
        <v>130</v>
      </c>
    </row>
    <row r="257" s="14" customFormat="1">
      <c r="A257" s="14"/>
      <c r="B257" s="194"/>
      <c r="C257" s="14"/>
      <c r="D257" s="187" t="s">
        <v>139</v>
      </c>
      <c r="E257" s="195" t="s">
        <v>1</v>
      </c>
      <c r="F257" s="196" t="s">
        <v>131</v>
      </c>
      <c r="G257" s="14"/>
      <c r="H257" s="197">
        <v>6</v>
      </c>
      <c r="I257" s="198"/>
      <c r="J257" s="14"/>
      <c r="K257" s="14"/>
      <c r="L257" s="194"/>
      <c r="M257" s="199"/>
      <c r="N257" s="200"/>
      <c r="O257" s="200"/>
      <c r="P257" s="200"/>
      <c r="Q257" s="200"/>
      <c r="R257" s="200"/>
      <c r="S257" s="200"/>
      <c r="T257" s="20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195" t="s">
        <v>139</v>
      </c>
      <c r="AU257" s="195" t="s">
        <v>86</v>
      </c>
      <c r="AV257" s="14" t="s">
        <v>86</v>
      </c>
      <c r="AW257" s="14" t="s">
        <v>32</v>
      </c>
      <c r="AX257" s="14" t="s">
        <v>76</v>
      </c>
      <c r="AY257" s="195" t="s">
        <v>130</v>
      </c>
    </row>
    <row r="258" s="14" customFormat="1">
      <c r="A258" s="14"/>
      <c r="B258" s="194"/>
      <c r="C258" s="14"/>
      <c r="D258" s="187" t="s">
        <v>139</v>
      </c>
      <c r="E258" s="195" t="s">
        <v>1</v>
      </c>
      <c r="F258" s="196" t="s">
        <v>270</v>
      </c>
      <c r="G258" s="14"/>
      <c r="H258" s="197">
        <v>1.5</v>
      </c>
      <c r="I258" s="198"/>
      <c r="J258" s="14"/>
      <c r="K258" s="14"/>
      <c r="L258" s="194"/>
      <c r="M258" s="199"/>
      <c r="N258" s="200"/>
      <c r="O258" s="200"/>
      <c r="P258" s="200"/>
      <c r="Q258" s="200"/>
      <c r="R258" s="200"/>
      <c r="S258" s="200"/>
      <c r="T258" s="20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5" t="s">
        <v>139</v>
      </c>
      <c r="AU258" s="195" t="s">
        <v>86</v>
      </c>
      <c r="AV258" s="14" t="s">
        <v>86</v>
      </c>
      <c r="AW258" s="14" t="s">
        <v>32</v>
      </c>
      <c r="AX258" s="14" t="s">
        <v>76</v>
      </c>
      <c r="AY258" s="195" t="s">
        <v>130</v>
      </c>
    </row>
    <row r="259" s="15" customFormat="1">
      <c r="A259" s="15"/>
      <c r="B259" s="202"/>
      <c r="C259" s="15"/>
      <c r="D259" s="187" t="s">
        <v>139</v>
      </c>
      <c r="E259" s="203" t="s">
        <v>1</v>
      </c>
      <c r="F259" s="204" t="s">
        <v>143</v>
      </c>
      <c r="G259" s="15"/>
      <c r="H259" s="205">
        <v>7.5</v>
      </c>
      <c r="I259" s="206"/>
      <c r="J259" s="15"/>
      <c r="K259" s="15"/>
      <c r="L259" s="202"/>
      <c r="M259" s="207"/>
      <c r="N259" s="208"/>
      <c r="O259" s="208"/>
      <c r="P259" s="208"/>
      <c r="Q259" s="208"/>
      <c r="R259" s="208"/>
      <c r="S259" s="208"/>
      <c r="T259" s="209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3" t="s">
        <v>139</v>
      </c>
      <c r="AU259" s="203" t="s">
        <v>86</v>
      </c>
      <c r="AV259" s="15" t="s">
        <v>137</v>
      </c>
      <c r="AW259" s="15" t="s">
        <v>32</v>
      </c>
      <c r="AX259" s="15" t="s">
        <v>84</v>
      </c>
      <c r="AY259" s="203" t="s">
        <v>130</v>
      </c>
    </row>
    <row r="260" s="2" customFormat="1" ht="16.5" customHeight="1">
      <c r="A260" s="37"/>
      <c r="B260" s="171"/>
      <c r="C260" s="172" t="s">
        <v>274</v>
      </c>
      <c r="D260" s="172" t="s">
        <v>133</v>
      </c>
      <c r="E260" s="173" t="s">
        <v>275</v>
      </c>
      <c r="F260" s="174" t="s">
        <v>276</v>
      </c>
      <c r="G260" s="175" t="s">
        <v>277</v>
      </c>
      <c r="H260" s="176">
        <v>1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41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244</v>
      </c>
      <c r="AT260" s="184" t="s">
        <v>133</v>
      </c>
      <c r="AU260" s="184" t="s">
        <v>86</v>
      </c>
      <c r="AY260" s="18" t="s">
        <v>130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84</v>
      </c>
      <c r="BK260" s="185">
        <f>ROUND(I260*H260,2)</f>
        <v>0</v>
      </c>
      <c r="BL260" s="18" t="s">
        <v>244</v>
      </c>
      <c r="BM260" s="184" t="s">
        <v>278</v>
      </c>
    </row>
    <row r="261" s="2" customFormat="1" ht="16.5" customHeight="1">
      <c r="A261" s="37"/>
      <c r="B261" s="171"/>
      <c r="C261" s="172" t="s">
        <v>279</v>
      </c>
      <c r="D261" s="172" t="s">
        <v>133</v>
      </c>
      <c r="E261" s="173" t="s">
        <v>280</v>
      </c>
      <c r="F261" s="174" t="s">
        <v>281</v>
      </c>
      <c r="G261" s="175" t="s">
        <v>277</v>
      </c>
      <c r="H261" s="176">
        <v>1</v>
      </c>
      <c r="I261" s="177"/>
      <c r="J261" s="178">
        <f>ROUND(I261*H261,2)</f>
        <v>0</v>
      </c>
      <c r="K261" s="179"/>
      <c r="L261" s="38"/>
      <c r="M261" s="180" t="s">
        <v>1</v>
      </c>
      <c r="N261" s="181" t="s">
        <v>41</v>
      </c>
      <c r="O261" s="76"/>
      <c r="P261" s="182">
        <f>O261*H261</f>
        <v>0</v>
      </c>
      <c r="Q261" s="182">
        <v>0</v>
      </c>
      <c r="R261" s="182">
        <f>Q261*H261</f>
        <v>0</v>
      </c>
      <c r="S261" s="182">
        <v>0</v>
      </c>
      <c r="T261" s="18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4" t="s">
        <v>244</v>
      </c>
      <c r="AT261" s="184" t="s">
        <v>133</v>
      </c>
      <c r="AU261" s="184" t="s">
        <v>86</v>
      </c>
      <c r="AY261" s="18" t="s">
        <v>130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8" t="s">
        <v>84</v>
      </c>
      <c r="BK261" s="185">
        <f>ROUND(I261*H261,2)</f>
        <v>0</v>
      </c>
      <c r="BL261" s="18" t="s">
        <v>244</v>
      </c>
      <c r="BM261" s="184" t="s">
        <v>282</v>
      </c>
    </row>
    <row r="262" s="2" customFormat="1" ht="24.15" customHeight="1">
      <c r="A262" s="37"/>
      <c r="B262" s="171"/>
      <c r="C262" s="172" t="s">
        <v>283</v>
      </c>
      <c r="D262" s="172" t="s">
        <v>133</v>
      </c>
      <c r="E262" s="173" t="s">
        <v>284</v>
      </c>
      <c r="F262" s="174" t="s">
        <v>285</v>
      </c>
      <c r="G262" s="175" t="s">
        <v>286</v>
      </c>
      <c r="H262" s="221"/>
      <c r="I262" s="177"/>
      <c r="J262" s="178">
        <f>ROUND(I262*H262,2)</f>
        <v>0</v>
      </c>
      <c r="K262" s="179"/>
      <c r="L262" s="38"/>
      <c r="M262" s="180" t="s">
        <v>1</v>
      </c>
      <c r="N262" s="181" t="s">
        <v>41</v>
      </c>
      <c r="O262" s="76"/>
      <c r="P262" s="182">
        <f>O262*H262</f>
        <v>0</v>
      </c>
      <c r="Q262" s="182">
        <v>0</v>
      </c>
      <c r="R262" s="182">
        <f>Q262*H262</f>
        <v>0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244</v>
      </c>
      <c r="AT262" s="184" t="s">
        <v>133</v>
      </c>
      <c r="AU262" s="184" t="s">
        <v>86</v>
      </c>
      <c r="AY262" s="18" t="s">
        <v>130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84</v>
      </c>
      <c r="BK262" s="185">
        <f>ROUND(I262*H262,2)</f>
        <v>0</v>
      </c>
      <c r="BL262" s="18" t="s">
        <v>244</v>
      </c>
      <c r="BM262" s="184" t="s">
        <v>287</v>
      </c>
    </row>
    <row r="263" s="12" customFormat="1" ht="22.8" customHeight="1">
      <c r="A263" s="12"/>
      <c r="B263" s="158"/>
      <c r="C263" s="12"/>
      <c r="D263" s="159" t="s">
        <v>75</v>
      </c>
      <c r="E263" s="169" t="s">
        <v>288</v>
      </c>
      <c r="F263" s="169" t="s">
        <v>289</v>
      </c>
      <c r="G263" s="12"/>
      <c r="H263" s="12"/>
      <c r="I263" s="161"/>
      <c r="J263" s="170">
        <f>BK263</f>
        <v>0</v>
      </c>
      <c r="K263" s="12"/>
      <c r="L263" s="158"/>
      <c r="M263" s="163"/>
      <c r="N263" s="164"/>
      <c r="O263" s="164"/>
      <c r="P263" s="165">
        <f>SUM(P264:P291)</f>
        <v>0</v>
      </c>
      <c r="Q263" s="164"/>
      <c r="R263" s="165">
        <f>SUM(R264:R291)</f>
        <v>0.015599999999999999</v>
      </c>
      <c r="S263" s="164"/>
      <c r="T263" s="166">
        <f>SUM(T264:T291)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59" t="s">
        <v>86</v>
      </c>
      <c r="AT263" s="167" t="s">
        <v>75</v>
      </c>
      <c r="AU263" s="167" t="s">
        <v>84</v>
      </c>
      <c r="AY263" s="159" t="s">
        <v>130</v>
      </c>
      <c r="BK263" s="168">
        <f>SUM(BK264:BK291)</f>
        <v>0</v>
      </c>
    </row>
    <row r="264" s="2" customFormat="1" ht="24.15" customHeight="1">
      <c r="A264" s="37"/>
      <c r="B264" s="171"/>
      <c r="C264" s="172" t="s">
        <v>290</v>
      </c>
      <c r="D264" s="172" t="s">
        <v>133</v>
      </c>
      <c r="E264" s="173" t="s">
        <v>291</v>
      </c>
      <c r="F264" s="174" t="s">
        <v>292</v>
      </c>
      <c r="G264" s="175" t="s">
        <v>261</v>
      </c>
      <c r="H264" s="176">
        <v>12</v>
      </c>
      <c r="I264" s="177"/>
      <c r="J264" s="178">
        <f>ROUND(I264*H264,2)</f>
        <v>0</v>
      </c>
      <c r="K264" s="179"/>
      <c r="L264" s="38"/>
      <c r="M264" s="180" t="s">
        <v>1</v>
      </c>
      <c r="N264" s="181" t="s">
        <v>41</v>
      </c>
      <c r="O264" s="76"/>
      <c r="P264" s="182">
        <f>O264*H264</f>
        <v>0</v>
      </c>
      <c r="Q264" s="182">
        <v>0.00115</v>
      </c>
      <c r="R264" s="182">
        <f>Q264*H264</f>
        <v>0.0138</v>
      </c>
      <c r="S264" s="182">
        <v>0</v>
      </c>
      <c r="T264" s="18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244</v>
      </c>
      <c r="AT264" s="184" t="s">
        <v>133</v>
      </c>
      <c r="AU264" s="184" t="s">
        <v>86</v>
      </c>
      <c r="AY264" s="18" t="s">
        <v>130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84</v>
      </c>
      <c r="BK264" s="185">
        <f>ROUND(I264*H264,2)</f>
        <v>0</v>
      </c>
      <c r="BL264" s="18" t="s">
        <v>244</v>
      </c>
      <c r="BM264" s="184" t="s">
        <v>293</v>
      </c>
    </row>
    <row r="265" s="13" customFormat="1">
      <c r="A265" s="13"/>
      <c r="B265" s="186"/>
      <c r="C265" s="13"/>
      <c r="D265" s="187" t="s">
        <v>139</v>
      </c>
      <c r="E265" s="188" t="s">
        <v>1</v>
      </c>
      <c r="F265" s="189" t="s">
        <v>294</v>
      </c>
      <c r="G265" s="13"/>
      <c r="H265" s="188" t="s">
        <v>1</v>
      </c>
      <c r="I265" s="190"/>
      <c r="J265" s="13"/>
      <c r="K265" s="13"/>
      <c r="L265" s="186"/>
      <c r="M265" s="191"/>
      <c r="N265" s="192"/>
      <c r="O265" s="192"/>
      <c r="P265" s="192"/>
      <c r="Q265" s="192"/>
      <c r="R265" s="192"/>
      <c r="S265" s="192"/>
      <c r="T265" s="19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139</v>
      </c>
      <c r="AU265" s="188" t="s">
        <v>86</v>
      </c>
      <c r="AV265" s="13" t="s">
        <v>84</v>
      </c>
      <c r="AW265" s="13" t="s">
        <v>32</v>
      </c>
      <c r="AX265" s="13" t="s">
        <v>76</v>
      </c>
      <c r="AY265" s="188" t="s">
        <v>130</v>
      </c>
    </row>
    <row r="266" s="14" customFormat="1">
      <c r="A266" s="14"/>
      <c r="B266" s="194"/>
      <c r="C266" s="14"/>
      <c r="D266" s="187" t="s">
        <v>139</v>
      </c>
      <c r="E266" s="195" t="s">
        <v>1</v>
      </c>
      <c r="F266" s="196" t="s">
        <v>131</v>
      </c>
      <c r="G266" s="14"/>
      <c r="H266" s="197">
        <v>6</v>
      </c>
      <c r="I266" s="198"/>
      <c r="J266" s="14"/>
      <c r="K266" s="14"/>
      <c r="L266" s="194"/>
      <c r="M266" s="199"/>
      <c r="N266" s="200"/>
      <c r="O266" s="200"/>
      <c r="P266" s="200"/>
      <c r="Q266" s="200"/>
      <c r="R266" s="200"/>
      <c r="S266" s="200"/>
      <c r="T266" s="20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5" t="s">
        <v>139</v>
      </c>
      <c r="AU266" s="195" t="s">
        <v>86</v>
      </c>
      <c r="AV266" s="14" t="s">
        <v>86</v>
      </c>
      <c r="AW266" s="14" t="s">
        <v>32</v>
      </c>
      <c r="AX266" s="14" t="s">
        <v>76</v>
      </c>
      <c r="AY266" s="195" t="s">
        <v>130</v>
      </c>
    </row>
    <row r="267" s="13" customFormat="1">
      <c r="A267" s="13"/>
      <c r="B267" s="186"/>
      <c r="C267" s="13"/>
      <c r="D267" s="187" t="s">
        <v>139</v>
      </c>
      <c r="E267" s="188" t="s">
        <v>1</v>
      </c>
      <c r="F267" s="189" t="s">
        <v>295</v>
      </c>
      <c r="G267" s="13"/>
      <c r="H267" s="188" t="s">
        <v>1</v>
      </c>
      <c r="I267" s="190"/>
      <c r="J267" s="13"/>
      <c r="K267" s="13"/>
      <c r="L267" s="186"/>
      <c r="M267" s="191"/>
      <c r="N267" s="192"/>
      <c r="O267" s="192"/>
      <c r="P267" s="192"/>
      <c r="Q267" s="192"/>
      <c r="R267" s="192"/>
      <c r="S267" s="192"/>
      <c r="T267" s="19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8" t="s">
        <v>139</v>
      </c>
      <c r="AU267" s="188" t="s">
        <v>86</v>
      </c>
      <c r="AV267" s="13" t="s">
        <v>84</v>
      </c>
      <c r="AW267" s="13" t="s">
        <v>32</v>
      </c>
      <c r="AX267" s="13" t="s">
        <v>76</v>
      </c>
      <c r="AY267" s="188" t="s">
        <v>130</v>
      </c>
    </row>
    <row r="268" s="14" customFormat="1">
      <c r="A268" s="14"/>
      <c r="B268" s="194"/>
      <c r="C268" s="14"/>
      <c r="D268" s="187" t="s">
        <v>139</v>
      </c>
      <c r="E268" s="195" t="s">
        <v>1</v>
      </c>
      <c r="F268" s="196" t="s">
        <v>131</v>
      </c>
      <c r="G268" s="14"/>
      <c r="H268" s="197">
        <v>6</v>
      </c>
      <c r="I268" s="198"/>
      <c r="J268" s="14"/>
      <c r="K268" s="14"/>
      <c r="L268" s="194"/>
      <c r="M268" s="199"/>
      <c r="N268" s="200"/>
      <c r="O268" s="200"/>
      <c r="P268" s="200"/>
      <c r="Q268" s="200"/>
      <c r="R268" s="200"/>
      <c r="S268" s="200"/>
      <c r="T268" s="20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5" t="s">
        <v>139</v>
      </c>
      <c r="AU268" s="195" t="s">
        <v>86</v>
      </c>
      <c r="AV268" s="14" t="s">
        <v>86</v>
      </c>
      <c r="AW268" s="14" t="s">
        <v>32</v>
      </c>
      <c r="AX268" s="14" t="s">
        <v>76</v>
      </c>
      <c r="AY268" s="195" t="s">
        <v>130</v>
      </c>
    </row>
    <row r="269" s="15" customFormat="1">
      <c r="A269" s="15"/>
      <c r="B269" s="202"/>
      <c r="C269" s="15"/>
      <c r="D269" s="187" t="s">
        <v>139</v>
      </c>
      <c r="E269" s="203" t="s">
        <v>1</v>
      </c>
      <c r="F269" s="204" t="s">
        <v>143</v>
      </c>
      <c r="G269" s="15"/>
      <c r="H269" s="205">
        <v>12</v>
      </c>
      <c r="I269" s="206"/>
      <c r="J269" s="15"/>
      <c r="K269" s="15"/>
      <c r="L269" s="202"/>
      <c r="M269" s="207"/>
      <c r="N269" s="208"/>
      <c r="O269" s="208"/>
      <c r="P269" s="208"/>
      <c r="Q269" s="208"/>
      <c r="R269" s="208"/>
      <c r="S269" s="208"/>
      <c r="T269" s="209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03" t="s">
        <v>139</v>
      </c>
      <c r="AU269" s="203" t="s">
        <v>86</v>
      </c>
      <c r="AV269" s="15" t="s">
        <v>137</v>
      </c>
      <c r="AW269" s="15" t="s">
        <v>32</v>
      </c>
      <c r="AX269" s="15" t="s">
        <v>84</v>
      </c>
      <c r="AY269" s="203" t="s">
        <v>130</v>
      </c>
    </row>
    <row r="270" s="2" customFormat="1" ht="37.8" customHeight="1">
      <c r="A270" s="37"/>
      <c r="B270" s="171"/>
      <c r="C270" s="172" t="s">
        <v>296</v>
      </c>
      <c r="D270" s="172" t="s">
        <v>133</v>
      </c>
      <c r="E270" s="173" t="s">
        <v>297</v>
      </c>
      <c r="F270" s="174" t="s">
        <v>298</v>
      </c>
      <c r="G270" s="175" t="s">
        <v>261</v>
      </c>
      <c r="H270" s="176">
        <v>6</v>
      </c>
      <c r="I270" s="177"/>
      <c r="J270" s="178">
        <f>ROUND(I270*H270,2)</f>
        <v>0</v>
      </c>
      <c r="K270" s="179"/>
      <c r="L270" s="38"/>
      <c r="M270" s="180" t="s">
        <v>1</v>
      </c>
      <c r="N270" s="181" t="s">
        <v>41</v>
      </c>
      <c r="O270" s="76"/>
      <c r="P270" s="182">
        <f>O270*H270</f>
        <v>0</v>
      </c>
      <c r="Q270" s="182">
        <v>8.0000000000000007E-05</v>
      </c>
      <c r="R270" s="182">
        <f>Q270*H270</f>
        <v>0.00048000000000000007</v>
      </c>
      <c r="S270" s="182">
        <v>0</v>
      </c>
      <c r="T270" s="18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4" t="s">
        <v>244</v>
      </c>
      <c r="AT270" s="184" t="s">
        <v>133</v>
      </c>
      <c r="AU270" s="184" t="s">
        <v>86</v>
      </c>
      <c r="AY270" s="18" t="s">
        <v>130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84</v>
      </c>
      <c r="BK270" s="185">
        <f>ROUND(I270*H270,2)</f>
        <v>0</v>
      </c>
      <c r="BL270" s="18" t="s">
        <v>244</v>
      </c>
      <c r="BM270" s="184" t="s">
        <v>299</v>
      </c>
    </row>
    <row r="271" s="13" customFormat="1">
      <c r="A271" s="13"/>
      <c r="B271" s="186"/>
      <c r="C271" s="13"/>
      <c r="D271" s="187" t="s">
        <v>139</v>
      </c>
      <c r="E271" s="188" t="s">
        <v>1</v>
      </c>
      <c r="F271" s="189" t="s">
        <v>295</v>
      </c>
      <c r="G271" s="13"/>
      <c r="H271" s="188" t="s">
        <v>1</v>
      </c>
      <c r="I271" s="190"/>
      <c r="J271" s="13"/>
      <c r="K271" s="13"/>
      <c r="L271" s="186"/>
      <c r="M271" s="191"/>
      <c r="N271" s="192"/>
      <c r="O271" s="192"/>
      <c r="P271" s="192"/>
      <c r="Q271" s="192"/>
      <c r="R271" s="192"/>
      <c r="S271" s="192"/>
      <c r="T271" s="19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8" t="s">
        <v>139</v>
      </c>
      <c r="AU271" s="188" t="s">
        <v>86</v>
      </c>
      <c r="AV271" s="13" t="s">
        <v>84</v>
      </c>
      <c r="AW271" s="13" t="s">
        <v>32</v>
      </c>
      <c r="AX271" s="13" t="s">
        <v>76</v>
      </c>
      <c r="AY271" s="188" t="s">
        <v>130</v>
      </c>
    </row>
    <row r="272" s="14" customFormat="1">
      <c r="A272" s="14"/>
      <c r="B272" s="194"/>
      <c r="C272" s="14"/>
      <c r="D272" s="187" t="s">
        <v>139</v>
      </c>
      <c r="E272" s="195" t="s">
        <v>1</v>
      </c>
      <c r="F272" s="196" t="s">
        <v>131</v>
      </c>
      <c r="G272" s="14"/>
      <c r="H272" s="197">
        <v>6</v>
      </c>
      <c r="I272" s="198"/>
      <c r="J272" s="14"/>
      <c r="K272" s="14"/>
      <c r="L272" s="194"/>
      <c r="M272" s="199"/>
      <c r="N272" s="200"/>
      <c r="O272" s="200"/>
      <c r="P272" s="200"/>
      <c r="Q272" s="200"/>
      <c r="R272" s="200"/>
      <c r="S272" s="200"/>
      <c r="T272" s="20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5" t="s">
        <v>139</v>
      </c>
      <c r="AU272" s="195" t="s">
        <v>86</v>
      </c>
      <c r="AV272" s="14" t="s">
        <v>86</v>
      </c>
      <c r="AW272" s="14" t="s">
        <v>32</v>
      </c>
      <c r="AX272" s="14" t="s">
        <v>76</v>
      </c>
      <c r="AY272" s="195" t="s">
        <v>130</v>
      </c>
    </row>
    <row r="273" s="15" customFormat="1">
      <c r="A273" s="15"/>
      <c r="B273" s="202"/>
      <c r="C273" s="15"/>
      <c r="D273" s="187" t="s">
        <v>139</v>
      </c>
      <c r="E273" s="203" t="s">
        <v>1</v>
      </c>
      <c r="F273" s="204" t="s">
        <v>143</v>
      </c>
      <c r="G273" s="15"/>
      <c r="H273" s="205">
        <v>6</v>
      </c>
      <c r="I273" s="206"/>
      <c r="J273" s="15"/>
      <c r="K273" s="15"/>
      <c r="L273" s="202"/>
      <c r="M273" s="207"/>
      <c r="N273" s="208"/>
      <c r="O273" s="208"/>
      <c r="P273" s="208"/>
      <c r="Q273" s="208"/>
      <c r="R273" s="208"/>
      <c r="S273" s="208"/>
      <c r="T273" s="209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03" t="s">
        <v>139</v>
      </c>
      <c r="AU273" s="203" t="s">
        <v>86</v>
      </c>
      <c r="AV273" s="15" t="s">
        <v>137</v>
      </c>
      <c r="AW273" s="15" t="s">
        <v>32</v>
      </c>
      <c r="AX273" s="15" t="s">
        <v>84</v>
      </c>
      <c r="AY273" s="203" t="s">
        <v>130</v>
      </c>
    </row>
    <row r="274" s="2" customFormat="1" ht="37.8" customHeight="1">
      <c r="A274" s="37"/>
      <c r="B274" s="171"/>
      <c r="C274" s="172" t="s">
        <v>300</v>
      </c>
      <c r="D274" s="172" t="s">
        <v>133</v>
      </c>
      <c r="E274" s="173" t="s">
        <v>301</v>
      </c>
      <c r="F274" s="174" t="s">
        <v>302</v>
      </c>
      <c r="G274" s="175" t="s">
        <v>261</v>
      </c>
      <c r="H274" s="176">
        <v>6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41</v>
      </c>
      <c r="O274" s="76"/>
      <c r="P274" s="182">
        <f>O274*H274</f>
        <v>0</v>
      </c>
      <c r="Q274" s="182">
        <v>0.00016000000000000001</v>
      </c>
      <c r="R274" s="182">
        <f>Q274*H274</f>
        <v>0.00096000000000000013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244</v>
      </c>
      <c r="AT274" s="184" t="s">
        <v>133</v>
      </c>
      <c r="AU274" s="184" t="s">
        <v>86</v>
      </c>
      <c r="AY274" s="18" t="s">
        <v>130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84</v>
      </c>
      <c r="BK274" s="185">
        <f>ROUND(I274*H274,2)</f>
        <v>0</v>
      </c>
      <c r="BL274" s="18" t="s">
        <v>244</v>
      </c>
      <c r="BM274" s="184" t="s">
        <v>303</v>
      </c>
    </row>
    <row r="275" s="13" customFormat="1">
      <c r="A275" s="13"/>
      <c r="B275" s="186"/>
      <c r="C275" s="13"/>
      <c r="D275" s="187" t="s">
        <v>139</v>
      </c>
      <c r="E275" s="188" t="s">
        <v>1</v>
      </c>
      <c r="F275" s="189" t="s">
        <v>294</v>
      </c>
      <c r="G275" s="13"/>
      <c r="H275" s="188" t="s">
        <v>1</v>
      </c>
      <c r="I275" s="190"/>
      <c r="J275" s="13"/>
      <c r="K275" s="13"/>
      <c r="L275" s="186"/>
      <c r="M275" s="191"/>
      <c r="N275" s="192"/>
      <c r="O275" s="192"/>
      <c r="P275" s="192"/>
      <c r="Q275" s="192"/>
      <c r="R275" s="192"/>
      <c r="S275" s="192"/>
      <c r="T275" s="19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8" t="s">
        <v>139</v>
      </c>
      <c r="AU275" s="188" t="s">
        <v>86</v>
      </c>
      <c r="AV275" s="13" t="s">
        <v>84</v>
      </c>
      <c r="AW275" s="13" t="s">
        <v>32</v>
      </c>
      <c r="AX275" s="13" t="s">
        <v>76</v>
      </c>
      <c r="AY275" s="188" t="s">
        <v>130</v>
      </c>
    </row>
    <row r="276" s="14" customFormat="1">
      <c r="A276" s="14"/>
      <c r="B276" s="194"/>
      <c r="C276" s="14"/>
      <c r="D276" s="187" t="s">
        <v>139</v>
      </c>
      <c r="E276" s="195" t="s">
        <v>1</v>
      </c>
      <c r="F276" s="196" t="s">
        <v>131</v>
      </c>
      <c r="G276" s="14"/>
      <c r="H276" s="197">
        <v>6</v>
      </c>
      <c r="I276" s="198"/>
      <c r="J276" s="14"/>
      <c r="K276" s="14"/>
      <c r="L276" s="194"/>
      <c r="M276" s="199"/>
      <c r="N276" s="200"/>
      <c r="O276" s="200"/>
      <c r="P276" s="200"/>
      <c r="Q276" s="200"/>
      <c r="R276" s="200"/>
      <c r="S276" s="200"/>
      <c r="T276" s="20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5" t="s">
        <v>139</v>
      </c>
      <c r="AU276" s="195" t="s">
        <v>86</v>
      </c>
      <c r="AV276" s="14" t="s">
        <v>86</v>
      </c>
      <c r="AW276" s="14" t="s">
        <v>32</v>
      </c>
      <c r="AX276" s="14" t="s">
        <v>76</v>
      </c>
      <c r="AY276" s="195" t="s">
        <v>130</v>
      </c>
    </row>
    <row r="277" s="15" customFormat="1">
      <c r="A277" s="15"/>
      <c r="B277" s="202"/>
      <c r="C277" s="15"/>
      <c r="D277" s="187" t="s">
        <v>139</v>
      </c>
      <c r="E277" s="203" t="s">
        <v>1</v>
      </c>
      <c r="F277" s="204" t="s">
        <v>143</v>
      </c>
      <c r="G277" s="15"/>
      <c r="H277" s="205">
        <v>6</v>
      </c>
      <c r="I277" s="206"/>
      <c r="J277" s="15"/>
      <c r="K277" s="15"/>
      <c r="L277" s="202"/>
      <c r="M277" s="207"/>
      <c r="N277" s="208"/>
      <c r="O277" s="208"/>
      <c r="P277" s="208"/>
      <c r="Q277" s="208"/>
      <c r="R277" s="208"/>
      <c r="S277" s="208"/>
      <c r="T277" s="20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139</v>
      </c>
      <c r="AU277" s="203" t="s">
        <v>86</v>
      </c>
      <c r="AV277" s="15" t="s">
        <v>137</v>
      </c>
      <c r="AW277" s="15" t="s">
        <v>32</v>
      </c>
      <c r="AX277" s="15" t="s">
        <v>84</v>
      </c>
      <c r="AY277" s="203" t="s">
        <v>130</v>
      </c>
    </row>
    <row r="278" s="2" customFormat="1" ht="21.75" customHeight="1">
      <c r="A278" s="37"/>
      <c r="B278" s="171"/>
      <c r="C278" s="172" t="s">
        <v>304</v>
      </c>
      <c r="D278" s="172" t="s">
        <v>133</v>
      </c>
      <c r="E278" s="173" t="s">
        <v>305</v>
      </c>
      <c r="F278" s="174" t="s">
        <v>306</v>
      </c>
      <c r="G278" s="175" t="s">
        <v>261</v>
      </c>
      <c r="H278" s="176">
        <v>12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41</v>
      </c>
      <c r="O278" s="76"/>
      <c r="P278" s="182">
        <f>O278*H278</f>
        <v>0</v>
      </c>
      <c r="Q278" s="182">
        <v>1.0000000000000001E-05</v>
      </c>
      <c r="R278" s="182">
        <f>Q278*H278</f>
        <v>0.00012000000000000002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244</v>
      </c>
      <c r="AT278" s="184" t="s">
        <v>133</v>
      </c>
      <c r="AU278" s="184" t="s">
        <v>86</v>
      </c>
      <c r="AY278" s="18" t="s">
        <v>130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84</v>
      </c>
      <c r="BK278" s="185">
        <f>ROUND(I278*H278,2)</f>
        <v>0</v>
      </c>
      <c r="BL278" s="18" t="s">
        <v>244</v>
      </c>
      <c r="BM278" s="184" t="s">
        <v>307</v>
      </c>
    </row>
    <row r="279" s="13" customFormat="1">
      <c r="A279" s="13"/>
      <c r="B279" s="186"/>
      <c r="C279" s="13"/>
      <c r="D279" s="187" t="s">
        <v>139</v>
      </c>
      <c r="E279" s="188" t="s">
        <v>1</v>
      </c>
      <c r="F279" s="189" t="s">
        <v>294</v>
      </c>
      <c r="G279" s="13"/>
      <c r="H279" s="188" t="s">
        <v>1</v>
      </c>
      <c r="I279" s="190"/>
      <c r="J279" s="13"/>
      <c r="K279" s="13"/>
      <c r="L279" s="186"/>
      <c r="M279" s="191"/>
      <c r="N279" s="192"/>
      <c r="O279" s="192"/>
      <c r="P279" s="192"/>
      <c r="Q279" s="192"/>
      <c r="R279" s="192"/>
      <c r="S279" s="192"/>
      <c r="T279" s="19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8" t="s">
        <v>139</v>
      </c>
      <c r="AU279" s="188" t="s">
        <v>86</v>
      </c>
      <c r="AV279" s="13" t="s">
        <v>84</v>
      </c>
      <c r="AW279" s="13" t="s">
        <v>32</v>
      </c>
      <c r="AX279" s="13" t="s">
        <v>76</v>
      </c>
      <c r="AY279" s="188" t="s">
        <v>130</v>
      </c>
    </row>
    <row r="280" s="14" customFormat="1">
      <c r="A280" s="14"/>
      <c r="B280" s="194"/>
      <c r="C280" s="14"/>
      <c r="D280" s="187" t="s">
        <v>139</v>
      </c>
      <c r="E280" s="195" t="s">
        <v>1</v>
      </c>
      <c r="F280" s="196" t="s">
        <v>131</v>
      </c>
      <c r="G280" s="14"/>
      <c r="H280" s="197">
        <v>6</v>
      </c>
      <c r="I280" s="198"/>
      <c r="J280" s="14"/>
      <c r="K280" s="14"/>
      <c r="L280" s="194"/>
      <c r="M280" s="199"/>
      <c r="N280" s="200"/>
      <c r="O280" s="200"/>
      <c r="P280" s="200"/>
      <c r="Q280" s="200"/>
      <c r="R280" s="200"/>
      <c r="S280" s="200"/>
      <c r="T280" s="20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5" t="s">
        <v>139</v>
      </c>
      <c r="AU280" s="195" t="s">
        <v>86</v>
      </c>
      <c r="AV280" s="14" t="s">
        <v>86</v>
      </c>
      <c r="AW280" s="14" t="s">
        <v>32</v>
      </c>
      <c r="AX280" s="14" t="s">
        <v>76</v>
      </c>
      <c r="AY280" s="195" t="s">
        <v>130</v>
      </c>
    </row>
    <row r="281" s="13" customFormat="1">
      <c r="A281" s="13"/>
      <c r="B281" s="186"/>
      <c r="C281" s="13"/>
      <c r="D281" s="187" t="s">
        <v>139</v>
      </c>
      <c r="E281" s="188" t="s">
        <v>1</v>
      </c>
      <c r="F281" s="189" t="s">
        <v>295</v>
      </c>
      <c r="G281" s="13"/>
      <c r="H281" s="188" t="s">
        <v>1</v>
      </c>
      <c r="I281" s="190"/>
      <c r="J281" s="13"/>
      <c r="K281" s="13"/>
      <c r="L281" s="186"/>
      <c r="M281" s="191"/>
      <c r="N281" s="192"/>
      <c r="O281" s="192"/>
      <c r="P281" s="192"/>
      <c r="Q281" s="192"/>
      <c r="R281" s="192"/>
      <c r="S281" s="192"/>
      <c r="T281" s="19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8" t="s">
        <v>139</v>
      </c>
      <c r="AU281" s="188" t="s">
        <v>86</v>
      </c>
      <c r="AV281" s="13" t="s">
        <v>84</v>
      </c>
      <c r="AW281" s="13" t="s">
        <v>32</v>
      </c>
      <c r="AX281" s="13" t="s">
        <v>76</v>
      </c>
      <c r="AY281" s="188" t="s">
        <v>130</v>
      </c>
    </row>
    <row r="282" s="14" customFormat="1">
      <c r="A282" s="14"/>
      <c r="B282" s="194"/>
      <c r="C282" s="14"/>
      <c r="D282" s="187" t="s">
        <v>139</v>
      </c>
      <c r="E282" s="195" t="s">
        <v>1</v>
      </c>
      <c r="F282" s="196" t="s">
        <v>131</v>
      </c>
      <c r="G282" s="14"/>
      <c r="H282" s="197">
        <v>6</v>
      </c>
      <c r="I282" s="198"/>
      <c r="J282" s="14"/>
      <c r="K282" s="14"/>
      <c r="L282" s="194"/>
      <c r="M282" s="199"/>
      <c r="N282" s="200"/>
      <c r="O282" s="200"/>
      <c r="P282" s="200"/>
      <c r="Q282" s="200"/>
      <c r="R282" s="200"/>
      <c r="S282" s="200"/>
      <c r="T282" s="201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195" t="s">
        <v>139</v>
      </c>
      <c r="AU282" s="195" t="s">
        <v>86</v>
      </c>
      <c r="AV282" s="14" t="s">
        <v>86</v>
      </c>
      <c r="AW282" s="14" t="s">
        <v>32</v>
      </c>
      <c r="AX282" s="14" t="s">
        <v>76</v>
      </c>
      <c r="AY282" s="195" t="s">
        <v>130</v>
      </c>
    </row>
    <row r="283" s="15" customFormat="1">
      <c r="A283" s="15"/>
      <c r="B283" s="202"/>
      <c r="C283" s="15"/>
      <c r="D283" s="187" t="s">
        <v>139</v>
      </c>
      <c r="E283" s="203" t="s">
        <v>1</v>
      </c>
      <c r="F283" s="204" t="s">
        <v>143</v>
      </c>
      <c r="G283" s="15"/>
      <c r="H283" s="205">
        <v>12</v>
      </c>
      <c r="I283" s="206"/>
      <c r="J283" s="15"/>
      <c r="K283" s="15"/>
      <c r="L283" s="202"/>
      <c r="M283" s="207"/>
      <c r="N283" s="208"/>
      <c r="O283" s="208"/>
      <c r="P283" s="208"/>
      <c r="Q283" s="208"/>
      <c r="R283" s="208"/>
      <c r="S283" s="208"/>
      <c r="T283" s="20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3" t="s">
        <v>139</v>
      </c>
      <c r="AU283" s="203" t="s">
        <v>86</v>
      </c>
      <c r="AV283" s="15" t="s">
        <v>137</v>
      </c>
      <c r="AW283" s="15" t="s">
        <v>32</v>
      </c>
      <c r="AX283" s="15" t="s">
        <v>84</v>
      </c>
      <c r="AY283" s="203" t="s">
        <v>130</v>
      </c>
    </row>
    <row r="284" s="2" customFormat="1" ht="24.15" customHeight="1">
      <c r="A284" s="37"/>
      <c r="B284" s="171"/>
      <c r="C284" s="172" t="s">
        <v>308</v>
      </c>
      <c r="D284" s="172" t="s">
        <v>133</v>
      </c>
      <c r="E284" s="173" t="s">
        <v>309</v>
      </c>
      <c r="F284" s="174" t="s">
        <v>310</v>
      </c>
      <c r="G284" s="175" t="s">
        <v>261</v>
      </c>
      <c r="H284" s="176">
        <v>12</v>
      </c>
      <c r="I284" s="177"/>
      <c r="J284" s="178">
        <f>ROUND(I284*H284,2)</f>
        <v>0</v>
      </c>
      <c r="K284" s="179"/>
      <c r="L284" s="38"/>
      <c r="M284" s="180" t="s">
        <v>1</v>
      </c>
      <c r="N284" s="181" t="s">
        <v>41</v>
      </c>
      <c r="O284" s="76"/>
      <c r="P284" s="182">
        <f>O284*H284</f>
        <v>0</v>
      </c>
      <c r="Q284" s="182">
        <v>2.0000000000000002E-05</v>
      </c>
      <c r="R284" s="182">
        <f>Q284*H284</f>
        <v>0.00024000000000000003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244</v>
      </c>
      <c r="AT284" s="184" t="s">
        <v>133</v>
      </c>
      <c r="AU284" s="184" t="s">
        <v>86</v>
      </c>
      <c r="AY284" s="18" t="s">
        <v>130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84</v>
      </c>
      <c r="BK284" s="185">
        <f>ROUND(I284*H284,2)</f>
        <v>0</v>
      </c>
      <c r="BL284" s="18" t="s">
        <v>244</v>
      </c>
      <c r="BM284" s="184" t="s">
        <v>311</v>
      </c>
    </row>
    <row r="285" s="13" customFormat="1">
      <c r="A285" s="13"/>
      <c r="B285" s="186"/>
      <c r="C285" s="13"/>
      <c r="D285" s="187" t="s">
        <v>139</v>
      </c>
      <c r="E285" s="188" t="s">
        <v>1</v>
      </c>
      <c r="F285" s="189" t="s">
        <v>294</v>
      </c>
      <c r="G285" s="13"/>
      <c r="H285" s="188" t="s">
        <v>1</v>
      </c>
      <c r="I285" s="190"/>
      <c r="J285" s="13"/>
      <c r="K285" s="13"/>
      <c r="L285" s="186"/>
      <c r="M285" s="191"/>
      <c r="N285" s="192"/>
      <c r="O285" s="192"/>
      <c r="P285" s="192"/>
      <c r="Q285" s="192"/>
      <c r="R285" s="192"/>
      <c r="S285" s="192"/>
      <c r="T285" s="19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8" t="s">
        <v>139</v>
      </c>
      <c r="AU285" s="188" t="s">
        <v>86</v>
      </c>
      <c r="AV285" s="13" t="s">
        <v>84</v>
      </c>
      <c r="AW285" s="13" t="s">
        <v>32</v>
      </c>
      <c r="AX285" s="13" t="s">
        <v>76</v>
      </c>
      <c r="AY285" s="188" t="s">
        <v>130</v>
      </c>
    </row>
    <row r="286" s="14" customFormat="1">
      <c r="A286" s="14"/>
      <c r="B286" s="194"/>
      <c r="C286" s="14"/>
      <c r="D286" s="187" t="s">
        <v>139</v>
      </c>
      <c r="E286" s="195" t="s">
        <v>1</v>
      </c>
      <c r="F286" s="196" t="s">
        <v>131</v>
      </c>
      <c r="G286" s="14"/>
      <c r="H286" s="197">
        <v>6</v>
      </c>
      <c r="I286" s="198"/>
      <c r="J286" s="14"/>
      <c r="K286" s="14"/>
      <c r="L286" s="194"/>
      <c r="M286" s="199"/>
      <c r="N286" s="200"/>
      <c r="O286" s="200"/>
      <c r="P286" s="200"/>
      <c r="Q286" s="200"/>
      <c r="R286" s="200"/>
      <c r="S286" s="200"/>
      <c r="T286" s="20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5" t="s">
        <v>139</v>
      </c>
      <c r="AU286" s="195" t="s">
        <v>86</v>
      </c>
      <c r="AV286" s="14" t="s">
        <v>86</v>
      </c>
      <c r="AW286" s="14" t="s">
        <v>32</v>
      </c>
      <c r="AX286" s="14" t="s">
        <v>76</v>
      </c>
      <c r="AY286" s="195" t="s">
        <v>130</v>
      </c>
    </row>
    <row r="287" s="13" customFormat="1">
      <c r="A287" s="13"/>
      <c r="B287" s="186"/>
      <c r="C287" s="13"/>
      <c r="D287" s="187" t="s">
        <v>139</v>
      </c>
      <c r="E287" s="188" t="s">
        <v>1</v>
      </c>
      <c r="F287" s="189" t="s">
        <v>295</v>
      </c>
      <c r="G287" s="13"/>
      <c r="H287" s="188" t="s">
        <v>1</v>
      </c>
      <c r="I287" s="190"/>
      <c r="J287" s="13"/>
      <c r="K287" s="13"/>
      <c r="L287" s="186"/>
      <c r="M287" s="191"/>
      <c r="N287" s="192"/>
      <c r="O287" s="192"/>
      <c r="P287" s="192"/>
      <c r="Q287" s="192"/>
      <c r="R287" s="192"/>
      <c r="S287" s="192"/>
      <c r="T287" s="19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8" t="s">
        <v>139</v>
      </c>
      <c r="AU287" s="188" t="s">
        <v>86</v>
      </c>
      <c r="AV287" s="13" t="s">
        <v>84</v>
      </c>
      <c r="AW287" s="13" t="s">
        <v>32</v>
      </c>
      <c r="AX287" s="13" t="s">
        <v>76</v>
      </c>
      <c r="AY287" s="188" t="s">
        <v>130</v>
      </c>
    </row>
    <row r="288" s="14" customFormat="1">
      <c r="A288" s="14"/>
      <c r="B288" s="194"/>
      <c r="C288" s="14"/>
      <c r="D288" s="187" t="s">
        <v>139</v>
      </c>
      <c r="E288" s="195" t="s">
        <v>1</v>
      </c>
      <c r="F288" s="196" t="s">
        <v>131</v>
      </c>
      <c r="G288" s="14"/>
      <c r="H288" s="197">
        <v>6</v>
      </c>
      <c r="I288" s="198"/>
      <c r="J288" s="14"/>
      <c r="K288" s="14"/>
      <c r="L288" s="194"/>
      <c r="M288" s="199"/>
      <c r="N288" s="200"/>
      <c r="O288" s="200"/>
      <c r="P288" s="200"/>
      <c r="Q288" s="200"/>
      <c r="R288" s="200"/>
      <c r="S288" s="200"/>
      <c r="T288" s="20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5" t="s">
        <v>139</v>
      </c>
      <c r="AU288" s="195" t="s">
        <v>86</v>
      </c>
      <c r="AV288" s="14" t="s">
        <v>86</v>
      </c>
      <c r="AW288" s="14" t="s">
        <v>32</v>
      </c>
      <c r="AX288" s="14" t="s">
        <v>76</v>
      </c>
      <c r="AY288" s="195" t="s">
        <v>130</v>
      </c>
    </row>
    <row r="289" s="15" customFormat="1">
      <c r="A289" s="15"/>
      <c r="B289" s="202"/>
      <c r="C289" s="15"/>
      <c r="D289" s="187" t="s">
        <v>139</v>
      </c>
      <c r="E289" s="203" t="s">
        <v>1</v>
      </c>
      <c r="F289" s="204" t="s">
        <v>143</v>
      </c>
      <c r="G289" s="15"/>
      <c r="H289" s="205">
        <v>12</v>
      </c>
      <c r="I289" s="206"/>
      <c r="J289" s="15"/>
      <c r="K289" s="15"/>
      <c r="L289" s="202"/>
      <c r="M289" s="207"/>
      <c r="N289" s="208"/>
      <c r="O289" s="208"/>
      <c r="P289" s="208"/>
      <c r="Q289" s="208"/>
      <c r="R289" s="208"/>
      <c r="S289" s="208"/>
      <c r="T289" s="20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139</v>
      </c>
      <c r="AU289" s="203" t="s">
        <v>86</v>
      </c>
      <c r="AV289" s="15" t="s">
        <v>137</v>
      </c>
      <c r="AW289" s="15" t="s">
        <v>32</v>
      </c>
      <c r="AX289" s="15" t="s">
        <v>84</v>
      </c>
      <c r="AY289" s="203" t="s">
        <v>130</v>
      </c>
    </row>
    <row r="290" s="2" customFormat="1" ht="16.5" customHeight="1">
      <c r="A290" s="37"/>
      <c r="B290" s="171"/>
      <c r="C290" s="172" t="s">
        <v>312</v>
      </c>
      <c r="D290" s="172" t="s">
        <v>133</v>
      </c>
      <c r="E290" s="173" t="s">
        <v>313</v>
      </c>
      <c r="F290" s="174" t="s">
        <v>314</v>
      </c>
      <c r="G290" s="175" t="s">
        <v>277</v>
      </c>
      <c r="H290" s="176">
        <v>1</v>
      </c>
      <c r="I290" s="177"/>
      <c r="J290" s="178">
        <f>ROUND(I290*H290,2)</f>
        <v>0</v>
      </c>
      <c r="K290" s="179"/>
      <c r="L290" s="38"/>
      <c r="M290" s="180" t="s">
        <v>1</v>
      </c>
      <c r="N290" s="181" t="s">
        <v>41</v>
      </c>
      <c r="O290" s="76"/>
      <c r="P290" s="182">
        <f>O290*H290</f>
        <v>0</v>
      </c>
      <c r="Q290" s="182">
        <v>0</v>
      </c>
      <c r="R290" s="182">
        <f>Q290*H290</f>
        <v>0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244</v>
      </c>
      <c r="AT290" s="184" t="s">
        <v>133</v>
      </c>
      <c r="AU290" s="184" t="s">
        <v>86</v>
      </c>
      <c r="AY290" s="18" t="s">
        <v>130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84</v>
      </c>
      <c r="BK290" s="185">
        <f>ROUND(I290*H290,2)</f>
        <v>0</v>
      </c>
      <c r="BL290" s="18" t="s">
        <v>244</v>
      </c>
      <c r="BM290" s="184" t="s">
        <v>315</v>
      </c>
    </row>
    <row r="291" s="2" customFormat="1" ht="24.15" customHeight="1">
      <c r="A291" s="37"/>
      <c r="B291" s="171"/>
      <c r="C291" s="172" t="s">
        <v>316</v>
      </c>
      <c r="D291" s="172" t="s">
        <v>133</v>
      </c>
      <c r="E291" s="173" t="s">
        <v>317</v>
      </c>
      <c r="F291" s="174" t="s">
        <v>318</v>
      </c>
      <c r="G291" s="175" t="s">
        <v>286</v>
      </c>
      <c r="H291" s="221"/>
      <c r="I291" s="177"/>
      <c r="J291" s="178">
        <f>ROUND(I291*H291,2)</f>
        <v>0</v>
      </c>
      <c r="K291" s="179"/>
      <c r="L291" s="38"/>
      <c r="M291" s="180" t="s">
        <v>1</v>
      </c>
      <c r="N291" s="181" t="s">
        <v>41</v>
      </c>
      <c r="O291" s="76"/>
      <c r="P291" s="182">
        <f>O291*H291</f>
        <v>0</v>
      </c>
      <c r="Q291" s="182">
        <v>0</v>
      </c>
      <c r="R291" s="182">
        <f>Q291*H291</f>
        <v>0</v>
      </c>
      <c r="S291" s="182">
        <v>0</v>
      </c>
      <c r="T291" s="18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4" t="s">
        <v>244</v>
      </c>
      <c r="AT291" s="184" t="s">
        <v>133</v>
      </c>
      <c r="AU291" s="184" t="s">
        <v>86</v>
      </c>
      <c r="AY291" s="18" t="s">
        <v>130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8" t="s">
        <v>84</v>
      </c>
      <c r="BK291" s="185">
        <f>ROUND(I291*H291,2)</f>
        <v>0</v>
      </c>
      <c r="BL291" s="18" t="s">
        <v>244</v>
      </c>
      <c r="BM291" s="184" t="s">
        <v>319</v>
      </c>
    </row>
    <row r="292" s="12" customFormat="1" ht="22.8" customHeight="1">
      <c r="A292" s="12"/>
      <c r="B292" s="158"/>
      <c r="C292" s="12"/>
      <c r="D292" s="159" t="s">
        <v>75</v>
      </c>
      <c r="E292" s="169" t="s">
        <v>320</v>
      </c>
      <c r="F292" s="169" t="s">
        <v>321</v>
      </c>
      <c r="G292" s="12"/>
      <c r="H292" s="12"/>
      <c r="I292" s="161"/>
      <c r="J292" s="170">
        <f>BK292</f>
        <v>0</v>
      </c>
      <c r="K292" s="12"/>
      <c r="L292" s="158"/>
      <c r="M292" s="163"/>
      <c r="N292" s="164"/>
      <c r="O292" s="164"/>
      <c r="P292" s="165">
        <f>SUM(P293:P373)</f>
        <v>0</v>
      </c>
      <c r="Q292" s="164"/>
      <c r="R292" s="165">
        <f>SUM(R293:R373)</f>
        <v>0.056210000000000003</v>
      </c>
      <c r="S292" s="164"/>
      <c r="T292" s="166">
        <f>SUM(T293:T373)</f>
        <v>0.11093999999999998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59" t="s">
        <v>86</v>
      </c>
      <c r="AT292" s="167" t="s">
        <v>75</v>
      </c>
      <c r="AU292" s="167" t="s">
        <v>84</v>
      </c>
      <c r="AY292" s="159" t="s">
        <v>130</v>
      </c>
      <c r="BK292" s="168">
        <f>SUM(BK293:BK373)</f>
        <v>0</v>
      </c>
    </row>
    <row r="293" s="2" customFormat="1" ht="16.5" customHeight="1">
      <c r="A293" s="37"/>
      <c r="B293" s="171"/>
      <c r="C293" s="172" t="s">
        <v>322</v>
      </c>
      <c r="D293" s="172" t="s">
        <v>133</v>
      </c>
      <c r="E293" s="173" t="s">
        <v>323</v>
      </c>
      <c r="F293" s="174" t="s">
        <v>324</v>
      </c>
      <c r="G293" s="175" t="s">
        <v>277</v>
      </c>
      <c r="H293" s="176">
        <v>1</v>
      </c>
      <c r="I293" s="177"/>
      <c r="J293" s="178">
        <f>ROUND(I293*H293,2)</f>
        <v>0</v>
      </c>
      <c r="K293" s="179"/>
      <c r="L293" s="38"/>
      <c r="M293" s="180" t="s">
        <v>1</v>
      </c>
      <c r="N293" s="181" t="s">
        <v>41</v>
      </c>
      <c r="O293" s="76"/>
      <c r="P293" s="182">
        <f>O293*H293</f>
        <v>0</v>
      </c>
      <c r="Q293" s="182">
        <v>0</v>
      </c>
      <c r="R293" s="182">
        <f>Q293*H293</f>
        <v>0</v>
      </c>
      <c r="S293" s="182">
        <v>0.034200000000000001</v>
      </c>
      <c r="T293" s="183">
        <f>S293*H293</f>
        <v>0.034200000000000001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4" t="s">
        <v>244</v>
      </c>
      <c r="AT293" s="184" t="s">
        <v>133</v>
      </c>
      <c r="AU293" s="184" t="s">
        <v>86</v>
      </c>
      <c r="AY293" s="18" t="s">
        <v>130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8" t="s">
        <v>84</v>
      </c>
      <c r="BK293" s="185">
        <f>ROUND(I293*H293,2)</f>
        <v>0</v>
      </c>
      <c r="BL293" s="18" t="s">
        <v>244</v>
      </c>
      <c r="BM293" s="184" t="s">
        <v>325</v>
      </c>
    </row>
    <row r="294" s="13" customFormat="1">
      <c r="A294" s="13"/>
      <c r="B294" s="186"/>
      <c r="C294" s="13"/>
      <c r="D294" s="187" t="s">
        <v>139</v>
      </c>
      <c r="E294" s="188" t="s">
        <v>1</v>
      </c>
      <c r="F294" s="189" t="s">
        <v>326</v>
      </c>
      <c r="G294" s="13"/>
      <c r="H294" s="188" t="s">
        <v>1</v>
      </c>
      <c r="I294" s="190"/>
      <c r="J294" s="13"/>
      <c r="K294" s="13"/>
      <c r="L294" s="186"/>
      <c r="M294" s="191"/>
      <c r="N294" s="192"/>
      <c r="O294" s="192"/>
      <c r="P294" s="192"/>
      <c r="Q294" s="192"/>
      <c r="R294" s="192"/>
      <c r="S294" s="192"/>
      <c r="T294" s="19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8" t="s">
        <v>139</v>
      </c>
      <c r="AU294" s="188" t="s">
        <v>86</v>
      </c>
      <c r="AV294" s="13" t="s">
        <v>84</v>
      </c>
      <c r="AW294" s="13" t="s">
        <v>32</v>
      </c>
      <c r="AX294" s="13" t="s">
        <v>76</v>
      </c>
      <c r="AY294" s="188" t="s">
        <v>130</v>
      </c>
    </row>
    <row r="295" s="13" customFormat="1">
      <c r="A295" s="13"/>
      <c r="B295" s="186"/>
      <c r="C295" s="13"/>
      <c r="D295" s="187" t="s">
        <v>139</v>
      </c>
      <c r="E295" s="188" t="s">
        <v>1</v>
      </c>
      <c r="F295" s="189" t="s">
        <v>327</v>
      </c>
      <c r="G295" s="13"/>
      <c r="H295" s="188" t="s">
        <v>1</v>
      </c>
      <c r="I295" s="190"/>
      <c r="J295" s="13"/>
      <c r="K295" s="13"/>
      <c r="L295" s="186"/>
      <c r="M295" s="191"/>
      <c r="N295" s="192"/>
      <c r="O295" s="192"/>
      <c r="P295" s="192"/>
      <c r="Q295" s="192"/>
      <c r="R295" s="192"/>
      <c r="S295" s="192"/>
      <c r="T295" s="19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8" t="s">
        <v>139</v>
      </c>
      <c r="AU295" s="188" t="s">
        <v>86</v>
      </c>
      <c r="AV295" s="13" t="s">
        <v>84</v>
      </c>
      <c r="AW295" s="13" t="s">
        <v>32</v>
      </c>
      <c r="AX295" s="13" t="s">
        <v>76</v>
      </c>
      <c r="AY295" s="188" t="s">
        <v>130</v>
      </c>
    </row>
    <row r="296" s="14" customFormat="1">
      <c r="A296" s="14"/>
      <c r="B296" s="194"/>
      <c r="C296" s="14"/>
      <c r="D296" s="187" t="s">
        <v>139</v>
      </c>
      <c r="E296" s="195" t="s">
        <v>1</v>
      </c>
      <c r="F296" s="196" t="s">
        <v>84</v>
      </c>
      <c r="G296" s="14"/>
      <c r="H296" s="197">
        <v>1</v>
      </c>
      <c r="I296" s="198"/>
      <c r="J296" s="14"/>
      <c r="K296" s="14"/>
      <c r="L296" s="194"/>
      <c r="M296" s="199"/>
      <c r="N296" s="200"/>
      <c r="O296" s="200"/>
      <c r="P296" s="200"/>
      <c r="Q296" s="200"/>
      <c r="R296" s="200"/>
      <c r="S296" s="200"/>
      <c r="T296" s="20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195" t="s">
        <v>139</v>
      </c>
      <c r="AU296" s="195" t="s">
        <v>86</v>
      </c>
      <c r="AV296" s="14" t="s">
        <v>86</v>
      </c>
      <c r="AW296" s="14" t="s">
        <v>32</v>
      </c>
      <c r="AX296" s="14" t="s">
        <v>76</v>
      </c>
      <c r="AY296" s="195" t="s">
        <v>130</v>
      </c>
    </row>
    <row r="297" s="15" customFormat="1">
      <c r="A297" s="15"/>
      <c r="B297" s="202"/>
      <c r="C297" s="15"/>
      <c r="D297" s="187" t="s">
        <v>139</v>
      </c>
      <c r="E297" s="203" t="s">
        <v>1</v>
      </c>
      <c r="F297" s="204" t="s">
        <v>143</v>
      </c>
      <c r="G297" s="15"/>
      <c r="H297" s="205">
        <v>1</v>
      </c>
      <c r="I297" s="206"/>
      <c r="J297" s="15"/>
      <c r="K297" s="15"/>
      <c r="L297" s="202"/>
      <c r="M297" s="207"/>
      <c r="N297" s="208"/>
      <c r="O297" s="208"/>
      <c r="P297" s="208"/>
      <c r="Q297" s="208"/>
      <c r="R297" s="208"/>
      <c r="S297" s="208"/>
      <c r="T297" s="209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03" t="s">
        <v>139</v>
      </c>
      <c r="AU297" s="203" t="s">
        <v>86</v>
      </c>
      <c r="AV297" s="15" t="s">
        <v>137</v>
      </c>
      <c r="AW297" s="15" t="s">
        <v>32</v>
      </c>
      <c r="AX297" s="15" t="s">
        <v>84</v>
      </c>
      <c r="AY297" s="203" t="s">
        <v>130</v>
      </c>
    </row>
    <row r="298" s="2" customFormat="1" ht="24.15" customHeight="1">
      <c r="A298" s="37"/>
      <c r="B298" s="171"/>
      <c r="C298" s="172" t="s">
        <v>328</v>
      </c>
      <c r="D298" s="172" t="s">
        <v>133</v>
      </c>
      <c r="E298" s="173" t="s">
        <v>329</v>
      </c>
      <c r="F298" s="174" t="s">
        <v>330</v>
      </c>
      <c r="G298" s="175" t="s">
        <v>277</v>
      </c>
      <c r="H298" s="176">
        <v>1</v>
      </c>
      <c r="I298" s="177"/>
      <c r="J298" s="178">
        <f>ROUND(I298*H298,2)</f>
        <v>0</v>
      </c>
      <c r="K298" s="179"/>
      <c r="L298" s="38"/>
      <c r="M298" s="180" t="s">
        <v>1</v>
      </c>
      <c r="N298" s="181" t="s">
        <v>41</v>
      </c>
      <c r="O298" s="76"/>
      <c r="P298" s="182">
        <f>O298*H298</f>
        <v>0</v>
      </c>
      <c r="Q298" s="182">
        <v>0</v>
      </c>
      <c r="R298" s="182">
        <f>Q298*H298</f>
        <v>0</v>
      </c>
      <c r="S298" s="182">
        <v>0</v>
      </c>
      <c r="T298" s="18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4" t="s">
        <v>244</v>
      </c>
      <c r="AT298" s="184" t="s">
        <v>133</v>
      </c>
      <c r="AU298" s="184" t="s">
        <v>86</v>
      </c>
      <c r="AY298" s="18" t="s">
        <v>130</v>
      </c>
      <c r="BE298" s="185">
        <f>IF(N298="základní",J298,0)</f>
        <v>0</v>
      </c>
      <c r="BF298" s="185">
        <f>IF(N298="snížená",J298,0)</f>
        <v>0</v>
      </c>
      <c r="BG298" s="185">
        <f>IF(N298="zákl. přenesená",J298,0)</f>
        <v>0</v>
      </c>
      <c r="BH298" s="185">
        <f>IF(N298="sníž. přenesená",J298,0)</f>
        <v>0</v>
      </c>
      <c r="BI298" s="185">
        <f>IF(N298="nulová",J298,0)</f>
        <v>0</v>
      </c>
      <c r="BJ298" s="18" t="s">
        <v>84</v>
      </c>
      <c r="BK298" s="185">
        <f>ROUND(I298*H298,2)</f>
        <v>0</v>
      </c>
      <c r="BL298" s="18" t="s">
        <v>244</v>
      </c>
      <c r="BM298" s="184" t="s">
        <v>331</v>
      </c>
    </row>
    <row r="299" s="13" customFormat="1">
      <c r="A299" s="13"/>
      <c r="B299" s="186"/>
      <c r="C299" s="13"/>
      <c r="D299" s="187" t="s">
        <v>139</v>
      </c>
      <c r="E299" s="188" t="s">
        <v>1</v>
      </c>
      <c r="F299" s="189" t="s">
        <v>332</v>
      </c>
      <c r="G299" s="13"/>
      <c r="H299" s="188" t="s">
        <v>1</v>
      </c>
      <c r="I299" s="190"/>
      <c r="J299" s="13"/>
      <c r="K299" s="13"/>
      <c r="L299" s="186"/>
      <c r="M299" s="191"/>
      <c r="N299" s="192"/>
      <c r="O299" s="192"/>
      <c r="P299" s="192"/>
      <c r="Q299" s="192"/>
      <c r="R299" s="192"/>
      <c r="S299" s="192"/>
      <c r="T299" s="19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8" t="s">
        <v>139</v>
      </c>
      <c r="AU299" s="188" t="s">
        <v>86</v>
      </c>
      <c r="AV299" s="13" t="s">
        <v>84</v>
      </c>
      <c r="AW299" s="13" t="s">
        <v>32</v>
      </c>
      <c r="AX299" s="13" t="s">
        <v>76</v>
      </c>
      <c r="AY299" s="188" t="s">
        <v>130</v>
      </c>
    </row>
    <row r="300" s="13" customFormat="1">
      <c r="A300" s="13"/>
      <c r="B300" s="186"/>
      <c r="C300" s="13"/>
      <c r="D300" s="187" t="s">
        <v>139</v>
      </c>
      <c r="E300" s="188" t="s">
        <v>1</v>
      </c>
      <c r="F300" s="189" t="s">
        <v>141</v>
      </c>
      <c r="G300" s="13"/>
      <c r="H300" s="188" t="s">
        <v>1</v>
      </c>
      <c r="I300" s="190"/>
      <c r="J300" s="13"/>
      <c r="K300" s="13"/>
      <c r="L300" s="186"/>
      <c r="M300" s="191"/>
      <c r="N300" s="192"/>
      <c r="O300" s="192"/>
      <c r="P300" s="192"/>
      <c r="Q300" s="192"/>
      <c r="R300" s="192"/>
      <c r="S300" s="192"/>
      <c r="T300" s="19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8" t="s">
        <v>139</v>
      </c>
      <c r="AU300" s="188" t="s">
        <v>86</v>
      </c>
      <c r="AV300" s="13" t="s">
        <v>84</v>
      </c>
      <c r="AW300" s="13" t="s">
        <v>32</v>
      </c>
      <c r="AX300" s="13" t="s">
        <v>76</v>
      </c>
      <c r="AY300" s="188" t="s">
        <v>130</v>
      </c>
    </row>
    <row r="301" s="14" customFormat="1">
      <c r="A301" s="14"/>
      <c r="B301" s="194"/>
      <c r="C301" s="14"/>
      <c r="D301" s="187" t="s">
        <v>139</v>
      </c>
      <c r="E301" s="195" t="s">
        <v>1</v>
      </c>
      <c r="F301" s="196" t="s">
        <v>84</v>
      </c>
      <c r="G301" s="14"/>
      <c r="H301" s="197">
        <v>1</v>
      </c>
      <c r="I301" s="198"/>
      <c r="J301" s="14"/>
      <c r="K301" s="14"/>
      <c r="L301" s="194"/>
      <c r="M301" s="199"/>
      <c r="N301" s="200"/>
      <c r="O301" s="200"/>
      <c r="P301" s="200"/>
      <c r="Q301" s="200"/>
      <c r="R301" s="200"/>
      <c r="S301" s="200"/>
      <c r="T301" s="20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5" t="s">
        <v>139</v>
      </c>
      <c r="AU301" s="195" t="s">
        <v>86</v>
      </c>
      <c r="AV301" s="14" t="s">
        <v>86</v>
      </c>
      <c r="AW301" s="14" t="s">
        <v>32</v>
      </c>
      <c r="AX301" s="14" t="s">
        <v>76</v>
      </c>
      <c r="AY301" s="195" t="s">
        <v>130</v>
      </c>
    </row>
    <row r="302" s="15" customFormat="1">
      <c r="A302" s="15"/>
      <c r="B302" s="202"/>
      <c r="C302" s="15"/>
      <c r="D302" s="187" t="s">
        <v>139</v>
      </c>
      <c r="E302" s="203" t="s">
        <v>1</v>
      </c>
      <c r="F302" s="204" t="s">
        <v>143</v>
      </c>
      <c r="G302" s="15"/>
      <c r="H302" s="205">
        <v>1</v>
      </c>
      <c r="I302" s="206"/>
      <c r="J302" s="15"/>
      <c r="K302" s="15"/>
      <c r="L302" s="202"/>
      <c r="M302" s="207"/>
      <c r="N302" s="208"/>
      <c r="O302" s="208"/>
      <c r="P302" s="208"/>
      <c r="Q302" s="208"/>
      <c r="R302" s="208"/>
      <c r="S302" s="208"/>
      <c r="T302" s="20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3" t="s">
        <v>139</v>
      </c>
      <c r="AU302" s="203" t="s">
        <v>86</v>
      </c>
      <c r="AV302" s="15" t="s">
        <v>137</v>
      </c>
      <c r="AW302" s="15" t="s">
        <v>32</v>
      </c>
      <c r="AX302" s="15" t="s">
        <v>84</v>
      </c>
      <c r="AY302" s="203" t="s">
        <v>130</v>
      </c>
    </row>
    <row r="303" s="2" customFormat="1" ht="24.15" customHeight="1">
      <c r="A303" s="37"/>
      <c r="B303" s="171"/>
      <c r="C303" s="172" t="s">
        <v>333</v>
      </c>
      <c r="D303" s="172" t="s">
        <v>133</v>
      </c>
      <c r="E303" s="173" t="s">
        <v>334</v>
      </c>
      <c r="F303" s="174" t="s">
        <v>335</v>
      </c>
      <c r="G303" s="175" t="s">
        <v>277</v>
      </c>
      <c r="H303" s="176">
        <v>2</v>
      </c>
      <c r="I303" s="177"/>
      <c r="J303" s="178">
        <f>ROUND(I303*H303,2)</f>
        <v>0</v>
      </c>
      <c r="K303" s="179"/>
      <c r="L303" s="38"/>
      <c r="M303" s="180" t="s">
        <v>1</v>
      </c>
      <c r="N303" s="181" t="s">
        <v>41</v>
      </c>
      <c r="O303" s="76"/>
      <c r="P303" s="182">
        <f>O303*H303</f>
        <v>0</v>
      </c>
      <c r="Q303" s="182">
        <v>0</v>
      </c>
      <c r="R303" s="182">
        <f>Q303*H303</f>
        <v>0</v>
      </c>
      <c r="S303" s="182">
        <v>0.0172</v>
      </c>
      <c r="T303" s="183">
        <f>S303*H303</f>
        <v>0.0344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4" t="s">
        <v>244</v>
      </c>
      <c r="AT303" s="184" t="s">
        <v>133</v>
      </c>
      <c r="AU303" s="184" t="s">
        <v>86</v>
      </c>
      <c r="AY303" s="18" t="s">
        <v>130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8" t="s">
        <v>84</v>
      </c>
      <c r="BK303" s="185">
        <f>ROUND(I303*H303,2)</f>
        <v>0</v>
      </c>
      <c r="BL303" s="18" t="s">
        <v>244</v>
      </c>
      <c r="BM303" s="184" t="s">
        <v>336</v>
      </c>
    </row>
    <row r="304" s="13" customFormat="1">
      <c r="A304" s="13"/>
      <c r="B304" s="186"/>
      <c r="C304" s="13"/>
      <c r="D304" s="187" t="s">
        <v>139</v>
      </c>
      <c r="E304" s="188" t="s">
        <v>1</v>
      </c>
      <c r="F304" s="189" t="s">
        <v>337</v>
      </c>
      <c r="G304" s="13"/>
      <c r="H304" s="188" t="s">
        <v>1</v>
      </c>
      <c r="I304" s="190"/>
      <c r="J304" s="13"/>
      <c r="K304" s="13"/>
      <c r="L304" s="186"/>
      <c r="M304" s="191"/>
      <c r="N304" s="192"/>
      <c r="O304" s="192"/>
      <c r="P304" s="192"/>
      <c r="Q304" s="192"/>
      <c r="R304" s="192"/>
      <c r="S304" s="192"/>
      <c r="T304" s="19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8" t="s">
        <v>139</v>
      </c>
      <c r="AU304" s="188" t="s">
        <v>86</v>
      </c>
      <c r="AV304" s="13" t="s">
        <v>84</v>
      </c>
      <c r="AW304" s="13" t="s">
        <v>32</v>
      </c>
      <c r="AX304" s="13" t="s">
        <v>76</v>
      </c>
      <c r="AY304" s="188" t="s">
        <v>130</v>
      </c>
    </row>
    <row r="305" s="13" customFormat="1">
      <c r="A305" s="13"/>
      <c r="B305" s="186"/>
      <c r="C305" s="13"/>
      <c r="D305" s="187" t="s">
        <v>139</v>
      </c>
      <c r="E305" s="188" t="s">
        <v>1</v>
      </c>
      <c r="F305" s="189" t="s">
        <v>338</v>
      </c>
      <c r="G305" s="13"/>
      <c r="H305" s="188" t="s">
        <v>1</v>
      </c>
      <c r="I305" s="190"/>
      <c r="J305" s="13"/>
      <c r="K305" s="13"/>
      <c r="L305" s="186"/>
      <c r="M305" s="191"/>
      <c r="N305" s="192"/>
      <c r="O305" s="192"/>
      <c r="P305" s="192"/>
      <c r="Q305" s="192"/>
      <c r="R305" s="192"/>
      <c r="S305" s="192"/>
      <c r="T305" s="19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8" t="s">
        <v>139</v>
      </c>
      <c r="AU305" s="188" t="s">
        <v>86</v>
      </c>
      <c r="AV305" s="13" t="s">
        <v>84</v>
      </c>
      <c r="AW305" s="13" t="s">
        <v>32</v>
      </c>
      <c r="AX305" s="13" t="s">
        <v>76</v>
      </c>
      <c r="AY305" s="188" t="s">
        <v>130</v>
      </c>
    </row>
    <row r="306" s="14" customFormat="1">
      <c r="A306" s="14"/>
      <c r="B306" s="194"/>
      <c r="C306" s="14"/>
      <c r="D306" s="187" t="s">
        <v>139</v>
      </c>
      <c r="E306" s="195" t="s">
        <v>1</v>
      </c>
      <c r="F306" s="196" t="s">
        <v>339</v>
      </c>
      <c r="G306" s="14"/>
      <c r="H306" s="197">
        <v>2</v>
      </c>
      <c r="I306" s="198"/>
      <c r="J306" s="14"/>
      <c r="K306" s="14"/>
      <c r="L306" s="194"/>
      <c r="M306" s="199"/>
      <c r="N306" s="200"/>
      <c r="O306" s="200"/>
      <c r="P306" s="200"/>
      <c r="Q306" s="200"/>
      <c r="R306" s="200"/>
      <c r="S306" s="200"/>
      <c r="T306" s="20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5" t="s">
        <v>139</v>
      </c>
      <c r="AU306" s="195" t="s">
        <v>86</v>
      </c>
      <c r="AV306" s="14" t="s">
        <v>86</v>
      </c>
      <c r="AW306" s="14" t="s">
        <v>32</v>
      </c>
      <c r="AX306" s="14" t="s">
        <v>76</v>
      </c>
      <c r="AY306" s="195" t="s">
        <v>130</v>
      </c>
    </row>
    <row r="307" s="15" customFormat="1">
      <c r="A307" s="15"/>
      <c r="B307" s="202"/>
      <c r="C307" s="15"/>
      <c r="D307" s="187" t="s">
        <v>139</v>
      </c>
      <c r="E307" s="203" t="s">
        <v>1</v>
      </c>
      <c r="F307" s="204" t="s">
        <v>143</v>
      </c>
      <c r="G307" s="15"/>
      <c r="H307" s="205">
        <v>2</v>
      </c>
      <c r="I307" s="206"/>
      <c r="J307" s="15"/>
      <c r="K307" s="15"/>
      <c r="L307" s="202"/>
      <c r="M307" s="207"/>
      <c r="N307" s="208"/>
      <c r="O307" s="208"/>
      <c r="P307" s="208"/>
      <c r="Q307" s="208"/>
      <c r="R307" s="208"/>
      <c r="S307" s="208"/>
      <c r="T307" s="20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139</v>
      </c>
      <c r="AU307" s="203" t="s">
        <v>86</v>
      </c>
      <c r="AV307" s="15" t="s">
        <v>137</v>
      </c>
      <c r="AW307" s="15" t="s">
        <v>32</v>
      </c>
      <c r="AX307" s="15" t="s">
        <v>84</v>
      </c>
      <c r="AY307" s="203" t="s">
        <v>130</v>
      </c>
    </row>
    <row r="308" s="2" customFormat="1" ht="16.5" customHeight="1">
      <c r="A308" s="37"/>
      <c r="B308" s="171"/>
      <c r="C308" s="172" t="s">
        <v>340</v>
      </c>
      <c r="D308" s="172" t="s">
        <v>133</v>
      </c>
      <c r="E308" s="173" t="s">
        <v>341</v>
      </c>
      <c r="F308" s="174" t="s">
        <v>342</v>
      </c>
      <c r="G308" s="175" t="s">
        <v>277</v>
      </c>
      <c r="H308" s="176">
        <v>2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41</v>
      </c>
      <c r="O308" s="76"/>
      <c r="P308" s="182">
        <f>O308*H308</f>
        <v>0</v>
      </c>
      <c r="Q308" s="182">
        <v>0</v>
      </c>
      <c r="R308" s="182">
        <f>Q308*H308</f>
        <v>0</v>
      </c>
      <c r="S308" s="182">
        <v>0.019460000000000002</v>
      </c>
      <c r="T308" s="183">
        <f>S308*H308</f>
        <v>0.038920000000000003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244</v>
      </c>
      <c r="AT308" s="184" t="s">
        <v>133</v>
      </c>
      <c r="AU308" s="184" t="s">
        <v>86</v>
      </c>
      <c r="AY308" s="18" t="s">
        <v>130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84</v>
      </c>
      <c r="BK308" s="185">
        <f>ROUND(I308*H308,2)</f>
        <v>0</v>
      </c>
      <c r="BL308" s="18" t="s">
        <v>244</v>
      </c>
      <c r="BM308" s="184" t="s">
        <v>343</v>
      </c>
    </row>
    <row r="309" s="13" customFormat="1">
      <c r="A309" s="13"/>
      <c r="B309" s="186"/>
      <c r="C309" s="13"/>
      <c r="D309" s="187" t="s">
        <v>139</v>
      </c>
      <c r="E309" s="188" t="s">
        <v>1</v>
      </c>
      <c r="F309" s="189" t="s">
        <v>344</v>
      </c>
      <c r="G309" s="13"/>
      <c r="H309" s="188" t="s">
        <v>1</v>
      </c>
      <c r="I309" s="190"/>
      <c r="J309" s="13"/>
      <c r="K309" s="13"/>
      <c r="L309" s="186"/>
      <c r="M309" s="191"/>
      <c r="N309" s="192"/>
      <c r="O309" s="192"/>
      <c r="P309" s="192"/>
      <c r="Q309" s="192"/>
      <c r="R309" s="192"/>
      <c r="S309" s="192"/>
      <c r="T309" s="19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8" t="s">
        <v>139</v>
      </c>
      <c r="AU309" s="188" t="s">
        <v>86</v>
      </c>
      <c r="AV309" s="13" t="s">
        <v>84</v>
      </c>
      <c r="AW309" s="13" t="s">
        <v>32</v>
      </c>
      <c r="AX309" s="13" t="s">
        <v>76</v>
      </c>
      <c r="AY309" s="188" t="s">
        <v>130</v>
      </c>
    </row>
    <row r="310" s="13" customFormat="1">
      <c r="A310" s="13"/>
      <c r="B310" s="186"/>
      <c r="C310" s="13"/>
      <c r="D310" s="187" t="s">
        <v>139</v>
      </c>
      <c r="E310" s="188" t="s">
        <v>1</v>
      </c>
      <c r="F310" s="189" t="s">
        <v>338</v>
      </c>
      <c r="G310" s="13"/>
      <c r="H310" s="188" t="s">
        <v>1</v>
      </c>
      <c r="I310" s="190"/>
      <c r="J310" s="13"/>
      <c r="K310" s="13"/>
      <c r="L310" s="186"/>
      <c r="M310" s="191"/>
      <c r="N310" s="192"/>
      <c r="O310" s="192"/>
      <c r="P310" s="192"/>
      <c r="Q310" s="192"/>
      <c r="R310" s="192"/>
      <c r="S310" s="192"/>
      <c r="T310" s="19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8" t="s">
        <v>139</v>
      </c>
      <c r="AU310" s="188" t="s">
        <v>86</v>
      </c>
      <c r="AV310" s="13" t="s">
        <v>84</v>
      </c>
      <c r="AW310" s="13" t="s">
        <v>32</v>
      </c>
      <c r="AX310" s="13" t="s">
        <v>76</v>
      </c>
      <c r="AY310" s="188" t="s">
        <v>130</v>
      </c>
    </row>
    <row r="311" s="14" customFormat="1">
      <c r="A311" s="14"/>
      <c r="B311" s="194"/>
      <c r="C311" s="14"/>
      <c r="D311" s="187" t="s">
        <v>139</v>
      </c>
      <c r="E311" s="195" t="s">
        <v>1</v>
      </c>
      <c r="F311" s="196" t="s">
        <v>339</v>
      </c>
      <c r="G311" s="14"/>
      <c r="H311" s="197">
        <v>2</v>
      </c>
      <c r="I311" s="198"/>
      <c r="J311" s="14"/>
      <c r="K311" s="14"/>
      <c r="L311" s="194"/>
      <c r="M311" s="199"/>
      <c r="N311" s="200"/>
      <c r="O311" s="200"/>
      <c r="P311" s="200"/>
      <c r="Q311" s="200"/>
      <c r="R311" s="200"/>
      <c r="S311" s="200"/>
      <c r="T311" s="201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195" t="s">
        <v>139</v>
      </c>
      <c r="AU311" s="195" t="s">
        <v>86</v>
      </c>
      <c r="AV311" s="14" t="s">
        <v>86</v>
      </c>
      <c r="AW311" s="14" t="s">
        <v>32</v>
      </c>
      <c r="AX311" s="14" t="s">
        <v>76</v>
      </c>
      <c r="AY311" s="195" t="s">
        <v>130</v>
      </c>
    </row>
    <row r="312" s="15" customFormat="1">
      <c r="A312" s="15"/>
      <c r="B312" s="202"/>
      <c r="C312" s="15"/>
      <c r="D312" s="187" t="s">
        <v>139</v>
      </c>
      <c r="E312" s="203" t="s">
        <v>1</v>
      </c>
      <c r="F312" s="204" t="s">
        <v>143</v>
      </c>
      <c r="G312" s="15"/>
      <c r="H312" s="205">
        <v>2</v>
      </c>
      <c r="I312" s="206"/>
      <c r="J312" s="15"/>
      <c r="K312" s="15"/>
      <c r="L312" s="202"/>
      <c r="M312" s="207"/>
      <c r="N312" s="208"/>
      <c r="O312" s="208"/>
      <c r="P312" s="208"/>
      <c r="Q312" s="208"/>
      <c r="R312" s="208"/>
      <c r="S312" s="208"/>
      <c r="T312" s="209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03" t="s">
        <v>139</v>
      </c>
      <c r="AU312" s="203" t="s">
        <v>86</v>
      </c>
      <c r="AV312" s="15" t="s">
        <v>137</v>
      </c>
      <c r="AW312" s="15" t="s">
        <v>32</v>
      </c>
      <c r="AX312" s="15" t="s">
        <v>84</v>
      </c>
      <c r="AY312" s="203" t="s">
        <v>130</v>
      </c>
    </row>
    <row r="313" s="2" customFormat="1" ht="33" customHeight="1">
      <c r="A313" s="37"/>
      <c r="B313" s="171"/>
      <c r="C313" s="172" t="s">
        <v>345</v>
      </c>
      <c r="D313" s="172" t="s">
        <v>133</v>
      </c>
      <c r="E313" s="173" t="s">
        <v>346</v>
      </c>
      <c r="F313" s="174" t="s">
        <v>347</v>
      </c>
      <c r="G313" s="175" t="s">
        <v>277</v>
      </c>
      <c r="H313" s="176">
        <v>1</v>
      </c>
      <c r="I313" s="177"/>
      <c r="J313" s="178">
        <f>ROUND(I313*H313,2)</f>
        <v>0</v>
      </c>
      <c r="K313" s="179"/>
      <c r="L313" s="38"/>
      <c r="M313" s="180" t="s">
        <v>1</v>
      </c>
      <c r="N313" s="181" t="s">
        <v>41</v>
      </c>
      <c r="O313" s="76"/>
      <c r="P313" s="182">
        <f>O313*H313</f>
        <v>0</v>
      </c>
      <c r="Q313" s="182">
        <v>0</v>
      </c>
      <c r="R313" s="182">
        <f>Q313*H313</f>
        <v>0</v>
      </c>
      <c r="S313" s="182">
        <v>0</v>
      </c>
      <c r="T313" s="18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4" t="s">
        <v>244</v>
      </c>
      <c r="AT313" s="184" t="s">
        <v>133</v>
      </c>
      <c r="AU313" s="184" t="s">
        <v>86</v>
      </c>
      <c r="AY313" s="18" t="s">
        <v>130</v>
      </c>
      <c r="BE313" s="185">
        <f>IF(N313="základní",J313,0)</f>
        <v>0</v>
      </c>
      <c r="BF313" s="185">
        <f>IF(N313="snížená",J313,0)</f>
        <v>0</v>
      </c>
      <c r="BG313" s="185">
        <f>IF(N313="zákl. přenesená",J313,0)</f>
        <v>0</v>
      </c>
      <c r="BH313" s="185">
        <f>IF(N313="sníž. přenesená",J313,0)</f>
        <v>0</v>
      </c>
      <c r="BI313" s="185">
        <f>IF(N313="nulová",J313,0)</f>
        <v>0</v>
      </c>
      <c r="BJ313" s="18" t="s">
        <v>84</v>
      </c>
      <c r="BK313" s="185">
        <f>ROUND(I313*H313,2)</f>
        <v>0</v>
      </c>
      <c r="BL313" s="18" t="s">
        <v>244</v>
      </c>
      <c r="BM313" s="184" t="s">
        <v>348</v>
      </c>
    </row>
    <row r="314" s="13" customFormat="1">
      <c r="A314" s="13"/>
      <c r="B314" s="186"/>
      <c r="C314" s="13"/>
      <c r="D314" s="187" t="s">
        <v>139</v>
      </c>
      <c r="E314" s="188" t="s">
        <v>1</v>
      </c>
      <c r="F314" s="189" t="s">
        <v>349</v>
      </c>
      <c r="G314" s="13"/>
      <c r="H314" s="188" t="s">
        <v>1</v>
      </c>
      <c r="I314" s="190"/>
      <c r="J314" s="13"/>
      <c r="K314" s="13"/>
      <c r="L314" s="186"/>
      <c r="M314" s="191"/>
      <c r="N314" s="192"/>
      <c r="O314" s="192"/>
      <c r="P314" s="192"/>
      <c r="Q314" s="192"/>
      <c r="R314" s="192"/>
      <c r="S314" s="192"/>
      <c r="T314" s="19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8" t="s">
        <v>139</v>
      </c>
      <c r="AU314" s="188" t="s">
        <v>86</v>
      </c>
      <c r="AV314" s="13" t="s">
        <v>84</v>
      </c>
      <c r="AW314" s="13" t="s">
        <v>32</v>
      </c>
      <c r="AX314" s="13" t="s">
        <v>76</v>
      </c>
      <c r="AY314" s="188" t="s">
        <v>130</v>
      </c>
    </row>
    <row r="315" s="13" customFormat="1">
      <c r="A315" s="13"/>
      <c r="B315" s="186"/>
      <c r="C315" s="13"/>
      <c r="D315" s="187" t="s">
        <v>139</v>
      </c>
      <c r="E315" s="188" t="s">
        <v>1</v>
      </c>
      <c r="F315" s="189" t="s">
        <v>141</v>
      </c>
      <c r="G315" s="13"/>
      <c r="H315" s="188" t="s">
        <v>1</v>
      </c>
      <c r="I315" s="190"/>
      <c r="J315" s="13"/>
      <c r="K315" s="13"/>
      <c r="L315" s="186"/>
      <c r="M315" s="191"/>
      <c r="N315" s="192"/>
      <c r="O315" s="192"/>
      <c r="P315" s="192"/>
      <c r="Q315" s="192"/>
      <c r="R315" s="192"/>
      <c r="S315" s="192"/>
      <c r="T315" s="19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8" t="s">
        <v>139</v>
      </c>
      <c r="AU315" s="188" t="s">
        <v>86</v>
      </c>
      <c r="AV315" s="13" t="s">
        <v>84</v>
      </c>
      <c r="AW315" s="13" t="s">
        <v>32</v>
      </c>
      <c r="AX315" s="13" t="s">
        <v>76</v>
      </c>
      <c r="AY315" s="188" t="s">
        <v>130</v>
      </c>
    </row>
    <row r="316" s="14" customFormat="1">
      <c r="A316" s="14"/>
      <c r="B316" s="194"/>
      <c r="C316" s="14"/>
      <c r="D316" s="187" t="s">
        <v>139</v>
      </c>
      <c r="E316" s="195" t="s">
        <v>1</v>
      </c>
      <c r="F316" s="196" t="s">
        <v>84</v>
      </c>
      <c r="G316" s="14"/>
      <c r="H316" s="197">
        <v>1</v>
      </c>
      <c r="I316" s="198"/>
      <c r="J316" s="14"/>
      <c r="K316" s="14"/>
      <c r="L316" s="194"/>
      <c r="M316" s="199"/>
      <c r="N316" s="200"/>
      <c r="O316" s="200"/>
      <c r="P316" s="200"/>
      <c r="Q316" s="200"/>
      <c r="R316" s="200"/>
      <c r="S316" s="200"/>
      <c r="T316" s="20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195" t="s">
        <v>139</v>
      </c>
      <c r="AU316" s="195" t="s">
        <v>86</v>
      </c>
      <c r="AV316" s="14" t="s">
        <v>86</v>
      </c>
      <c r="AW316" s="14" t="s">
        <v>32</v>
      </c>
      <c r="AX316" s="14" t="s">
        <v>76</v>
      </c>
      <c r="AY316" s="195" t="s">
        <v>130</v>
      </c>
    </row>
    <row r="317" s="15" customFormat="1">
      <c r="A317" s="15"/>
      <c r="B317" s="202"/>
      <c r="C317" s="15"/>
      <c r="D317" s="187" t="s">
        <v>139</v>
      </c>
      <c r="E317" s="203" t="s">
        <v>1</v>
      </c>
      <c r="F317" s="204" t="s">
        <v>143</v>
      </c>
      <c r="G317" s="15"/>
      <c r="H317" s="205">
        <v>1</v>
      </c>
      <c r="I317" s="206"/>
      <c r="J317" s="15"/>
      <c r="K317" s="15"/>
      <c r="L317" s="202"/>
      <c r="M317" s="207"/>
      <c r="N317" s="208"/>
      <c r="O317" s="208"/>
      <c r="P317" s="208"/>
      <c r="Q317" s="208"/>
      <c r="R317" s="208"/>
      <c r="S317" s="208"/>
      <c r="T317" s="209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3" t="s">
        <v>139</v>
      </c>
      <c r="AU317" s="203" t="s">
        <v>86</v>
      </c>
      <c r="AV317" s="15" t="s">
        <v>137</v>
      </c>
      <c r="AW317" s="15" t="s">
        <v>32</v>
      </c>
      <c r="AX317" s="15" t="s">
        <v>84</v>
      </c>
      <c r="AY317" s="203" t="s">
        <v>130</v>
      </c>
    </row>
    <row r="318" s="2" customFormat="1" ht="24.15" customHeight="1">
      <c r="A318" s="37"/>
      <c r="B318" s="171"/>
      <c r="C318" s="172" t="s">
        <v>350</v>
      </c>
      <c r="D318" s="172" t="s">
        <v>133</v>
      </c>
      <c r="E318" s="173" t="s">
        <v>351</v>
      </c>
      <c r="F318" s="174" t="s">
        <v>352</v>
      </c>
      <c r="G318" s="175" t="s">
        <v>277</v>
      </c>
      <c r="H318" s="176">
        <v>1</v>
      </c>
      <c r="I318" s="177"/>
      <c r="J318" s="178">
        <f>ROUND(I318*H318,2)</f>
        <v>0</v>
      </c>
      <c r="K318" s="179"/>
      <c r="L318" s="38"/>
      <c r="M318" s="180" t="s">
        <v>1</v>
      </c>
      <c r="N318" s="181" t="s">
        <v>41</v>
      </c>
      <c r="O318" s="76"/>
      <c r="P318" s="182">
        <f>O318*H318</f>
        <v>0</v>
      </c>
      <c r="Q318" s="182">
        <v>0.048980000000000003</v>
      </c>
      <c r="R318" s="182">
        <f>Q318*H318</f>
        <v>0.048980000000000003</v>
      </c>
      <c r="S318" s="182">
        <v>0</v>
      </c>
      <c r="T318" s="18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4" t="s">
        <v>244</v>
      </c>
      <c r="AT318" s="184" t="s">
        <v>133</v>
      </c>
      <c r="AU318" s="184" t="s">
        <v>86</v>
      </c>
      <c r="AY318" s="18" t="s">
        <v>130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8" t="s">
        <v>84</v>
      </c>
      <c r="BK318" s="185">
        <f>ROUND(I318*H318,2)</f>
        <v>0</v>
      </c>
      <c r="BL318" s="18" t="s">
        <v>244</v>
      </c>
      <c r="BM318" s="184" t="s">
        <v>353</v>
      </c>
    </row>
    <row r="319" s="13" customFormat="1">
      <c r="A319" s="13"/>
      <c r="B319" s="186"/>
      <c r="C319" s="13"/>
      <c r="D319" s="187" t="s">
        <v>139</v>
      </c>
      <c r="E319" s="188" t="s">
        <v>1</v>
      </c>
      <c r="F319" s="189" t="s">
        <v>354</v>
      </c>
      <c r="G319" s="13"/>
      <c r="H319" s="188" t="s">
        <v>1</v>
      </c>
      <c r="I319" s="190"/>
      <c r="J319" s="13"/>
      <c r="K319" s="13"/>
      <c r="L319" s="186"/>
      <c r="M319" s="191"/>
      <c r="N319" s="192"/>
      <c r="O319" s="192"/>
      <c r="P319" s="192"/>
      <c r="Q319" s="192"/>
      <c r="R319" s="192"/>
      <c r="S319" s="192"/>
      <c r="T319" s="19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8" t="s">
        <v>139</v>
      </c>
      <c r="AU319" s="188" t="s">
        <v>86</v>
      </c>
      <c r="AV319" s="13" t="s">
        <v>84</v>
      </c>
      <c r="AW319" s="13" t="s">
        <v>32</v>
      </c>
      <c r="AX319" s="13" t="s">
        <v>76</v>
      </c>
      <c r="AY319" s="188" t="s">
        <v>130</v>
      </c>
    </row>
    <row r="320" s="13" customFormat="1">
      <c r="A320" s="13"/>
      <c r="B320" s="186"/>
      <c r="C320" s="13"/>
      <c r="D320" s="187" t="s">
        <v>139</v>
      </c>
      <c r="E320" s="188" t="s">
        <v>1</v>
      </c>
      <c r="F320" s="189" t="s">
        <v>140</v>
      </c>
      <c r="G320" s="13"/>
      <c r="H320" s="188" t="s">
        <v>1</v>
      </c>
      <c r="I320" s="190"/>
      <c r="J320" s="13"/>
      <c r="K320" s="13"/>
      <c r="L320" s="186"/>
      <c r="M320" s="191"/>
      <c r="N320" s="192"/>
      <c r="O320" s="192"/>
      <c r="P320" s="192"/>
      <c r="Q320" s="192"/>
      <c r="R320" s="192"/>
      <c r="S320" s="192"/>
      <c r="T320" s="19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8" t="s">
        <v>139</v>
      </c>
      <c r="AU320" s="188" t="s">
        <v>86</v>
      </c>
      <c r="AV320" s="13" t="s">
        <v>84</v>
      </c>
      <c r="AW320" s="13" t="s">
        <v>32</v>
      </c>
      <c r="AX320" s="13" t="s">
        <v>76</v>
      </c>
      <c r="AY320" s="188" t="s">
        <v>130</v>
      </c>
    </row>
    <row r="321" s="14" customFormat="1">
      <c r="A321" s="14"/>
      <c r="B321" s="194"/>
      <c r="C321" s="14"/>
      <c r="D321" s="187" t="s">
        <v>139</v>
      </c>
      <c r="E321" s="195" t="s">
        <v>1</v>
      </c>
      <c r="F321" s="196" t="s">
        <v>84</v>
      </c>
      <c r="G321" s="14"/>
      <c r="H321" s="197">
        <v>1</v>
      </c>
      <c r="I321" s="198"/>
      <c r="J321" s="14"/>
      <c r="K321" s="14"/>
      <c r="L321" s="194"/>
      <c r="M321" s="199"/>
      <c r="N321" s="200"/>
      <c r="O321" s="200"/>
      <c r="P321" s="200"/>
      <c r="Q321" s="200"/>
      <c r="R321" s="200"/>
      <c r="S321" s="200"/>
      <c r="T321" s="20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5" t="s">
        <v>139</v>
      </c>
      <c r="AU321" s="195" t="s">
        <v>86</v>
      </c>
      <c r="AV321" s="14" t="s">
        <v>86</v>
      </c>
      <c r="AW321" s="14" t="s">
        <v>32</v>
      </c>
      <c r="AX321" s="14" t="s">
        <v>76</v>
      </c>
      <c r="AY321" s="195" t="s">
        <v>130</v>
      </c>
    </row>
    <row r="322" s="15" customFormat="1">
      <c r="A322" s="15"/>
      <c r="B322" s="202"/>
      <c r="C322" s="15"/>
      <c r="D322" s="187" t="s">
        <v>139</v>
      </c>
      <c r="E322" s="203" t="s">
        <v>1</v>
      </c>
      <c r="F322" s="204" t="s">
        <v>143</v>
      </c>
      <c r="G322" s="15"/>
      <c r="H322" s="205">
        <v>1</v>
      </c>
      <c r="I322" s="206"/>
      <c r="J322" s="15"/>
      <c r="K322" s="15"/>
      <c r="L322" s="202"/>
      <c r="M322" s="207"/>
      <c r="N322" s="208"/>
      <c r="O322" s="208"/>
      <c r="P322" s="208"/>
      <c r="Q322" s="208"/>
      <c r="R322" s="208"/>
      <c r="S322" s="208"/>
      <c r="T322" s="209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03" t="s">
        <v>139</v>
      </c>
      <c r="AU322" s="203" t="s">
        <v>86</v>
      </c>
      <c r="AV322" s="15" t="s">
        <v>137</v>
      </c>
      <c r="AW322" s="15" t="s">
        <v>32</v>
      </c>
      <c r="AX322" s="15" t="s">
        <v>84</v>
      </c>
      <c r="AY322" s="203" t="s">
        <v>130</v>
      </c>
    </row>
    <row r="323" s="2" customFormat="1" ht="16.5" customHeight="1">
      <c r="A323" s="37"/>
      <c r="B323" s="171"/>
      <c r="C323" s="172" t="s">
        <v>355</v>
      </c>
      <c r="D323" s="172" t="s">
        <v>133</v>
      </c>
      <c r="E323" s="173" t="s">
        <v>356</v>
      </c>
      <c r="F323" s="174" t="s">
        <v>357</v>
      </c>
      <c r="G323" s="175" t="s">
        <v>181</v>
      </c>
      <c r="H323" s="176">
        <v>1</v>
      </c>
      <c r="I323" s="177"/>
      <c r="J323" s="178">
        <f>ROUND(I323*H323,2)</f>
        <v>0</v>
      </c>
      <c r="K323" s="179"/>
      <c r="L323" s="38"/>
      <c r="M323" s="180" t="s">
        <v>1</v>
      </c>
      <c r="N323" s="181" t="s">
        <v>41</v>
      </c>
      <c r="O323" s="76"/>
      <c r="P323" s="182">
        <f>O323*H323</f>
        <v>0</v>
      </c>
      <c r="Q323" s="182">
        <v>0</v>
      </c>
      <c r="R323" s="182">
        <f>Q323*H323</f>
        <v>0</v>
      </c>
      <c r="S323" s="182">
        <v>0</v>
      </c>
      <c r="T323" s="18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4" t="s">
        <v>244</v>
      </c>
      <c r="AT323" s="184" t="s">
        <v>133</v>
      </c>
      <c r="AU323" s="184" t="s">
        <v>86</v>
      </c>
      <c r="AY323" s="18" t="s">
        <v>130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8" t="s">
        <v>84</v>
      </c>
      <c r="BK323" s="185">
        <f>ROUND(I323*H323,2)</f>
        <v>0</v>
      </c>
      <c r="BL323" s="18" t="s">
        <v>244</v>
      </c>
      <c r="BM323" s="184" t="s">
        <v>358</v>
      </c>
    </row>
    <row r="324" s="13" customFormat="1">
      <c r="A324" s="13"/>
      <c r="B324" s="186"/>
      <c r="C324" s="13"/>
      <c r="D324" s="187" t="s">
        <v>139</v>
      </c>
      <c r="E324" s="188" t="s">
        <v>1</v>
      </c>
      <c r="F324" s="189" t="s">
        <v>332</v>
      </c>
      <c r="G324" s="13"/>
      <c r="H324" s="188" t="s">
        <v>1</v>
      </c>
      <c r="I324" s="190"/>
      <c r="J324" s="13"/>
      <c r="K324" s="13"/>
      <c r="L324" s="186"/>
      <c r="M324" s="191"/>
      <c r="N324" s="192"/>
      <c r="O324" s="192"/>
      <c r="P324" s="192"/>
      <c r="Q324" s="192"/>
      <c r="R324" s="192"/>
      <c r="S324" s="192"/>
      <c r="T324" s="19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8" t="s">
        <v>139</v>
      </c>
      <c r="AU324" s="188" t="s">
        <v>86</v>
      </c>
      <c r="AV324" s="13" t="s">
        <v>84</v>
      </c>
      <c r="AW324" s="13" t="s">
        <v>32</v>
      </c>
      <c r="AX324" s="13" t="s">
        <v>76</v>
      </c>
      <c r="AY324" s="188" t="s">
        <v>130</v>
      </c>
    </row>
    <row r="325" s="13" customFormat="1">
      <c r="A325" s="13"/>
      <c r="B325" s="186"/>
      <c r="C325" s="13"/>
      <c r="D325" s="187" t="s">
        <v>139</v>
      </c>
      <c r="E325" s="188" t="s">
        <v>1</v>
      </c>
      <c r="F325" s="189" t="s">
        <v>141</v>
      </c>
      <c r="G325" s="13"/>
      <c r="H325" s="188" t="s">
        <v>1</v>
      </c>
      <c r="I325" s="190"/>
      <c r="J325" s="13"/>
      <c r="K325" s="13"/>
      <c r="L325" s="186"/>
      <c r="M325" s="191"/>
      <c r="N325" s="192"/>
      <c r="O325" s="192"/>
      <c r="P325" s="192"/>
      <c r="Q325" s="192"/>
      <c r="R325" s="192"/>
      <c r="S325" s="192"/>
      <c r="T325" s="19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8" t="s">
        <v>139</v>
      </c>
      <c r="AU325" s="188" t="s">
        <v>86</v>
      </c>
      <c r="AV325" s="13" t="s">
        <v>84</v>
      </c>
      <c r="AW325" s="13" t="s">
        <v>32</v>
      </c>
      <c r="AX325" s="13" t="s">
        <v>76</v>
      </c>
      <c r="AY325" s="188" t="s">
        <v>130</v>
      </c>
    </row>
    <row r="326" s="14" customFormat="1">
      <c r="A326" s="14"/>
      <c r="B326" s="194"/>
      <c r="C326" s="14"/>
      <c r="D326" s="187" t="s">
        <v>139</v>
      </c>
      <c r="E326" s="195" t="s">
        <v>1</v>
      </c>
      <c r="F326" s="196" t="s">
        <v>84</v>
      </c>
      <c r="G326" s="14"/>
      <c r="H326" s="197">
        <v>1</v>
      </c>
      <c r="I326" s="198"/>
      <c r="J326" s="14"/>
      <c r="K326" s="14"/>
      <c r="L326" s="194"/>
      <c r="M326" s="199"/>
      <c r="N326" s="200"/>
      <c r="O326" s="200"/>
      <c r="P326" s="200"/>
      <c r="Q326" s="200"/>
      <c r="R326" s="200"/>
      <c r="S326" s="200"/>
      <c r="T326" s="20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5" t="s">
        <v>139</v>
      </c>
      <c r="AU326" s="195" t="s">
        <v>86</v>
      </c>
      <c r="AV326" s="14" t="s">
        <v>86</v>
      </c>
      <c r="AW326" s="14" t="s">
        <v>32</v>
      </c>
      <c r="AX326" s="14" t="s">
        <v>76</v>
      </c>
      <c r="AY326" s="195" t="s">
        <v>130</v>
      </c>
    </row>
    <row r="327" s="15" customFormat="1">
      <c r="A327" s="15"/>
      <c r="B327" s="202"/>
      <c r="C327" s="15"/>
      <c r="D327" s="187" t="s">
        <v>139</v>
      </c>
      <c r="E327" s="203" t="s">
        <v>1</v>
      </c>
      <c r="F327" s="204" t="s">
        <v>143</v>
      </c>
      <c r="G327" s="15"/>
      <c r="H327" s="205">
        <v>1</v>
      </c>
      <c r="I327" s="206"/>
      <c r="J327" s="15"/>
      <c r="K327" s="15"/>
      <c r="L327" s="202"/>
      <c r="M327" s="207"/>
      <c r="N327" s="208"/>
      <c r="O327" s="208"/>
      <c r="P327" s="208"/>
      <c r="Q327" s="208"/>
      <c r="R327" s="208"/>
      <c r="S327" s="208"/>
      <c r="T327" s="209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03" t="s">
        <v>139</v>
      </c>
      <c r="AU327" s="203" t="s">
        <v>86</v>
      </c>
      <c r="AV327" s="15" t="s">
        <v>137</v>
      </c>
      <c r="AW327" s="15" t="s">
        <v>32</v>
      </c>
      <c r="AX327" s="15" t="s">
        <v>84</v>
      </c>
      <c r="AY327" s="203" t="s">
        <v>130</v>
      </c>
    </row>
    <row r="328" s="2" customFormat="1" ht="16.5" customHeight="1">
      <c r="A328" s="37"/>
      <c r="B328" s="171"/>
      <c r="C328" s="210" t="s">
        <v>359</v>
      </c>
      <c r="D328" s="210" t="s">
        <v>187</v>
      </c>
      <c r="E328" s="211" t="s">
        <v>360</v>
      </c>
      <c r="F328" s="212" t="s">
        <v>361</v>
      </c>
      <c r="G328" s="213" t="s">
        <v>181</v>
      </c>
      <c r="H328" s="214">
        <v>1</v>
      </c>
      <c r="I328" s="215"/>
      <c r="J328" s="216">
        <f>ROUND(I328*H328,2)</f>
        <v>0</v>
      </c>
      <c r="K328" s="217"/>
      <c r="L328" s="218"/>
      <c r="M328" s="219" t="s">
        <v>1</v>
      </c>
      <c r="N328" s="220" t="s">
        <v>41</v>
      </c>
      <c r="O328" s="76"/>
      <c r="P328" s="182">
        <f>O328*H328</f>
        <v>0</v>
      </c>
      <c r="Q328" s="182">
        <v>0.0011000000000000001</v>
      </c>
      <c r="R328" s="182">
        <f>Q328*H328</f>
        <v>0.0011000000000000001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322</v>
      </c>
      <c r="AT328" s="184" t="s">
        <v>187</v>
      </c>
      <c r="AU328" s="184" t="s">
        <v>86</v>
      </c>
      <c r="AY328" s="18" t="s">
        <v>130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84</v>
      </c>
      <c r="BK328" s="185">
        <f>ROUND(I328*H328,2)</f>
        <v>0</v>
      </c>
      <c r="BL328" s="18" t="s">
        <v>244</v>
      </c>
      <c r="BM328" s="184" t="s">
        <v>362</v>
      </c>
    </row>
    <row r="329" s="2" customFormat="1" ht="16.5" customHeight="1">
      <c r="A329" s="37"/>
      <c r="B329" s="171"/>
      <c r="C329" s="172" t="s">
        <v>363</v>
      </c>
      <c r="D329" s="172" t="s">
        <v>133</v>
      </c>
      <c r="E329" s="173" t="s">
        <v>364</v>
      </c>
      <c r="F329" s="174" t="s">
        <v>365</v>
      </c>
      <c r="G329" s="175" t="s">
        <v>181</v>
      </c>
      <c r="H329" s="176">
        <v>1</v>
      </c>
      <c r="I329" s="177"/>
      <c r="J329" s="178">
        <f>ROUND(I329*H329,2)</f>
        <v>0</v>
      </c>
      <c r="K329" s="179"/>
      <c r="L329" s="38"/>
      <c r="M329" s="180" t="s">
        <v>1</v>
      </c>
      <c r="N329" s="181" t="s">
        <v>41</v>
      </c>
      <c r="O329" s="76"/>
      <c r="P329" s="182">
        <f>O329*H329</f>
        <v>0</v>
      </c>
      <c r="Q329" s="182">
        <v>0</v>
      </c>
      <c r="R329" s="182">
        <f>Q329*H329</f>
        <v>0</v>
      </c>
      <c r="S329" s="182">
        <v>0</v>
      </c>
      <c r="T329" s="183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4" t="s">
        <v>244</v>
      </c>
      <c r="AT329" s="184" t="s">
        <v>133</v>
      </c>
      <c r="AU329" s="184" t="s">
        <v>86</v>
      </c>
      <c r="AY329" s="18" t="s">
        <v>130</v>
      </c>
      <c r="BE329" s="185">
        <f>IF(N329="základní",J329,0)</f>
        <v>0</v>
      </c>
      <c r="BF329" s="185">
        <f>IF(N329="snížená",J329,0)</f>
        <v>0</v>
      </c>
      <c r="BG329" s="185">
        <f>IF(N329="zákl. přenesená",J329,0)</f>
        <v>0</v>
      </c>
      <c r="BH329" s="185">
        <f>IF(N329="sníž. přenesená",J329,0)</f>
        <v>0</v>
      </c>
      <c r="BI329" s="185">
        <f>IF(N329="nulová",J329,0)</f>
        <v>0</v>
      </c>
      <c r="BJ329" s="18" t="s">
        <v>84</v>
      </c>
      <c r="BK329" s="185">
        <f>ROUND(I329*H329,2)</f>
        <v>0</v>
      </c>
      <c r="BL329" s="18" t="s">
        <v>244</v>
      </c>
      <c r="BM329" s="184" t="s">
        <v>366</v>
      </c>
    </row>
    <row r="330" s="13" customFormat="1">
      <c r="A330" s="13"/>
      <c r="B330" s="186"/>
      <c r="C330" s="13"/>
      <c r="D330" s="187" t="s">
        <v>139</v>
      </c>
      <c r="E330" s="188" t="s">
        <v>1</v>
      </c>
      <c r="F330" s="189" t="s">
        <v>332</v>
      </c>
      <c r="G330" s="13"/>
      <c r="H330" s="188" t="s">
        <v>1</v>
      </c>
      <c r="I330" s="190"/>
      <c r="J330" s="13"/>
      <c r="K330" s="13"/>
      <c r="L330" s="186"/>
      <c r="M330" s="191"/>
      <c r="N330" s="192"/>
      <c r="O330" s="192"/>
      <c r="P330" s="192"/>
      <c r="Q330" s="192"/>
      <c r="R330" s="192"/>
      <c r="S330" s="192"/>
      <c r="T330" s="19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8" t="s">
        <v>139</v>
      </c>
      <c r="AU330" s="188" t="s">
        <v>86</v>
      </c>
      <c r="AV330" s="13" t="s">
        <v>84</v>
      </c>
      <c r="AW330" s="13" t="s">
        <v>32</v>
      </c>
      <c r="AX330" s="13" t="s">
        <v>76</v>
      </c>
      <c r="AY330" s="188" t="s">
        <v>130</v>
      </c>
    </row>
    <row r="331" s="13" customFormat="1">
      <c r="A331" s="13"/>
      <c r="B331" s="186"/>
      <c r="C331" s="13"/>
      <c r="D331" s="187" t="s">
        <v>139</v>
      </c>
      <c r="E331" s="188" t="s">
        <v>1</v>
      </c>
      <c r="F331" s="189" t="s">
        <v>141</v>
      </c>
      <c r="G331" s="13"/>
      <c r="H331" s="188" t="s">
        <v>1</v>
      </c>
      <c r="I331" s="190"/>
      <c r="J331" s="13"/>
      <c r="K331" s="13"/>
      <c r="L331" s="186"/>
      <c r="M331" s="191"/>
      <c r="N331" s="192"/>
      <c r="O331" s="192"/>
      <c r="P331" s="192"/>
      <c r="Q331" s="192"/>
      <c r="R331" s="192"/>
      <c r="S331" s="192"/>
      <c r="T331" s="19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8" t="s">
        <v>139</v>
      </c>
      <c r="AU331" s="188" t="s">
        <v>86</v>
      </c>
      <c r="AV331" s="13" t="s">
        <v>84</v>
      </c>
      <c r="AW331" s="13" t="s">
        <v>32</v>
      </c>
      <c r="AX331" s="13" t="s">
        <v>76</v>
      </c>
      <c r="AY331" s="188" t="s">
        <v>130</v>
      </c>
    </row>
    <row r="332" s="14" customFormat="1">
      <c r="A332" s="14"/>
      <c r="B332" s="194"/>
      <c r="C332" s="14"/>
      <c r="D332" s="187" t="s">
        <v>139</v>
      </c>
      <c r="E332" s="195" t="s">
        <v>1</v>
      </c>
      <c r="F332" s="196" t="s">
        <v>84</v>
      </c>
      <c r="G332" s="14"/>
      <c r="H332" s="197">
        <v>1</v>
      </c>
      <c r="I332" s="198"/>
      <c r="J332" s="14"/>
      <c r="K332" s="14"/>
      <c r="L332" s="194"/>
      <c r="M332" s="199"/>
      <c r="N332" s="200"/>
      <c r="O332" s="200"/>
      <c r="P332" s="200"/>
      <c r="Q332" s="200"/>
      <c r="R332" s="200"/>
      <c r="S332" s="200"/>
      <c r="T332" s="20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5" t="s">
        <v>139</v>
      </c>
      <c r="AU332" s="195" t="s">
        <v>86</v>
      </c>
      <c r="AV332" s="14" t="s">
        <v>86</v>
      </c>
      <c r="AW332" s="14" t="s">
        <v>32</v>
      </c>
      <c r="AX332" s="14" t="s">
        <v>76</v>
      </c>
      <c r="AY332" s="195" t="s">
        <v>130</v>
      </c>
    </row>
    <row r="333" s="15" customFormat="1">
      <c r="A333" s="15"/>
      <c r="B333" s="202"/>
      <c r="C333" s="15"/>
      <c r="D333" s="187" t="s">
        <v>139</v>
      </c>
      <c r="E333" s="203" t="s">
        <v>1</v>
      </c>
      <c r="F333" s="204" t="s">
        <v>143</v>
      </c>
      <c r="G333" s="15"/>
      <c r="H333" s="205">
        <v>1</v>
      </c>
      <c r="I333" s="206"/>
      <c r="J333" s="15"/>
      <c r="K333" s="15"/>
      <c r="L333" s="202"/>
      <c r="M333" s="207"/>
      <c r="N333" s="208"/>
      <c r="O333" s="208"/>
      <c r="P333" s="208"/>
      <c r="Q333" s="208"/>
      <c r="R333" s="208"/>
      <c r="S333" s="208"/>
      <c r="T333" s="209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03" t="s">
        <v>139</v>
      </c>
      <c r="AU333" s="203" t="s">
        <v>86</v>
      </c>
      <c r="AV333" s="15" t="s">
        <v>137</v>
      </c>
      <c r="AW333" s="15" t="s">
        <v>32</v>
      </c>
      <c r="AX333" s="15" t="s">
        <v>84</v>
      </c>
      <c r="AY333" s="203" t="s">
        <v>130</v>
      </c>
    </row>
    <row r="334" s="2" customFormat="1" ht="16.5" customHeight="1">
      <c r="A334" s="37"/>
      <c r="B334" s="171"/>
      <c r="C334" s="210" t="s">
        <v>367</v>
      </c>
      <c r="D334" s="210" t="s">
        <v>187</v>
      </c>
      <c r="E334" s="211" t="s">
        <v>368</v>
      </c>
      <c r="F334" s="212" t="s">
        <v>369</v>
      </c>
      <c r="G334" s="213" t="s">
        <v>181</v>
      </c>
      <c r="H334" s="214">
        <v>1</v>
      </c>
      <c r="I334" s="215"/>
      <c r="J334" s="216">
        <f>ROUND(I334*H334,2)</f>
        <v>0</v>
      </c>
      <c r="K334" s="217"/>
      <c r="L334" s="218"/>
      <c r="M334" s="219" t="s">
        <v>1</v>
      </c>
      <c r="N334" s="220" t="s">
        <v>41</v>
      </c>
      <c r="O334" s="76"/>
      <c r="P334" s="182">
        <f>O334*H334</f>
        <v>0</v>
      </c>
      <c r="Q334" s="182">
        <v>0.00075000000000000002</v>
      </c>
      <c r="R334" s="182">
        <f>Q334*H334</f>
        <v>0.00075000000000000002</v>
      </c>
      <c r="S334" s="182">
        <v>0</v>
      </c>
      <c r="T334" s="18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4" t="s">
        <v>322</v>
      </c>
      <c r="AT334" s="184" t="s">
        <v>187</v>
      </c>
      <c r="AU334" s="184" t="s">
        <v>86</v>
      </c>
      <c r="AY334" s="18" t="s">
        <v>130</v>
      </c>
      <c r="BE334" s="185">
        <f>IF(N334="základní",J334,0)</f>
        <v>0</v>
      </c>
      <c r="BF334" s="185">
        <f>IF(N334="snížená",J334,0)</f>
        <v>0</v>
      </c>
      <c r="BG334" s="185">
        <f>IF(N334="zákl. přenesená",J334,0)</f>
        <v>0</v>
      </c>
      <c r="BH334" s="185">
        <f>IF(N334="sníž. přenesená",J334,0)</f>
        <v>0</v>
      </c>
      <c r="BI334" s="185">
        <f>IF(N334="nulová",J334,0)</f>
        <v>0</v>
      </c>
      <c r="BJ334" s="18" t="s">
        <v>84</v>
      </c>
      <c r="BK334" s="185">
        <f>ROUND(I334*H334,2)</f>
        <v>0</v>
      </c>
      <c r="BL334" s="18" t="s">
        <v>244</v>
      </c>
      <c r="BM334" s="184" t="s">
        <v>370</v>
      </c>
    </row>
    <row r="335" s="2" customFormat="1" ht="24.15" customHeight="1">
      <c r="A335" s="37"/>
      <c r="B335" s="171"/>
      <c r="C335" s="172" t="s">
        <v>371</v>
      </c>
      <c r="D335" s="172" t="s">
        <v>133</v>
      </c>
      <c r="E335" s="173" t="s">
        <v>372</v>
      </c>
      <c r="F335" s="174" t="s">
        <v>373</v>
      </c>
      <c r="G335" s="175" t="s">
        <v>277</v>
      </c>
      <c r="H335" s="176">
        <v>3</v>
      </c>
      <c r="I335" s="177"/>
      <c r="J335" s="178">
        <f>ROUND(I335*H335,2)</f>
        <v>0</v>
      </c>
      <c r="K335" s="179"/>
      <c r="L335" s="38"/>
      <c r="M335" s="180" t="s">
        <v>1</v>
      </c>
      <c r="N335" s="181" t="s">
        <v>41</v>
      </c>
      <c r="O335" s="76"/>
      <c r="P335" s="182">
        <f>O335*H335</f>
        <v>0</v>
      </c>
      <c r="Q335" s="182">
        <v>0.00024000000000000001</v>
      </c>
      <c r="R335" s="182">
        <f>Q335*H335</f>
        <v>0.00072000000000000005</v>
      </c>
      <c r="S335" s="182">
        <v>0</v>
      </c>
      <c r="T335" s="18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4" t="s">
        <v>137</v>
      </c>
      <c r="AT335" s="184" t="s">
        <v>133</v>
      </c>
      <c r="AU335" s="184" t="s">
        <v>86</v>
      </c>
      <c r="AY335" s="18" t="s">
        <v>130</v>
      </c>
      <c r="BE335" s="185">
        <f>IF(N335="základní",J335,0)</f>
        <v>0</v>
      </c>
      <c r="BF335" s="185">
        <f>IF(N335="snížená",J335,0)</f>
        <v>0</v>
      </c>
      <c r="BG335" s="185">
        <f>IF(N335="zákl. přenesená",J335,0)</f>
        <v>0</v>
      </c>
      <c r="BH335" s="185">
        <f>IF(N335="sníž. přenesená",J335,0)</f>
        <v>0</v>
      </c>
      <c r="BI335" s="185">
        <f>IF(N335="nulová",J335,0)</f>
        <v>0</v>
      </c>
      <c r="BJ335" s="18" t="s">
        <v>84</v>
      </c>
      <c r="BK335" s="185">
        <f>ROUND(I335*H335,2)</f>
        <v>0</v>
      </c>
      <c r="BL335" s="18" t="s">
        <v>137</v>
      </c>
      <c r="BM335" s="184" t="s">
        <v>374</v>
      </c>
    </row>
    <row r="336" s="13" customFormat="1">
      <c r="A336" s="13"/>
      <c r="B336" s="186"/>
      <c r="C336" s="13"/>
      <c r="D336" s="187" t="s">
        <v>139</v>
      </c>
      <c r="E336" s="188" t="s">
        <v>1</v>
      </c>
      <c r="F336" s="189" t="s">
        <v>332</v>
      </c>
      <c r="G336" s="13"/>
      <c r="H336" s="188" t="s">
        <v>1</v>
      </c>
      <c r="I336" s="190"/>
      <c r="J336" s="13"/>
      <c r="K336" s="13"/>
      <c r="L336" s="186"/>
      <c r="M336" s="191"/>
      <c r="N336" s="192"/>
      <c r="O336" s="192"/>
      <c r="P336" s="192"/>
      <c r="Q336" s="192"/>
      <c r="R336" s="192"/>
      <c r="S336" s="192"/>
      <c r="T336" s="19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8" t="s">
        <v>139</v>
      </c>
      <c r="AU336" s="188" t="s">
        <v>86</v>
      </c>
      <c r="AV336" s="13" t="s">
        <v>84</v>
      </c>
      <c r="AW336" s="13" t="s">
        <v>32</v>
      </c>
      <c r="AX336" s="13" t="s">
        <v>76</v>
      </c>
      <c r="AY336" s="188" t="s">
        <v>130</v>
      </c>
    </row>
    <row r="337" s="13" customFormat="1">
      <c r="A337" s="13"/>
      <c r="B337" s="186"/>
      <c r="C337" s="13"/>
      <c r="D337" s="187" t="s">
        <v>139</v>
      </c>
      <c r="E337" s="188" t="s">
        <v>1</v>
      </c>
      <c r="F337" s="189" t="s">
        <v>141</v>
      </c>
      <c r="G337" s="13"/>
      <c r="H337" s="188" t="s">
        <v>1</v>
      </c>
      <c r="I337" s="190"/>
      <c r="J337" s="13"/>
      <c r="K337" s="13"/>
      <c r="L337" s="186"/>
      <c r="M337" s="191"/>
      <c r="N337" s="192"/>
      <c r="O337" s="192"/>
      <c r="P337" s="192"/>
      <c r="Q337" s="192"/>
      <c r="R337" s="192"/>
      <c r="S337" s="192"/>
      <c r="T337" s="19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8" t="s">
        <v>139</v>
      </c>
      <c r="AU337" s="188" t="s">
        <v>86</v>
      </c>
      <c r="AV337" s="13" t="s">
        <v>84</v>
      </c>
      <c r="AW337" s="13" t="s">
        <v>32</v>
      </c>
      <c r="AX337" s="13" t="s">
        <v>76</v>
      </c>
      <c r="AY337" s="188" t="s">
        <v>130</v>
      </c>
    </row>
    <row r="338" s="14" customFormat="1">
      <c r="A338" s="14"/>
      <c r="B338" s="194"/>
      <c r="C338" s="14"/>
      <c r="D338" s="187" t="s">
        <v>139</v>
      </c>
      <c r="E338" s="195" t="s">
        <v>1</v>
      </c>
      <c r="F338" s="196" t="s">
        <v>84</v>
      </c>
      <c r="G338" s="14"/>
      <c r="H338" s="197">
        <v>1</v>
      </c>
      <c r="I338" s="198"/>
      <c r="J338" s="14"/>
      <c r="K338" s="14"/>
      <c r="L338" s="194"/>
      <c r="M338" s="199"/>
      <c r="N338" s="200"/>
      <c r="O338" s="200"/>
      <c r="P338" s="200"/>
      <c r="Q338" s="200"/>
      <c r="R338" s="200"/>
      <c r="S338" s="200"/>
      <c r="T338" s="201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195" t="s">
        <v>139</v>
      </c>
      <c r="AU338" s="195" t="s">
        <v>86</v>
      </c>
      <c r="AV338" s="14" t="s">
        <v>86</v>
      </c>
      <c r="AW338" s="14" t="s">
        <v>32</v>
      </c>
      <c r="AX338" s="14" t="s">
        <v>76</v>
      </c>
      <c r="AY338" s="195" t="s">
        <v>130</v>
      </c>
    </row>
    <row r="339" s="13" customFormat="1">
      <c r="A339" s="13"/>
      <c r="B339" s="186"/>
      <c r="C339" s="13"/>
      <c r="D339" s="187" t="s">
        <v>139</v>
      </c>
      <c r="E339" s="188" t="s">
        <v>1</v>
      </c>
      <c r="F339" s="189" t="s">
        <v>349</v>
      </c>
      <c r="G339" s="13"/>
      <c r="H339" s="188" t="s">
        <v>1</v>
      </c>
      <c r="I339" s="190"/>
      <c r="J339" s="13"/>
      <c r="K339" s="13"/>
      <c r="L339" s="186"/>
      <c r="M339" s="191"/>
      <c r="N339" s="192"/>
      <c r="O339" s="192"/>
      <c r="P339" s="192"/>
      <c r="Q339" s="192"/>
      <c r="R339" s="192"/>
      <c r="S339" s="192"/>
      <c r="T339" s="19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8" t="s">
        <v>139</v>
      </c>
      <c r="AU339" s="188" t="s">
        <v>86</v>
      </c>
      <c r="AV339" s="13" t="s">
        <v>84</v>
      </c>
      <c r="AW339" s="13" t="s">
        <v>32</v>
      </c>
      <c r="AX339" s="13" t="s">
        <v>76</v>
      </c>
      <c r="AY339" s="188" t="s">
        <v>130</v>
      </c>
    </row>
    <row r="340" s="13" customFormat="1">
      <c r="A340" s="13"/>
      <c r="B340" s="186"/>
      <c r="C340" s="13"/>
      <c r="D340" s="187" t="s">
        <v>139</v>
      </c>
      <c r="E340" s="188" t="s">
        <v>1</v>
      </c>
      <c r="F340" s="189" t="s">
        <v>141</v>
      </c>
      <c r="G340" s="13"/>
      <c r="H340" s="188" t="s">
        <v>1</v>
      </c>
      <c r="I340" s="190"/>
      <c r="J340" s="13"/>
      <c r="K340" s="13"/>
      <c r="L340" s="186"/>
      <c r="M340" s="191"/>
      <c r="N340" s="192"/>
      <c r="O340" s="192"/>
      <c r="P340" s="192"/>
      <c r="Q340" s="192"/>
      <c r="R340" s="192"/>
      <c r="S340" s="192"/>
      <c r="T340" s="19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8" t="s">
        <v>139</v>
      </c>
      <c r="AU340" s="188" t="s">
        <v>86</v>
      </c>
      <c r="AV340" s="13" t="s">
        <v>84</v>
      </c>
      <c r="AW340" s="13" t="s">
        <v>32</v>
      </c>
      <c r="AX340" s="13" t="s">
        <v>76</v>
      </c>
      <c r="AY340" s="188" t="s">
        <v>130</v>
      </c>
    </row>
    <row r="341" s="14" customFormat="1">
      <c r="A341" s="14"/>
      <c r="B341" s="194"/>
      <c r="C341" s="14"/>
      <c r="D341" s="187" t="s">
        <v>139</v>
      </c>
      <c r="E341" s="195" t="s">
        <v>1</v>
      </c>
      <c r="F341" s="196" t="s">
        <v>339</v>
      </c>
      <c r="G341" s="14"/>
      <c r="H341" s="197">
        <v>2</v>
      </c>
      <c r="I341" s="198"/>
      <c r="J341" s="14"/>
      <c r="K341" s="14"/>
      <c r="L341" s="194"/>
      <c r="M341" s="199"/>
      <c r="N341" s="200"/>
      <c r="O341" s="200"/>
      <c r="P341" s="200"/>
      <c r="Q341" s="200"/>
      <c r="R341" s="200"/>
      <c r="S341" s="200"/>
      <c r="T341" s="20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5" t="s">
        <v>139</v>
      </c>
      <c r="AU341" s="195" t="s">
        <v>86</v>
      </c>
      <c r="AV341" s="14" t="s">
        <v>86</v>
      </c>
      <c r="AW341" s="14" t="s">
        <v>32</v>
      </c>
      <c r="AX341" s="14" t="s">
        <v>76</v>
      </c>
      <c r="AY341" s="195" t="s">
        <v>130</v>
      </c>
    </row>
    <row r="342" s="15" customFormat="1">
      <c r="A342" s="15"/>
      <c r="B342" s="202"/>
      <c r="C342" s="15"/>
      <c r="D342" s="187" t="s">
        <v>139</v>
      </c>
      <c r="E342" s="203" t="s">
        <v>1</v>
      </c>
      <c r="F342" s="204" t="s">
        <v>143</v>
      </c>
      <c r="G342" s="15"/>
      <c r="H342" s="205">
        <v>3</v>
      </c>
      <c r="I342" s="206"/>
      <c r="J342" s="15"/>
      <c r="K342" s="15"/>
      <c r="L342" s="202"/>
      <c r="M342" s="207"/>
      <c r="N342" s="208"/>
      <c r="O342" s="208"/>
      <c r="P342" s="208"/>
      <c r="Q342" s="208"/>
      <c r="R342" s="208"/>
      <c r="S342" s="208"/>
      <c r="T342" s="209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03" t="s">
        <v>139</v>
      </c>
      <c r="AU342" s="203" t="s">
        <v>86</v>
      </c>
      <c r="AV342" s="15" t="s">
        <v>137</v>
      </c>
      <c r="AW342" s="15" t="s">
        <v>32</v>
      </c>
      <c r="AX342" s="15" t="s">
        <v>84</v>
      </c>
      <c r="AY342" s="203" t="s">
        <v>130</v>
      </c>
    </row>
    <row r="343" s="2" customFormat="1" ht="16.5" customHeight="1">
      <c r="A343" s="37"/>
      <c r="B343" s="171"/>
      <c r="C343" s="172" t="s">
        <v>375</v>
      </c>
      <c r="D343" s="172" t="s">
        <v>133</v>
      </c>
      <c r="E343" s="173" t="s">
        <v>376</v>
      </c>
      <c r="F343" s="174" t="s">
        <v>377</v>
      </c>
      <c r="G343" s="175" t="s">
        <v>277</v>
      </c>
      <c r="H343" s="176">
        <v>2</v>
      </c>
      <c r="I343" s="177"/>
      <c r="J343" s="178">
        <f>ROUND(I343*H343,2)</f>
        <v>0</v>
      </c>
      <c r="K343" s="179"/>
      <c r="L343" s="38"/>
      <c r="M343" s="180" t="s">
        <v>1</v>
      </c>
      <c r="N343" s="181" t="s">
        <v>41</v>
      </c>
      <c r="O343" s="76"/>
      <c r="P343" s="182">
        <f>O343*H343</f>
        <v>0</v>
      </c>
      <c r="Q343" s="182">
        <v>0</v>
      </c>
      <c r="R343" s="182">
        <f>Q343*H343</f>
        <v>0</v>
      </c>
      <c r="S343" s="182">
        <v>0.00085999999999999998</v>
      </c>
      <c r="T343" s="183">
        <f>S343*H343</f>
        <v>0.00172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4" t="s">
        <v>244</v>
      </c>
      <c r="AT343" s="184" t="s">
        <v>133</v>
      </c>
      <c r="AU343" s="184" t="s">
        <v>86</v>
      </c>
      <c r="AY343" s="18" t="s">
        <v>130</v>
      </c>
      <c r="BE343" s="185">
        <f>IF(N343="základní",J343,0)</f>
        <v>0</v>
      </c>
      <c r="BF343" s="185">
        <f>IF(N343="snížená",J343,0)</f>
        <v>0</v>
      </c>
      <c r="BG343" s="185">
        <f>IF(N343="zákl. přenesená",J343,0)</f>
        <v>0</v>
      </c>
      <c r="BH343" s="185">
        <f>IF(N343="sníž. přenesená",J343,0)</f>
        <v>0</v>
      </c>
      <c r="BI343" s="185">
        <f>IF(N343="nulová",J343,0)</f>
        <v>0</v>
      </c>
      <c r="BJ343" s="18" t="s">
        <v>84</v>
      </c>
      <c r="BK343" s="185">
        <f>ROUND(I343*H343,2)</f>
        <v>0</v>
      </c>
      <c r="BL343" s="18" t="s">
        <v>244</v>
      </c>
      <c r="BM343" s="184" t="s">
        <v>378</v>
      </c>
    </row>
    <row r="344" s="13" customFormat="1">
      <c r="A344" s="13"/>
      <c r="B344" s="186"/>
      <c r="C344" s="13"/>
      <c r="D344" s="187" t="s">
        <v>139</v>
      </c>
      <c r="E344" s="188" t="s">
        <v>1</v>
      </c>
      <c r="F344" s="189" t="s">
        <v>344</v>
      </c>
      <c r="G344" s="13"/>
      <c r="H344" s="188" t="s">
        <v>1</v>
      </c>
      <c r="I344" s="190"/>
      <c r="J344" s="13"/>
      <c r="K344" s="13"/>
      <c r="L344" s="186"/>
      <c r="M344" s="191"/>
      <c r="N344" s="192"/>
      <c r="O344" s="192"/>
      <c r="P344" s="192"/>
      <c r="Q344" s="192"/>
      <c r="R344" s="192"/>
      <c r="S344" s="192"/>
      <c r="T344" s="19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8" t="s">
        <v>139</v>
      </c>
      <c r="AU344" s="188" t="s">
        <v>86</v>
      </c>
      <c r="AV344" s="13" t="s">
        <v>84</v>
      </c>
      <c r="AW344" s="13" t="s">
        <v>32</v>
      </c>
      <c r="AX344" s="13" t="s">
        <v>76</v>
      </c>
      <c r="AY344" s="188" t="s">
        <v>130</v>
      </c>
    </row>
    <row r="345" s="13" customFormat="1">
      <c r="A345" s="13"/>
      <c r="B345" s="186"/>
      <c r="C345" s="13"/>
      <c r="D345" s="187" t="s">
        <v>139</v>
      </c>
      <c r="E345" s="188" t="s">
        <v>1</v>
      </c>
      <c r="F345" s="189" t="s">
        <v>338</v>
      </c>
      <c r="G345" s="13"/>
      <c r="H345" s="188" t="s">
        <v>1</v>
      </c>
      <c r="I345" s="190"/>
      <c r="J345" s="13"/>
      <c r="K345" s="13"/>
      <c r="L345" s="186"/>
      <c r="M345" s="191"/>
      <c r="N345" s="192"/>
      <c r="O345" s="192"/>
      <c r="P345" s="192"/>
      <c r="Q345" s="192"/>
      <c r="R345" s="192"/>
      <c r="S345" s="192"/>
      <c r="T345" s="19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8" t="s">
        <v>139</v>
      </c>
      <c r="AU345" s="188" t="s">
        <v>86</v>
      </c>
      <c r="AV345" s="13" t="s">
        <v>84</v>
      </c>
      <c r="AW345" s="13" t="s">
        <v>32</v>
      </c>
      <c r="AX345" s="13" t="s">
        <v>76</v>
      </c>
      <c r="AY345" s="188" t="s">
        <v>130</v>
      </c>
    </row>
    <row r="346" s="14" customFormat="1">
      <c r="A346" s="14"/>
      <c r="B346" s="194"/>
      <c r="C346" s="14"/>
      <c r="D346" s="187" t="s">
        <v>139</v>
      </c>
      <c r="E346" s="195" t="s">
        <v>1</v>
      </c>
      <c r="F346" s="196" t="s">
        <v>339</v>
      </c>
      <c r="G346" s="14"/>
      <c r="H346" s="197">
        <v>2</v>
      </c>
      <c r="I346" s="198"/>
      <c r="J346" s="14"/>
      <c r="K346" s="14"/>
      <c r="L346" s="194"/>
      <c r="M346" s="199"/>
      <c r="N346" s="200"/>
      <c r="O346" s="200"/>
      <c r="P346" s="200"/>
      <c r="Q346" s="200"/>
      <c r="R346" s="200"/>
      <c r="S346" s="200"/>
      <c r="T346" s="20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195" t="s">
        <v>139</v>
      </c>
      <c r="AU346" s="195" t="s">
        <v>86</v>
      </c>
      <c r="AV346" s="14" t="s">
        <v>86</v>
      </c>
      <c r="AW346" s="14" t="s">
        <v>32</v>
      </c>
      <c r="AX346" s="14" t="s">
        <v>76</v>
      </c>
      <c r="AY346" s="195" t="s">
        <v>130</v>
      </c>
    </row>
    <row r="347" s="15" customFormat="1">
      <c r="A347" s="15"/>
      <c r="B347" s="202"/>
      <c r="C347" s="15"/>
      <c r="D347" s="187" t="s">
        <v>139</v>
      </c>
      <c r="E347" s="203" t="s">
        <v>1</v>
      </c>
      <c r="F347" s="204" t="s">
        <v>143</v>
      </c>
      <c r="G347" s="15"/>
      <c r="H347" s="205">
        <v>2</v>
      </c>
      <c r="I347" s="206"/>
      <c r="J347" s="15"/>
      <c r="K347" s="15"/>
      <c r="L347" s="202"/>
      <c r="M347" s="207"/>
      <c r="N347" s="208"/>
      <c r="O347" s="208"/>
      <c r="P347" s="208"/>
      <c r="Q347" s="208"/>
      <c r="R347" s="208"/>
      <c r="S347" s="208"/>
      <c r="T347" s="209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03" t="s">
        <v>139</v>
      </c>
      <c r="AU347" s="203" t="s">
        <v>86</v>
      </c>
      <c r="AV347" s="15" t="s">
        <v>137</v>
      </c>
      <c r="AW347" s="15" t="s">
        <v>32</v>
      </c>
      <c r="AX347" s="15" t="s">
        <v>84</v>
      </c>
      <c r="AY347" s="203" t="s">
        <v>130</v>
      </c>
    </row>
    <row r="348" s="2" customFormat="1" ht="24.15" customHeight="1">
      <c r="A348" s="37"/>
      <c r="B348" s="171"/>
      <c r="C348" s="172" t="s">
        <v>379</v>
      </c>
      <c r="D348" s="172" t="s">
        <v>133</v>
      </c>
      <c r="E348" s="173" t="s">
        <v>380</v>
      </c>
      <c r="F348" s="174" t="s">
        <v>381</v>
      </c>
      <c r="G348" s="175" t="s">
        <v>277</v>
      </c>
      <c r="H348" s="176">
        <v>1</v>
      </c>
      <c r="I348" s="177"/>
      <c r="J348" s="178">
        <f>ROUND(I348*H348,2)</f>
        <v>0</v>
      </c>
      <c r="K348" s="179"/>
      <c r="L348" s="38"/>
      <c r="M348" s="180" t="s">
        <v>1</v>
      </c>
      <c r="N348" s="181" t="s">
        <v>41</v>
      </c>
      <c r="O348" s="76"/>
      <c r="P348" s="182">
        <f>O348*H348</f>
        <v>0</v>
      </c>
      <c r="Q348" s="182">
        <v>0.0018400000000000001</v>
      </c>
      <c r="R348" s="182">
        <f>Q348*H348</f>
        <v>0.0018400000000000001</v>
      </c>
      <c r="S348" s="182">
        <v>0</v>
      </c>
      <c r="T348" s="183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4" t="s">
        <v>244</v>
      </c>
      <c r="AT348" s="184" t="s">
        <v>133</v>
      </c>
      <c r="AU348" s="184" t="s">
        <v>86</v>
      </c>
      <c r="AY348" s="18" t="s">
        <v>130</v>
      </c>
      <c r="BE348" s="185">
        <f>IF(N348="základní",J348,0)</f>
        <v>0</v>
      </c>
      <c r="BF348" s="185">
        <f>IF(N348="snížená",J348,0)</f>
        <v>0</v>
      </c>
      <c r="BG348" s="185">
        <f>IF(N348="zákl. přenesená",J348,0)</f>
        <v>0</v>
      </c>
      <c r="BH348" s="185">
        <f>IF(N348="sníž. přenesená",J348,0)</f>
        <v>0</v>
      </c>
      <c r="BI348" s="185">
        <f>IF(N348="nulová",J348,0)</f>
        <v>0</v>
      </c>
      <c r="BJ348" s="18" t="s">
        <v>84</v>
      </c>
      <c r="BK348" s="185">
        <f>ROUND(I348*H348,2)</f>
        <v>0</v>
      </c>
      <c r="BL348" s="18" t="s">
        <v>244</v>
      </c>
      <c r="BM348" s="184" t="s">
        <v>382</v>
      </c>
    </row>
    <row r="349" s="13" customFormat="1">
      <c r="A349" s="13"/>
      <c r="B349" s="186"/>
      <c r="C349" s="13"/>
      <c r="D349" s="187" t="s">
        <v>139</v>
      </c>
      <c r="E349" s="188" t="s">
        <v>1</v>
      </c>
      <c r="F349" s="189" t="s">
        <v>349</v>
      </c>
      <c r="G349" s="13"/>
      <c r="H349" s="188" t="s">
        <v>1</v>
      </c>
      <c r="I349" s="190"/>
      <c r="J349" s="13"/>
      <c r="K349" s="13"/>
      <c r="L349" s="186"/>
      <c r="M349" s="191"/>
      <c r="N349" s="192"/>
      <c r="O349" s="192"/>
      <c r="P349" s="192"/>
      <c r="Q349" s="192"/>
      <c r="R349" s="192"/>
      <c r="S349" s="192"/>
      <c r="T349" s="19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8" t="s">
        <v>139</v>
      </c>
      <c r="AU349" s="188" t="s">
        <v>86</v>
      </c>
      <c r="AV349" s="13" t="s">
        <v>84</v>
      </c>
      <c r="AW349" s="13" t="s">
        <v>32</v>
      </c>
      <c r="AX349" s="13" t="s">
        <v>76</v>
      </c>
      <c r="AY349" s="188" t="s">
        <v>130</v>
      </c>
    </row>
    <row r="350" s="13" customFormat="1">
      <c r="A350" s="13"/>
      <c r="B350" s="186"/>
      <c r="C350" s="13"/>
      <c r="D350" s="187" t="s">
        <v>139</v>
      </c>
      <c r="E350" s="188" t="s">
        <v>1</v>
      </c>
      <c r="F350" s="189" t="s">
        <v>141</v>
      </c>
      <c r="G350" s="13"/>
      <c r="H350" s="188" t="s">
        <v>1</v>
      </c>
      <c r="I350" s="190"/>
      <c r="J350" s="13"/>
      <c r="K350" s="13"/>
      <c r="L350" s="186"/>
      <c r="M350" s="191"/>
      <c r="N350" s="192"/>
      <c r="O350" s="192"/>
      <c r="P350" s="192"/>
      <c r="Q350" s="192"/>
      <c r="R350" s="192"/>
      <c r="S350" s="192"/>
      <c r="T350" s="19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88" t="s">
        <v>139</v>
      </c>
      <c r="AU350" s="188" t="s">
        <v>86</v>
      </c>
      <c r="AV350" s="13" t="s">
        <v>84</v>
      </c>
      <c r="AW350" s="13" t="s">
        <v>32</v>
      </c>
      <c r="AX350" s="13" t="s">
        <v>76</v>
      </c>
      <c r="AY350" s="188" t="s">
        <v>130</v>
      </c>
    </row>
    <row r="351" s="14" customFormat="1">
      <c r="A351" s="14"/>
      <c r="B351" s="194"/>
      <c r="C351" s="14"/>
      <c r="D351" s="187" t="s">
        <v>139</v>
      </c>
      <c r="E351" s="195" t="s">
        <v>1</v>
      </c>
      <c r="F351" s="196" t="s">
        <v>383</v>
      </c>
      <c r="G351" s="14"/>
      <c r="H351" s="197">
        <v>1</v>
      </c>
      <c r="I351" s="198"/>
      <c r="J351" s="14"/>
      <c r="K351" s="14"/>
      <c r="L351" s="194"/>
      <c r="M351" s="199"/>
      <c r="N351" s="200"/>
      <c r="O351" s="200"/>
      <c r="P351" s="200"/>
      <c r="Q351" s="200"/>
      <c r="R351" s="200"/>
      <c r="S351" s="200"/>
      <c r="T351" s="201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195" t="s">
        <v>139</v>
      </c>
      <c r="AU351" s="195" t="s">
        <v>86</v>
      </c>
      <c r="AV351" s="14" t="s">
        <v>86</v>
      </c>
      <c r="AW351" s="14" t="s">
        <v>32</v>
      </c>
      <c r="AX351" s="14" t="s">
        <v>76</v>
      </c>
      <c r="AY351" s="195" t="s">
        <v>130</v>
      </c>
    </row>
    <row r="352" s="15" customFormat="1">
      <c r="A352" s="15"/>
      <c r="B352" s="202"/>
      <c r="C352" s="15"/>
      <c r="D352" s="187" t="s">
        <v>139</v>
      </c>
      <c r="E352" s="203" t="s">
        <v>1</v>
      </c>
      <c r="F352" s="204" t="s">
        <v>143</v>
      </c>
      <c r="G352" s="15"/>
      <c r="H352" s="205">
        <v>1</v>
      </c>
      <c r="I352" s="206"/>
      <c r="J352" s="15"/>
      <c r="K352" s="15"/>
      <c r="L352" s="202"/>
      <c r="M352" s="207"/>
      <c r="N352" s="208"/>
      <c r="O352" s="208"/>
      <c r="P352" s="208"/>
      <c r="Q352" s="208"/>
      <c r="R352" s="208"/>
      <c r="S352" s="208"/>
      <c r="T352" s="209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03" t="s">
        <v>139</v>
      </c>
      <c r="AU352" s="203" t="s">
        <v>86</v>
      </c>
      <c r="AV352" s="15" t="s">
        <v>137</v>
      </c>
      <c r="AW352" s="15" t="s">
        <v>32</v>
      </c>
      <c r="AX352" s="15" t="s">
        <v>84</v>
      </c>
      <c r="AY352" s="203" t="s">
        <v>130</v>
      </c>
    </row>
    <row r="353" s="2" customFormat="1" ht="16.5" customHeight="1">
      <c r="A353" s="37"/>
      <c r="B353" s="171"/>
      <c r="C353" s="172" t="s">
        <v>384</v>
      </c>
      <c r="D353" s="172" t="s">
        <v>133</v>
      </c>
      <c r="E353" s="173" t="s">
        <v>385</v>
      </c>
      <c r="F353" s="174" t="s">
        <v>386</v>
      </c>
      <c r="G353" s="175" t="s">
        <v>277</v>
      </c>
      <c r="H353" s="176">
        <v>1</v>
      </c>
      <c r="I353" s="177"/>
      <c r="J353" s="178">
        <f>ROUND(I353*H353,2)</f>
        <v>0</v>
      </c>
      <c r="K353" s="179"/>
      <c r="L353" s="38"/>
      <c r="M353" s="180" t="s">
        <v>1</v>
      </c>
      <c r="N353" s="181" t="s">
        <v>41</v>
      </c>
      <c r="O353" s="76"/>
      <c r="P353" s="182">
        <f>O353*H353</f>
        <v>0</v>
      </c>
      <c r="Q353" s="182">
        <v>0.0018400000000000001</v>
      </c>
      <c r="R353" s="182">
        <f>Q353*H353</f>
        <v>0.0018400000000000001</v>
      </c>
      <c r="S353" s="182">
        <v>0</v>
      </c>
      <c r="T353" s="18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4" t="s">
        <v>244</v>
      </c>
      <c r="AT353" s="184" t="s">
        <v>133</v>
      </c>
      <c r="AU353" s="184" t="s">
        <v>86</v>
      </c>
      <c r="AY353" s="18" t="s">
        <v>130</v>
      </c>
      <c r="BE353" s="185">
        <f>IF(N353="základní",J353,0)</f>
        <v>0</v>
      </c>
      <c r="BF353" s="185">
        <f>IF(N353="snížená",J353,0)</f>
        <v>0</v>
      </c>
      <c r="BG353" s="185">
        <f>IF(N353="zákl. přenesená",J353,0)</f>
        <v>0</v>
      </c>
      <c r="BH353" s="185">
        <f>IF(N353="sníž. přenesená",J353,0)</f>
        <v>0</v>
      </c>
      <c r="BI353" s="185">
        <f>IF(N353="nulová",J353,0)</f>
        <v>0</v>
      </c>
      <c r="BJ353" s="18" t="s">
        <v>84</v>
      </c>
      <c r="BK353" s="185">
        <f>ROUND(I353*H353,2)</f>
        <v>0</v>
      </c>
      <c r="BL353" s="18" t="s">
        <v>244</v>
      </c>
      <c r="BM353" s="184" t="s">
        <v>387</v>
      </c>
    </row>
    <row r="354" s="13" customFormat="1">
      <c r="A354" s="13"/>
      <c r="B354" s="186"/>
      <c r="C354" s="13"/>
      <c r="D354" s="187" t="s">
        <v>139</v>
      </c>
      <c r="E354" s="188" t="s">
        <v>1</v>
      </c>
      <c r="F354" s="189" t="s">
        <v>354</v>
      </c>
      <c r="G354" s="13"/>
      <c r="H354" s="188" t="s">
        <v>1</v>
      </c>
      <c r="I354" s="190"/>
      <c r="J354" s="13"/>
      <c r="K354" s="13"/>
      <c r="L354" s="186"/>
      <c r="M354" s="191"/>
      <c r="N354" s="192"/>
      <c r="O354" s="192"/>
      <c r="P354" s="192"/>
      <c r="Q354" s="192"/>
      <c r="R354" s="192"/>
      <c r="S354" s="192"/>
      <c r="T354" s="19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8" t="s">
        <v>139</v>
      </c>
      <c r="AU354" s="188" t="s">
        <v>86</v>
      </c>
      <c r="AV354" s="13" t="s">
        <v>84</v>
      </c>
      <c r="AW354" s="13" t="s">
        <v>32</v>
      </c>
      <c r="AX354" s="13" t="s">
        <v>76</v>
      </c>
      <c r="AY354" s="188" t="s">
        <v>130</v>
      </c>
    </row>
    <row r="355" s="13" customFormat="1">
      <c r="A355" s="13"/>
      <c r="B355" s="186"/>
      <c r="C355" s="13"/>
      <c r="D355" s="187" t="s">
        <v>139</v>
      </c>
      <c r="E355" s="188" t="s">
        <v>1</v>
      </c>
      <c r="F355" s="189" t="s">
        <v>140</v>
      </c>
      <c r="G355" s="13"/>
      <c r="H355" s="188" t="s">
        <v>1</v>
      </c>
      <c r="I355" s="190"/>
      <c r="J355" s="13"/>
      <c r="K355" s="13"/>
      <c r="L355" s="186"/>
      <c r="M355" s="191"/>
      <c r="N355" s="192"/>
      <c r="O355" s="192"/>
      <c r="P355" s="192"/>
      <c r="Q355" s="192"/>
      <c r="R355" s="192"/>
      <c r="S355" s="192"/>
      <c r="T355" s="19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8" t="s">
        <v>139</v>
      </c>
      <c r="AU355" s="188" t="s">
        <v>86</v>
      </c>
      <c r="AV355" s="13" t="s">
        <v>84</v>
      </c>
      <c r="AW355" s="13" t="s">
        <v>32</v>
      </c>
      <c r="AX355" s="13" t="s">
        <v>76</v>
      </c>
      <c r="AY355" s="188" t="s">
        <v>130</v>
      </c>
    </row>
    <row r="356" s="14" customFormat="1">
      <c r="A356" s="14"/>
      <c r="B356" s="194"/>
      <c r="C356" s="14"/>
      <c r="D356" s="187" t="s">
        <v>139</v>
      </c>
      <c r="E356" s="195" t="s">
        <v>1</v>
      </c>
      <c r="F356" s="196" t="s">
        <v>84</v>
      </c>
      <c r="G356" s="14"/>
      <c r="H356" s="197">
        <v>1</v>
      </c>
      <c r="I356" s="198"/>
      <c r="J356" s="14"/>
      <c r="K356" s="14"/>
      <c r="L356" s="194"/>
      <c r="M356" s="199"/>
      <c r="N356" s="200"/>
      <c r="O356" s="200"/>
      <c r="P356" s="200"/>
      <c r="Q356" s="200"/>
      <c r="R356" s="200"/>
      <c r="S356" s="200"/>
      <c r="T356" s="201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195" t="s">
        <v>139</v>
      </c>
      <c r="AU356" s="195" t="s">
        <v>86</v>
      </c>
      <c r="AV356" s="14" t="s">
        <v>86</v>
      </c>
      <c r="AW356" s="14" t="s">
        <v>32</v>
      </c>
      <c r="AX356" s="14" t="s">
        <v>76</v>
      </c>
      <c r="AY356" s="195" t="s">
        <v>130</v>
      </c>
    </row>
    <row r="357" s="15" customFormat="1">
      <c r="A357" s="15"/>
      <c r="B357" s="202"/>
      <c r="C357" s="15"/>
      <c r="D357" s="187" t="s">
        <v>139</v>
      </c>
      <c r="E357" s="203" t="s">
        <v>1</v>
      </c>
      <c r="F357" s="204" t="s">
        <v>143</v>
      </c>
      <c r="G357" s="15"/>
      <c r="H357" s="205">
        <v>1</v>
      </c>
      <c r="I357" s="206"/>
      <c r="J357" s="15"/>
      <c r="K357" s="15"/>
      <c r="L357" s="202"/>
      <c r="M357" s="207"/>
      <c r="N357" s="208"/>
      <c r="O357" s="208"/>
      <c r="P357" s="208"/>
      <c r="Q357" s="208"/>
      <c r="R357" s="208"/>
      <c r="S357" s="208"/>
      <c r="T357" s="209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03" t="s">
        <v>139</v>
      </c>
      <c r="AU357" s="203" t="s">
        <v>86</v>
      </c>
      <c r="AV357" s="15" t="s">
        <v>137</v>
      </c>
      <c r="AW357" s="15" t="s">
        <v>32</v>
      </c>
      <c r="AX357" s="15" t="s">
        <v>84</v>
      </c>
      <c r="AY357" s="203" t="s">
        <v>130</v>
      </c>
    </row>
    <row r="358" s="2" customFormat="1" ht="16.5" customHeight="1">
      <c r="A358" s="37"/>
      <c r="B358" s="171"/>
      <c r="C358" s="172" t="s">
        <v>388</v>
      </c>
      <c r="D358" s="172" t="s">
        <v>133</v>
      </c>
      <c r="E358" s="173" t="s">
        <v>389</v>
      </c>
      <c r="F358" s="174" t="s">
        <v>390</v>
      </c>
      <c r="G358" s="175" t="s">
        <v>181</v>
      </c>
      <c r="H358" s="176">
        <v>2</v>
      </c>
      <c r="I358" s="177"/>
      <c r="J358" s="178">
        <f>ROUND(I358*H358,2)</f>
        <v>0</v>
      </c>
      <c r="K358" s="179"/>
      <c r="L358" s="38"/>
      <c r="M358" s="180" t="s">
        <v>1</v>
      </c>
      <c r="N358" s="181" t="s">
        <v>41</v>
      </c>
      <c r="O358" s="76"/>
      <c r="P358" s="182">
        <f>O358*H358</f>
        <v>0</v>
      </c>
      <c r="Q358" s="182">
        <v>0</v>
      </c>
      <c r="R358" s="182">
        <f>Q358*H358</f>
        <v>0</v>
      </c>
      <c r="S358" s="182">
        <v>0.00084999999999999995</v>
      </c>
      <c r="T358" s="183">
        <f>S358*H358</f>
        <v>0.0016999999999999999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4" t="s">
        <v>244</v>
      </c>
      <c r="AT358" s="184" t="s">
        <v>133</v>
      </c>
      <c r="AU358" s="184" t="s">
        <v>86</v>
      </c>
      <c r="AY358" s="18" t="s">
        <v>130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84</v>
      </c>
      <c r="BK358" s="185">
        <f>ROUND(I358*H358,2)</f>
        <v>0</v>
      </c>
      <c r="BL358" s="18" t="s">
        <v>244</v>
      </c>
      <c r="BM358" s="184" t="s">
        <v>391</v>
      </c>
    </row>
    <row r="359" s="13" customFormat="1">
      <c r="A359" s="13"/>
      <c r="B359" s="186"/>
      <c r="C359" s="13"/>
      <c r="D359" s="187" t="s">
        <v>139</v>
      </c>
      <c r="E359" s="188" t="s">
        <v>1</v>
      </c>
      <c r="F359" s="189" t="s">
        <v>344</v>
      </c>
      <c r="G359" s="13"/>
      <c r="H359" s="188" t="s">
        <v>1</v>
      </c>
      <c r="I359" s="190"/>
      <c r="J359" s="13"/>
      <c r="K359" s="13"/>
      <c r="L359" s="186"/>
      <c r="M359" s="191"/>
      <c r="N359" s="192"/>
      <c r="O359" s="192"/>
      <c r="P359" s="192"/>
      <c r="Q359" s="192"/>
      <c r="R359" s="192"/>
      <c r="S359" s="192"/>
      <c r="T359" s="19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8" t="s">
        <v>139</v>
      </c>
      <c r="AU359" s="188" t="s">
        <v>86</v>
      </c>
      <c r="AV359" s="13" t="s">
        <v>84</v>
      </c>
      <c r="AW359" s="13" t="s">
        <v>32</v>
      </c>
      <c r="AX359" s="13" t="s">
        <v>76</v>
      </c>
      <c r="AY359" s="188" t="s">
        <v>130</v>
      </c>
    </row>
    <row r="360" s="13" customFormat="1">
      <c r="A360" s="13"/>
      <c r="B360" s="186"/>
      <c r="C360" s="13"/>
      <c r="D360" s="187" t="s">
        <v>139</v>
      </c>
      <c r="E360" s="188" t="s">
        <v>1</v>
      </c>
      <c r="F360" s="189" t="s">
        <v>338</v>
      </c>
      <c r="G360" s="13"/>
      <c r="H360" s="188" t="s">
        <v>1</v>
      </c>
      <c r="I360" s="190"/>
      <c r="J360" s="13"/>
      <c r="K360" s="13"/>
      <c r="L360" s="186"/>
      <c r="M360" s="191"/>
      <c r="N360" s="192"/>
      <c r="O360" s="192"/>
      <c r="P360" s="192"/>
      <c r="Q360" s="192"/>
      <c r="R360" s="192"/>
      <c r="S360" s="192"/>
      <c r="T360" s="19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88" t="s">
        <v>139</v>
      </c>
      <c r="AU360" s="188" t="s">
        <v>86</v>
      </c>
      <c r="AV360" s="13" t="s">
        <v>84</v>
      </c>
      <c r="AW360" s="13" t="s">
        <v>32</v>
      </c>
      <c r="AX360" s="13" t="s">
        <v>76</v>
      </c>
      <c r="AY360" s="188" t="s">
        <v>130</v>
      </c>
    </row>
    <row r="361" s="14" customFormat="1">
      <c r="A361" s="14"/>
      <c r="B361" s="194"/>
      <c r="C361" s="14"/>
      <c r="D361" s="187" t="s">
        <v>139</v>
      </c>
      <c r="E361" s="195" t="s">
        <v>1</v>
      </c>
      <c r="F361" s="196" t="s">
        <v>339</v>
      </c>
      <c r="G361" s="14"/>
      <c r="H361" s="197">
        <v>2</v>
      </c>
      <c r="I361" s="198"/>
      <c r="J361" s="14"/>
      <c r="K361" s="14"/>
      <c r="L361" s="194"/>
      <c r="M361" s="199"/>
      <c r="N361" s="200"/>
      <c r="O361" s="200"/>
      <c r="P361" s="200"/>
      <c r="Q361" s="200"/>
      <c r="R361" s="200"/>
      <c r="S361" s="200"/>
      <c r="T361" s="201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195" t="s">
        <v>139</v>
      </c>
      <c r="AU361" s="195" t="s">
        <v>86</v>
      </c>
      <c r="AV361" s="14" t="s">
        <v>86</v>
      </c>
      <c r="AW361" s="14" t="s">
        <v>32</v>
      </c>
      <c r="AX361" s="14" t="s">
        <v>76</v>
      </c>
      <c r="AY361" s="195" t="s">
        <v>130</v>
      </c>
    </row>
    <row r="362" s="15" customFormat="1">
      <c r="A362" s="15"/>
      <c r="B362" s="202"/>
      <c r="C362" s="15"/>
      <c r="D362" s="187" t="s">
        <v>139</v>
      </c>
      <c r="E362" s="203" t="s">
        <v>1</v>
      </c>
      <c r="F362" s="204" t="s">
        <v>143</v>
      </c>
      <c r="G362" s="15"/>
      <c r="H362" s="205">
        <v>2</v>
      </c>
      <c r="I362" s="206"/>
      <c r="J362" s="15"/>
      <c r="K362" s="15"/>
      <c r="L362" s="202"/>
      <c r="M362" s="207"/>
      <c r="N362" s="208"/>
      <c r="O362" s="208"/>
      <c r="P362" s="208"/>
      <c r="Q362" s="208"/>
      <c r="R362" s="208"/>
      <c r="S362" s="208"/>
      <c r="T362" s="209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03" t="s">
        <v>139</v>
      </c>
      <c r="AU362" s="203" t="s">
        <v>86</v>
      </c>
      <c r="AV362" s="15" t="s">
        <v>137</v>
      </c>
      <c r="AW362" s="15" t="s">
        <v>32</v>
      </c>
      <c r="AX362" s="15" t="s">
        <v>84</v>
      </c>
      <c r="AY362" s="203" t="s">
        <v>130</v>
      </c>
    </row>
    <row r="363" s="2" customFormat="1" ht="16.5" customHeight="1">
      <c r="A363" s="37"/>
      <c r="B363" s="171"/>
      <c r="C363" s="172" t="s">
        <v>392</v>
      </c>
      <c r="D363" s="172" t="s">
        <v>133</v>
      </c>
      <c r="E363" s="173" t="s">
        <v>393</v>
      </c>
      <c r="F363" s="174" t="s">
        <v>394</v>
      </c>
      <c r="G363" s="175" t="s">
        <v>181</v>
      </c>
      <c r="H363" s="176">
        <v>1</v>
      </c>
      <c r="I363" s="177"/>
      <c r="J363" s="178">
        <f>ROUND(I363*H363,2)</f>
        <v>0</v>
      </c>
      <c r="K363" s="179"/>
      <c r="L363" s="38"/>
      <c r="M363" s="180" t="s">
        <v>1</v>
      </c>
      <c r="N363" s="181" t="s">
        <v>41</v>
      </c>
      <c r="O363" s="76"/>
      <c r="P363" s="182">
        <f>O363*H363</f>
        <v>0</v>
      </c>
      <c r="Q363" s="182">
        <v>0.00023000000000000001</v>
      </c>
      <c r="R363" s="182">
        <f>Q363*H363</f>
        <v>0.00023000000000000001</v>
      </c>
      <c r="S363" s="182">
        <v>0</v>
      </c>
      <c r="T363" s="18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4" t="s">
        <v>244</v>
      </c>
      <c r="AT363" s="184" t="s">
        <v>133</v>
      </c>
      <c r="AU363" s="184" t="s">
        <v>86</v>
      </c>
      <c r="AY363" s="18" t="s">
        <v>130</v>
      </c>
      <c r="BE363" s="185">
        <f>IF(N363="základní",J363,0)</f>
        <v>0</v>
      </c>
      <c r="BF363" s="185">
        <f>IF(N363="snížená",J363,0)</f>
        <v>0</v>
      </c>
      <c r="BG363" s="185">
        <f>IF(N363="zákl. přenesená",J363,0)</f>
        <v>0</v>
      </c>
      <c r="BH363" s="185">
        <f>IF(N363="sníž. přenesená",J363,0)</f>
        <v>0</v>
      </c>
      <c r="BI363" s="185">
        <f>IF(N363="nulová",J363,0)</f>
        <v>0</v>
      </c>
      <c r="BJ363" s="18" t="s">
        <v>84</v>
      </c>
      <c r="BK363" s="185">
        <f>ROUND(I363*H363,2)</f>
        <v>0</v>
      </c>
      <c r="BL363" s="18" t="s">
        <v>244</v>
      </c>
      <c r="BM363" s="184" t="s">
        <v>395</v>
      </c>
    </row>
    <row r="364" s="13" customFormat="1">
      <c r="A364" s="13"/>
      <c r="B364" s="186"/>
      <c r="C364" s="13"/>
      <c r="D364" s="187" t="s">
        <v>139</v>
      </c>
      <c r="E364" s="188" t="s">
        <v>1</v>
      </c>
      <c r="F364" s="189" t="s">
        <v>349</v>
      </c>
      <c r="G364" s="13"/>
      <c r="H364" s="188" t="s">
        <v>1</v>
      </c>
      <c r="I364" s="190"/>
      <c r="J364" s="13"/>
      <c r="K364" s="13"/>
      <c r="L364" s="186"/>
      <c r="M364" s="191"/>
      <c r="N364" s="192"/>
      <c r="O364" s="192"/>
      <c r="P364" s="192"/>
      <c r="Q364" s="192"/>
      <c r="R364" s="192"/>
      <c r="S364" s="192"/>
      <c r="T364" s="19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8" t="s">
        <v>139</v>
      </c>
      <c r="AU364" s="188" t="s">
        <v>86</v>
      </c>
      <c r="AV364" s="13" t="s">
        <v>84</v>
      </c>
      <c r="AW364" s="13" t="s">
        <v>32</v>
      </c>
      <c r="AX364" s="13" t="s">
        <v>76</v>
      </c>
      <c r="AY364" s="188" t="s">
        <v>130</v>
      </c>
    </row>
    <row r="365" s="13" customFormat="1">
      <c r="A365" s="13"/>
      <c r="B365" s="186"/>
      <c r="C365" s="13"/>
      <c r="D365" s="187" t="s">
        <v>139</v>
      </c>
      <c r="E365" s="188" t="s">
        <v>1</v>
      </c>
      <c r="F365" s="189" t="s">
        <v>141</v>
      </c>
      <c r="G365" s="13"/>
      <c r="H365" s="188" t="s">
        <v>1</v>
      </c>
      <c r="I365" s="190"/>
      <c r="J365" s="13"/>
      <c r="K365" s="13"/>
      <c r="L365" s="186"/>
      <c r="M365" s="191"/>
      <c r="N365" s="192"/>
      <c r="O365" s="192"/>
      <c r="P365" s="192"/>
      <c r="Q365" s="192"/>
      <c r="R365" s="192"/>
      <c r="S365" s="192"/>
      <c r="T365" s="19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8" t="s">
        <v>139</v>
      </c>
      <c r="AU365" s="188" t="s">
        <v>86</v>
      </c>
      <c r="AV365" s="13" t="s">
        <v>84</v>
      </c>
      <c r="AW365" s="13" t="s">
        <v>32</v>
      </c>
      <c r="AX365" s="13" t="s">
        <v>76</v>
      </c>
      <c r="AY365" s="188" t="s">
        <v>130</v>
      </c>
    </row>
    <row r="366" s="14" customFormat="1">
      <c r="A366" s="14"/>
      <c r="B366" s="194"/>
      <c r="C366" s="14"/>
      <c r="D366" s="187" t="s">
        <v>139</v>
      </c>
      <c r="E366" s="195" t="s">
        <v>1</v>
      </c>
      <c r="F366" s="196" t="s">
        <v>84</v>
      </c>
      <c r="G366" s="14"/>
      <c r="H366" s="197">
        <v>1</v>
      </c>
      <c r="I366" s="198"/>
      <c r="J366" s="14"/>
      <c r="K366" s="14"/>
      <c r="L366" s="194"/>
      <c r="M366" s="199"/>
      <c r="N366" s="200"/>
      <c r="O366" s="200"/>
      <c r="P366" s="200"/>
      <c r="Q366" s="200"/>
      <c r="R366" s="200"/>
      <c r="S366" s="200"/>
      <c r="T366" s="201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195" t="s">
        <v>139</v>
      </c>
      <c r="AU366" s="195" t="s">
        <v>86</v>
      </c>
      <c r="AV366" s="14" t="s">
        <v>86</v>
      </c>
      <c r="AW366" s="14" t="s">
        <v>32</v>
      </c>
      <c r="AX366" s="14" t="s">
        <v>76</v>
      </c>
      <c r="AY366" s="195" t="s">
        <v>130</v>
      </c>
    </row>
    <row r="367" s="15" customFormat="1">
      <c r="A367" s="15"/>
      <c r="B367" s="202"/>
      <c r="C367" s="15"/>
      <c r="D367" s="187" t="s">
        <v>139</v>
      </c>
      <c r="E367" s="203" t="s">
        <v>1</v>
      </c>
      <c r="F367" s="204" t="s">
        <v>143</v>
      </c>
      <c r="G367" s="15"/>
      <c r="H367" s="205">
        <v>1</v>
      </c>
      <c r="I367" s="206"/>
      <c r="J367" s="15"/>
      <c r="K367" s="15"/>
      <c r="L367" s="202"/>
      <c r="M367" s="207"/>
      <c r="N367" s="208"/>
      <c r="O367" s="208"/>
      <c r="P367" s="208"/>
      <c r="Q367" s="208"/>
      <c r="R367" s="208"/>
      <c r="S367" s="208"/>
      <c r="T367" s="209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03" t="s">
        <v>139</v>
      </c>
      <c r="AU367" s="203" t="s">
        <v>86</v>
      </c>
      <c r="AV367" s="15" t="s">
        <v>137</v>
      </c>
      <c r="AW367" s="15" t="s">
        <v>32</v>
      </c>
      <c r="AX367" s="15" t="s">
        <v>84</v>
      </c>
      <c r="AY367" s="203" t="s">
        <v>130</v>
      </c>
    </row>
    <row r="368" s="2" customFormat="1" ht="24.15" customHeight="1">
      <c r="A368" s="37"/>
      <c r="B368" s="171"/>
      <c r="C368" s="172" t="s">
        <v>396</v>
      </c>
      <c r="D368" s="172" t="s">
        <v>133</v>
      </c>
      <c r="E368" s="173" t="s">
        <v>397</v>
      </c>
      <c r="F368" s="174" t="s">
        <v>398</v>
      </c>
      <c r="G368" s="175" t="s">
        <v>181</v>
      </c>
      <c r="H368" s="176">
        <v>1</v>
      </c>
      <c r="I368" s="177"/>
      <c r="J368" s="178">
        <f>ROUND(I368*H368,2)</f>
        <v>0</v>
      </c>
      <c r="K368" s="179"/>
      <c r="L368" s="38"/>
      <c r="M368" s="180" t="s">
        <v>1</v>
      </c>
      <c r="N368" s="181" t="s">
        <v>41</v>
      </c>
      <c r="O368" s="76"/>
      <c r="P368" s="182">
        <f>O368*H368</f>
        <v>0</v>
      </c>
      <c r="Q368" s="182">
        <v>0.00075000000000000002</v>
      </c>
      <c r="R368" s="182">
        <f>Q368*H368</f>
        <v>0.00075000000000000002</v>
      </c>
      <c r="S368" s="182">
        <v>0</v>
      </c>
      <c r="T368" s="183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4" t="s">
        <v>244</v>
      </c>
      <c r="AT368" s="184" t="s">
        <v>133</v>
      </c>
      <c r="AU368" s="184" t="s">
        <v>86</v>
      </c>
      <c r="AY368" s="18" t="s">
        <v>130</v>
      </c>
      <c r="BE368" s="185">
        <f>IF(N368="základní",J368,0)</f>
        <v>0</v>
      </c>
      <c r="BF368" s="185">
        <f>IF(N368="snížená",J368,0)</f>
        <v>0</v>
      </c>
      <c r="BG368" s="185">
        <f>IF(N368="zákl. přenesená",J368,0)</f>
        <v>0</v>
      </c>
      <c r="BH368" s="185">
        <f>IF(N368="sníž. přenesená",J368,0)</f>
        <v>0</v>
      </c>
      <c r="BI368" s="185">
        <f>IF(N368="nulová",J368,0)</f>
        <v>0</v>
      </c>
      <c r="BJ368" s="18" t="s">
        <v>84</v>
      </c>
      <c r="BK368" s="185">
        <f>ROUND(I368*H368,2)</f>
        <v>0</v>
      </c>
      <c r="BL368" s="18" t="s">
        <v>244</v>
      </c>
      <c r="BM368" s="184" t="s">
        <v>399</v>
      </c>
    </row>
    <row r="369" s="13" customFormat="1">
      <c r="A369" s="13"/>
      <c r="B369" s="186"/>
      <c r="C369" s="13"/>
      <c r="D369" s="187" t="s">
        <v>139</v>
      </c>
      <c r="E369" s="188" t="s">
        <v>1</v>
      </c>
      <c r="F369" s="189" t="s">
        <v>354</v>
      </c>
      <c r="G369" s="13"/>
      <c r="H369" s="188" t="s">
        <v>1</v>
      </c>
      <c r="I369" s="190"/>
      <c r="J369" s="13"/>
      <c r="K369" s="13"/>
      <c r="L369" s="186"/>
      <c r="M369" s="191"/>
      <c r="N369" s="192"/>
      <c r="O369" s="192"/>
      <c r="P369" s="192"/>
      <c r="Q369" s="192"/>
      <c r="R369" s="192"/>
      <c r="S369" s="192"/>
      <c r="T369" s="19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8" t="s">
        <v>139</v>
      </c>
      <c r="AU369" s="188" t="s">
        <v>86</v>
      </c>
      <c r="AV369" s="13" t="s">
        <v>84</v>
      </c>
      <c r="AW369" s="13" t="s">
        <v>32</v>
      </c>
      <c r="AX369" s="13" t="s">
        <v>76</v>
      </c>
      <c r="AY369" s="188" t="s">
        <v>130</v>
      </c>
    </row>
    <row r="370" s="13" customFormat="1">
      <c r="A370" s="13"/>
      <c r="B370" s="186"/>
      <c r="C370" s="13"/>
      <c r="D370" s="187" t="s">
        <v>139</v>
      </c>
      <c r="E370" s="188" t="s">
        <v>1</v>
      </c>
      <c r="F370" s="189" t="s">
        <v>140</v>
      </c>
      <c r="G370" s="13"/>
      <c r="H370" s="188" t="s">
        <v>1</v>
      </c>
      <c r="I370" s="190"/>
      <c r="J370" s="13"/>
      <c r="K370" s="13"/>
      <c r="L370" s="186"/>
      <c r="M370" s="191"/>
      <c r="N370" s="192"/>
      <c r="O370" s="192"/>
      <c r="P370" s="192"/>
      <c r="Q370" s="192"/>
      <c r="R370" s="192"/>
      <c r="S370" s="192"/>
      <c r="T370" s="19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8" t="s">
        <v>139</v>
      </c>
      <c r="AU370" s="188" t="s">
        <v>86</v>
      </c>
      <c r="AV370" s="13" t="s">
        <v>84</v>
      </c>
      <c r="AW370" s="13" t="s">
        <v>32</v>
      </c>
      <c r="AX370" s="13" t="s">
        <v>76</v>
      </c>
      <c r="AY370" s="188" t="s">
        <v>130</v>
      </c>
    </row>
    <row r="371" s="14" customFormat="1">
      <c r="A371" s="14"/>
      <c r="B371" s="194"/>
      <c r="C371" s="14"/>
      <c r="D371" s="187" t="s">
        <v>139</v>
      </c>
      <c r="E371" s="195" t="s">
        <v>1</v>
      </c>
      <c r="F371" s="196" t="s">
        <v>84</v>
      </c>
      <c r="G371" s="14"/>
      <c r="H371" s="197">
        <v>1</v>
      </c>
      <c r="I371" s="198"/>
      <c r="J371" s="14"/>
      <c r="K371" s="14"/>
      <c r="L371" s="194"/>
      <c r="M371" s="199"/>
      <c r="N371" s="200"/>
      <c r="O371" s="200"/>
      <c r="P371" s="200"/>
      <c r="Q371" s="200"/>
      <c r="R371" s="200"/>
      <c r="S371" s="200"/>
      <c r="T371" s="20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5" t="s">
        <v>139</v>
      </c>
      <c r="AU371" s="195" t="s">
        <v>86</v>
      </c>
      <c r="AV371" s="14" t="s">
        <v>86</v>
      </c>
      <c r="AW371" s="14" t="s">
        <v>32</v>
      </c>
      <c r="AX371" s="14" t="s">
        <v>76</v>
      </c>
      <c r="AY371" s="195" t="s">
        <v>130</v>
      </c>
    </row>
    <row r="372" s="15" customFormat="1">
      <c r="A372" s="15"/>
      <c r="B372" s="202"/>
      <c r="C372" s="15"/>
      <c r="D372" s="187" t="s">
        <v>139</v>
      </c>
      <c r="E372" s="203" t="s">
        <v>1</v>
      </c>
      <c r="F372" s="204" t="s">
        <v>143</v>
      </c>
      <c r="G372" s="15"/>
      <c r="H372" s="205">
        <v>1</v>
      </c>
      <c r="I372" s="206"/>
      <c r="J372" s="15"/>
      <c r="K372" s="15"/>
      <c r="L372" s="202"/>
      <c r="M372" s="207"/>
      <c r="N372" s="208"/>
      <c r="O372" s="208"/>
      <c r="P372" s="208"/>
      <c r="Q372" s="208"/>
      <c r="R372" s="208"/>
      <c r="S372" s="208"/>
      <c r="T372" s="209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03" t="s">
        <v>139</v>
      </c>
      <c r="AU372" s="203" t="s">
        <v>86</v>
      </c>
      <c r="AV372" s="15" t="s">
        <v>137</v>
      </c>
      <c r="AW372" s="15" t="s">
        <v>32</v>
      </c>
      <c r="AX372" s="15" t="s">
        <v>84</v>
      </c>
      <c r="AY372" s="203" t="s">
        <v>130</v>
      </c>
    </row>
    <row r="373" s="2" customFormat="1" ht="24.15" customHeight="1">
      <c r="A373" s="37"/>
      <c r="B373" s="171"/>
      <c r="C373" s="172" t="s">
        <v>400</v>
      </c>
      <c r="D373" s="172" t="s">
        <v>133</v>
      </c>
      <c r="E373" s="173" t="s">
        <v>401</v>
      </c>
      <c r="F373" s="174" t="s">
        <v>402</v>
      </c>
      <c r="G373" s="175" t="s">
        <v>286</v>
      </c>
      <c r="H373" s="221"/>
      <c r="I373" s="177"/>
      <c r="J373" s="178">
        <f>ROUND(I373*H373,2)</f>
        <v>0</v>
      </c>
      <c r="K373" s="179"/>
      <c r="L373" s="38"/>
      <c r="M373" s="180" t="s">
        <v>1</v>
      </c>
      <c r="N373" s="181" t="s">
        <v>41</v>
      </c>
      <c r="O373" s="76"/>
      <c r="P373" s="182">
        <f>O373*H373</f>
        <v>0</v>
      </c>
      <c r="Q373" s="182">
        <v>0</v>
      </c>
      <c r="R373" s="182">
        <f>Q373*H373</f>
        <v>0</v>
      </c>
      <c r="S373" s="182">
        <v>0</v>
      </c>
      <c r="T373" s="183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4" t="s">
        <v>244</v>
      </c>
      <c r="AT373" s="184" t="s">
        <v>133</v>
      </c>
      <c r="AU373" s="184" t="s">
        <v>86</v>
      </c>
      <c r="AY373" s="18" t="s">
        <v>130</v>
      </c>
      <c r="BE373" s="185">
        <f>IF(N373="základní",J373,0)</f>
        <v>0</v>
      </c>
      <c r="BF373" s="185">
        <f>IF(N373="snížená",J373,0)</f>
        <v>0</v>
      </c>
      <c r="BG373" s="185">
        <f>IF(N373="zákl. přenesená",J373,0)</f>
        <v>0</v>
      </c>
      <c r="BH373" s="185">
        <f>IF(N373="sníž. přenesená",J373,0)</f>
        <v>0</v>
      </c>
      <c r="BI373" s="185">
        <f>IF(N373="nulová",J373,0)</f>
        <v>0</v>
      </c>
      <c r="BJ373" s="18" t="s">
        <v>84</v>
      </c>
      <c r="BK373" s="185">
        <f>ROUND(I373*H373,2)</f>
        <v>0</v>
      </c>
      <c r="BL373" s="18" t="s">
        <v>244</v>
      </c>
      <c r="BM373" s="184" t="s">
        <v>403</v>
      </c>
    </row>
    <row r="374" s="12" customFormat="1" ht="22.8" customHeight="1">
      <c r="A374" s="12"/>
      <c r="B374" s="158"/>
      <c r="C374" s="12"/>
      <c r="D374" s="159" t="s">
        <v>75</v>
      </c>
      <c r="E374" s="169" t="s">
        <v>404</v>
      </c>
      <c r="F374" s="169" t="s">
        <v>405</v>
      </c>
      <c r="G374" s="12"/>
      <c r="H374" s="12"/>
      <c r="I374" s="161"/>
      <c r="J374" s="170">
        <f>BK374</f>
        <v>0</v>
      </c>
      <c r="K374" s="12"/>
      <c r="L374" s="158"/>
      <c r="M374" s="163"/>
      <c r="N374" s="164"/>
      <c r="O374" s="164"/>
      <c r="P374" s="165">
        <f>P375</f>
        <v>0</v>
      </c>
      <c r="Q374" s="164"/>
      <c r="R374" s="165">
        <f>R375</f>
        <v>0</v>
      </c>
      <c r="S374" s="164"/>
      <c r="T374" s="166">
        <f>T375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59" t="s">
        <v>86</v>
      </c>
      <c r="AT374" s="167" t="s">
        <v>75</v>
      </c>
      <c r="AU374" s="167" t="s">
        <v>84</v>
      </c>
      <c r="AY374" s="159" t="s">
        <v>130</v>
      </c>
      <c r="BK374" s="168">
        <f>BK375</f>
        <v>0</v>
      </c>
    </row>
    <row r="375" s="2" customFormat="1" ht="16.5" customHeight="1">
      <c r="A375" s="37"/>
      <c r="B375" s="171"/>
      <c r="C375" s="172" t="s">
        <v>406</v>
      </c>
      <c r="D375" s="172" t="s">
        <v>133</v>
      </c>
      <c r="E375" s="173" t="s">
        <v>407</v>
      </c>
      <c r="F375" s="174" t="s">
        <v>408</v>
      </c>
      <c r="G375" s="175" t="s">
        <v>277</v>
      </c>
      <c r="H375" s="176">
        <v>1</v>
      </c>
      <c r="I375" s="177"/>
      <c r="J375" s="178">
        <f>ROUND(I375*H375,2)</f>
        <v>0</v>
      </c>
      <c r="K375" s="179"/>
      <c r="L375" s="38"/>
      <c r="M375" s="180" t="s">
        <v>1</v>
      </c>
      <c r="N375" s="181" t="s">
        <v>41</v>
      </c>
      <c r="O375" s="76"/>
      <c r="P375" s="182">
        <f>O375*H375</f>
        <v>0</v>
      </c>
      <c r="Q375" s="182">
        <v>0</v>
      </c>
      <c r="R375" s="182">
        <f>Q375*H375</f>
        <v>0</v>
      </c>
      <c r="S375" s="182">
        <v>0</v>
      </c>
      <c r="T375" s="183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84" t="s">
        <v>244</v>
      </c>
      <c r="AT375" s="184" t="s">
        <v>133</v>
      </c>
      <c r="AU375" s="184" t="s">
        <v>86</v>
      </c>
      <c r="AY375" s="18" t="s">
        <v>130</v>
      </c>
      <c r="BE375" s="185">
        <f>IF(N375="základní",J375,0)</f>
        <v>0</v>
      </c>
      <c r="BF375" s="185">
        <f>IF(N375="snížená",J375,0)</f>
        <v>0</v>
      </c>
      <c r="BG375" s="185">
        <f>IF(N375="zákl. přenesená",J375,0)</f>
        <v>0</v>
      </c>
      <c r="BH375" s="185">
        <f>IF(N375="sníž. přenesená",J375,0)</f>
        <v>0</v>
      </c>
      <c r="BI375" s="185">
        <f>IF(N375="nulová",J375,0)</f>
        <v>0</v>
      </c>
      <c r="BJ375" s="18" t="s">
        <v>84</v>
      </c>
      <c r="BK375" s="185">
        <f>ROUND(I375*H375,2)</f>
        <v>0</v>
      </c>
      <c r="BL375" s="18" t="s">
        <v>244</v>
      </c>
      <c r="BM375" s="184" t="s">
        <v>409</v>
      </c>
    </row>
    <row r="376" s="12" customFormat="1" ht="22.8" customHeight="1">
      <c r="A376" s="12"/>
      <c r="B376" s="158"/>
      <c r="C376" s="12"/>
      <c r="D376" s="159" t="s">
        <v>75</v>
      </c>
      <c r="E376" s="169" t="s">
        <v>410</v>
      </c>
      <c r="F376" s="169" t="s">
        <v>411</v>
      </c>
      <c r="G376" s="12"/>
      <c r="H376" s="12"/>
      <c r="I376" s="161"/>
      <c r="J376" s="170">
        <f>BK376</f>
        <v>0</v>
      </c>
      <c r="K376" s="12"/>
      <c r="L376" s="158"/>
      <c r="M376" s="163"/>
      <c r="N376" s="164"/>
      <c r="O376" s="164"/>
      <c r="P376" s="165">
        <f>SUM(P377:P394)</f>
        <v>0</v>
      </c>
      <c r="Q376" s="164"/>
      <c r="R376" s="165">
        <f>SUM(R377:R394)</f>
        <v>0.27282909999999999</v>
      </c>
      <c r="S376" s="164"/>
      <c r="T376" s="166">
        <f>SUM(T377:T394)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59" t="s">
        <v>86</v>
      </c>
      <c r="AT376" s="167" t="s">
        <v>75</v>
      </c>
      <c r="AU376" s="167" t="s">
        <v>84</v>
      </c>
      <c r="AY376" s="159" t="s">
        <v>130</v>
      </c>
      <c r="BK376" s="168">
        <f>SUM(BK377:BK394)</f>
        <v>0</v>
      </c>
    </row>
    <row r="377" s="2" customFormat="1" ht="24.15" customHeight="1">
      <c r="A377" s="37"/>
      <c r="B377" s="171"/>
      <c r="C377" s="172" t="s">
        <v>412</v>
      </c>
      <c r="D377" s="172" t="s">
        <v>133</v>
      </c>
      <c r="E377" s="173" t="s">
        <v>413</v>
      </c>
      <c r="F377" s="174" t="s">
        <v>414</v>
      </c>
      <c r="G377" s="175" t="s">
        <v>136</v>
      </c>
      <c r="H377" s="176">
        <v>5.0300000000000002</v>
      </c>
      <c r="I377" s="177"/>
      <c r="J377" s="178">
        <f>ROUND(I377*H377,2)</f>
        <v>0</v>
      </c>
      <c r="K377" s="179"/>
      <c r="L377" s="38"/>
      <c r="M377" s="180" t="s">
        <v>1</v>
      </c>
      <c r="N377" s="181" t="s">
        <v>41</v>
      </c>
      <c r="O377" s="76"/>
      <c r="P377" s="182">
        <f>O377*H377</f>
        <v>0</v>
      </c>
      <c r="Q377" s="182">
        <v>0.046969999999999998</v>
      </c>
      <c r="R377" s="182">
        <f>Q377*H377</f>
        <v>0.2362591</v>
      </c>
      <c r="S377" s="182">
        <v>0</v>
      </c>
      <c r="T377" s="183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84" t="s">
        <v>244</v>
      </c>
      <c r="AT377" s="184" t="s">
        <v>133</v>
      </c>
      <c r="AU377" s="184" t="s">
        <v>86</v>
      </c>
      <c r="AY377" s="18" t="s">
        <v>130</v>
      </c>
      <c r="BE377" s="185">
        <f>IF(N377="základní",J377,0)</f>
        <v>0</v>
      </c>
      <c r="BF377" s="185">
        <f>IF(N377="snížená",J377,0)</f>
        <v>0</v>
      </c>
      <c r="BG377" s="185">
        <f>IF(N377="zákl. přenesená",J377,0)</f>
        <v>0</v>
      </c>
      <c r="BH377" s="185">
        <f>IF(N377="sníž. přenesená",J377,0)</f>
        <v>0</v>
      </c>
      <c r="BI377" s="185">
        <f>IF(N377="nulová",J377,0)</f>
        <v>0</v>
      </c>
      <c r="BJ377" s="18" t="s">
        <v>84</v>
      </c>
      <c r="BK377" s="185">
        <f>ROUND(I377*H377,2)</f>
        <v>0</v>
      </c>
      <c r="BL377" s="18" t="s">
        <v>244</v>
      </c>
      <c r="BM377" s="184" t="s">
        <v>415</v>
      </c>
    </row>
    <row r="378" s="13" customFormat="1">
      <c r="A378" s="13"/>
      <c r="B378" s="186"/>
      <c r="C378" s="13"/>
      <c r="D378" s="187" t="s">
        <v>139</v>
      </c>
      <c r="E378" s="188" t="s">
        <v>1</v>
      </c>
      <c r="F378" s="189" t="s">
        <v>416</v>
      </c>
      <c r="G378" s="13"/>
      <c r="H378" s="188" t="s">
        <v>1</v>
      </c>
      <c r="I378" s="190"/>
      <c r="J378" s="13"/>
      <c r="K378" s="13"/>
      <c r="L378" s="186"/>
      <c r="M378" s="191"/>
      <c r="N378" s="192"/>
      <c r="O378" s="192"/>
      <c r="P378" s="192"/>
      <c r="Q378" s="192"/>
      <c r="R378" s="192"/>
      <c r="S378" s="192"/>
      <c r="T378" s="19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8" t="s">
        <v>139</v>
      </c>
      <c r="AU378" s="188" t="s">
        <v>86</v>
      </c>
      <c r="AV378" s="13" t="s">
        <v>84</v>
      </c>
      <c r="AW378" s="13" t="s">
        <v>32</v>
      </c>
      <c r="AX378" s="13" t="s">
        <v>76</v>
      </c>
      <c r="AY378" s="188" t="s">
        <v>130</v>
      </c>
    </row>
    <row r="379" s="14" customFormat="1">
      <c r="A379" s="14"/>
      <c r="B379" s="194"/>
      <c r="C379" s="14"/>
      <c r="D379" s="187" t="s">
        <v>139</v>
      </c>
      <c r="E379" s="195" t="s">
        <v>1</v>
      </c>
      <c r="F379" s="196" t="s">
        <v>157</v>
      </c>
      <c r="G379" s="14"/>
      <c r="H379" s="197">
        <v>7.0499999999999998</v>
      </c>
      <c r="I379" s="198"/>
      <c r="J379" s="14"/>
      <c r="K379" s="14"/>
      <c r="L379" s="194"/>
      <c r="M379" s="199"/>
      <c r="N379" s="200"/>
      <c r="O379" s="200"/>
      <c r="P379" s="200"/>
      <c r="Q379" s="200"/>
      <c r="R379" s="200"/>
      <c r="S379" s="200"/>
      <c r="T379" s="20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195" t="s">
        <v>139</v>
      </c>
      <c r="AU379" s="195" t="s">
        <v>86</v>
      </c>
      <c r="AV379" s="14" t="s">
        <v>86</v>
      </c>
      <c r="AW379" s="14" t="s">
        <v>32</v>
      </c>
      <c r="AX379" s="14" t="s">
        <v>76</v>
      </c>
      <c r="AY379" s="195" t="s">
        <v>130</v>
      </c>
    </row>
    <row r="380" s="13" customFormat="1">
      <c r="A380" s="13"/>
      <c r="B380" s="186"/>
      <c r="C380" s="13"/>
      <c r="D380" s="187" t="s">
        <v>139</v>
      </c>
      <c r="E380" s="188" t="s">
        <v>1</v>
      </c>
      <c r="F380" s="189" t="s">
        <v>148</v>
      </c>
      <c r="G380" s="13"/>
      <c r="H380" s="188" t="s">
        <v>1</v>
      </c>
      <c r="I380" s="190"/>
      <c r="J380" s="13"/>
      <c r="K380" s="13"/>
      <c r="L380" s="186"/>
      <c r="M380" s="191"/>
      <c r="N380" s="192"/>
      <c r="O380" s="192"/>
      <c r="P380" s="192"/>
      <c r="Q380" s="192"/>
      <c r="R380" s="192"/>
      <c r="S380" s="192"/>
      <c r="T380" s="19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8" t="s">
        <v>139</v>
      </c>
      <c r="AU380" s="188" t="s">
        <v>86</v>
      </c>
      <c r="AV380" s="13" t="s">
        <v>84</v>
      </c>
      <c r="AW380" s="13" t="s">
        <v>32</v>
      </c>
      <c r="AX380" s="13" t="s">
        <v>76</v>
      </c>
      <c r="AY380" s="188" t="s">
        <v>130</v>
      </c>
    </row>
    <row r="381" s="14" customFormat="1">
      <c r="A381" s="14"/>
      <c r="B381" s="194"/>
      <c r="C381" s="14"/>
      <c r="D381" s="187" t="s">
        <v>139</v>
      </c>
      <c r="E381" s="195" t="s">
        <v>1</v>
      </c>
      <c r="F381" s="196" t="s">
        <v>149</v>
      </c>
      <c r="G381" s="14"/>
      <c r="H381" s="197">
        <v>-2.02</v>
      </c>
      <c r="I381" s="198"/>
      <c r="J381" s="14"/>
      <c r="K381" s="14"/>
      <c r="L381" s="194"/>
      <c r="M381" s="199"/>
      <c r="N381" s="200"/>
      <c r="O381" s="200"/>
      <c r="P381" s="200"/>
      <c r="Q381" s="200"/>
      <c r="R381" s="200"/>
      <c r="S381" s="200"/>
      <c r="T381" s="201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195" t="s">
        <v>139</v>
      </c>
      <c r="AU381" s="195" t="s">
        <v>86</v>
      </c>
      <c r="AV381" s="14" t="s">
        <v>86</v>
      </c>
      <c r="AW381" s="14" t="s">
        <v>32</v>
      </c>
      <c r="AX381" s="14" t="s">
        <v>76</v>
      </c>
      <c r="AY381" s="195" t="s">
        <v>130</v>
      </c>
    </row>
    <row r="382" s="15" customFormat="1">
      <c r="A382" s="15"/>
      <c r="B382" s="202"/>
      <c r="C382" s="15"/>
      <c r="D382" s="187" t="s">
        <v>139</v>
      </c>
      <c r="E382" s="203" t="s">
        <v>1</v>
      </c>
      <c r="F382" s="204" t="s">
        <v>143</v>
      </c>
      <c r="G382" s="15"/>
      <c r="H382" s="205">
        <v>5.0300000000000002</v>
      </c>
      <c r="I382" s="206"/>
      <c r="J382" s="15"/>
      <c r="K382" s="15"/>
      <c r="L382" s="202"/>
      <c r="M382" s="207"/>
      <c r="N382" s="208"/>
      <c r="O382" s="208"/>
      <c r="P382" s="208"/>
      <c r="Q382" s="208"/>
      <c r="R382" s="208"/>
      <c r="S382" s="208"/>
      <c r="T382" s="209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03" t="s">
        <v>139</v>
      </c>
      <c r="AU382" s="203" t="s">
        <v>86</v>
      </c>
      <c r="AV382" s="15" t="s">
        <v>137</v>
      </c>
      <c r="AW382" s="15" t="s">
        <v>32</v>
      </c>
      <c r="AX382" s="15" t="s">
        <v>84</v>
      </c>
      <c r="AY382" s="203" t="s">
        <v>130</v>
      </c>
    </row>
    <row r="383" s="2" customFormat="1" ht="21.75" customHeight="1">
      <c r="A383" s="37"/>
      <c r="B383" s="171"/>
      <c r="C383" s="172" t="s">
        <v>417</v>
      </c>
      <c r="D383" s="172" t="s">
        <v>133</v>
      </c>
      <c r="E383" s="173" t="s">
        <v>418</v>
      </c>
      <c r="F383" s="174" t="s">
        <v>419</v>
      </c>
      <c r="G383" s="175" t="s">
        <v>181</v>
      </c>
      <c r="H383" s="176">
        <v>1</v>
      </c>
      <c r="I383" s="177"/>
      <c r="J383" s="178">
        <f>ROUND(I383*H383,2)</f>
        <v>0</v>
      </c>
      <c r="K383" s="179"/>
      <c r="L383" s="38"/>
      <c r="M383" s="180" t="s">
        <v>1</v>
      </c>
      <c r="N383" s="181" t="s">
        <v>41</v>
      </c>
      <c r="O383" s="76"/>
      <c r="P383" s="182">
        <f>O383*H383</f>
        <v>0</v>
      </c>
      <c r="Q383" s="182">
        <v>0.00022000000000000001</v>
      </c>
      <c r="R383" s="182">
        <f>Q383*H383</f>
        <v>0.00022000000000000001</v>
      </c>
      <c r="S383" s="182">
        <v>0</v>
      </c>
      <c r="T383" s="183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4" t="s">
        <v>244</v>
      </c>
      <c r="AT383" s="184" t="s">
        <v>133</v>
      </c>
      <c r="AU383" s="184" t="s">
        <v>86</v>
      </c>
      <c r="AY383" s="18" t="s">
        <v>130</v>
      </c>
      <c r="BE383" s="185">
        <f>IF(N383="základní",J383,0)</f>
        <v>0</v>
      </c>
      <c r="BF383" s="185">
        <f>IF(N383="snížená",J383,0)</f>
        <v>0</v>
      </c>
      <c r="BG383" s="185">
        <f>IF(N383="zákl. přenesená",J383,0)</f>
        <v>0</v>
      </c>
      <c r="BH383" s="185">
        <f>IF(N383="sníž. přenesená",J383,0)</f>
        <v>0</v>
      </c>
      <c r="BI383" s="185">
        <f>IF(N383="nulová",J383,0)</f>
        <v>0</v>
      </c>
      <c r="BJ383" s="18" t="s">
        <v>84</v>
      </c>
      <c r="BK383" s="185">
        <f>ROUND(I383*H383,2)</f>
        <v>0</v>
      </c>
      <c r="BL383" s="18" t="s">
        <v>244</v>
      </c>
      <c r="BM383" s="184" t="s">
        <v>420</v>
      </c>
    </row>
    <row r="384" s="13" customFormat="1">
      <c r="A384" s="13"/>
      <c r="B384" s="186"/>
      <c r="C384" s="13"/>
      <c r="D384" s="187" t="s">
        <v>139</v>
      </c>
      <c r="E384" s="188" t="s">
        <v>1</v>
      </c>
      <c r="F384" s="189" t="s">
        <v>183</v>
      </c>
      <c r="G384" s="13"/>
      <c r="H384" s="188" t="s">
        <v>1</v>
      </c>
      <c r="I384" s="190"/>
      <c r="J384" s="13"/>
      <c r="K384" s="13"/>
      <c r="L384" s="186"/>
      <c r="M384" s="191"/>
      <c r="N384" s="192"/>
      <c r="O384" s="192"/>
      <c r="P384" s="192"/>
      <c r="Q384" s="192"/>
      <c r="R384" s="192"/>
      <c r="S384" s="192"/>
      <c r="T384" s="19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8" t="s">
        <v>139</v>
      </c>
      <c r="AU384" s="188" t="s">
        <v>86</v>
      </c>
      <c r="AV384" s="13" t="s">
        <v>84</v>
      </c>
      <c r="AW384" s="13" t="s">
        <v>32</v>
      </c>
      <c r="AX384" s="13" t="s">
        <v>76</v>
      </c>
      <c r="AY384" s="188" t="s">
        <v>130</v>
      </c>
    </row>
    <row r="385" s="13" customFormat="1">
      <c r="A385" s="13"/>
      <c r="B385" s="186"/>
      <c r="C385" s="13"/>
      <c r="D385" s="187" t="s">
        <v>139</v>
      </c>
      <c r="E385" s="188" t="s">
        <v>1</v>
      </c>
      <c r="F385" s="189" t="s">
        <v>416</v>
      </c>
      <c r="G385" s="13"/>
      <c r="H385" s="188" t="s">
        <v>1</v>
      </c>
      <c r="I385" s="190"/>
      <c r="J385" s="13"/>
      <c r="K385" s="13"/>
      <c r="L385" s="186"/>
      <c r="M385" s="191"/>
      <c r="N385" s="192"/>
      <c r="O385" s="192"/>
      <c r="P385" s="192"/>
      <c r="Q385" s="192"/>
      <c r="R385" s="192"/>
      <c r="S385" s="192"/>
      <c r="T385" s="19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8" t="s">
        <v>139</v>
      </c>
      <c r="AU385" s="188" t="s">
        <v>86</v>
      </c>
      <c r="AV385" s="13" t="s">
        <v>84</v>
      </c>
      <c r="AW385" s="13" t="s">
        <v>32</v>
      </c>
      <c r="AX385" s="13" t="s">
        <v>76</v>
      </c>
      <c r="AY385" s="188" t="s">
        <v>130</v>
      </c>
    </row>
    <row r="386" s="14" customFormat="1">
      <c r="A386" s="14"/>
      <c r="B386" s="194"/>
      <c r="C386" s="14"/>
      <c r="D386" s="187" t="s">
        <v>139</v>
      </c>
      <c r="E386" s="195" t="s">
        <v>1</v>
      </c>
      <c r="F386" s="196" t="s">
        <v>84</v>
      </c>
      <c r="G386" s="14"/>
      <c r="H386" s="197">
        <v>1</v>
      </c>
      <c r="I386" s="198"/>
      <c r="J386" s="14"/>
      <c r="K386" s="14"/>
      <c r="L386" s="194"/>
      <c r="M386" s="199"/>
      <c r="N386" s="200"/>
      <c r="O386" s="200"/>
      <c r="P386" s="200"/>
      <c r="Q386" s="200"/>
      <c r="R386" s="200"/>
      <c r="S386" s="200"/>
      <c r="T386" s="201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5" t="s">
        <v>139</v>
      </c>
      <c r="AU386" s="195" t="s">
        <v>86</v>
      </c>
      <c r="AV386" s="14" t="s">
        <v>86</v>
      </c>
      <c r="AW386" s="14" t="s">
        <v>32</v>
      </c>
      <c r="AX386" s="14" t="s">
        <v>76</v>
      </c>
      <c r="AY386" s="195" t="s">
        <v>130</v>
      </c>
    </row>
    <row r="387" s="15" customFormat="1">
      <c r="A387" s="15"/>
      <c r="B387" s="202"/>
      <c r="C387" s="15"/>
      <c r="D387" s="187" t="s">
        <v>139</v>
      </c>
      <c r="E387" s="203" t="s">
        <v>1</v>
      </c>
      <c r="F387" s="204" t="s">
        <v>143</v>
      </c>
      <c r="G387" s="15"/>
      <c r="H387" s="205">
        <v>1</v>
      </c>
      <c r="I387" s="206"/>
      <c r="J387" s="15"/>
      <c r="K387" s="15"/>
      <c r="L387" s="202"/>
      <c r="M387" s="207"/>
      <c r="N387" s="208"/>
      <c r="O387" s="208"/>
      <c r="P387" s="208"/>
      <c r="Q387" s="208"/>
      <c r="R387" s="208"/>
      <c r="S387" s="208"/>
      <c r="T387" s="209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03" t="s">
        <v>139</v>
      </c>
      <c r="AU387" s="203" t="s">
        <v>86</v>
      </c>
      <c r="AV387" s="15" t="s">
        <v>137</v>
      </c>
      <c r="AW387" s="15" t="s">
        <v>32</v>
      </c>
      <c r="AX387" s="15" t="s">
        <v>84</v>
      </c>
      <c r="AY387" s="203" t="s">
        <v>130</v>
      </c>
    </row>
    <row r="388" s="2" customFormat="1" ht="37.8" customHeight="1">
      <c r="A388" s="37"/>
      <c r="B388" s="171"/>
      <c r="C388" s="210" t="s">
        <v>421</v>
      </c>
      <c r="D388" s="210" t="s">
        <v>187</v>
      </c>
      <c r="E388" s="211" t="s">
        <v>422</v>
      </c>
      <c r="F388" s="212" t="s">
        <v>423</v>
      </c>
      <c r="G388" s="213" t="s">
        <v>181</v>
      </c>
      <c r="H388" s="214">
        <v>1</v>
      </c>
      <c r="I388" s="215"/>
      <c r="J388" s="216">
        <f>ROUND(I388*H388,2)</f>
        <v>0</v>
      </c>
      <c r="K388" s="217"/>
      <c r="L388" s="218"/>
      <c r="M388" s="219" t="s">
        <v>1</v>
      </c>
      <c r="N388" s="220" t="s">
        <v>41</v>
      </c>
      <c r="O388" s="76"/>
      <c r="P388" s="182">
        <f>O388*H388</f>
        <v>0</v>
      </c>
      <c r="Q388" s="182">
        <v>0.01553</v>
      </c>
      <c r="R388" s="182">
        <f>Q388*H388</f>
        <v>0.01553</v>
      </c>
      <c r="S388" s="182">
        <v>0</v>
      </c>
      <c r="T388" s="183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4" t="s">
        <v>322</v>
      </c>
      <c r="AT388" s="184" t="s">
        <v>187</v>
      </c>
      <c r="AU388" s="184" t="s">
        <v>86</v>
      </c>
      <c r="AY388" s="18" t="s">
        <v>130</v>
      </c>
      <c r="BE388" s="185">
        <f>IF(N388="základní",J388,0)</f>
        <v>0</v>
      </c>
      <c r="BF388" s="185">
        <f>IF(N388="snížená",J388,0)</f>
        <v>0</v>
      </c>
      <c r="BG388" s="185">
        <f>IF(N388="zákl. přenesená",J388,0)</f>
        <v>0</v>
      </c>
      <c r="BH388" s="185">
        <f>IF(N388="sníž. přenesená",J388,0)</f>
        <v>0</v>
      </c>
      <c r="BI388" s="185">
        <f>IF(N388="nulová",J388,0)</f>
        <v>0</v>
      </c>
      <c r="BJ388" s="18" t="s">
        <v>84</v>
      </c>
      <c r="BK388" s="185">
        <f>ROUND(I388*H388,2)</f>
        <v>0</v>
      </c>
      <c r="BL388" s="18" t="s">
        <v>244</v>
      </c>
      <c r="BM388" s="184" t="s">
        <v>424</v>
      </c>
    </row>
    <row r="389" s="2" customFormat="1" ht="24.15" customHeight="1">
      <c r="A389" s="37"/>
      <c r="B389" s="171"/>
      <c r="C389" s="172" t="s">
        <v>425</v>
      </c>
      <c r="D389" s="172" t="s">
        <v>133</v>
      </c>
      <c r="E389" s="173" t="s">
        <v>426</v>
      </c>
      <c r="F389" s="174" t="s">
        <v>427</v>
      </c>
      <c r="G389" s="175" t="s">
        <v>181</v>
      </c>
      <c r="H389" s="176">
        <v>1</v>
      </c>
      <c r="I389" s="177"/>
      <c r="J389" s="178">
        <f>ROUND(I389*H389,2)</f>
        <v>0</v>
      </c>
      <c r="K389" s="179"/>
      <c r="L389" s="38"/>
      <c r="M389" s="180" t="s">
        <v>1</v>
      </c>
      <c r="N389" s="181" t="s">
        <v>41</v>
      </c>
      <c r="O389" s="76"/>
      <c r="P389" s="182">
        <f>O389*H389</f>
        <v>0</v>
      </c>
      <c r="Q389" s="182">
        <v>0.020820000000000002</v>
      </c>
      <c r="R389" s="182">
        <f>Q389*H389</f>
        <v>0.020820000000000002</v>
      </c>
      <c r="S389" s="182">
        <v>0</v>
      </c>
      <c r="T389" s="183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84" t="s">
        <v>244</v>
      </c>
      <c r="AT389" s="184" t="s">
        <v>133</v>
      </c>
      <c r="AU389" s="184" t="s">
        <v>86</v>
      </c>
      <c r="AY389" s="18" t="s">
        <v>130</v>
      </c>
      <c r="BE389" s="185">
        <f>IF(N389="základní",J389,0)</f>
        <v>0</v>
      </c>
      <c r="BF389" s="185">
        <f>IF(N389="snížená",J389,0)</f>
        <v>0</v>
      </c>
      <c r="BG389" s="185">
        <f>IF(N389="zákl. přenesená",J389,0)</f>
        <v>0</v>
      </c>
      <c r="BH389" s="185">
        <f>IF(N389="sníž. přenesená",J389,0)</f>
        <v>0</v>
      </c>
      <c r="BI389" s="185">
        <f>IF(N389="nulová",J389,0)</f>
        <v>0</v>
      </c>
      <c r="BJ389" s="18" t="s">
        <v>84</v>
      </c>
      <c r="BK389" s="185">
        <f>ROUND(I389*H389,2)</f>
        <v>0</v>
      </c>
      <c r="BL389" s="18" t="s">
        <v>244</v>
      </c>
      <c r="BM389" s="184" t="s">
        <v>428</v>
      </c>
    </row>
    <row r="390" s="13" customFormat="1">
      <c r="A390" s="13"/>
      <c r="B390" s="186"/>
      <c r="C390" s="13"/>
      <c r="D390" s="187" t="s">
        <v>139</v>
      </c>
      <c r="E390" s="188" t="s">
        <v>1</v>
      </c>
      <c r="F390" s="189" t="s">
        <v>429</v>
      </c>
      <c r="G390" s="13"/>
      <c r="H390" s="188" t="s">
        <v>1</v>
      </c>
      <c r="I390" s="190"/>
      <c r="J390" s="13"/>
      <c r="K390" s="13"/>
      <c r="L390" s="186"/>
      <c r="M390" s="191"/>
      <c r="N390" s="192"/>
      <c r="O390" s="192"/>
      <c r="P390" s="192"/>
      <c r="Q390" s="192"/>
      <c r="R390" s="192"/>
      <c r="S390" s="192"/>
      <c r="T390" s="19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8" t="s">
        <v>139</v>
      </c>
      <c r="AU390" s="188" t="s">
        <v>86</v>
      </c>
      <c r="AV390" s="13" t="s">
        <v>84</v>
      </c>
      <c r="AW390" s="13" t="s">
        <v>32</v>
      </c>
      <c r="AX390" s="13" t="s">
        <v>76</v>
      </c>
      <c r="AY390" s="188" t="s">
        <v>130</v>
      </c>
    </row>
    <row r="391" s="13" customFormat="1">
      <c r="A391" s="13"/>
      <c r="B391" s="186"/>
      <c r="C391" s="13"/>
      <c r="D391" s="187" t="s">
        <v>139</v>
      </c>
      <c r="E391" s="188" t="s">
        <v>1</v>
      </c>
      <c r="F391" s="189" t="s">
        <v>416</v>
      </c>
      <c r="G391" s="13"/>
      <c r="H391" s="188" t="s">
        <v>1</v>
      </c>
      <c r="I391" s="190"/>
      <c r="J391" s="13"/>
      <c r="K391" s="13"/>
      <c r="L391" s="186"/>
      <c r="M391" s="191"/>
      <c r="N391" s="192"/>
      <c r="O391" s="192"/>
      <c r="P391" s="192"/>
      <c r="Q391" s="192"/>
      <c r="R391" s="192"/>
      <c r="S391" s="192"/>
      <c r="T391" s="19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8" t="s">
        <v>139</v>
      </c>
      <c r="AU391" s="188" t="s">
        <v>86</v>
      </c>
      <c r="AV391" s="13" t="s">
        <v>84</v>
      </c>
      <c r="AW391" s="13" t="s">
        <v>32</v>
      </c>
      <c r="AX391" s="13" t="s">
        <v>76</v>
      </c>
      <c r="AY391" s="188" t="s">
        <v>130</v>
      </c>
    </row>
    <row r="392" s="14" customFormat="1">
      <c r="A392" s="14"/>
      <c r="B392" s="194"/>
      <c r="C392" s="14"/>
      <c r="D392" s="187" t="s">
        <v>139</v>
      </c>
      <c r="E392" s="195" t="s">
        <v>1</v>
      </c>
      <c r="F392" s="196" t="s">
        <v>84</v>
      </c>
      <c r="G392" s="14"/>
      <c r="H392" s="197">
        <v>1</v>
      </c>
      <c r="I392" s="198"/>
      <c r="J392" s="14"/>
      <c r="K392" s="14"/>
      <c r="L392" s="194"/>
      <c r="M392" s="199"/>
      <c r="N392" s="200"/>
      <c r="O392" s="200"/>
      <c r="P392" s="200"/>
      <c r="Q392" s="200"/>
      <c r="R392" s="200"/>
      <c r="S392" s="200"/>
      <c r="T392" s="201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5" t="s">
        <v>139</v>
      </c>
      <c r="AU392" s="195" t="s">
        <v>86</v>
      </c>
      <c r="AV392" s="14" t="s">
        <v>86</v>
      </c>
      <c r="AW392" s="14" t="s">
        <v>32</v>
      </c>
      <c r="AX392" s="14" t="s">
        <v>76</v>
      </c>
      <c r="AY392" s="195" t="s">
        <v>130</v>
      </c>
    </row>
    <row r="393" s="15" customFormat="1">
      <c r="A393" s="15"/>
      <c r="B393" s="202"/>
      <c r="C393" s="15"/>
      <c r="D393" s="187" t="s">
        <v>139</v>
      </c>
      <c r="E393" s="203" t="s">
        <v>1</v>
      </c>
      <c r="F393" s="204" t="s">
        <v>143</v>
      </c>
      <c r="G393" s="15"/>
      <c r="H393" s="205">
        <v>1</v>
      </c>
      <c r="I393" s="206"/>
      <c r="J393" s="15"/>
      <c r="K393" s="15"/>
      <c r="L393" s="202"/>
      <c r="M393" s="207"/>
      <c r="N393" s="208"/>
      <c r="O393" s="208"/>
      <c r="P393" s="208"/>
      <c r="Q393" s="208"/>
      <c r="R393" s="208"/>
      <c r="S393" s="208"/>
      <c r="T393" s="209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03" t="s">
        <v>139</v>
      </c>
      <c r="AU393" s="203" t="s">
        <v>86</v>
      </c>
      <c r="AV393" s="15" t="s">
        <v>137</v>
      </c>
      <c r="AW393" s="15" t="s">
        <v>32</v>
      </c>
      <c r="AX393" s="15" t="s">
        <v>84</v>
      </c>
      <c r="AY393" s="203" t="s">
        <v>130</v>
      </c>
    </row>
    <row r="394" s="2" customFormat="1" ht="33" customHeight="1">
      <c r="A394" s="37"/>
      <c r="B394" s="171"/>
      <c r="C394" s="172" t="s">
        <v>430</v>
      </c>
      <c r="D394" s="172" t="s">
        <v>133</v>
      </c>
      <c r="E394" s="173" t="s">
        <v>431</v>
      </c>
      <c r="F394" s="174" t="s">
        <v>432</v>
      </c>
      <c r="G394" s="175" t="s">
        <v>286</v>
      </c>
      <c r="H394" s="221"/>
      <c r="I394" s="177"/>
      <c r="J394" s="178">
        <f>ROUND(I394*H394,2)</f>
        <v>0</v>
      </c>
      <c r="K394" s="179"/>
      <c r="L394" s="38"/>
      <c r="M394" s="180" t="s">
        <v>1</v>
      </c>
      <c r="N394" s="181" t="s">
        <v>41</v>
      </c>
      <c r="O394" s="76"/>
      <c r="P394" s="182">
        <f>O394*H394</f>
        <v>0</v>
      </c>
      <c r="Q394" s="182">
        <v>0</v>
      </c>
      <c r="R394" s="182">
        <f>Q394*H394</f>
        <v>0</v>
      </c>
      <c r="S394" s="182">
        <v>0</v>
      </c>
      <c r="T394" s="183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84" t="s">
        <v>244</v>
      </c>
      <c r="AT394" s="184" t="s">
        <v>133</v>
      </c>
      <c r="AU394" s="184" t="s">
        <v>86</v>
      </c>
      <c r="AY394" s="18" t="s">
        <v>130</v>
      </c>
      <c r="BE394" s="185">
        <f>IF(N394="základní",J394,0)</f>
        <v>0</v>
      </c>
      <c r="BF394" s="185">
        <f>IF(N394="snížená",J394,0)</f>
        <v>0</v>
      </c>
      <c r="BG394" s="185">
        <f>IF(N394="zákl. přenesená",J394,0)</f>
        <v>0</v>
      </c>
      <c r="BH394" s="185">
        <f>IF(N394="sníž. přenesená",J394,0)</f>
        <v>0</v>
      </c>
      <c r="BI394" s="185">
        <f>IF(N394="nulová",J394,0)</f>
        <v>0</v>
      </c>
      <c r="BJ394" s="18" t="s">
        <v>84</v>
      </c>
      <c r="BK394" s="185">
        <f>ROUND(I394*H394,2)</f>
        <v>0</v>
      </c>
      <c r="BL394" s="18" t="s">
        <v>244</v>
      </c>
      <c r="BM394" s="184" t="s">
        <v>433</v>
      </c>
    </row>
    <row r="395" s="12" customFormat="1" ht="22.8" customHeight="1">
      <c r="A395" s="12"/>
      <c r="B395" s="158"/>
      <c r="C395" s="12"/>
      <c r="D395" s="159" t="s">
        <v>75</v>
      </c>
      <c r="E395" s="169" t="s">
        <v>434</v>
      </c>
      <c r="F395" s="169" t="s">
        <v>435</v>
      </c>
      <c r="G395" s="12"/>
      <c r="H395" s="12"/>
      <c r="I395" s="161"/>
      <c r="J395" s="170">
        <f>BK395</f>
        <v>0</v>
      </c>
      <c r="K395" s="12"/>
      <c r="L395" s="158"/>
      <c r="M395" s="163"/>
      <c r="N395" s="164"/>
      <c r="O395" s="164"/>
      <c r="P395" s="165">
        <f>SUM(P396:P410)</f>
        <v>0</v>
      </c>
      <c r="Q395" s="164"/>
      <c r="R395" s="165">
        <f>SUM(R396:R410)</f>
        <v>0</v>
      </c>
      <c r="S395" s="164"/>
      <c r="T395" s="166">
        <f>SUM(T396:T410)</f>
        <v>0.048000000000000001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59" t="s">
        <v>86</v>
      </c>
      <c r="AT395" s="167" t="s">
        <v>75</v>
      </c>
      <c r="AU395" s="167" t="s">
        <v>84</v>
      </c>
      <c r="AY395" s="159" t="s">
        <v>130</v>
      </c>
      <c r="BK395" s="168">
        <f>SUM(BK396:BK410)</f>
        <v>0</v>
      </c>
    </row>
    <row r="396" s="2" customFormat="1" ht="24.15" customHeight="1">
      <c r="A396" s="37"/>
      <c r="B396" s="171"/>
      <c r="C396" s="172" t="s">
        <v>436</v>
      </c>
      <c r="D396" s="172" t="s">
        <v>133</v>
      </c>
      <c r="E396" s="173" t="s">
        <v>437</v>
      </c>
      <c r="F396" s="174" t="s">
        <v>438</v>
      </c>
      <c r="G396" s="175" t="s">
        <v>181</v>
      </c>
      <c r="H396" s="176">
        <v>2</v>
      </c>
      <c r="I396" s="177"/>
      <c r="J396" s="178">
        <f>ROUND(I396*H396,2)</f>
        <v>0</v>
      </c>
      <c r="K396" s="179"/>
      <c r="L396" s="38"/>
      <c r="M396" s="180" t="s">
        <v>1</v>
      </c>
      <c r="N396" s="181" t="s">
        <v>41</v>
      </c>
      <c r="O396" s="76"/>
      <c r="P396" s="182">
        <f>O396*H396</f>
        <v>0</v>
      </c>
      <c r="Q396" s="182">
        <v>0</v>
      </c>
      <c r="R396" s="182">
        <f>Q396*H396</f>
        <v>0</v>
      </c>
      <c r="S396" s="182">
        <v>0.024</v>
      </c>
      <c r="T396" s="183">
        <f>S396*H396</f>
        <v>0.048000000000000001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4" t="s">
        <v>244</v>
      </c>
      <c r="AT396" s="184" t="s">
        <v>133</v>
      </c>
      <c r="AU396" s="184" t="s">
        <v>86</v>
      </c>
      <c r="AY396" s="18" t="s">
        <v>130</v>
      </c>
      <c r="BE396" s="185">
        <f>IF(N396="základní",J396,0)</f>
        <v>0</v>
      </c>
      <c r="BF396" s="185">
        <f>IF(N396="snížená",J396,0)</f>
        <v>0</v>
      </c>
      <c r="BG396" s="185">
        <f>IF(N396="zákl. přenesená",J396,0)</f>
        <v>0</v>
      </c>
      <c r="BH396" s="185">
        <f>IF(N396="sníž. přenesená",J396,0)</f>
        <v>0</v>
      </c>
      <c r="BI396" s="185">
        <f>IF(N396="nulová",J396,0)</f>
        <v>0</v>
      </c>
      <c r="BJ396" s="18" t="s">
        <v>84</v>
      </c>
      <c r="BK396" s="185">
        <f>ROUND(I396*H396,2)</f>
        <v>0</v>
      </c>
      <c r="BL396" s="18" t="s">
        <v>244</v>
      </c>
      <c r="BM396" s="184" t="s">
        <v>439</v>
      </c>
    </row>
    <row r="397" s="13" customFormat="1">
      <c r="A397" s="13"/>
      <c r="B397" s="186"/>
      <c r="C397" s="13"/>
      <c r="D397" s="187" t="s">
        <v>139</v>
      </c>
      <c r="E397" s="188" t="s">
        <v>1</v>
      </c>
      <c r="F397" s="189" t="s">
        <v>440</v>
      </c>
      <c r="G397" s="13"/>
      <c r="H397" s="188" t="s">
        <v>1</v>
      </c>
      <c r="I397" s="190"/>
      <c r="J397" s="13"/>
      <c r="K397" s="13"/>
      <c r="L397" s="186"/>
      <c r="M397" s="191"/>
      <c r="N397" s="192"/>
      <c r="O397" s="192"/>
      <c r="P397" s="192"/>
      <c r="Q397" s="192"/>
      <c r="R397" s="192"/>
      <c r="S397" s="192"/>
      <c r="T397" s="19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8" t="s">
        <v>139</v>
      </c>
      <c r="AU397" s="188" t="s">
        <v>86</v>
      </c>
      <c r="AV397" s="13" t="s">
        <v>84</v>
      </c>
      <c r="AW397" s="13" t="s">
        <v>32</v>
      </c>
      <c r="AX397" s="13" t="s">
        <v>76</v>
      </c>
      <c r="AY397" s="188" t="s">
        <v>130</v>
      </c>
    </row>
    <row r="398" s="14" customFormat="1">
      <c r="A398" s="14"/>
      <c r="B398" s="194"/>
      <c r="C398" s="14"/>
      <c r="D398" s="187" t="s">
        <v>139</v>
      </c>
      <c r="E398" s="195" t="s">
        <v>1</v>
      </c>
      <c r="F398" s="196" t="s">
        <v>84</v>
      </c>
      <c r="G398" s="14"/>
      <c r="H398" s="197">
        <v>1</v>
      </c>
      <c r="I398" s="198"/>
      <c r="J398" s="14"/>
      <c r="K398" s="14"/>
      <c r="L398" s="194"/>
      <c r="M398" s="199"/>
      <c r="N398" s="200"/>
      <c r="O398" s="200"/>
      <c r="P398" s="200"/>
      <c r="Q398" s="200"/>
      <c r="R398" s="200"/>
      <c r="S398" s="200"/>
      <c r="T398" s="201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95" t="s">
        <v>139</v>
      </c>
      <c r="AU398" s="195" t="s">
        <v>86</v>
      </c>
      <c r="AV398" s="14" t="s">
        <v>86</v>
      </c>
      <c r="AW398" s="14" t="s">
        <v>32</v>
      </c>
      <c r="AX398" s="14" t="s">
        <v>76</v>
      </c>
      <c r="AY398" s="195" t="s">
        <v>130</v>
      </c>
    </row>
    <row r="399" s="13" customFormat="1">
      <c r="A399" s="13"/>
      <c r="B399" s="186"/>
      <c r="C399" s="13"/>
      <c r="D399" s="187" t="s">
        <v>139</v>
      </c>
      <c r="E399" s="188" t="s">
        <v>1</v>
      </c>
      <c r="F399" s="189" t="s">
        <v>441</v>
      </c>
      <c r="G399" s="13"/>
      <c r="H399" s="188" t="s">
        <v>1</v>
      </c>
      <c r="I399" s="190"/>
      <c r="J399" s="13"/>
      <c r="K399" s="13"/>
      <c r="L399" s="186"/>
      <c r="M399" s="191"/>
      <c r="N399" s="192"/>
      <c r="O399" s="192"/>
      <c r="P399" s="192"/>
      <c r="Q399" s="192"/>
      <c r="R399" s="192"/>
      <c r="S399" s="192"/>
      <c r="T399" s="19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8" t="s">
        <v>139</v>
      </c>
      <c r="AU399" s="188" t="s">
        <v>86</v>
      </c>
      <c r="AV399" s="13" t="s">
        <v>84</v>
      </c>
      <c r="AW399" s="13" t="s">
        <v>32</v>
      </c>
      <c r="AX399" s="13" t="s">
        <v>76</v>
      </c>
      <c r="AY399" s="188" t="s">
        <v>130</v>
      </c>
    </row>
    <row r="400" s="14" customFormat="1">
      <c r="A400" s="14"/>
      <c r="B400" s="194"/>
      <c r="C400" s="14"/>
      <c r="D400" s="187" t="s">
        <v>139</v>
      </c>
      <c r="E400" s="195" t="s">
        <v>1</v>
      </c>
      <c r="F400" s="196" t="s">
        <v>84</v>
      </c>
      <c r="G400" s="14"/>
      <c r="H400" s="197">
        <v>1</v>
      </c>
      <c r="I400" s="198"/>
      <c r="J400" s="14"/>
      <c r="K400" s="14"/>
      <c r="L400" s="194"/>
      <c r="M400" s="199"/>
      <c r="N400" s="200"/>
      <c r="O400" s="200"/>
      <c r="P400" s="200"/>
      <c r="Q400" s="200"/>
      <c r="R400" s="200"/>
      <c r="S400" s="200"/>
      <c r="T400" s="20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195" t="s">
        <v>139</v>
      </c>
      <c r="AU400" s="195" t="s">
        <v>86</v>
      </c>
      <c r="AV400" s="14" t="s">
        <v>86</v>
      </c>
      <c r="AW400" s="14" t="s">
        <v>32</v>
      </c>
      <c r="AX400" s="14" t="s">
        <v>76</v>
      </c>
      <c r="AY400" s="195" t="s">
        <v>130</v>
      </c>
    </row>
    <row r="401" s="15" customFormat="1">
      <c r="A401" s="15"/>
      <c r="B401" s="202"/>
      <c r="C401" s="15"/>
      <c r="D401" s="187" t="s">
        <v>139</v>
      </c>
      <c r="E401" s="203" t="s">
        <v>1</v>
      </c>
      <c r="F401" s="204" t="s">
        <v>143</v>
      </c>
      <c r="G401" s="15"/>
      <c r="H401" s="205">
        <v>2</v>
      </c>
      <c r="I401" s="206"/>
      <c r="J401" s="15"/>
      <c r="K401" s="15"/>
      <c r="L401" s="202"/>
      <c r="M401" s="207"/>
      <c r="N401" s="208"/>
      <c r="O401" s="208"/>
      <c r="P401" s="208"/>
      <c r="Q401" s="208"/>
      <c r="R401" s="208"/>
      <c r="S401" s="208"/>
      <c r="T401" s="209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03" t="s">
        <v>139</v>
      </c>
      <c r="AU401" s="203" t="s">
        <v>86</v>
      </c>
      <c r="AV401" s="15" t="s">
        <v>137</v>
      </c>
      <c r="AW401" s="15" t="s">
        <v>32</v>
      </c>
      <c r="AX401" s="15" t="s">
        <v>84</v>
      </c>
      <c r="AY401" s="203" t="s">
        <v>130</v>
      </c>
    </row>
    <row r="402" s="2" customFormat="1" ht="49.05" customHeight="1">
      <c r="A402" s="37"/>
      <c r="B402" s="171"/>
      <c r="C402" s="172" t="s">
        <v>442</v>
      </c>
      <c r="D402" s="172" t="s">
        <v>133</v>
      </c>
      <c r="E402" s="173" t="s">
        <v>443</v>
      </c>
      <c r="F402" s="174" t="s">
        <v>444</v>
      </c>
      <c r="G402" s="175" t="s">
        <v>277</v>
      </c>
      <c r="H402" s="176">
        <v>1</v>
      </c>
      <c r="I402" s="177"/>
      <c r="J402" s="178">
        <f>ROUND(I402*H402,2)</f>
        <v>0</v>
      </c>
      <c r="K402" s="179"/>
      <c r="L402" s="38"/>
      <c r="M402" s="180" t="s">
        <v>1</v>
      </c>
      <c r="N402" s="181" t="s">
        <v>41</v>
      </c>
      <c r="O402" s="76"/>
      <c r="P402" s="182">
        <f>O402*H402</f>
        <v>0</v>
      </c>
      <c r="Q402" s="182">
        <v>0</v>
      </c>
      <c r="R402" s="182">
        <f>Q402*H402</f>
        <v>0</v>
      </c>
      <c r="S402" s="182">
        <v>0</v>
      </c>
      <c r="T402" s="183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4" t="s">
        <v>244</v>
      </c>
      <c r="AT402" s="184" t="s">
        <v>133</v>
      </c>
      <c r="AU402" s="184" t="s">
        <v>86</v>
      </c>
      <c r="AY402" s="18" t="s">
        <v>130</v>
      </c>
      <c r="BE402" s="185">
        <f>IF(N402="základní",J402,0)</f>
        <v>0</v>
      </c>
      <c r="BF402" s="185">
        <f>IF(N402="snížená",J402,0)</f>
        <v>0</v>
      </c>
      <c r="BG402" s="185">
        <f>IF(N402="zákl. přenesená",J402,0)</f>
        <v>0</v>
      </c>
      <c r="BH402" s="185">
        <f>IF(N402="sníž. přenesená",J402,0)</f>
        <v>0</v>
      </c>
      <c r="BI402" s="185">
        <f>IF(N402="nulová",J402,0)</f>
        <v>0</v>
      </c>
      <c r="BJ402" s="18" t="s">
        <v>84</v>
      </c>
      <c r="BK402" s="185">
        <f>ROUND(I402*H402,2)</f>
        <v>0</v>
      </c>
      <c r="BL402" s="18" t="s">
        <v>244</v>
      </c>
      <c r="BM402" s="184" t="s">
        <v>445</v>
      </c>
    </row>
    <row r="403" s="13" customFormat="1">
      <c r="A403" s="13"/>
      <c r="B403" s="186"/>
      <c r="C403" s="13"/>
      <c r="D403" s="187" t="s">
        <v>139</v>
      </c>
      <c r="E403" s="188" t="s">
        <v>1</v>
      </c>
      <c r="F403" s="189" t="s">
        <v>446</v>
      </c>
      <c r="G403" s="13"/>
      <c r="H403" s="188" t="s">
        <v>1</v>
      </c>
      <c r="I403" s="190"/>
      <c r="J403" s="13"/>
      <c r="K403" s="13"/>
      <c r="L403" s="186"/>
      <c r="M403" s="191"/>
      <c r="N403" s="192"/>
      <c r="O403" s="192"/>
      <c r="P403" s="192"/>
      <c r="Q403" s="192"/>
      <c r="R403" s="192"/>
      <c r="S403" s="192"/>
      <c r="T403" s="19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8" t="s">
        <v>139</v>
      </c>
      <c r="AU403" s="188" t="s">
        <v>86</v>
      </c>
      <c r="AV403" s="13" t="s">
        <v>84</v>
      </c>
      <c r="AW403" s="13" t="s">
        <v>32</v>
      </c>
      <c r="AX403" s="13" t="s">
        <v>76</v>
      </c>
      <c r="AY403" s="188" t="s">
        <v>130</v>
      </c>
    </row>
    <row r="404" s="14" customFormat="1">
      <c r="A404" s="14"/>
      <c r="B404" s="194"/>
      <c r="C404" s="14"/>
      <c r="D404" s="187" t="s">
        <v>139</v>
      </c>
      <c r="E404" s="195" t="s">
        <v>1</v>
      </c>
      <c r="F404" s="196" t="s">
        <v>84</v>
      </c>
      <c r="G404" s="14"/>
      <c r="H404" s="197">
        <v>1</v>
      </c>
      <c r="I404" s="198"/>
      <c r="J404" s="14"/>
      <c r="K404" s="14"/>
      <c r="L404" s="194"/>
      <c r="M404" s="199"/>
      <c r="N404" s="200"/>
      <c r="O404" s="200"/>
      <c r="P404" s="200"/>
      <c r="Q404" s="200"/>
      <c r="R404" s="200"/>
      <c r="S404" s="200"/>
      <c r="T404" s="20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195" t="s">
        <v>139</v>
      </c>
      <c r="AU404" s="195" t="s">
        <v>86</v>
      </c>
      <c r="AV404" s="14" t="s">
        <v>86</v>
      </c>
      <c r="AW404" s="14" t="s">
        <v>32</v>
      </c>
      <c r="AX404" s="14" t="s">
        <v>76</v>
      </c>
      <c r="AY404" s="195" t="s">
        <v>130</v>
      </c>
    </row>
    <row r="405" s="15" customFormat="1">
      <c r="A405" s="15"/>
      <c r="B405" s="202"/>
      <c r="C405" s="15"/>
      <c r="D405" s="187" t="s">
        <v>139</v>
      </c>
      <c r="E405" s="203" t="s">
        <v>1</v>
      </c>
      <c r="F405" s="204" t="s">
        <v>143</v>
      </c>
      <c r="G405" s="15"/>
      <c r="H405" s="205">
        <v>1</v>
      </c>
      <c r="I405" s="206"/>
      <c r="J405" s="15"/>
      <c r="K405" s="15"/>
      <c r="L405" s="202"/>
      <c r="M405" s="207"/>
      <c r="N405" s="208"/>
      <c r="O405" s="208"/>
      <c r="P405" s="208"/>
      <c r="Q405" s="208"/>
      <c r="R405" s="208"/>
      <c r="S405" s="208"/>
      <c r="T405" s="209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03" t="s">
        <v>139</v>
      </c>
      <c r="AU405" s="203" t="s">
        <v>86</v>
      </c>
      <c r="AV405" s="15" t="s">
        <v>137</v>
      </c>
      <c r="AW405" s="15" t="s">
        <v>32</v>
      </c>
      <c r="AX405" s="15" t="s">
        <v>84</v>
      </c>
      <c r="AY405" s="203" t="s">
        <v>130</v>
      </c>
    </row>
    <row r="406" s="2" customFormat="1" ht="37.8" customHeight="1">
      <c r="A406" s="37"/>
      <c r="B406" s="171"/>
      <c r="C406" s="172" t="s">
        <v>447</v>
      </c>
      <c r="D406" s="172" t="s">
        <v>133</v>
      </c>
      <c r="E406" s="173" t="s">
        <v>448</v>
      </c>
      <c r="F406" s="174" t="s">
        <v>449</v>
      </c>
      <c r="G406" s="175" t="s">
        <v>277</v>
      </c>
      <c r="H406" s="176">
        <v>3</v>
      </c>
      <c r="I406" s="177"/>
      <c r="J406" s="178">
        <f>ROUND(I406*H406,2)</f>
        <v>0</v>
      </c>
      <c r="K406" s="179"/>
      <c r="L406" s="38"/>
      <c r="M406" s="180" t="s">
        <v>1</v>
      </c>
      <c r="N406" s="181" t="s">
        <v>41</v>
      </c>
      <c r="O406" s="76"/>
      <c r="P406" s="182">
        <f>O406*H406</f>
        <v>0</v>
      </c>
      <c r="Q406" s="182">
        <v>0</v>
      </c>
      <c r="R406" s="182">
        <f>Q406*H406</f>
        <v>0</v>
      </c>
      <c r="S406" s="182">
        <v>0</v>
      </c>
      <c r="T406" s="183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84" t="s">
        <v>244</v>
      </c>
      <c r="AT406" s="184" t="s">
        <v>133</v>
      </c>
      <c r="AU406" s="184" t="s">
        <v>86</v>
      </c>
      <c r="AY406" s="18" t="s">
        <v>130</v>
      </c>
      <c r="BE406" s="185">
        <f>IF(N406="základní",J406,0)</f>
        <v>0</v>
      </c>
      <c r="BF406" s="185">
        <f>IF(N406="snížená",J406,0)</f>
        <v>0</v>
      </c>
      <c r="BG406" s="185">
        <f>IF(N406="zákl. přenesená",J406,0)</f>
        <v>0</v>
      </c>
      <c r="BH406" s="185">
        <f>IF(N406="sníž. přenesená",J406,0)</f>
        <v>0</v>
      </c>
      <c r="BI406" s="185">
        <f>IF(N406="nulová",J406,0)</f>
        <v>0</v>
      </c>
      <c r="BJ406" s="18" t="s">
        <v>84</v>
      </c>
      <c r="BK406" s="185">
        <f>ROUND(I406*H406,2)</f>
        <v>0</v>
      </c>
      <c r="BL406" s="18" t="s">
        <v>244</v>
      </c>
      <c r="BM406" s="184" t="s">
        <v>450</v>
      </c>
    </row>
    <row r="407" s="13" customFormat="1">
      <c r="A407" s="13"/>
      <c r="B407" s="186"/>
      <c r="C407" s="13"/>
      <c r="D407" s="187" t="s">
        <v>139</v>
      </c>
      <c r="E407" s="188" t="s">
        <v>1</v>
      </c>
      <c r="F407" s="189" t="s">
        <v>183</v>
      </c>
      <c r="G407" s="13"/>
      <c r="H407" s="188" t="s">
        <v>1</v>
      </c>
      <c r="I407" s="190"/>
      <c r="J407" s="13"/>
      <c r="K407" s="13"/>
      <c r="L407" s="186"/>
      <c r="M407" s="191"/>
      <c r="N407" s="192"/>
      <c r="O407" s="192"/>
      <c r="P407" s="192"/>
      <c r="Q407" s="192"/>
      <c r="R407" s="192"/>
      <c r="S407" s="192"/>
      <c r="T407" s="19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88" t="s">
        <v>139</v>
      </c>
      <c r="AU407" s="188" t="s">
        <v>86</v>
      </c>
      <c r="AV407" s="13" t="s">
        <v>84</v>
      </c>
      <c r="AW407" s="13" t="s">
        <v>32</v>
      </c>
      <c r="AX407" s="13" t="s">
        <v>76</v>
      </c>
      <c r="AY407" s="188" t="s">
        <v>130</v>
      </c>
    </row>
    <row r="408" s="14" customFormat="1">
      <c r="A408" s="14"/>
      <c r="B408" s="194"/>
      <c r="C408" s="14"/>
      <c r="D408" s="187" t="s">
        <v>139</v>
      </c>
      <c r="E408" s="195" t="s">
        <v>1</v>
      </c>
      <c r="F408" s="196" t="s">
        <v>451</v>
      </c>
      <c r="G408" s="14"/>
      <c r="H408" s="197">
        <v>3</v>
      </c>
      <c r="I408" s="198"/>
      <c r="J408" s="14"/>
      <c r="K408" s="14"/>
      <c r="L408" s="194"/>
      <c r="M408" s="199"/>
      <c r="N408" s="200"/>
      <c r="O408" s="200"/>
      <c r="P408" s="200"/>
      <c r="Q408" s="200"/>
      <c r="R408" s="200"/>
      <c r="S408" s="200"/>
      <c r="T408" s="201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5" t="s">
        <v>139</v>
      </c>
      <c r="AU408" s="195" t="s">
        <v>86</v>
      </c>
      <c r="AV408" s="14" t="s">
        <v>86</v>
      </c>
      <c r="AW408" s="14" t="s">
        <v>32</v>
      </c>
      <c r="AX408" s="14" t="s">
        <v>76</v>
      </c>
      <c r="AY408" s="195" t="s">
        <v>130</v>
      </c>
    </row>
    <row r="409" s="15" customFormat="1">
      <c r="A409" s="15"/>
      <c r="B409" s="202"/>
      <c r="C409" s="15"/>
      <c r="D409" s="187" t="s">
        <v>139</v>
      </c>
      <c r="E409" s="203" t="s">
        <v>1</v>
      </c>
      <c r="F409" s="204" t="s">
        <v>143</v>
      </c>
      <c r="G409" s="15"/>
      <c r="H409" s="205">
        <v>3</v>
      </c>
      <c r="I409" s="206"/>
      <c r="J409" s="15"/>
      <c r="K409" s="15"/>
      <c r="L409" s="202"/>
      <c r="M409" s="207"/>
      <c r="N409" s="208"/>
      <c r="O409" s="208"/>
      <c r="P409" s="208"/>
      <c r="Q409" s="208"/>
      <c r="R409" s="208"/>
      <c r="S409" s="208"/>
      <c r="T409" s="209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03" t="s">
        <v>139</v>
      </c>
      <c r="AU409" s="203" t="s">
        <v>86</v>
      </c>
      <c r="AV409" s="15" t="s">
        <v>137</v>
      </c>
      <c r="AW409" s="15" t="s">
        <v>32</v>
      </c>
      <c r="AX409" s="15" t="s">
        <v>84</v>
      </c>
      <c r="AY409" s="203" t="s">
        <v>130</v>
      </c>
    </row>
    <row r="410" s="2" customFormat="1" ht="24.15" customHeight="1">
      <c r="A410" s="37"/>
      <c r="B410" s="171"/>
      <c r="C410" s="172" t="s">
        <v>452</v>
      </c>
      <c r="D410" s="172" t="s">
        <v>133</v>
      </c>
      <c r="E410" s="173" t="s">
        <v>453</v>
      </c>
      <c r="F410" s="174" t="s">
        <v>454</v>
      </c>
      <c r="G410" s="175" t="s">
        <v>286</v>
      </c>
      <c r="H410" s="221"/>
      <c r="I410" s="177"/>
      <c r="J410" s="178">
        <f>ROUND(I410*H410,2)</f>
        <v>0</v>
      </c>
      <c r="K410" s="179"/>
      <c r="L410" s="38"/>
      <c r="M410" s="180" t="s">
        <v>1</v>
      </c>
      <c r="N410" s="181" t="s">
        <v>41</v>
      </c>
      <c r="O410" s="76"/>
      <c r="P410" s="182">
        <f>O410*H410</f>
        <v>0</v>
      </c>
      <c r="Q410" s="182">
        <v>0</v>
      </c>
      <c r="R410" s="182">
        <f>Q410*H410</f>
        <v>0</v>
      </c>
      <c r="S410" s="182">
        <v>0</v>
      </c>
      <c r="T410" s="183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84" t="s">
        <v>244</v>
      </c>
      <c r="AT410" s="184" t="s">
        <v>133</v>
      </c>
      <c r="AU410" s="184" t="s">
        <v>86</v>
      </c>
      <c r="AY410" s="18" t="s">
        <v>130</v>
      </c>
      <c r="BE410" s="185">
        <f>IF(N410="základní",J410,0)</f>
        <v>0</v>
      </c>
      <c r="BF410" s="185">
        <f>IF(N410="snížená",J410,0)</f>
        <v>0</v>
      </c>
      <c r="BG410" s="185">
        <f>IF(N410="zákl. přenesená",J410,0)</f>
        <v>0</v>
      </c>
      <c r="BH410" s="185">
        <f>IF(N410="sníž. přenesená",J410,0)</f>
        <v>0</v>
      </c>
      <c r="BI410" s="185">
        <f>IF(N410="nulová",J410,0)</f>
        <v>0</v>
      </c>
      <c r="BJ410" s="18" t="s">
        <v>84</v>
      </c>
      <c r="BK410" s="185">
        <f>ROUND(I410*H410,2)</f>
        <v>0</v>
      </c>
      <c r="BL410" s="18" t="s">
        <v>244</v>
      </c>
      <c r="BM410" s="184" t="s">
        <v>455</v>
      </c>
    </row>
    <row r="411" s="12" customFormat="1" ht="22.8" customHeight="1">
      <c r="A411" s="12"/>
      <c r="B411" s="158"/>
      <c r="C411" s="12"/>
      <c r="D411" s="159" t="s">
        <v>75</v>
      </c>
      <c r="E411" s="169" t="s">
        <v>456</v>
      </c>
      <c r="F411" s="169" t="s">
        <v>457</v>
      </c>
      <c r="G411" s="12"/>
      <c r="H411" s="12"/>
      <c r="I411" s="161"/>
      <c r="J411" s="170">
        <f>BK411</f>
        <v>0</v>
      </c>
      <c r="K411" s="12"/>
      <c r="L411" s="158"/>
      <c r="M411" s="163"/>
      <c r="N411" s="164"/>
      <c r="O411" s="164"/>
      <c r="P411" s="165">
        <f>SUM(P412:P417)</f>
        <v>0</v>
      </c>
      <c r="Q411" s="164"/>
      <c r="R411" s="165">
        <f>SUM(R412:R417)</f>
        <v>0</v>
      </c>
      <c r="S411" s="164"/>
      <c r="T411" s="166">
        <f>SUM(T412:T417)</f>
        <v>0.025999999999999999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59" t="s">
        <v>86</v>
      </c>
      <c r="AT411" s="167" t="s">
        <v>75</v>
      </c>
      <c r="AU411" s="167" t="s">
        <v>84</v>
      </c>
      <c r="AY411" s="159" t="s">
        <v>130</v>
      </c>
      <c r="BK411" s="168">
        <f>SUM(BK412:BK417)</f>
        <v>0</v>
      </c>
    </row>
    <row r="412" s="2" customFormat="1" ht="21.75" customHeight="1">
      <c r="A412" s="37"/>
      <c r="B412" s="171"/>
      <c r="C412" s="172" t="s">
        <v>458</v>
      </c>
      <c r="D412" s="172" t="s">
        <v>133</v>
      </c>
      <c r="E412" s="173" t="s">
        <v>459</v>
      </c>
      <c r="F412" s="174" t="s">
        <v>460</v>
      </c>
      <c r="G412" s="175" t="s">
        <v>181</v>
      </c>
      <c r="H412" s="176">
        <v>2</v>
      </c>
      <c r="I412" s="177"/>
      <c r="J412" s="178">
        <f>ROUND(I412*H412,2)</f>
        <v>0</v>
      </c>
      <c r="K412" s="179"/>
      <c r="L412" s="38"/>
      <c r="M412" s="180" t="s">
        <v>1</v>
      </c>
      <c r="N412" s="181" t="s">
        <v>41</v>
      </c>
      <c r="O412" s="76"/>
      <c r="P412" s="182">
        <f>O412*H412</f>
        <v>0</v>
      </c>
      <c r="Q412" s="182">
        <v>0</v>
      </c>
      <c r="R412" s="182">
        <f>Q412*H412</f>
        <v>0</v>
      </c>
      <c r="S412" s="182">
        <v>0.012999999999999999</v>
      </c>
      <c r="T412" s="183">
        <f>S412*H412</f>
        <v>0.025999999999999999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84" t="s">
        <v>244</v>
      </c>
      <c r="AT412" s="184" t="s">
        <v>133</v>
      </c>
      <c r="AU412" s="184" t="s">
        <v>86</v>
      </c>
      <c r="AY412" s="18" t="s">
        <v>130</v>
      </c>
      <c r="BE412" s="185">
        <f>IF(N412="základní",J412,0)</f>
        <v>0</v>
      </c>
      <c r="BF412" s="185">
        <f>IF(N412="snížená",J412,0)</f>
        <v>0</v>
      </c>
      <c r="BG412" s="185">
        <f>IF(N412="zákl. přenesená",J412,0)</f>
        <v>0</v>
      </c>
      <c r="BH412" s="185">
        <f>IF(N412="sníž. přenesená",J412,0)</f>
        <v>0</v>
      </c>
      <c r="BI412" s="185">
        <f>IF(N412="nulová",J412,0)</f>
        <v>0</v>
      </c>
      <c r="BJ412" s="18" t="s">
        <v>84</v>
      </c>
      <c r="BK412" s="185">
        <f>ROUND(I412*H412,2)</f>
        <v>0</v>
      </c>
      <c r="BL412" s="18" t="s">
        <v>244</v>
      </c>
      <c r="BM412" s="184" t="s">
        <v>461</v>
      </c>
    </row>
    <row r="413" s="13" customFormat="1">
      <c r="A413" s="13"/>
      <c r="B413" s="186"/>
      <c r="C413" s="13"/>
      <c r="D413" s="187" t="s">
        <v>139</v>
      </c>
      <c r="E413" s="188" t="s">
        <v>1</v>
      </c>
      <c r="F413" s="189" t="s">
        <v>440</v>
      </c>
      <c r="G413" s="13"/>
      <c r="H413" s="188" t="s">
        <v>1</v>
      </c>
      <c r="I413" s="190"/>
      <c r="J413" s="13"/>
      <c r="K413" s="13"/>
      <c r="L413" s="186"/>
      <c r="M413" s="191"/>
      <c r="N413" s="192"/>
      <c r="O413" s="192"/>
      <c r="P413" s="192"/>
      <c r="Q413" s="192"/>
      <c r="R413" s="192"/>
      <c r="S413" s="192"/>
      <c r="T413" s="19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8" t="s">
        <v>139</v>
      </c>
      <c r="AU413" s="188" t="s">
        <v>86</v>
      </c>
      <c r="AV413" s="13" t="s">
        <v>84</v>
      </c>
      <c r="AW413" s="13" t="s">
        <v>32</v>
      </c>
      <c r="AX413" s="13" t="s">
        <v>76</v>
      </c>
      <c r="AY413" s="188" t="s">
        <v>130</v>
      </c>
    </row>
    <row r="414" s="14" customFormat="1">
      <c r="A414" s="14"/>
      <c r="B414" s="194"/>
      <c r="C414" s="14"/>
      <c r="D414" s="187" t="s">
        <v>139</v>
      </c>
      <c r="E414" s="195" t="s">
        <v>1</v>
      </c>
      <c r="F414" s="196" t="s">
        <v>84</v>
      </c>
      <c r="G414" s="14"/>
      <c r="H414" s="197">
        <v>1</v>
      </c>
      <c r="I414" s="198"/>
      <c r="J414" s="14"/>
      <c r="K414" s="14"/>
      <c r="L414" s="194"/>
      <c r="M414" s="199"/>
      <c r="N414" s="200"/>
      <c r="O414" s="200"/>
      <c r="P414" s="200"/>
      <c r="Q414" s="200"/>
      <c r="R414" s="200"/>
      <c r="S414" s="200"/>
      <c r="T414" s="201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95" t="s">
        <v>139</v>
      </c>
      <c r="AU414" s="195" t="s">
        <v>86</v>
      </c>
      <c r="AV414" s="14" t="s">
        <v>86</v>
      </c>
      <c r="AW414" s="14" t="s">
        <v>32</v>
      </c>
      <c r="AX414" s="14" t="s">
        <v>76</v>
      </c>
      <c r="AY414" s="195" t="s">
        <v>130</v>
      </c>
    </row>
    <row r="415" s="13" customFormat="1">
      <c r="A415" s="13"/>
      <c r="B415" s="186"/>
      <c r="C415" s="13"/>
      <c r="D415" s="187" t="s">
        <v>139</v>
      </c>
      <c r="E415" s="188" t="s">
        <v>1</v>
      </c>
      <c r="F415" s="189" t="s">
        <v>462</v>
      </c>
      <c r="G415" s="13"/>
      <c r="H415" s="188" t="s">
        <v>1</v>
      </c>
      <c r="I415" s="190"/>
      <c r="J415" s="13"/>
      <c r="K415" s="13"/>
      <c r="L415" s="186"/>
      <c r="M415" s="191"/>
      <c r="N415" s="192"/>
      <c r="O415" s="192"/>
      <c r="P415" s="192"/>
      <c r="Q415" s="192"/>
      <c r="R415" s="192"/>
      <c r="S415" s="192"/>
      <c r="T415" s="19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8" t="s">
        <v>139</v>
      </c>
      <c r="AU415" s="188" t="s">
        <v>86</v>
      </c>
      <c r="AV415" s="13" t="s">
        <v>84</v>
      </c>
      <c r="AW415" s="13" t="s">
        <v>32</v>
      </c>
      <c r="AX415" s="13" t="s">
        <v>76</v>
      </c>
      <c r="AY415" s="188" t="s">
        <v>130</v>
      </c>
    </row>
    <row r="416" s="14" customFormat="1">
      <c r="A416" s="14"/>
      <c r="B416" s="194"/>
      <c r="C416" s="14"/>
      <c r="D416" s="187" t="s">
        <v>139</v>
      </c>
      <c r="E416" s="195" t="s">
        <v>1</v>
      </c>
      <c r="F416" s="196" t="s">
        <v>84</v>
      </c>
      <c r="G416" s="14"/>
      <c r="H416" s="197">
        <v>1</v>
      </c>
      <c r="I416" s="198"/>
      <c r="J416" s="14"/>
      <c r="K416" s="14"/>
      <c r="L416" s="194"/>
      <c r="M416" s="199"/>
      <c r="N416" s="200"/>
      <c r="O416" s="200"/>
      <c r="P416" s="200"/>
      <c r="Q416" s="200"/>
      <c r="R416" s="200"/>
      <c r="S416" s="200"/>
      <c r="T416" s="20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195" t="s">
        <v>139</v>
      </c>
      <c r="AU416" s="195" t="s">
        <v>86</v>
      </c>
      <c r="AV416" s="14" t="s">
        <v>86</v>
      </c>
      <c r="AW416" s="14" t="s">
        <v>32</v>
      </c>
      <c r="AX416" s="14" t="s">
        <v>76</v>
      </c>
      <c r="AY416" s="195" t="s">
        <v>130</v>
      </c>
    </row>
    <row r="417" s="15" customFormat="1">
      <c r="A417" s="15"/>
      <c r="B417" s="202"/>
      <c r="C417" s="15"/>
      <c r="D417" s="187" t="s">
        <v>139</v>
      </c>
      <c r="E417" s="203" t="s">
        <v>1</v>
      </c>
      <c r="F417" s="204" t="s">
        <v>143</v>
      </c>
      <c r="G417" s="15"/>
      <c r="H417" s="205">
        <v>2</v>
      </c>
      <c r="I417" s="206"/>
      <c r="J417" s="15"/>
      <c r="K417" s="15"/>
      <c r="L417" s="202"/>
      <c r="M417" s="207"/>
      <c r="N417" s="208"/>
      <c r="O417" s="208"/>
      <c r="P417" s="208"/>
      <c r="Q417" s="208"/>
      <c r="R417" s="208"/>
      <c r="S417" s="208"/>
      <c r="T417" s="209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03" t="s">
        <v>139</v>
      </c>
      <c r="AU417" s="203" t="s">
        <v>86</v>
      </c>
      <c r="AV417" s="15" t="s">
        <v>137</v>
      </c>
      <c r="AW417" s="15" t="s">
        <v>32</v>
      </c>
      <c r="AX417" s="15" t="s">
        <v>84</v>
      </c>
      <c r="AY417" s="203" t="s">
        <v>130</v>
      </c>
    </row>
    <row r="418" s="12" customFormat="1" ht="22.8" customHeight="1">
      <c r="A418" s="12"/>
      <c r="B418" s="158"/>
      <c r="C418" s="12"/>
      <c r="D418" s="159" t="s">
        <v>75</v>
      </c>
      <c r="E418" s="169" t="s">
        <v>463</v>
      </c>
      <c r="F418" s="169" t="s">
        <v>464</v>
      </c>
      <c r="G418" s="12"/>
      <c r="H418" s="12"/>
      <c r="I418" s="161"/>
      <c r="J418" s="170">
        <f>BK418</f>
        <v>0</v>
      </c>
      <c r="K418" s="12"/>
      <c r="L418" s="158"/>
      <c r="M418" s="163"/>
      <c r="N418" s="164"/>
      <c r="O418" s="164"/>
      <c r="P418" s="165">
        <f>SUM(P419:P508)</f>
        <v>0</v>
      </c>
      <c r="Q418" s="164"/>
      <c r="R418" s="165">
        <f>SUM(R419:R508)</f>
        <v>0.66400460000000006</v>
      </c>
      <c r="S418" s="164"/>
      <c r="T418" s="166">
        <f>SUM(T419:T508)</f>
        <v>0.37064999999999998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159" t="s">
        <v>86</v>
      </c>
      <c r="AT418" s="167" t="s">
        <v>75</v>
      </c>
      <c r="AU418" s="167" t="s">
        <v>84</v>
      </c>
      <c r="AY418" s="159" t="s">
        <v>130</v>
      </c>
      <c r="BK418" s="168">
        <f>SUM(BK419:BK508)</f>
        <v>0</v>
      </c>
    </row>
    <row r="419" s="2" customFormat="1" ht="16.5" customHeight="1">
      <c r="A419" s="37"/>
      <c r="B419" s="171"/>
      <c r="C419" s="172" t="s">
        <v>465</v>
      </c>
      <c r="D419" s="172" t="s">
        <v>133</v>
      </c>
      <c r="E419" s="173" t="s">
        <v>466</v>
      </c>
      <c r="F419" s="174" t="s">
        <v>467</v>
      </c>
      <c r="G419" s="175" t="s">
        <v>136</v>
      </c>
      <c r="H419" s="176">
        <v>11.076000000000001</v>
      </c>
      <c r="I419" s="177"/>
      <c r="J419" s="178">
        <f>ROUND(I419*H419,2)</f>
        <v>0</v>
      </c>
      <c r="K419" s="179"/>
      <c r="L419" s="38"/>
      <c r="M419" s="180" t="s">
        <v>1</v>
      </c>
      <c r="N419" s="181" t="s">
        <v>41</v>
      </c>
      <c r="O419" s="76"/>
      <c r="P419" s="182">
        <f>O419*H419</f>
        <v>0</v>
      </c>
      <c r="Q419" s="182">
        <v>0</v>
      </c>
      <c r="R419" s="182">
        <f>Q419*H419</f>
        <v>0</v>
      </c>
      <c r="S419" s="182">
        <v>0</v>
      </c>
      <c r="T419" s="183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4" t="s">
        <v>244</v>
      </c>
      <c r="AT419" s="184" t="s">
        <v>133</v>
      </c>
      <c r="AU419" s="184" t="s">
        <v>86</v>
      </c>
      <c r="AY419" s="18" t="s">
        <v>130</v>
      </c>
      <c r="BE419" s="185">
        <f>IF(N419="základní",J419,0)</f>
        <v>0</v>
      </c>
      <c r="BF419" s="185">
        <f>IF(N419="snížená",J419,0)</f>
        <v>0</v>
      </c>
      <c r="BG419" s="185">
        <f>IF(N419="zákl. přenesená",J419,0)</f>
        <v>0</v>
      </c>
      <c r="BH419" s="185">
        <f>IF(N419="sníž. přenesená",J419,0)</f>
        <v>0</v>
      </c>
      <c r="BI419" s="185">
        <f>IF(N419="nulová",J419,0)</f>
        <v>0</v>
      </c>
      <c r="BJ419" s="18" t="s">
        <v>84</v>
      </c>
      <c r="BK419" s="185">
        <f>ROUND(I419*H419,2)</f>
        <v>0</v>
      </c>
      <c r="BL419" s="18" t="s">
        <v>244</v>
      </c>
      <c r="BM419" s="184" t="s">
        <v>468</v>
      </c>
    </row>
    <row r="420" s="13" customFormat="1">
      <c r="A420" s="13"/>
      <c r="B420" s="186"/>
      <c r="C420" s="13"/>
      <c r="D420" s="187" t="s">
        <v>139</v>
      </c>
      <c r="E420" s="188" t="s">
        <v>1</v>
      </c>
      <c r="F420" s="189" t="s">
        <v>469</v>
      </c>
      <c r="G420" s="13"/>
      <c r="H420" s="188" t="s">
        <v>1</v>
      </c>
      <c r="I420" s="190"/>
      <c r="J420" s="13"/>
      <c r="K420" s="13"/>
      <c r="L420" s="186"/>
      <c r="M420" s="191"/>
      <c r="N420" s="192"/>
      <c r="O420" s="192"/>
      <c r="P420" s="192"/>
      <c r="Q420" s="192"/>
      <c r="R420" s="192"/>
      <c r="S420" s="192"/>
      <c r="T420" s="19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88" t="s">
        <v>139</v>
      </c>
      <c r="AU420" s="188" t="s">
        <v>86</v>
      </c>
      <c r="AV420" s="13" t="s">
        <v>84</v>
      </c>
      <c r="AW420" s="13" t="s">
        <v>32</v>
      </c>
      <c r="AX420" s="13" t="s">
        <v>76</v>
      </c>
      <c r="AY420" s="188" t="s">
        <v>130</v>
      </c>
    </row>
    <row r="421" s="13" customFormat="1">
      <c r="A421" s="13"/>
      <c r="B421" s="186"/>
      <c r="C421" s="13"/>
      <c r="D421" s="187" t="s">
        <v>139</v>
      </c>
      <c r="E421" s="188" t="s">
        <v>1</v>
      </c>
      <c r="F421" s="189" t="s">
        <v>140</v>
      </c>
      <c r="G421" s="13"/>
      <c r="H421" s="188" t="s">
        <v>1</v>
      </c>
      <c r="I421" s="190"/>
      <c r="J421" s="13"/>
      <c r="K421" s="13"/>
      <c r="L421" s="186"/>
      <c r="M421" s="191"/>
      <c r="N421" s="192"/>
      <c r="O421" s="192"/>
      <c r="P421" s="192"/>
      <c r="Q421" s="192"/>
      <c r="R421" s="192"/>
      <c r="S421" s="192"/>
      <c r="T421" s="19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8" t="s">
        <v>139</v>
      </c>
      <c r="AU421" s="188" t="s">
        <v>86</v>
      </c>
      <c r="AV421" s="13" t="s">
        <v>84</v>
      </c>
      <c r="AW421" s="13" t="s">
        <v>32</v>
      </c>
      <c r="AX421" s="13" t="s">
        <v>76</v>
      </c>
      <c r="AY421" s="188" t="s">
        <v>130</v>
      </c>
    </row>
    <row r="422" s="14" customFormat="1">
      <c r="A422" s="14"/>
      <c r="B422" s="194"/>
      <c r="C422" s="14"/>
      <c r="D422" s="187" t="s">
        <v>139</v>
      </c>
      <c r="E422" s="195" t="s">
        <v>1</v>
      </c>
      <c r="F422" s="196" t="s">
        <v>131</v>
      </c>
      <c r="G422" s="14"/>
      <c r="H422" s="197">
        <v>6</v>
      </c>
      <c r="I422" s="198"/>
      <c r="J422" s="14"/>
      <c r="K422" s="14"/>
      <c r="L422" s="194"/>
      <c r="M422" s="199"/>
      <c r="N422" s="200"/>
      <c r="O422" s="200"/>
      <c r="P422" s="200"/>
      <c r="Q422" s="200"/>
      <c r="R422" s="200"/>
      <c r="S422" s="200"/>
      <c r="T422" s="201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195" t="s">
        <v>139</v>
      </c>
      <c r="AU422" s="195" t="s">
        <v>86</v>
      </c>
      <c r="AV422" s="14" t="s">
        <v>86</v>
      </c>
      <c r="AW422" s="14" t="s">
        <v>32</v>
      </c>
      <c r="AX422" s="14" t="s">
        <v>76</v>
      </c>
      <c r="AY422" s="195" t="s">
        <v>130</v>
      </c>
    </row>
    <row r="423" s="13" customFormat="1">
      <c r="A423" s="13"/>
      <c r="B423" s="186"/>
      <c r="C423" s="13"/>
      <c r="D423" s="187" t="s">
        <v>139</v>
      </c>
      <c r="E423" s="188" t="s">
        <v>1</v>
      </c>
      <c r="F423" s="189" t="s">
        <v>141</v>
      </c>
      <c r="G423" s="13"/>
      <c r="H423" s="188" t="s">
        <v>1</v>
      </c>
      <c r="I423" s="190"/>
      <c r="J423" s="13"/>
      <c r="K423" s="13"/>
      <c r="L423" s="186"/>
      <c r="M423" s="191"/>
      <c r="N423" s="192"/>
      <c r="O423" s="192"/>
      <c r="P423" s="192"/>
      <c r="Q423" s="192"/>
      <c r="R423" s="192"/>
      <c r="S423" s="192"/>
      <c r="T423" s="19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8" t="s">
        <v>139</v>
      </c>
      <c r="AU423" s="188" t="s">
        <v>86</v>
      </c>
      <c r="AV423" s="13" t="s">
        <v>84</v>
      </c>
      <c r="AW423" s="13" t="s">
        <v>32</v>
      </c>
      <c r="AX423" s="13" t="s">
        <v>76</v>
      </c>
      <c r="AY423" s="188" t="s">
        <v>130</v>
      </c>
    </row>
    <row r="424" s="14" customFormat="1">
      <c r="A424" s="14"/>
      <c r="B424" s="194"/>
      <c r="C424" s="14"/>
      <c r="D424" s="187" t="s">
        <v>139</v>
      </c>
      <c r="E424" s="195" t="s">
        <v>1</v>
      </c>
      <c r="F424" s="196" t="s">
        <v>142</v>
      </c>
      <c r="G424" s="14"/>
      <c r="H424" s="197">
        <v>5.0759999999999996</v>
      </c>
      <c r="I424" s="198"/>
      <c r="J424" s="14"/>
      <c r="K424" s="14"/>
      <c r="L424" s="194"/>
      <c r="M424" s="199"/>
      <c r="N424" s="200"/>
      <c r="O424" s="200"/>
      <c r="P424" s="200"/>
      <c r="Q424" s="200"/>
      <c r="R424" s="200"/>
      <c r="S424" s="200"/>
      <c r="T424" s="201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195" t="s">
        <v>139</v>
      </c>
      <c r="AU424" s="195" t="s">
        <v>86</v>
      </c>
      <c r="AV424" s="14" t="s">
        <v>86</v>
      </c>
      <c r="AW424" s="14" t="s">
        <v>32</v>
      </c>
      <c r="AX424" s="14" t="s">
        <v>76</v>
      </c>
      <c r="AY424" s="195" t="s">
        <v>130</v>
      </c>
    </row>
    <row r="425" s="15" customFormat="1">
      <c r="A425" s="15"/>
      <c r="B425" s="202"/>
      <c r="C425" s="15"/>
      <c r="D425" s="187" t="s">
        <v>139</v>
      </c>
      <c r="E425" s="203" t="s">
        <v>1</v>
      </c>
      <c r="F425" s="204" t="s">
        <v>143</v>
      </c>
      <c r="G425" s="15"/>
      <c r="H425" s="205">
        <v>11.076000000000001</v>
      </c>
      <c r="I425" s="206"/>
      <c r="J425" s="15"/>
      <c r="K425" s="15"/>
      <c r="L425" s="202"/>
      <c r="M425" s="207"/>
      <c r="N425" s="208"/>
      <c r="O425" s="208"/>
      <c r="P425" s="208"/>
      <c r="Q425" s="208"/>
      <c r="R425" s="208"/>
      <c r="S425" s="208"/>
      <c r="T425" s="209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03" t="s">
        <v>139</v>
      </c>
      <c r="AU425" s="203" t="s">
        <v>86</v>
      </c>
      <c r="AV425" s="15" t="s">
        <v>137</v>
      </c>
      <c r="AW425" s="15" t="s">
        <v>32</v>
      </c>
      <c r="AX425" s="15" t="s">
        <v>84</v>
      </c>
      <c r="AY425" s="203" t="s">
        <v>130</v>
      </c>
    </row>
    <row r="426" s="2" customFormat="1" ht="16.5" customHeight="1">
      <c r="A426" s="37"/>
      <c r="B426" s="171"/>
      <c r="C426" s="172" t="s">
        <v>470</v>
      </c>
      <c r="D426" s="172" t="s">
        <v>133</v>
      </c>
      <c r="E426" s="173" t="s">
        <v>471</v>
      </c>
      <c r="F426" s="174" t="s">
        <v>472</v>
      </c>
      <c r="G426" s="175" t="s">
        <v>136</v>
      </c>
      <c r="H426" s="176">
        <v>11.076000000000001</v>
      </c>
      <c r="I426" s="177"/>
      <c r="J426" s="178">
        <f>ROUND(I426*H426,2)</f>
        <v>0</v>
      </c>
      <c r="K426" s="179"/>
      <c r="L426" s="38"/>
      <c r="M426" s="180" t="s">
        <v>1</v>
      </c>
      <c r="N426" s="181" t="s">
        <v>41</v>
      </c>
      <c r="O426" s="76"/>
      <c r="P426" s="182">
        <f>O426*H426</f>
        <v>0</v>
      </c>
      <c r="Q426" s="182">
        <v>0.00029999999999999997</v>
      </c>
      <c r="R426" s="182">
        <f>Q426*H426</f>
        <v>0.0033227999999999999</v>
      </c>
      <c r="S426" s="182">
        <v>0</v>
      </c>
      <c r="T426" s="183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84" t="s">
        <v>244</v>
      </c>
      <c r="AT426" s="184" t="s">
        <v>133</v>
      </c>
      <c r="AU426" s="184" t="s">
        <v>86</v>
      </c>
      <c r="AY426" s="18" t="s">
        <v>130</v>
      </c>
      <c r="BE426" s="185">
        <f>IF(N426="základní",J426,0)</f>
        <v>0</v>
      </c>
      <c r="BF426" s="185">
        <f>IF(N426="snížená",J426,0)</f>
        <v>0</v>
      </c>
      <c r="BG426" s="185">
        <f>IF(N426="zákl. přenesená",J426,0)</f>
        <v>0</v>
      </c>
      <c r="BH426" s="185">
        <f>IF(N426="sníž. přenesená",J426,0)</f>
        <v>0</v>
      </c>
      <c r="BI426" s="185">
        <f>IF(N426="nulová",J426,0)</f>
        <v>0</v>
      </c>
      <c r="BJ426" s="18" t="s">
        <v>84</v>
      </c>
      <c r="BK426" s="185">
        <f>ROUND(I426*H426,2)</f>
        <v>0</v>
      </c>
      <c r="BL426" s="18" t="s">
        <v>244</v>
      </c>
      <c r="BM426" s="184" t="s">
        <v>473</v>
      </c>
    </row>
    <row r="427" s="13" customFormat="1">
      <c r="A427" s="13"/>
      <c r="B427" s="186"/>
      <c r="C427" s="13"/>
      <c r="D427" s="187" t="s">
        <v>139</v>
      </c>
      <c r="E427" s="188" t="s">
        <v>1</v>
      </c>
      <c r="F427" s="189" t="s">
        <v>469</v>
      </c>
      <c r="G427" s="13"/>
      <c r="H427" s="188" t="s">
        <v>1</v>
      </c>
      <c r="I427" s="190"/>
      <c r="J427" s="13"/>
      <c r="K427" s="13"/>
      <c r="L427" s="186"/>
      <c r="M427" s="191"/>
      <c r="N427" s="192"/>
      <c r="O427" s="192"/>
      <c r="P427" s="192"/>
      <c r="Q427" s="192"/>
      <c r="R427" s="192"/>
      <c r="S427" s="192"/>
      <c r="T427" s="19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8" t="s">
        <v>139</v>
      </c>
      <c r="AU427" s="188" t="s">
        <v>86</v>
      </c>
      <c r="AV427" s="13" t="s">
        <v>84</v>
      </c>
      <c r="AW427" s="13" t="s">
        <v>32</v>
      </c>
      <c r="AX427" s="13" t="s">
        <v>76</v>
      </c>
      <c r="AY427" s="188" t="s">
        <v>130</v>
      </c>
    </row>
    <row r="428" s="13" customFormat="1">
      <c r="A428" s="13"/>
      <c r="B428" s="186"/>
      <c r="C428" s="13"/>
      <c r="D428" s="187" t="s">
        <v>139</v>
      </c>
      <c r="E428" s="188" t="s">
        <v>1</v>
      </c>
      <c r="F428" s="189" t="s">
        <v>140</v>
      </c>
      <c r="G428" s="13"/>
      <c r="H428" s="188" t="s">
        <v>1</v>
      </c>
      <c r="I428" s="190"/>
      <c r="J428" s="13"/>
      <c r="K428" s="13"/>
      <c r="L428" s="186"/>
      <c r="M428" s="191"/>
      <c r="N428" s="192"/>
      <c r="O428" s="192"/>
      <c r="P428" s="192"/>
      <c r="Q428" s="192"/>
      <c r="R428" s="192"/>
      <c r="S428" s="192"/>
      <c r="T428" s="19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8" t="s">
        <v>139</v>
      </c>
      <c r="AU428" s="188" t="s">
        <v>86</v>
      </c>
      <c r="AV428" s="13" t="s">
        <v>84</v>
      </c>
      <c r="AW428" s="13" t="s">
        <v>32</v>
      </c>
      <c r="AX428" s="13" t="s">
        <v>76</v>
      </c>
      <c r="AY428" s="188" t="s">
        <v>130</v>
      </c>
    </row>
    <row r="429" s="14" customFormat="1">
      <c r="A429" s="14"/>
      <c r="B429" s="194"/>
      <c r="C429" s="14"/>
      <c r="D429" s="187" t="s">
        <v>139</v>
      </c>
      <c r="E429" s="195" t="s">
        <v>1</v>
      </c>
      <c r="F429" s="196" t="s">
        <v>131</v>
      </c>
      <c r="G429" s="14"/>
      <c r="H429" s="197">
        <v>6</v>
      </c>
      <c r="I429" s="198"/>
      <c r="J429" s="14"/>
      <c r="K429" s="14"/>
      <c r="L429" s="194"/>
      <c r="M429" s="199"/>
      <c r="N429" s="200"/>
      <c r="O429" s="200"/>
      <c r="P429" s="200"/>
      <c r="Q429" s="200"/>
      <c r="R429" s="200"/>
      <c r="S429" s="200"/>
      <c r="T429" s="201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5" t="s">
        <v>139</v>
      </c>
      <c r="AU429" s="195" t="s">
        <v>86</v>
      </c>
      <c r="AV429" s="14" t="s">
        <v>86</v>
      </c>
      <c r="AW429" s="14" t="s">
        <v>32</v>
      </c>
      <c r="AX429" s="14" t="s">
        <v>76</v>
      </c>
      <c r="AY429" s="195" t="s">
        <v>130</v>
      </c>
    </row>
    <row r="430" s="13" customFormat="1">
      <c r="A430" s="13"/>
      <c r="B430" s="186"/>
      <c r="C430" s="13"/>
      <c r="D430" s="187" t="s">
        <v>139</v>
      </c>
      <c r="E430" s="188" t="s">
        <v>1</v>
      </c>
      <c r="F430" s="189" t="s">
        <v>141</v>
      </c>
      <c r="G430" s="13"/>
      <c r="H430" s="188" t="s">
        <v>1</v>
      </c>
      <c r="I430" s="190"/>
      <c r="J430" s="13"/>
      <c r="K430" s="13"/>
      <c r="L430" s="186"/>
      <c r="M430" s="191"/>
      <c r="N430" s="192"/>
      <c r="O430" s="192"/>
      <c r="P430" s="192"/>
      <c r="Q430" s="192"/>
      <c r="R430" s="192"/>
      <c r="S430" s="192"/>
      <c r="T430" s="19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8" t="s">
        <v>139</v>
      </c>
      <c r="AU430" s="188" t="s">
        <v>86</v>
      </c>
      <c r="AV430" s="13" t="s">
        <v>84</v>
      </c>
      <c r="AW430" s="13" t="s">
        <v>32</v>
      </c>
      <c r="AX430" s="13" t="s">
        <v>76</v>
      </c>
      <c r="AY430" s="188" t="s">
        <v>130</v>
      </c>
    </row>
    <row r="431" s="14" customFormat="1">
      <c r="A431" s="14"/>
      <c r="B431" s="194"/>
      <c r="C431" s="14"/>
      <c r="D431" s="187" t="s">
        <v>139</v>
      </c>
      <c r="E431" s="195" t="s">
        <v>1</v>
      </c>
      <c r="F431" s="196" t="s">
        <v>142</v>
      </c>
      <c r="G431" s="14"/>
      <c r="H431" s="197">
        <v>5.0759999999999996</v>
      </c>
      <c r="I431" s="198"/>
      <c r="J431" s="14"/>
      <c r="K431" s="14"/>
      <c r="L431" s="194"/>
      <c r="M431" s="199"/>
      <c r="N431" s="200"/>
      <c r="O431" s="200"/>
      <c r="P431" s="200"/>
      <c r="Q431" s="200"/>
      <c r="R431" s="200"/>
      <c r="S431" s="200"/>
      <c r="T431" s="201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195" t="s">
        <v>139</v>
      </c>
      <c r="AU431" s="195" t="s">
        <v>86</v>
      </c>
      <c r="AV431" s="14" t="s">
        <v>86</v>
      </c>
      <c r="AW431" s="14" t="s">
        <v>32</v>
      </c>
      <c r="AX431" s="14" t="s">
        <v>76</v>
      </c>
      <c r="AY431" s="195" t="s">
        <v>130</v>
      </c>
    </row>
    <row r="432" s="15" customFormat="1">
      <c r="A432" s="15"/>
      <c r="B432" s="202"/>
      <c r="C432" s="15"/>
      <c r="D432" s="187" t="s">
        <v>139</v>
      </c>
      <c r="E432" s="203" t="s">
        <v>1</v>
      </c>
      <c r="F432" s="204" t="s">
        <v>143</v>
      </c>
      <c r="G432" s="15"/>
      <c r="H432" s="205">
        <v>11.076000000000001</v>
      </c>
      <c r="I432" s="206"/>
      <c r="J432" s="15"/>
      <c r="K432" s="15"/>
      <c r="L432" s="202"/>
      <c r="M432" s="207"/>
      <c r="N432" s="208"/>
      <c r="O432" s="208"/>
      <c r="P432" s="208"/>
      <c r="Q432" s="208"/>
      <c r="R432" s="208"/>
      <c r="S432" s="208"/>
      <c r="T432" s="209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03" t="s">
        <v>139</v>
      </c>
      <c r="AU432" s="203" t="s">
        <v>86</v>
      </c>
      <c r="AV432" s="15" t="s">
        <v>137</v>
      </c>
      <c r="AW432" s="15" t="s">
        <v>32</v>
      </c>
      <c r="AX432" s="15" t="s">
        <v>84</v>
      </c>
      <c r="AY432" s="203" t="s">
        <v>130</v>
      </c>
    </row>
    <row r="433" s="2" customFormat="1" ht="24.15" customHeight="1">
      <c r="A433" s="37"/>
      <c r="B433" s="171"/>
      <c r="C433" s="172" t="s">
        <v>474</v>
      </c>
      <c r="D433" s="172" t="s">
        <v>133</v>
      </c>
      <c r="E433" s="173" t="s">
        <v>475</v>
      </c>
      <c r="F433" s="174" t="s">
        <v>476</v>
      </c>
      <c r="G433" s="175" t="s">
        <v>136</v>
      </c>
      <c r="H433" s="176">
        <v>11.076000000000001</v>
      </c>
      <c r="I433" s="177"/>
      <c r="J433" s="178">
        <f>ROUND(I433*H433,2)</f>
        <v>0</v>
      </c>
      <c r="K433" s="179"/>
      <c r="L433" s="38"/>
      <c r="M433" s="180" t="s">
        <v>1</v>
      </c>
      <c r="N433" s="181" t="s">
        <v>41</v>
      </c>
      <c r="O433" s="76"/>
      <c r="P433" s="182">
        <f>O433*H433</f>
        <v>0</v>
      </c>
      <c r="Q433" s="182">
        <v>0</v>
      </c>
      <c r="R433" s="182">
        <f>Q433*H433</f>
        <v>0</v>
      </c>
      <c r="S433" s="182">
        <v>0</v>
      </c>
      <c r="T433" s="183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84" t="s">
        <v>244</v>
      </c>
      <c r="AT433" s="184" t="s">
        <v>133</v>
      </c>
      <c r="AU433" s="184" t="s">
        <v>86</v>
      </c>
      <c r="AY433" s="18" t="s">
        <v>130</v>
      </c>
      <c r="BE433" s="185">
        <f>IF(N433="základní",J433,0)</f>
        <v>0</v>
      </c>
      <c r="BF433" s="185">
        <f>IF(N433="snížená",J433,0)</f>
        <v>0</v>
      </c>
      <c r="BG433" s="185">
        <f>IF(N433="zákl. přenesená",J433,0)</f>
        <v>0</v>
      </c>
      <c r="BH433" s="185">
        <f>IF(N433="sníž. přenesená",J433,0)</f>
        <v>0</v>
      </c>
      <c r="BI433" s="185">
        <f>IF(N433="nulová",J433,0)</f>
        <v>0</v>
      </c>
      <c r="BJ433" s="18" t="s">
        <v>84</v>
      </c>
      <c r="BK433" s="185">
        <f>ROUND(I433*H433,2)</f>
        <v>0</v>
      </c>
      <c r="BL433" s="18" t="s">
        <v>244</v>
      </c>
      <c r="BM433" s="184" t="s">
        <v>477</v>
      </c>
    </row>
    <row r="434" s="13" customFormat="1">
      <c r="A434" s="13"/>
      <c r="B434" s="186"/>
      <c r="C434" s="13"/>
      <c r="D434" s="187" t="s">
        <v>139</v>
      </c>
      <c r="E434" s="188" t="s">
        <v>1</v>
      </c>
      <c r="F434" s="189" t="s">
        <v>469</v>
      </c>
      <c r="G434" s="13"/>
      <c r="H434" s="188" t="s">
        <v>1</v>
      </c>
      <c r="I434" s="190"/>
      <c r="J434" s="13"/>
      <c r="K434" s="13"/>
      <c r="L434" s="186"/>
      <c r="M434" s="191"/>
      <c r="N434" s="192"/>
      <c r="O434" s="192"/>
      <c r="P434" s="192"/>
      <c r="Q434" s="192"/>
      <c r="R434" s="192"/>
      <c r="S434" s="192"/>
      <c r="T434" s="19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8" t="s">
        <v>139</v>
      </c>
      <c r="AU434" s="188" t="s">
        <v>86</v>
      </c>
      <c r="AV434" s="13" t="s">
        <v>84</v>
      </c>
      <c r="AW434" s="13" t="s">
        <v>32</v>
      </c>
      <c r="AX434" s="13" t="s">
        <v>76</v>
      </c>
      <c r="AY434" s="188" t="s">
        <v>130</v>
      </c>
    </row>
    <row r="435" s="13" customFormat="1">
      <c r="A435" s="13"/>
      <c r="B435" s="186"/>
      <c r="C435" s="13"/>
      <c r="D435" s="187" t="s">
        <v>139</v>
      </c>
      <c r="E435" s="188" t="s">
        <v>1</v>
      </c>
      <c r="F435" s="189" t="s">
        <v>140</v>
      </c>
      <c r="G435" s="13"/>
      <c r="H435" s="188" t="s">
        <v>1</v>
      </c>
      <c r="I435" s="190"/>
      <c r="J435" s="13"/>
      <c r="K435" s="13"/>
      <c r="L435" s="186"/>
      <c r="M435" s="191"/>
      <c r="N435" s="192"/>
      <c r="O435" s="192"/>
      <c r="P435" s="192"/>
      <c r="Q435" s="192"/>
      <c r="R435" s="192"/>
      <c r="S435" s="192"/>
      <c r="T435" s="19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88" t="s">
        <v>139</v>
      </c>
      <c r="AU435" s="188" t="s">
        <v>86</v>
      </c>
      <c r="AV435" s="13" t="s">
        <v>84</v>
      </c>
      <c r="AW435" s="13" t="s">
        <v>32</v>
      </c>
      <c r="AX435" s="13" t="s">
        <v>76</v>
      </c>
      <c r="AY435" s="188" t="s">
        <v>130</v>
      </c>
    </row>
    <row r="436" s="14" customFormat="1">
      <c r="A436" s="14"/>
      <c r="B436" s="194"/>
      <c r="C436" s="14"/>
      <c r="D436" s="187" t="s">
        <v>139</v>
      </c>
      <c r="E436" s="195" t="s">
        <v>1</v>
      </c>
      <c r="F436" s="196" t="s">
        <v>131</v>
      </c>
      <c r="G436" s="14"/>
      <c r="H436" s="197">
        <v>6</v>
      </c>
      <c r="I436" s="198"/>
      <c r="J436" s="14"/>
      <c r="K436" s="14"/>
      <c r="L436" s="194"/>
      <c r="M436" s="199"/>
      <c r="N436" s="200"/>
      <c r="O436" s="200"/>
      <c r="P436" s="200"/>
      <c r="Q436" s="200"/>
      <c r="R436" s="200"/>
      <c r="S436" s="200"/>
      <c r="T436" s="20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195" t="s">
        <v>139</v>
      </c>
      <c r="AU436" s="195" t="s">
        <v>86</v>
      </c>
      <c r="AV436" s="14" t="s">
        <v>86</v>
      </c>
      <c r="AW436" s="14" t="s">
        <v>32</v>
      </c>
      <c r="AX436" s="14" t="s">
        <v>76</v>
      </c>
      <c r="AY436" s="195" t="s">
        <v>130</v>
      </c>
    </row>
    <row r="437" s="13" customFormat="1">
      <c r="A437" s="13"/>
      <c r="B437" s="186"/>
      <c r="C437" s="13"/>
      <c r="D437" s="187" t="s">
        <v>139</v>
      </c>
      <c r="E437" s="188" t="s">
        <v>1</v>
      </c>
      <c r="F437" s="189" t="s">
        <v>141</v>
      </c>
      <c r="G437" s="13"/>
      <c r="H437" s="188" t="s">
        <v>1</v>
      </c>
      <c r="I437" s="190"/>
      <c r="J437" s="13"/>
      <c r="K437" s="13"/>
      <c r="L437" s="186"/>
      <c r="M437" s="191"/>
      <c r="N437" s="192"/>
      <c r="O437" s="192"/>
      <c r="P437" s="192"/>
      <c r="Q437" s="192"/>
      <c r="R437" s="192"/>
      <c r="S437" s="192"/>
      <c r="T437" s="19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8" t="s">
        <v>139</v>
      </c>
      <c r="AU437" s="188" t="s">
        <v>86</v>
      </c>
      <c r="AV437" s="13" t="s">
        <v>84</v>
      </c>
      <c r="AW437" s="13" t="s">
        <v>32</v>
      </c>
      <c r="AX437" s="13" t="s">
        <v>76</v>
      </c>
      <c r="AY437" s="188" t="s">
        <v>130</v>
      </c>
    </row>
    <row r="438" s="14" customFormat="1">
      <c r="A438" s="14"/>
      <c r="B438" s="194"/>
      <c r="C438" s="14"/>
      <c r="D438" s="187" t="s">
        <v>139</v>
      </c>
      <c r="E438" s="195" t="s">
        <v>1</v>
      </c>
      <c r="F438" s="196" t="s">
        <v>142</v>
      </c>
      <c r="G438" s="14"/>
      <c r="H438" s="197">
        <v>5.0759999999999996</v>
      </c>
      <c r="I438" s="198"/>
      <c r="J438" s="14"/>
      <c r="K438" s="14"/>
      <c r="L438" s="194"/>
      <c r="M438" s="199"/>
      <c r="N438" s="200"/>
      <c r="O438" s="200"/>
      <c r="P438" s="200"/>
      <c r="Q438" s="200"/>
      <c r="R438" s="200"/>
      <c r="S438" s="200"/>
      <c r="T438" s="20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195" t="s">
        <v>139</v>
      </c>
      <c r="AU438" s="195" t="s">
        <v>86</v>
      </c>
      <c r="AV438" s="14" t="s">
        <v>86</v>
      </c>
      <c r="AW438" s="14" t="s">
        <v>32</v>
      </c>
      <c r="AX438" s="14" t="s">
        <v>76</v>
      </c>
      <c r="AY438" s="195" t="s">
        <v>130</v>
      </c>
    </row>
    <row r="439" s="15" customFormat="1">
      <c r="A439" s="15"/>
      <c r="B439" s="202"/>
      <c r="C439" s="15"/>
      <c r="D439" s="187" t="s">
        <v>139</v>
      </c>
      <c r="E439" s="203" t="s">
        <v>1</v>
      </c>
      <c r="F439" s="204" t="s">
        <v>143</v>
      </c>
      <c r="G439" s="15"/>
      <c r="H439" s="205">
        <v>11.076000000000001</v>
      </c>
      <c r="I439" s="206"/>
      <c r="J439" s="15"/>
      <c r="K439" s="15"/>
      <c r="L439" s="202"/>
      <c r="M439" s="207"/>
      <c r="N439" s="208"/>
      <c r="O439" s="208"/>
      <c r="P439" s="208"/>
      <c r="Q439" s="208"/>
      <c r="R439" s="208"/>
      <c r="S439" s="208"/>
      <c r="T439" s="209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03" t="s">
        <v>139</v>
      </c>
      <c r="AU439" s="203" t="s">
        <v>86</v>
      </c>
      <c r="AV439" s="15" t="s">
        <v>137</v>
      </c>
      <c r="AW439" s="15" t="s">
        <v>32</v>
      </c>
      <c r="AX439" s="15" t="s">
        <v>84</v>
      </c>
      <c r="AY439" s="203" t="s">
        <v>130</v>
      </c>
    </row>
    <row r="440" s="2" customFormat="1" ht="24.15" customHeight="1">
      <c r="A440" s="37"/>
      <c r="B440" s="171"/>
      <c r="C440" s="172" t="s">
        <v>478</v>
      </c>
      <c r="D440" s="172" t="s">
        <v>133</v>
      </c>
      <c r="E440" s="173" t="s">
        <v>479</v>
      </c>
      <c r="F440" s="174" t="s">
        <v>480</v>
      </c>
      <c r="G440" s="175" t="s">
        <v>136</v>
      </c>
      <c r="H440" s="176">
        <v>11.076000000000001</v>
      </c>
      <c r="I440" s="177"/>
      <c r="J440" s="178">
        <f>ROUND(I440*H440,2)</f>
        <v>0</v>
      </c>
      <c r="K440" s="179"/>
      <c r="L440" s="38"/>
      <c r="M440" s="180" t="s">
        <v>1</v>
      </c>
      <c r="N440" s="181" t="s">
        <v>41</v>
      </c>
      <c r="O440" s="76"/>
      <c r="P440" s="182">
        <f>O440*H440</f>
        <v>0</v>
      </c>
      <c r="Q440" s="182">
        <v>0.025499999999999998</v>
      </c>
      <c r="R440" s="182">
        <f>Q440*H440</f>
        <v>0.28243800000000002</v>
      </c>
      <c r="S440" s="182">
        <v>0</v>
      </c>
      <c r="T440" s="183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84" t="s">
        <v>244</v>
      </c>
      <c r="AT440" s="184" t="s">
        <v>133</v>
      </c>
      <c r="AU440" s="184" t="s">
        <v>86</v>
      </c>
      <c r="AY440" s="18" t="s">
        <v>130</v>
      </c>
      <c r="BE440" s="185">
        <f>IF(N440="základní",J440,0)</f>
        <v>0</v>
      </c>
      <c r="BF440" s="185">
        <f>IF(N440="snížená",J440,0)</f>
        <v>0</v>
      </c>
      <c r="BG440" s="185">
        <f>IF(N440="zákl. přenesená",J440,0)</f>
        <v>0</v>
      </c>
      <c r="BH440" s="185">
        <f>IF(N440="sníž. přenesená",J440,0)</f>
        <v>0</v>
      </c>
      <c r="BI440" s="185">
        <f>IF(N440="nulová",J440,0)</f>
        <v>0</v>
      </c>
      <c r="BJ440" s="18" t="s">
        <v>84</v>
      </c>
      <c r="BK440" s="185">
        <f>ROUND(I440*H440,2)</f>
        <v>0</v>
      </c>
      <c r="BL440" s="18" t="s">
        <v>244</v>
      </c>
      <c r="BM440" s="184" t="s">
        <v>481</v>
      </c>
    </row>
    <row r="441" s="13" customFormat="1">
      <c r="A441" s="13"/>
      <c r="B441" s="186"/>
      <c r="C441" s="13"/>
      <c r="D441" s="187" t="s">
        <v>139</v>
      </c>
      <c r="E441" s="188" t="s">
        <v>1</v>
      </c>
      <c r="F441" s="189" t="s">
        <v>469</v>
      </c>
      <c r="G441" s="13"/>
      <c r="H441" s="188" t="s">
        <v>1</v>
      </c>
      <c r="I441" s="190"/>
      <c r="J441" s="13"/>
      <c r="K441" s="13"/>
      <c r="L441" s="186"/>
      <c r="M441" s="191"/>
      <c r="N441" s="192"/>
      <c r="O441" s="192"/>
      <c r="P441" s="192"/>
      <c r="Q441" s="192"/>
      <c r="R441" s="192"/>
      <c r="S441" s="192"/>
      <c r="T441" s="19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8" t="s">
        <v>139</v>
      </c>
      <c r="AU441" s="188" t="s">
        <v>86</v>
      </c>
      <c r="AV441" s="13" t="s">
        <v>84</v>
      </c>
      <c r="AW441" s="13" t="s">
        <v>32</v>
      </c>
      <c r="AX441" s="13" t="s">
        <v>76</v>
      </c>
      <c r="AY441" s="188" t="s">
        <v>130</v>
      </c>
    </row>
    <row r="442" s="13" customFormat="1">
      <c r="A442" s="13"/>
      <c r="B442" s="186"/>
      <c r="C442" s="13"/>
      <c r="D442" s="187" t="s">
        <v>139</v>
      </c>
      <c r="E442" s="188" t="s">
        <v>1</v>
      </c>
      <c r="F442" s="189" t="s">
        <v>140</v>
      </c>
      <c r="G442" s="13"/>
      <c r="H442" s="188" t="s">
        <v>1</v>
      </c>
      <c r="I442" s="190"/>
      <c r="J442" s="13"/>
      <c r="K442" s="13"/>
      <c r="L442" s="186"/>
      <c r="M442" s="191"/>
      <c r="N442" s="192"/>
      <c r="O442" s="192"/>
      <c r="P442" s="192"/>
      <c r="Q442" s="192"/>
      <c r="R442" s="192"/>
      <c r="S442" s="192"/>
      <c r="T442" s="19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8" t="s">
        <v>139</v>
      </c>
      <c r="AU442" s="188" t="s">
        <v>86</v>
      </c>
      <c r="AV442" s="13" t="s">
        <v>84</v>
      </c>
      <c r="AW442" s="13" t="s">
        <v>32</v>
      </c>
      <c r="AX442" s="13" t="s">
        <v>76</v>
      </c>
      <c r="AY442" s="188" t="s">
        <v>130</v>
      </c>
    </row>
    <row r="443" s="14" customFormat="1">
      <c r="A443" s="14"/>
      <c r="B443" s="194"/>
      <c r="C443" s="14"/>
      <c r="D443" s="187" t="s">
        <v>139</v>
      </c>
      <c r="E443" s="195" t="s">
        <v>1</v>
      </c>
      <c r="F443" s="196" t="s">
        <v>131</v>
      </c>
      <c r="G443" s="14"/>
      <c r="H443" s="197">
        <v>6</v>
      </c>
      <c r="I443" s="198"/>
      <c r="J443" s="14"/>
      <c r="K443" s="14"/>
      <c r="L443" s="194"/>
      <c r="M443" s="199"/>
      <c r="N443" s="200"/>
      <c r="O443" s="200"/>
      <c r="P443" s="200"/>
      <c r="Q443" s="200"/>
      <c r="R443" s="200"/>
      <c r="S443" s="200"/>
      <c r="T443" s="201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195" t="s">
        <v>139</v>
      </c>
      <c r="AU443" s="195" t="s">
        <v>86</v>
      </c>
      <c r="AV443" s="14" t="s">
        <v>86</v>
      </c>
      <c r="AW443" s="14" t="s">
        <v>32</v>
      </c>
      <c r="AX443" s="14" t="s">
        <v>76</v>
      </c>
      <c r="AY443" s="195" t="s">
        <v>130</v>
      </c>
    </row>
    <row r="444" s="13" customFormat="1">
      <c r="A444" s="13"/>
      <c r="B444" s="186"/>
      <c r="C444" s="13"/>
      <c r="D444" s="187" t="s">
        <v>139</v>
      </c>
      <c r="E444" s="188" t="s">
        <v>1</v>
      </c>
      <c r="F444" s="189" t="s">
        <v>141</v>
      </c>
      <c r="G444" s="13"/>
      <c r="H444" s="188" t="s">
        <v>1</v>
      </c>
      <c r="I444" s="190"/>
      <c r="J444" s="13"/>
      <c r="K444" s="13"/>
      <c r="L444" s="186"/>
      <c r="M444" s="191"/>
      <c r="N444" s="192"/>
      <c r="O444" s="192"/>
      <c r="P444" s="192"/>
      <c r="Q444" s="192"/>
      <c r="R444" s="192"/>
      <c r="S444" s="192"/>
      <c r="T444" s="19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88" t="s">
        <v>139</v>
      </c>
      <c r="AU444" s="188" t="s">
        <v>86</v>
      </c>
      <c r="AV444" s="13" t="s">
        <v>84</v>
      </c>
      <c r="AW444" s="13" t="s">
        <v>32</v>
      </c>
      <c r="AX444" s="13" t="s">
        <v>76</v>
      </c>
      <c r="AY444" s="188" t="s">
        <v>130</v>
      </c>
    </row>
    <row r="445" s="14" customFormat="1">
      <c r="A445" s="14"/>
      <c r="B445" s="194"/>
      <c r="C445" s="14"/>
      <c r="D445" s="187" t="s">
        <v>139</v>
      </c>
      <c r="E445" s="195" t="s">
        <v>1</v>
      </c>
      <c r="F445" s="196" t="s">
        <v>142</v>
      </c>
      <c r="G445" s="14"/>
      <c r="H445" s="197">
        <v>5.0759999999999996</v>
      </c>
      <c r="I445" s="198"/>
      <c r="J445" s="14"/>
      <c r="K445" s="14"/>
      <c r="L445" s="194"/>
      <c r="M445" s="199"/>
      <c r="N445" s="200"/>
      <c r="O445" s="200"/>
      <c r="P445" s="200"/>
      <c r="Q445" s="200"/>
      <c r="R445" s="200"/>
      <c r="S445" s="200"/>
      <c r="T445" s="201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195" t="s">
        <v>139</v>
      </c>
      <c r="AU445" s="195" t="s">
        <v>86</v>
      </c>
      <c r="AV445" s="14" t="s">
        <v>86</v>
      </c>
      <c r="AW445" s="14" t="s">
        <v>32</v>
      </c>
      <c r="AX445" s="14" t="s">
        <v>76</v>
      </c>
      <c r="AY445" s="195" t="s">
        <v>130</v>
      </c>
    </row>
    <row r="446" s="15" customFormat="1">
      <c r="A446" s="15"/>
      <c r="B446" s="202"/>
      <c r="C446" s="15"/>
      <c r="D446" s="187" t="s">
        <v>139</v>
      </c>
      <c r="E446" s="203" t="s">
        <v>1</v>
      </c>
      <c r="F446" s="204" t="s">
        <v>143</v>
      </c>
      <c r="G446" s="15"/>
      <c r="H446" s="205">
        <v>11.076000000000001</v>
      </c>
      <c r="I446" s="206"/>
      <c r="J446" s="15"/>
      <c r="K446" s="15"/>
      <c r="L446" s="202"/>
      <c r="M446" s="207"/>
      <c r="N446" s="208"/>
      <c r="O446" s="208"/>
      <c r="P446" s="208"/>
      <c r="Q446" s="208"/>
      <c r="R446" s="208"/>
      <c r="S446" s="208"/>
      <c r="T446" s="209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03" t="s">
        <v>139</v>
      </c>
      <c r="AU446" s="203" t="s">
        <v>86</v>
      </c>
      <c r="AV446" s="15" t="s">
        <v>137</v>
      </c>
      <c r="AW446" s="15" t="s">
        <v>32</v>
      </c>
      <c r="AX446" s="15" t="s">
        <v>84</v>
      </c>
      <c r="AY446" s="203" t="s">
        <v>130</v>
      </c>
    </row>
    <row r="447" s="2" customFormat="1" ht="16.5" customHeight="1">
      <c r="A447" s="37"/>
      <c r="B447" s="171"/>
      <c r="C447" s="172" t="s">
        <v>482</v>
      </c>
      <c r="D447" s="172" t="s">
        <v>133</v>
      </c>
      <c r="E447" s="173" t="s">
        <v>483</v>
      </c>
      <c r="F447" s="174" t="s">
        <v>484</v>
      </c>
      <c r="G447" s="175" t="s">
        <v>136</v>
      </c>
      <c r="H447" s="176">
        <v>10.5</v>
      </c>
      <c r="I447" s="177"/>
      <c r="J447" s="178">
        <f>ROUND(I447*H447,2)</f>
        <v>0</v>
      </c>
      <c r="K447" s="179"/>
      <c r="L447" s="38"/>
      <c r="M447" s="180" t="s">
        <v>1</v>
      </c>
      <c r="N447" s="181" t="s">
        <v>41</v>
      </c>
      <c r="O447" s="76"/>
      <c r="P447" s="182">
        <f>O447*H447</f>
        <v>0</v>
      </c>
      <c r="Q447" s="182">
        <v>0</v>
      </c>
      <c r="R447" s="182">
        <f>Q447*H447</f>
        <v>0</v>
      </c>
      <c r="S447" s="182">
        <v>0.035299999999999998</v>
      </c>
      <c r="T447" s="183">
        <f>S447*H447</f>
        <v>0.37064999999999998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4" t="s">
        <v>244</v>
      </c>
      <c r="AT447" s="184" t="s">
        <v>133</v>
      </c>
      <c r="AU447" s="184" t="s">
        <v>86</v>
      </c>
      <c r="AY447" s="18" t="s">
        <v>130</v>
      </c>
      <c r="BE447" s="185">
        <f>IF(N447="základní",J447,0)</f>
        <v>0</v>
      </c>
      <c r="BF447" s="185">
        <f>IF(N447="snížená",J447,0)</f>
        <v>0</v>
      </c>
      <c r="BG447" s="185">
        <f>IF(N447="zákl. přenesená",J447,0)</f>
        <v>0</v>
      </c>
      <c r="BH447" s="185">
        <f>IF(N447="sníž. přenesená",J447,0)</f>
        <v>0</v>
      </c>
      <c r="BI447" s="185">
        <f>IF(N447="nulová",J447,0)</f>
        <v>0</v>
      </c>
      <c r="BJ447" s="18" t="s">
        <v>84</v>
      </c>
      <c r="BK447" s="185">
        <f>ROUND(I447*H447,2)</f>
        <v>0</v>
      </c>
      <c r="BL447" s="18" t="s">
        <v>244</v>
      </c>
      <c r="BM447" s="184" t="s">
        <v>485</v>
      </c>
    </row>
    <row r="448" s="13" customFormat="1">
      <c r="A448" s="13"/>
      <c r="B448" s="186"/>
      <c r="C448" s="13"/>
      <c r="D448" s="187" t="s">
        <v>139</v>
      </c>
      <c r="E448" s="188" t="s">
        <v>1</v>
      </c>
      <c r="F448" s="189" t="s">
        <v>486</v>
      </c>
      <c r="G448" s="13"/>
      <c r="H448" s="188" t="s">
        <v>1</v>
      </c>
      <c r="I448" s="190"/>
      <c r="J448" s="13"/>
      <c r="K448" s="13"/>
      <c r="L448" s="186"/>
      <c r="M448" s="191"/>
      <c r="N448" s="192"/>
      <c r="O448" s="192"/>
      <c r="P448" s="192"/>
      <c r="Q448" s="192"/>
      <c r="R448" s="192"/>
      <c r="S448" s="192"/>
      <c r="T448" s="19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8" t="s">
        <v>139</v>
      </c>
      <c r="AU448" s="188" t="s">
        <v>86</v>
      </c>
      <c r="AV448" s="13" t="s">
        <v>84</v>
      </c>
      <c r="AW448" s="13" t="s">
        <v>32</v>
      </c>
      <c r="AX448" s="13" t="s">
        <v>76</v>
      </c>
      <c r="AY448" s="188" t="s">
        <v>130</v>
      </c>
    </row>
    <row r="449" s="13" customFormat="1">
      <c r="A449" s="13"/>
      <c r="B449" s="186"/>
      <c r="C449" s="13"/>
      <c r="D449" s="187" t="s">
        <v>139</v>
      </c>
      <c r="E449" s="188" t="s">
        <v>1</v>
      </c>
      <c r="F449" s="189" t="s">
        <v>170</v>
      </c>
      <c r="G449" s="13"/>
      <c r="H449" s="188" t="s">
        <v>1</v>
      </c>
      <c r="I449" s="190"/>
      <c r="J449" s="13"/>
      <c r="K449" s="13"/>
      <c r="L449" s="186"/>
      <c r="M449" s="191"/>
      <c r="N449" s="192"/>
      <c r="O449" s="192"/>
      <c r="P449" s="192"/>
      <c r="Q449" s="192"/>
      <c r="R449" s="192"/>
      <c r="S449" s="192"/>
      <c r="T449" s="19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8" t="s">
        <v>139</v>
      </c>
      <c r="AU449" s="188" t="s">
        <v>86</v>
      </c>
      <c r="AV449" s="13" t="s">
        <v>84</v>
      </c>
      <c r="AW449" s="13" t="s">
        <v>32</v>
      </c>
      <c r="AX449" s="13" t="s">
        <v>76</v>
      </c>
      <c r="AY449" s="188" t="s">
        <v>130</v>
      </c>
    </row>
    <row r="450" s="14" customFormat="1">
      <c r="A450" s="14"/>
      <c r="B450" s="194"/>
      <c r="C450" s="14"/>
      <c r="D450" s="187" t="s">
        <v>139</v>
      </c>
      <c r="E450" s="195" t="s">
        <v>1</v>
      </c>
      <c r="F450" s="196" t="s">
        <v>487</v>
      </c>
      <c r="G450" s="14"/>
      <c r="H450" s="197">
        <v>9.5</v>
      </c>
      <c r="I450" s="198"/>
      <c r="J450" s="14"/>
      <c r="K450" s="14"/>
      <c r="L450" s="194"/>
      <c r="M450" s="199"/>
      <c r="N450" s="200"/>
      <c r="O450" s="200"/>
      <c r="P450" s="200"/>
      <c r="Q450" s="200"/>
      <c r="R450" s="200"/>
      <c r="S450" s="200"/>
      <c r="T450" s="201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195" t="s">
        <v>139</v>
      </c>
      <c r="AU450" s="195" t="s">
        <v>86</v>
      </c>
      <c r="AV450" s="14" t="s">
        <v>86</v>
      </c>
      <c r="AW450" s="14" t="s">
        <v>32</v>
      </c>
      <c r="AX450" s="14" t="s">
        <v>76</v>
      </c>
      <c r="AY450" s="195" t="s">
        <v>130</v>
      </c>
    </row>
    <row r="451" s="13" customFormat="1">
      <c r="A451" s="13"/>
      <c r="B451" s="186"/>
      <c r="C451" s="13"/>
      <c r="D451" s="187" t="s">
        <v>139</v>
      </c>
      <c r="E451" s="188" t="s">
        <v>1</v>
      </c>
      <c r="F451" s="189" t="s">
        <v>327</v>
      </c>
      <c r="G451" s="13"/>
      <c r="H451" s="188" t="s">
        <v>1</v>
      </c>
      <c r="I451" s="190"/>
      <c r="J451" s="13"/>
      <c r="K451" s="13"/>
      <c r="L451" s="186"/>
      <c r="M451" s="191"/>
      <c r="N451" s="192"/>
      <c r="O451" s="192"/>
      <c r="P451" s="192"/>
      <c r="Q451" s="192"/>
      <c r="R451" s="192"/>
      <c r="S451" s="192"/>
      <c r="T451" s="19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88" t="s">
        <v>139</v>
      </c>
      <c r="AU451" s="188" t="s">
        <v>86</v>
      </c>
      <c r="AV451" s="13" t="s">
        <v>84</v>
      </c>
      <c r="AW451" s="13" t="s">
        <v>32</v>
      </c>
      <c r="AX451" s="13" t="s">
        <v>76</v>
      </c>
      <c r="AY451" s="188" t="s">
        <v>130</v>
      </c>
    </row>
    <row r="452" s="14" customFormat="1">
      <c r="A452" s="14"/>
      <c r="B452" s="194"/>
      <c r="C452" s="14"/>
      <c r="D452" s="187" t="s">
        <v>139</v>
      </c>
      <c r="E452" s="195" t="s">
        <v>1</v>
      </c>
      <c r="F452" s="196" t="s">
        <v>84</v>
      </c>
      <c r="G452" s="14"/>
      <c r="H452" s="197">
        <v>1</v>
      </c>
      <c r="I452" s="198"/>
      <c r="J452" s="14"/>
      <c r="K452" s="14"/>
      <c r="L452" s="194"/>
      <c r="M452" s="199"/>
      <c r="N452" s="200"/>
      <c r="O452" s="200"/>
      <c r="P452" s="200"/>
      <c r="Q452" s="200"/>
      <c r="R452" s="200"/>
      <c r="S452" s="200"/>
      <c r="T452" s="201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195" t="s">
        <v>139</v>
      </c>
      <c r="AU452" s="195" t="s">
        <v>86</v>
      </c>
      <c r="AV452" s="14" t="s">
        <v>86</v>
      </c>
      <c r="AW452" s="14" t="s">
        <v>32</v>
      </c>
      <c r="AX452" s="14" t="s">
        <v>76</v>
      </c>
      <c r="AY452" s="195" t="s">
        <v>130</v>
      </c>
    </row>
    <row r="453" s="15" customFormat="1">
      <c r="A453" s="15"/>
      <c r="B453" s="202"/>
      <c r="C453" s="15"/>
      <c r="D453" s="187" t="s">
        <v>139</v>
      </c>
      <c r="E453" s="203" t="s">
        <v>1</v>
      </c>
      <c r="F453" s="204" t="s">
        <v>143</v>
      </c>
      <c r="G453" s="15"/>
      <c r="H453" s="205">
        <v>10.5</v>
      </c>
      <c r="I453" s="206"/>
      <c r="J453" s="15"/>
      <c r="K453" s="15"/>
      <c r="L453" s="202"/>
      <c r="M453" s="207"/>
      <c r="N453" s="208"/>
      <c r="O453" s="208"/>
      <c r="P453" s="208"/>
      <c r="Q453" s="208"/>
      <c r="R453" s="208"/>
      <c r="S453" s="208"/>
      <c r="T453" s="209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03" t="s">
        <v>139</v>
      </c>
      <c r="AU453" s="203" t="s">
        <v>86</v>
      </c>
      <c r="AV453" s="15" t="s">
        <v>137</v>
      </c>
      <c r="AW453" s="15" t="s">
        <v>32</v>
      </c>
      <c r="AX453" s="15" t="s">
        <v>84</v>
      </c>
      <c r="AY453" s="203" t="s">
        <v>130</v>
      </c>
    </row>
    <row r="454" s="2" customFormat="1" ht="33" customHeight="1">
      <c r="A454" s="37"/>
      <c r="B454" s="171"/>
      <c r="C454" s="172" t="s">
        <v>488</v>
      </c>
      <c r="D454" s="172" t="s">
        <v>133</v>
      </c>
      <c r="E454" s="173" t="s">
        <v>489</v>
      </c>
      <c r="F454" s="174" t="s">
        <v>490</v>
      </c>
      <c r="G454" s="175" t="s">
        <v>136</v>
      </c>
      <c r="H454" s="176">
        <v>11.076000000000001</v>
      </c>
      <c r="I454" s="177"/>
      <c r="J454" s="178">
        <f>ROUND(I454*H454,2)</f>
        <v>0</v>
      </c>
      <c r="K454" s="179"/>
      <c r="L454" s="38"/>
      <c r="M454" s="180" t="s">
        <v>1</v>
      </c>
      <c r="N454" s="181" t="s">
        <v>41</v>
      </c>
      <c r="O454" s="76"/>
      <c r="P454" s="182">
        <f>O454*H454</f>
        <v>0</v>
      </c>
      <c r="Q454" s="182">
        <v>0.0060000000000000001</v>
      </c>
      <c r="R454" s="182">
        <f>Q454*H454</f>
        <v>0.066456000000000001</v>
      </c>
      <c r="S454" s="182">
        <v>0</v>
      </c>
      <c r="T454" s="183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84" t="s">
        <v>244</v>
      </c>
      <c r="AT454" s="184" t="s">
        <v>133</v>
      </c>
      <c r="AU454" s="184" t="s">
        <v>86</v>
      </c>
      <c r="AY454" s="18" t="s">
        <v>130</v>
      </c>
      <c r="BE454" s="185">
        <f>IF(N454="základní",J454,0)</f>
        <v>0</v>
      </c>
      <c r="BF454" s="185">
        <f>IF(N454="snížená",J454,0)</f>
        <v>0</v>
      </c>
      <c r="BG454" s="185">
        <f>IF(N454="zákl. přenesená",J454,0)</f>
        <v>0</v>
      </c>
      <c r="BH454" s="185">
        <f>IF(N454="sníž. přenesená",J454,0)</f>
        <v>0</v>
      </c>
      <c r="BI454" s="185">
        <f>IF(N454="nulová",J454,0)</f>
        <v>0</v>
      </c>
      <c r="BJ454" s="18" t="s">
        <v>84</v>
      </c>
      <c r="BK454" s="185">
        <f>ROUND(I454*H454,2)</f>
        <v>0</v>
      </c>
      <c r="BL454" s="18" t="s">
        <v>244</v>
      </c>
      <c r="BM454" s="184" t="s">
        <v>491</v>
      </c>
    </row>
    <row r="455" s="13" customFormat="1">
      <c r="A455" s="13"/>
      <c r="B455" s="186"/>
      <c r="C455" s="13"/>
      <c r="D455" s="187" t="s">
        <v>139</v>
      </c>
      <c r="E455" s="188" t="s">
        <v>1</v>
      </c>
      <c r="F455" s="189" t="s">
        <v>469</v>
      </c>
      <c r="G455" s="13"/>
      <c r="H455" s="188" t="s">
        <v>1</v>
      </c>
      <c r="I455" s="190"/>
      <c r="J455" s="13"/>
      <c r="K455" s="13"/>
      <c r="L455" s="186"/>
      <c r="M455" s="191"/>
      <c r="N455" s="192"/>
      <c r="O455" s="192"/>
      <c r="P455" s="192"/>
      <c r="Q455" s="192"/>
      <c r="R455" s="192"/>
      <c r="S455" s="192"/>
      <c r="T455" s="19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88" t="s">
        <v>139</v>
      </c>
      <c r="AU455" s="188" t="s">
        <v>86</v>
      </c>
      <c r="AV455" s="13" t="s">
        <v>84</v>
      </c>
      <c r="AW455" s="13" t="s">
        <v>32</v>
      </c>
      <c r="AX455" s="13" t="s">
        <v>76</v>
      </c>
      <c r="AY455" s="188" t="s">
        <v>130</v>
      </c>
    </row>
    <row r="456" s="13" customFormat="1">
      <c r="A456" s="13"/>
      <c r="B456" s="186"/>
      <c r="C456" s="13"/>
      <c r="D456" s="187" t="s">
        <v>139</v>
      </c>
      <c r="E456" s="188" t="s">
        <v>1</v>
      </c>
      <c r="F456" s="189" t="s">
        <v>140</v>
      </c>
      <c r="G456" s="13"/>
      <c r="H456" s="188" t="s">
        <v>1</v>
      </c>
      <c r="I456" s="190"/>
      <c r="J456" s="13"/>
      <c r="K456" s="13"/>
      <c r="L456" s="186"/>
      <c r="M456" s="191"/>
      <c r="N456" s="192"/>
      <c r="O456" s="192"/>
      <c r="P456" s="192"/>
      <c r="Q456" s="192"/>
      <c r="R456" s="192"/>
      <c r="S456" s="192"/>
      <c r="T456" s="19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8" t="s">
        <v>139</v>
      </c>
      <c r="AU456" s="188" t="s">
        <v>86</v>
      </c>
      <c r="AV456" s="13" t="s">
        <v>84</v>
      </c>
      <c r="AW456" s="13" t="s">
        <v>32</v>
      </c>
      <c r="AX456" s="13" t="s">
        <v>76</v>
      </c>
      <c r="AY456" s="188" t="s">
        <v>130</v>
      </c>
    </row>
    <row r="457" s="14" customFormat="1">
      <c r="A457" s="14"/>
      <c r="B457" s="194"/>
      <c r="C457" s="14"/>
      <c r="D457" s="187" t="s">
        <v>139</v>
      </c>
      <c r="E457" s="195" t="s">
        <v>1</v>
      </c>
      <c r="F457" s="196" t="s">
        <v>131</v>
      </c>
      <c r="G457" s="14"/>
      <c r="H457" s="197">
        <v>6</v>
      </c>
      <c r="I457" s="198"/>
      <c r="J457" s="14"/>
      <c r="K457" s="14"/>
      <c r="L457" s="194"/>
      <c r="M457" s="199"/>
      <c r="N457" s="200"/>
      <c r="O457" s="200"/>
      <c r="P457" s="200"/>
      <c r="Q457" s="200"/>
      <c r="R457" s="200"/>
      <c r="S457" s="200"/>
      <c r="T457" s="201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5" t="s">
        <v>139</v>
      </c>
      <c r="AU457" s="195" t="s">
        <v>86</v>
      </c>
      <c r="AV457" s="14" t="s">
        <v>86</v>
      </c>
      <c r="AW457" s="14" t="s">
        <v>32</v>
      </c>
      <c r="AX457" s="14" t="s">
        <v>76</v>
      </c>
      <c r="AY457" s="195" t="s">
        <v>130</v>
      </c>
    </row>
    <row r="458" s="13" customFormat="1">
      <c r="A458" s="13"/>
      <c r="B458" s="186"/>
      <c r="C458" s="13"/>
      <c r="D458" s="187" t="s">
        <v>139</v>
      </c>
      <c r="E458" s="188" t="s">
        <v>1</v>
      </c>
      <c r="F458" s="189" t="s">
        <v>141</v>
      </c>
      <c r="G458" s="13"/>
      <c r="H458" s="188" t="s">
        <v>1</v>
      </c>
      <c r="I458" s="190"/>
      <c r="J458" s="13"/>
      <c r="K458" s="13"/>
      <c r="L458" s="186"/>
      <c r="M458" s="191"/>
      <c r="N458" s="192"/>
      <c r="O458" s="192"/>
      <c r="P458" s="192"/>
      <c r="Q458" s="192"/>
      <c r="R458" s="192"/>
      <c r="S458" s="192"/>
      <c r="T458" s="19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88" t="s">
        <v>139</v>
      </c>
      <c r="AU458" s="188" t="s">
        <v>86</v>
      </c>
      <c r="AV458" s="13" t="s">
        <v>84</v>
      </c>
      <c r="AW458" s="13" t="s">
        <v>32</v>
      </c>
      <c r="AX458" s="13" t="s">
        <v>76</v>
      </c>
      <c r="AY458" s="188" t="s">
        <v>130</v>
      </c>
    </row>
    <row r="459" s="14" customFormat="1">
      <c r="A459" s="14"/>
      <c r="B459" s="194"/>
      <c r="C459" s="14"/>
      <c r="D459" s="187" t="s">
        <v>139</v>
      </c>
      <c r="E459" s="195" t="s">
        <v>1</v>
      </c>
      <c r="F459" s="196" t="s">
        <v>142</v>
      </c>
      <c r="G459" s="14"/>
      <c r="H459" s="197">
        <v>5.0759999999999996</v>
      </c>
      <c r="I459" s="198"/>
      <c r="J459" s="14"/>
      <c r="K459" s="14"/>
      <c r="L459" s="194"/>
      <c r="M459" s="199"/>
      <c r="N459" s="200"/>
      <c r="O459" s="200"/>
      <c r="P459" s="200"/>
      <c r="Q459" s="200"/>
      <c r="R459" s="200"/>
      <c r="S459" s="200"/>
      <c r="T459" s="201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195" t="s">
        <v>139</v>
      </c>
      <c r="AU459" s="195" t="s">
        <v>86</v>
      </c>
      <c r="AV459" s="14" t="s">
        <v>86</v>
      </c>
      <c r="AW459" s="14" t="s">
        <v>32</v>
      </c>
      <c r="AX459" s="14" t="s">
        <v>76</v>
      </c>
      <c r="AY459" s="195" t="s">
        <v>130</v>
      </c>
    </row>
    <row r="460" s="15" customFormat="1">
      <c r="A460" s="15"/>
      <c r="B460" s="202"/>
      <c r="C460" s="15"/>
      <c r="D460" s="187" t="s">
        <v>139</v>
      </c>
      <c r="E460" s="203" t="s">
        <v>1</v>
      </c>
      <c r="F460" s="204" t="s">
        <v>143</v>
      </c>
      <c r="G460" s="15"/>
      <c r="H460" s="205">
        <v>11.076000000000001</v>
      </c>
      <c r="I460" s="206"/>
      <c r="J460" s="15"/>
      <c r="K460" s="15"/>
      <c r="L460" s="202"/>
      <c r="M460" s="207"/>
      <c r="N460" s="208"/>
      <c r="O460" s="208"/>
      <c r="P460" s="208"/>
      <c r="Q460" s="208"/>
      <c r="R460" s="208"/>
      <c r="S460" s="208"/>
      <c r="T460" s="209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03" t="s">
        <v>139</v>
      </c>
      <c r="AU460" s="203" t="s">
        <v>86</v>
      </c>
      <c r="AV460" s="15" t="s">
        <v>137</v>
      </c>
      <c r="AW460" s="15" t="s">
        <v>32</v>
      </c>
      <c r="AX460" s="15" t="s">
        <v>84</v>
      </c>
      <c r="AY460" s="203" t="s">
        <v>130</v>
      </c>
    </row>
    <row r="461" s="2" customFormat="1" ht="24.15" customHeight="1">
      <c r="A461" s="37"/>
      <c r="B461" s="171"/>
      <c r="C461" s="210" t="s">
        <v>492</v>
      </c>
      <c r="D461" s="210" t="s">
        <v>187</v>
      </c>
      <c r="E461" s="211" t="s">
        <v>493</v>
      </c>
      <c r="F461" s="212" t="s">
        <v>494</v>
      </c>
      <c r="G461" s="213" t="s">
        <v>136</v>
      </c>
      <c r="H461" s="214">
        <v>12.183999999999999</v>
      </c>
      <c r="I461" s="215"/>
      <c r="J461" s="216">
        <f>ROUND(I461*H461,2)</f>
        <v>0</v>
      </c>
      <c r="K461" s="217"/>
      <c r="L461" s="218"/>
      <c r="M461" s="219" t="s">
        <v>1</v>
      </c>
      <c r="N461" s="220" t="s">
        <v>41</v>
      </c>
      <c r="O461" s="76"/>
      <c r="P461" s="182">
        <f>O461*H461</f>
        <v>0</v>
      </c>
      <c r="Q461" s="182">
        <v>0.021999999999999999</v>
      </c>
      <c r="R461" s="182">
        <f>Q461*H461</f>
        <v>0.26804799999999995</v>
      </c>
      <c r="S461" s="182">
        <v>0</v>
      </c>
      <c r="T461" s="183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84" t="s">
        <v>322</v>
      </c>
      <c r="AT461" s="184" t="s">
        <v>187</v>
      </c>
      <c r="AU461" s="184" t="s">
        <v>86</v>
      </c>
      <c r="AY461" s="18" t="s">
        <v>130</v>
      </c>
      <c r="BE461" s="185">
        <f>IF(N461="základní",J461,0)</f>
        <v>0</v>
      </c>
      <c r="BF461" s="185">
        <f>IF(N461="snížená",J461,0)</f>
        <v>0</v>
      </c>
      <c r="BG461" s="185">
        <f>IF(N461="zákl. přenesená",J461,0)</f>
        <v>0</v>
      </c>
      <c r="BH461" s="185">
        <f>IF(N461="sníž. přenesená",J461,0)</f>
        <v>0</v>
      </c>
      <c r="BI461" s="185">
        <f>IF(N461="nulová",J461,0)</f>
        <v>0</v>
      </c>
      <c r="BJ461" s="18" t="s">
        <v>84</v>
      </c>
      <c r="BK461" s="185">
        <f>ROUND(I461*H461,2)</f>
        <v>0</v>
      </c>
      <c r="BL461" s="18" t="s">
        <v>244</v>
      </c>
      <c r="BM461" s="184" t="s">
        <v>495</v>
      </c>
    </row>
    <row r="462" s="14" customFormat="1">
      <c r="A462" s="14"/>
      <c r="B462" s="194"/>
      <c r="C462" s="14"/>
      <c r="D462" s="187" t="s">
        <v>139</v>
      </c>
      <c r="E462" s="14"/>
      <c r="F462" s="196" t="s">
        <v>496</v>
      </c>
      <c r="G462" s="14"/>
      <c r="H462" s="197">
        <v>12.183999999999999</v>
      </c>
      <c r="I462" s="198"/>
      <c r="J462" s="14"/>
      <c r="K462" s="14"/>
      <c r="L462" s="194"/>
      <c r="M462" s="199"/>
      <c r="N462" s="200"/>
      <c r="O462" s="200"/>
      <c r="P462" s="200"/>
      <c r="Q462" s="200"/>
      <c r="R462" s="200"/>
      <c r="S462" s="200"/>
      <c r="T462" s="201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5" t="s">
        <v>139</v>
      </c>
      <c r="AU462" s="195" t="s">
        <v>86</v>
      </c>
      <c r="AV462" s="14" t="s">
        <v>86</v>
      </c>
      <c r="AW462" s="14" t="s">
        <v>3</v>
      </c>
      <c r="AX462" s="14" t="s">
        <v>84</v>
      </c>
      <c r="AY462" s="195" t="s">
        <v>130</v>
      </c>
    </row>
    <row r="463" s="2" customFormat="1" ht="24.15" customHeight="1">
      <c r="A463" s="37"/>
      <c r="B463" s="171"/>
      <c r="C463" s="172" t="s">
        <v>497</v>
      </c>
      <c r="D463" s="172" t="s">
        <v>133</v>
      </c>
      <c r="E463" s="173" t="s">
        <v>498</v>
      </c>
      <c r="F463" s="174" t="s">
        <v>499</v>
      </c>
      <c r="G463" s="175" t="s">
        <v>136</v>
      </c>
      <c r="H463" s="176">
        <v>11.076000000000001</v>
      </c>
      <c r="I463" s="177"/>
      <c r="J463" s="178">
        <f>ROUND(I463*H463,2)</f>
        <v>0</v>
      </c>
      <c r="K463" s="179"/>
      <c r="L463" s="38"/>
      <c r="M463" s="180" t="s">
        <v>1</v>
      </c>
      <c r="N463" s="181" t="s">
        <v>41</v>
      </c>
      <c r="O463" s="76"/>
      <c r="P463" s="182">
        <f>O463*H463</f>
        <v>0</v>
      </c>
      <c r="Q463" s="182">
        <v>0.0015</v>
      </c>
      <c r="R463" s="182">
        <f>Q463*H463</f>
        <v>0.016614</v>
      </c>
      <c r="S463" s="182">
        <v>0</v>
      </c>
      <c r="T463" s="183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84" t="s">
        <v>244</v>
      </c>
      <c r="AT463" s="184" t="s">
        <v>133</v>
      </c>
      <c r="AU463" s="184" t="s">
        <v>86</v>
      </c>
      <c r="AY463" s="18" t="s">
        <v>130</v>
      </c>
      <c r="BE463" s="185">
        <f>IF(N463="základní",J463,0)</f>
        <v>0</v>
      </c>
      <c r="BF463" s="185">
        <f>IF(N463="snížená",J463,0)</f>
        <v>0</v>
      </c>
      <c r="BG463" s="185">
        <f>IF(N463="zákl. přenesená",J463,0)</f>
        <v>0</v>
      </c>
      <c r="BH463" s="185">
        <f>IF(N463="sníž. přenesená",J463,0)</f>
        <v>0</v>
      </c>
      <c r="BI463" s="185">
        <f>IF(N463="nulová",J463,0)</f>
        <v>0</v>
      </c>
      <c r="BJ463" s="18" t="s">
        <v>84</v>
      </c>
      <c r="BK463" s="185">
        <f>ROUND(I463*H463,2)</f>
        <v>0</v>
      </c>
      <c r="BL463" s="18" t="s">
        <v>244</v>
      </c>
      <c r="BM463" s="184" t="s">
        <v>500</v>
      </c>
    </row>
    <row r="464" s="13" customFormat="1">
      <c r="A464" s="13"/>
      <c r="B464" s="186"/>
      <c r="C464" s="13"/>
      <c r="D464" s="187" t="s">
        <v>139</v>
      </c>
      <c r="E464" s="188" t="s">
        <v>1</v>
      </c>
      <c r="F464" s="189" t="s">
        <v>469</v>
      </c>
      <c r="G464" s="13"/>
      <c r="H464" s="188" t="s">
        <v>1</v>
      </c>
      <c r="I464" s="190"/>
      <c r="J464" s="13"/>
      <c r="K464" s="13"/>
      <c r="L464" s="186"/>
      <c r="M464" s="191"/>
      <c r="N464" s="192"/>
      <c r="O464" s="192"/>
      <c r="P464" s="192"/>
      <c r="Q464" s="192"/>
      <c r="R464" s="192"/>
      <c r="S464" s="192"/>
      <c r="T464" s="19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8" t="s">
        <v>139</v>
      </c>
      <c r="AU464" s="188" t="s">
        <v>86</v>
      </c>
      <c r="AV464" s="13" t="s">
        <v>84</v>
      </c>
      <c r="AW464" s="13" t="s">
        <v>32</v>
      </c>
      <c r="AX464" s="13" t="s">
        <v>76</v>
      </c>
      <c r="AY464" s="188" t="s">
        <v>130</v>
      </c>
    </row>
    <row r="465" s="13" customFormat="1">
      <c r="A465" s="13"/>
      <c r="B465" s="186"/>
      <c r="C465" s="13"/>
      <c r="D465" s="187" t="s">
        <v>139</v>
      </c>
      <c r="E465" s="188" t="s">
        <v>1</v>
      </c>
      <c r="F465" s="189" t="s">
        <v>140</v>
      </c>
      <c r="G465" s="13"/>
      <c r="H465" s="188" t="s">
        <v>1</v>
      </c>
      <c r="I465" s="190"/>
      <c r="J465" s="13"/>
      <c r="K465" s="13"/>
      <c r="L465" s="186"/>
      <c r="M465" s="191"/>
      <c r="N465" s="192"/>
      <c r="O465" s="192"/>
      <c r="P465" s="192"/>
      <c r="Q465" s="192"/>
      <c r="R465" s="192"/>
      <c r="S465" s="192"/>
      <c r="T465" s="19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8" t="s">
        <v>139</v>
      </c>
      <c r="AU465" s="188" t="s">
        <v>86</v>
      </c>
      <c r="AV465" s="13" t="s">
        <v>84</v>
      </c>
      <c r="AW465" s="13" t="s">
        <v>32</v>
      </c>
      <c r="AX465" s="13" t="s">
        <v>76</v>
      </c>
      <c r="AY465" s="188" t="s">
        <v>130</v>
      </c>
    </row>
    <row r="466" s="14" customFormat="1">
      <c r="A466" s="14"/>
      <c r="B466" s="194"/>
      <c r="C466" s="14"/>
      <c r="D466" s="187" t="s">
        <v>139</v>
      </c>
      <c r="E466" s="195" t="s">
        <v>1</v>
      </c>
      <c r="F466" s="196" t="s">
        <v>131</v>
      </c>
      <c r="G466" s="14"/>
      <c r="H466" s="197">
        <v>6</v>
      </c>
      <c r="I466" s="198"/>
      <c r="J466" s="14"/>
      <c r="K466" s="14"/>
      <c r="L466" s="194"/>
      <c r="M466" s="199"/>
      <c r="N466" s="200"/>
      <c r="O466" s="200"/>
      <c r="P466" s="200"/>
      <c r="Q466" s="200"/>
      <c r="R466" s="200"/>
      <c r="S466" s="200"/>
      <c r="T466" s="201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195" t="s">
        <v>139</v>
      </c>
      <c r="AU466" s="195" t="s">
        <v>86</v>
      </c>
      <c r="AV466" s="14" t="s">
        <v>86</v>
      </c>
      <c r="AW466" s="14" t="s">
        <v>32</v>
      </c>
      <c r="AX466" s="14" t="s">
        <v>76</v>
      </c>
      <c r="AY466" s="195" t="s">
        <v>130</v>
      </c>
    </row>
    <row r="467" s="13" customFormat="1">
      <c r="A467" s="13"/>
      <c r="B467" s="186"/>
      <c r="C467" s="13"/>
      <c r="D467" s="187" t="s">
        <v>139</v>
      </c>
      <c r="E467" s="188" t="s">
        <v>1</v>
      </c>
      <c r="F467" s="189" t="s">
        <v>141</v>
      </c>
      <c r="G467" s="13"/>
      <c r="H467" s="188" t="s">
        <v>1</v>
      </c>
      <c r="I467" s="190"/>
      <c r="J467" s="13"/>
      <c r="K467" s="13"/>
      <c r="L467" s="186"/>
      <c r="M467" s="191"/>
      <c r="N467" s="192"/>
      <c r="O467" s="192"/>
      <c r="P467" s="192"/>
      <c r="Q467" s="192"/>
      <c r="R467" s="192"/>
      <c r="S467" s="192"/>
      <c r="T467" s="19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8" t="s">
        <v>139</v>
      </c>
      <c r="AU467" s="188" t="s">
        <v>86</v>
      </c>
      <c r="AV467" s="13" t="s">
        <v>84</v>
      </c>
      <c r="AW467" s="13" t="s">
        <v>32</v>
      </c>
      <c r="AX467" s="13" t="s">
        <v>76</v>
      </c>
      <c r="AY467" s="188" t="s">
        <v>130</v>
      </c>
    </row>
    <row r="468" s="14" customFormat="1">
      <c r="A468" s="14"/>
      <c r="B468" s="194"/>
      <c r="C468" s="14"/>
      <c r="D468" s="187" t="s">
        <v>139</v>
      </c>
      <c r="E468" s="195" t="s">
        <v>1</v>
      </c>
      <c r="F468" s="196" t="s">
        <v>142</v>
      </c>
      <c r="G468" s="14"/>
      <c r="H468" s="197">
        <v>5.0759999999999996</v>
      </c>
      <c r="I468" s="198"/>
      <c r="J468" s="14"/>
      <c r="K468" s="14"/>
      <c r="L468" s="194"/>
      <c r="M468" s="199"/>
      <c r="N468" s="200"/>
      <c r="O468" s="200"/>
      <c r="P468" s="200"/>
      <c r="Q468" s="200"/>
      <c r="R468" s="200"/>
      <c r="S468" s="200"/>
      <c r="T468" s="201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195" t="s">
        <v>139</v>
      </c>
      <c r="AU468" s="195" t="s">
        <v>86</v>
      </c>
      <c r="AV468" s="14" t="s">
        <v>86</v>
      </c>
      <c r="AW468" s="14" t="s">
        <v>32</v>
      </c>
      <c r="AX468" s="14" t="s">
        <v>76</v>
      </c>
      <c r="AY468" s="195" t="s">
        <v>130</v>
      </c>
    </row>
    <row r="469" s="15" customFormat="1">
      <c r="A469" s="15"/>
      <c r="B469" s="202"/>
      <c r="C469" s="15"/>
      <c r="D469" s="187" t="s">
        <v>139</v>
      </c>
      <c r="E469" s="203" t="s">
        <v>1</v>
      </c>
      <c r="F469" s="204" t="s">
        <v>143</v>
      </c>
      <c r="G469" s="15"/>
      <c r="H469" s="205">
        <v>11.076000000000001</v>
      </c>
      <c r="I469" s="206"/>
      <c r="J469" s="15"/>
      <c r="K469" s="15"/>
      <c r="L469" s="202"/>
      <c r="M469" s="207"/>
      <c r="N469" s="208"/>
      <c r="O469" s="208"/>
      <c r="P469" s="208"/>
      <c r="Q469" s="208"/>
      <c r="R469" s="208"/>
      <c r="S469" s="208"/>
      <c r="T469" s="209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03" t="s">
        <v>139</v>
      </c>
      <c r="AU469" s="203" t="s">
        <v>86</v>
      </c>
      <c r="AV469" s="15" t="s">
        <v>137</v>
      </c>
      <c r="AW469" s="15" t="s">
        <v>32</v>
      </c>
      <c r="AX469" s="15" t="s">
        <v>84</v>
      </c>
      <c r="AY469" s="203" t="s">
        <v>130</v>
      </c>
    </row>
    <row r="470" s="2" customFormat="1" ht="16.5" customHeight="1">
      <c r="A470" s="37"/>
      <c r="B470" s="171"/>
      <c r="C470" s="172" t="s">
        <v>501</v>
      </c>
      <c r="D470" s="172" t="s">
        <v>133</v>
      </c>
      <c r="E470" s="173" t="s">
        <v>502</v>
      </c>
      <c r="F470" s="174" t="s">
        <v>503</v>
      </c>
      <c r="G470" s="175" t="s">
        <v>261</v>
      </c>
      <c r="H470" s="176">
        <v>16.579999999999998</v>
      </c>
      <c r="I470" s="177"/>
      <c r="J470" s="178">
        <f>ROUND(I470*H470,2)</f>
        <v>0</v>
      </c>
      <c r="K470" s="179"/>
      <c r="L470" s="38"/>
      <c r="M470" s="180" t="s">
        <v>1</v>
      </c>
      <c r="N470" s="181" t="s">
        <v>41</v>
      </c>
      <c r="O470" s="76"/>
      <c r="P470" s="182">
        <f>O470*H470</f>
        <v>0</v>
      </c>
      <c r="Q470" s="182">
        <v>9.0000000000000006E-05</v>
      </c>
      <c r="R470" s="182">
        <f>Q470*H470</f>
        <v>0.0014922</v>
      </c>
      <c r="S470" s="182">
        <v>0</v>
      </c>
      <c r="T470" s="183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84" t="s">
        <v>244</v>
      </c>
      <c r="AT470" s="184" t="s">
        <v>133</v>
      </c>
      <c r="AU470" s="184" t="s">
        <v>86</v>
      </c>
      <c r="AY470" s="18" t="s">
        <v>130</v>
      </c>
      <c r="BE470" s="185">
        <f>IF(N470="základní",J470,0)</f>
        <v>0</v>
      </c>
      <c r="BF470" s="185">
        <f>IF(N470="snížená",J470,0)</f>
        <v>0</v>
      </c>
      <c r="BG470" s="185">
        <f>IF(N470="zákl. přenesená",J470,0)</f>
        <v>0</v>
      </c>
      <c r="BH470" s="185">
        <f>IF(N470="sníž. přenesená",J470,0)</f>
        <v>0</v>
      </c>
      <c r="BI470" s="185">
        <f>IF(N470="nulová",J470,0)</f>
        <v>0</v>
      </c>
      <c r="BJ470" s="18" t="s">
        <v>84</v>
      </c>
      <c r="BK470" s="185">
        <f>ROUND(I470*H470,2)</f>
        <v>0</v>
      </c>
      <c r="BL470" s="18" t="s">
        <v>244</v>
      </c>
      <c r="BM470" s="184" t="s">
        <v>504</v>
      </c>
    </row>
    <row r="471" s="13" customFormat="1">
      <c r="A471" s="13"/>
      <c r="B471" s="186"/>
      <c r="C471" s="13"/>
      <c r="D471" s="187" t="s">
        <v>139</v>
      </c>
      <c r="E471" s="188" t="s">
        <v>1</v>
      </c>
      <c r="F471" s="189" t="s">
        <v>469</v>
      </c>
      <c r="G471" s="13"/>
      <c r="H471" s="188" t="s">
        <v>1</v>
      </c>
      <c r="I471" s="190"/>
      <c r="J471" s="13"/>
      <c r="K471" s="13"/>
      <c r="L471" s="186"/>
      <c r="M471" s="191"/>
      <c r="N471" s="192"/>
      <c r="O471" s="192"/>
      <c r="P471" s="192"/>
      <c r="Q471" s="192"/>
      <c r="R471" s="192"/>
      <c r="S471" s="192"/>
      <c r="T471" s="19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88" t="s">
        <v>139</v>
      </c>
      <c r="AU471" s="188" t="s">
        <v>86</v>
      </c>
      <c r="AV471" s="13" t="s">
        <v>84</v>
      </c>
      <c r="AW471" s="13" t="s">
        <v>32</v>
      </c>
      <c r="AX471" s="13" t="s">
        <v>76</v>
      </c>
      <c r="AY471" s="188" t="s">
        <v>130</v>
      </c>
    </row>
    <row r="472" s="13" customFormat="1">
      <c r="A472" s="13"/>
      <c r="B472" s="186"/>
      <c r="C472" s="13"/>
      <c r="D472" s="187" t="s">
        <v>139</v>
      </c>
      <c r="E472" s="188" t="s">
        <v>1</v>
      </c>
      <c r="F472" s="189" t="s">
        <v>140</v>
      </c>
      <c r="G472" s="13"/>
      <c r="H472" s="188" t="s">
        <v>1</v>
      </c>
      <c r="I472" s="190"/>
      <c r="J472" s="13"/>
      <c r="K472" s="13"/>
      <c r="L472" s="186"/>
      <c r="M472" s="191"/>
      <c r="N472" s="192"/>
      <c r="O472" s="192"/>
      <c r="P472" s="192"/>
      <c r="Q472" s="192"/>
      <c r="R472" s="192"/>
      <c r="S472" s="192"/>
      <c r="T472" s="19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8" t="s">
        <v>139</v>
      </c>
      <c r="AU472" s="188" t="s">
        <v>86</v>
      </c>
      <c r="AV472" s="13" t="s">
        <v>84</v>
      </c>
      <c r="AW472" s="13" t="s">
        <v>32</v>
      </c>
      <c r="AX472" s="13" t="s">
        <v>76</v>
      </c>
      <c r="AY472" s="188" t="s">
        <v>130</v>
      </c>
    </row>
    <row r="473" s="14" customFormat="1">
      <c r="A473" s="14"/>
      <c r="B473" s="194"/>
      <c r="C473" s="14"/>
      <c r="D473" s="187" t="s">
        <v>139</v>
      </c>
      <c r="E473" s="195" t="s">
        <v>1</v>
      </c>
      <c r="F473" s="196" t="s">
        <v>505</v>
      </c>
      <c r="G473" s="14"/>
      <c r="H473" s="197">
        <v>5.6399999999999997</v>
      </c>
      <c r="I473" s="198"/>
      <c r="J473" s="14"/>
      <c r="K473" s="14"/>
      <c r="L473" s="194"/>
      <c r="M473" s="199"/>
      <c r="N473" s="200"/>
      <c r="O473" s="200"/>
      <c r="P473" s="200"/>
      <c r="Q473" s="200"/>
      <c r="R473" s="200"/>
      <c r="S473" s="200"/>
      <c r="T473" s="201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195" t="s">
        <v>139</v>
      </c>
      <c r="AU473" s="195" t="s">
        <v>86</v>
      </c>
      <c r="AV473" s="14" t="s">
        <v>86</v>
      </c>
      <c r="AW473" s="14" t="s">
        <v>32</v>
      </c>
      <c r="AX473" s="14" t="s">
        <v>76</v>
      </c>
      <c r="AY473" s="195" t="s">
        <v>130</v>
      </c>
    </row>
    <row r="474" s="14" customFormat="1">
      <c r="A474" s="14"/>
      <c r="B474" s="194"/>
      <c r="C474" s="14"/>
      <c r="D474" s="187" t="s">
        <v>139</v>
      </c>
      <c r="E474" s="195" t="s">
        <v>1</v>
      </c>
      <c r="F474" s="196" t="s">
        <v>506</v>
      </c>
      <c r="G474" s="14"/>
      <c r="H474" s="197">
        <v>4.4000000000000004</v>
      </c>
      <c r="I474" s="198"/>
      <c r="J474" s="14"/>
      <c r="K474" s="14"/>
      <c r="L474" s="194"/>
      <c r="M474" s="199"/>
      <c r="N474" s="200"/>
      <c r="O474" s="200"/>
      <c r="P474" s="200"/>
      <c r="Q474" s="200"/>
      <c r="R474" s="200"/>
      <c r="S474" s="200"/>
      <c r="T474" s="201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195" t="s">
        <v>139</v>
      </c>
      <c r="AU474" s="195" t="s">
        <v>86</v>
      </c>
      <c r="AV474" s="14" t="s">
        <v>86</v>
      </c>
      <c r="AW474" s="14" t="s">
        <v>32</v>
      </c>
      <c r="AX474" s="14" t="s">
        <v>76</v>
      </c>
      <c r="AY474" s="195" t="s">
        <v>130</v>
      </c>
    </row>
    <row r="475" s="13" customFormat="1">
      <c r="A475" s="13"/>
      <c r="B475" s="186"/>
      <c r="C475" s="13"/>
      <c r="D475" s="187" t="s">
        <v>139</v>
      </c>
      <c r="E475" s="188" t="s">
        <v>1</v>
      </c>
      <c r="F475" s="189" t="s">
        <v>148</v>
      </c>
      <c r="G475" s="13"/>
      <c r="H475" s="188" t="s">
        <v>1</v>
      </c>
      <c r="I475" s="190"/>
      <c r="J475" s="13"/>
      <c r="K475" s="13"/>
      <c r="L475" s="186"/>
      <c r="M475" s="191"/>
      <c r="N475" s="192"/>
      <c r="O475" s="192"/>
      <c r="P475" s="192"/>
      <c r="Q475" s="192"/>
      <c r="R475" s="192"/>
      <c r="S475" s="192"/>
      <c r="T475" s="19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88" t="s">
        <v>139</v>
      </c>
      <c r="AU475" s="188" t="s">
        <v>86</v>
      </c>
      <c r="AV475" s="13" t="s">
        <v>84</v>
      </c>
      <c r="AW475" s="13" t="s">
        <v>32</v>
      </c>
      <c r="AX475" s="13" t="s">
        <v>76</v>
      </c>
      <c r="AY475" s="188" t="s">
        <v>130</v>
      </c>
    </row>
    <row r="476" s="14" customFormat="1">
      <c r="A476" s="14"/>
      <c r="B476" s="194"/>
      <c r="C476" s="14"/>
      <c r="D476" s="187" t="s">
        <v>139</v>
      </c>
      <c r="E476" s="195" t="s">
        <v>1</v>
      </c>
      <c r="F476" s="196" t="s">
        <v>507</v>
      </c>
      <c r="G476" s="14"/>
      <c r="H476" s="197">
        <v>-1.8</v>
      </c>
      <c r="I476" s="198"/>
      <c r="J476" s="14"/>
      <c r="K476" s="14"/>
      <c r="L476" s="194"/>
      <c r="M476" s="199"/>
      <c r="N476" s="200"/>
      <c r="O476" s="200"/>
      <c r="P476" s="200"/>
      <c r="Q476" s="200"/>
      <c r="R476" s="200"/>
      <c r="S476" s="200"/>
      <c r="T476" s="201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195" t="s">
        <v>139</v>
      </c>
      <c r="AU476" s="195" t="s">
        <v>86</v>
      </c>
      <c r="AV476" s="14" t="s">
        <v>86</v>
      </c>
      <c r="AW476" s="14" t="s">
        <v>32</v>
      </c>
      <c r="AX476" s="14" t="s">
        <v>76</v>
      </c>
      <c r="AY476" s="195" t="s">
        <v>130</v>
      </c>
    </row>
    <row r="477" s="13" customFormat="1">
      <c r="A477" s="13"/>
      <c r="B477" s="186"/>
      <c r="C477" s="13"/>
      <c r="D477" s="187" t="s">
        <v>139</v>
      </c>
      <c r="E477" s="188" t="s">
        <v>1</v>
      </c>
      <c r="F477" s="189" t="s">
        <v>141</v>
      </c>
      <c r="G477" s="13"/>
      <c r="H477" s="188" t="s">
        <v>1</v>
      </c>
      <c r="I477" s="190"/>
      <c r="J477" s="13"/>
      <c r="K477" s="13"/>
      <c r="L477" s="186"/>
      <c r="M477" s="191"/>
      <c r="N477" s="192"/>
      <c r="O477" s="192"/>
      <c r="P477" s="192"/>
      <c r="Q477" s="192"/>
      <c r="R477" s="192"/>
      <c r="S477" s="192"/>
      <c r="T477" s="19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88" t="s">
        <v>139</v>
      </c>
      <c r="AU477" s="188" t="s">
        <v>86</v>
      </c>
      <c r="AV477" s="13" t="s">
        <v>84</v>
      </c>
      <c r="AW477" s="13" t="s">
        <v>32</v>
      </c>
      <c r="AX477" s="13" t="s">
        <v>76</v>
      </c>
      <c r="AY477" s="188" t="s">
        <v>130</v>
      </c>
    </row>
    <row r="478" s="14" customFormat="1">
      <c r="A478" s="14"/>
      <c r="B478" s="194"/>
      <c r="C478" s="14"/>
      <c r="D478" s="187" t="s">
        <v>139</v>
      </c>
      <c r="E478" s="195" t="s">
        <v>1</v>
      </c>
      <c r="F478" s="196" t="s">
        <v>505</v>
      </c>
      <c r="G478" s="14"/>
      <c r="H478" s="197">
        <v>5.6399999999999997</v>
      </c>
      <c r="I478" s="198"/>
      <c r="J478" s="14"/>
      <c r="K478" s="14"/>
      <c r="L478" s="194"/>
      <c r="M478" s="199"/>
      <c r="N478" s="200"/>
      <c r="O478" s="200"/>
      <c r="P478" s="200"/>
      <c r="Q478" s="200"/>
      <c r="R478" s="200"/>
      <c r="S478" s="200"/>
      <c r="T478" s="201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195" t="s">
        <v>139</v>
      </c>
      <c r="AU478" s="195" t="s">
        <v>86</v>
      </c>
      <c r="AV478" s="14" t="s">
        <v>86</v>
      </c>
      <c r="AW478" s="14" t="s">
        <v>32</v>
      </c>
      <c r="AX478" s="14" t="s">
        <v>76</v>
      </c>
      <c r="AY478" s="195" t="s">
        <v>130</v>
      </c>
    </row>
    <row r="479" s="14" customFormat="1">
      <c r="A479" s="14"/>
      <c r="B479" s="194"/>
      <c r="C479" s="14"/>
      <c r="D479" s="187" t="s">
        <v>139</v>
      </c>
      <c r="E479" s="195" t="s">
        <v>1</v>
      </c>
      <c r="F479" s="196" t="s">
        <v>508</v>
      </c>
      <c r="G479" s="14"/>
      <c r="H479" s="197">
        <v>3.6000000000000001</v>
      </c>
      <c r="I479" s="198"/>
      <c r="J479" s="14"/>
      <c r="K479" s="14"/>
      <c r="L479" s="194"/>
      <c r="M479" s="199"/>
      <c r="N479" s="200"/>
      <c r="O479" s="200"/>
      <c r="P479" s="200"/>
      <c r="Q479" s="200"/>
      <c r="R479" s="200"/>
      <c r="S479" s="200"/>
      <c r="T479" s="201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195" t="s">
        <v>139</v>
      </c>
      <c r="AU479" s="195" t="s">
        <v>86</v>
      </c>
      <c r="AV479" s="14" t="s">
        <v>86</v>
      </c>
      <c r="AW479" s="14" t="s">
        <v>32</v>
      </c>
      <c r="AX479" s="14" t="s">
        <v>76</v>
      </c>
      <c r="AY479" s="195" t="s">
        <v>130</v>
      </c>
    </row>
    <row r="480" s="13" customFormat="1">
      <c r="A480" s="13"/>
      <c r="B480" s="186"/>
      <c r="C480" s="13"/>
      <c r="D480" s="187" t="s">
        <v>139</v>
      </c>
      <c r="E480" s="188" t="s">
        <v>1</v>
      </c>
      <c r="F480" s="189" t="s">
        <v>148</v>
      </c>
      <c r="G480" s="13"/>
      <c r="H480" s="188" t="s">
        <v>1</v>
      </c>
      <c r="I480" s="190"/>
      <c r="J480" s="13"/>
      <c r="K480" s="13"/>
      <c r="L480" s="186"/>
      <c r="M480" s="191"/>
      <c r="N480" s="192"/>
      <c r="O480" s="192"/>
      <c r="P480" s="192"/>
      <c r="Q480" s="192"/>
      <c r="R480" s="192"/>
      <c r="S480" s="192"/>
      <c r="T480" s="19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88" t="s">
        <v>139</v>
      </c>
      <c r="AU480" s="188" t="s">
        <v>86</v>
      </c>
      <c r="AV480" s="13" t="s">
        <v>84</v>
      </c>
      <c r="AW480" s="13" t="s">
        <v>32</v>
      </c>
      <c r="AX480" s="13" t="s">
        <v>76</v>
      </c>
      <c r="AY480" s="188" t="s">
        <v>130</v>
      </c>
    </row>
    <row r="481" s="14" customFormat="1">
      <c r="A481" s="14"/>
      <c r="B481" s="194"/>
      <c r="C481" s="14"/>
      <c r="D481" s="187" t="s">
        <v>139</v>
      </c>
      <c r="E481" s="195" t="s">
        <v>1</v>
      </c>
      <c r="F481" s="196" t="s">
        <v>509</v>
      </c>
      <c r="G481" s="14"/>
      <c r="H481" s="197">
        <v>-0.90000000000000002</v>
      </c>
      <c r="I481" s="198"/>
      <c r="J481" s="14"/>
      <c r="K481" s="14"/>
      <c r="L481" s="194"/>
      <c r="M481" s="199"/>
      <c r="N481" s="200"/>
      <c r="O481" s="200"/>
      <c r="P481" s="200"/>
      <c r="Q481" s="200"/>
      <c r="R481" s="200"/>
      <c r="S481" s="200"/>
      <c r="T481" s="201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195" t="s">
        <v>139</v>
      </c>
      <c r="AU481" s="195" t="s">
        <v>86</v>
      </c>
      <c r="AV481" s="14" t="s">
        <v>86</v>
      </c>
      <c r="AW481" s="14" t="s">
        <v>32</v>
      </c>
      <c r="AX481" s="14" t="s">
        <v>76</v>
      </c>
      <c r="AY481" s="195" t="s">
        <v>130</v>
      </c>
    </row>
    <row r="482" s="15" customFormat="1">
      <c r="A482" s="15"/>
      <c r="B482" s="202"/>
      <c r="C482" s="15"/>
      <c r="D482" s="187" t="s">
        <v>139</v>
      </c>
      <c r="E482" s="203" t="s">
        <v>1</v>
      </c>
      <c r="F482" s="204" t="s">
        <v>143</v>
      </c>
      <c r="G482" s="15"/>
      <c r="H482" s="205">
        <v>16.579999999999998</v>
      </c>
      <c r="I482" s="206"/>
      <c r="J482" s="15"/>
      <c r="K482" s="15"/>
      <c r="L482" s="202"/>
      <c r="M482" s="207"/>
      <c r="N482" s="208"/>
      <c r="O482" s="208"/>
      <c r="P482" s="208"/>
      <c r="Q482" s="208"/>
      <c r="R482" s="208"/>
      <c r="S482" s="208"/>
      <c r="T482" s="209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03" t="s">
        <v>139</v>
      </c>
      <c r="AU482" s="203" t="s">
        <v>86</v>
      </c>
      <c r="AV482" s="15" t="s">
        <v>137</v>
      </c>
      <c r="AW482" s="15" t="s">
        <v>32</v>
      </c>
      <c r="AX482" s="15" t="s">
        <v>84</v>
      </c>
      <c r="AY482" s="203" t="s">
        <v>130</v>
      </c>
    </row>
    <row r="483" s="2" customFormat="1" ht="16.5" customHeight="1">
      <c r="A483" s="37"/>
      <c r="B483" s="171"/>
      <c r="C483" s="172" t="s">
        <v>510</v>
      </c>
      <c r="D483" s="172" t="s">
        <v>133</v>
      </c>
      <c r="E483" s="173" t="s">
        <v>511</v>
      </c>
      <c r="F483" s="174" t="s">
        <v>512</v>
      </c>
      <c r="G483" s="175" t="s">
        <v>181</v>
      </c>
      <c r="H483" s="176">
        <v>9</v>
      </c>
      <c r="I483" s="177"/>
      <c r="J483" s="178">
        <f>ROUND(I483*H483,2)</f>
        <v>0</v>
      </c>
      <c r="K483" s="179"/>
      <c r="L483" s="38"/>
      <c r="M483" s="180" t="s">
        <v>1</v>
      </c>
      <c r="N483" s="181" t="s">
        <v>41</v>
      </c>
      <c r="O483" s="76"/>
      <c r="P483" s="182">
        <f>O483*H483</f>
        <v>0</v>
      </c>
      <c r="Q483" s="182">
        <v>0.00021000000000000001</v>
      </c>
      <c r="R483" s="182">
        <f>Q483*H483</f>
        <v>0.0018900000000000002</v>
      </c>
      <c r="S483" s="182">
        <v>0</v>
      </c>
      <c r="T483" s="183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84" t="s">
        <v>244</v>
      </c>
      <c r="AT483" s="184" t="s">
        <v>133</v>
      </c>
      <c r="AU483" s="184" t="s">
        <v>86</v>
      </c>
      <c r="AY483" s="18" t="s">
        <v>130</v>
      </c>
      <c r="BE483" s="185">
        <f>IF(N483="základní",J483,0)</f>
        <v>0</v>
      </c>
      <c r="BF483" s="185">
        <f>IF(N483="snížená",J483,0)</f>
        <v>0</v>
      </c>
      <c r="BG483" s="185">
        <f>IF(N483="zákl. přenesená",J483,0)</f>
        <v>0</v>
      </c>
      <c r="BH483" s="185">
        <f>IF(N483="sníž. přenesená",J483,0)</f>
        <v>0</v>
      </c>
      <c r="BI483" s="185">
        <f>IF(N483="nulová",J483,0)</f>
        <v>0</v>
      </c>
      <c r="BJ483" s="18" t="s">
        <v>84</v>
      </c>
      <c r="BK483" s="185">
        <f>ROUND(I483*H483,2)</f>
        <v>0</v>
      </c>
      <c r="BL483" s="18" t="s">
        <v>244</v>
      </c>
      <c r="BM483" s="184" t="s">
        <v>513</v>
      </c>
    </row>
    <row r="484" s="13" customFormat="1">
      <c r="A484" s="13"/>
      <c r="B484" s="186"/>
      <c r="C484" s="13"/>
      <c r="D484" s="187" t="s">
        <v>139</v>
      </c>
      <c r="E484" s="188" t="s">
        <v>1</v>
      </c>
      <c r="F484" s="189" t="s">
        <v>469</v>
      </c>
      <c r="G484" s="13"/>
      <c r="H484" s="188" t="s">
        <v>1</v>
      </c>
      <c r="I484" s="190"/>
      <c r="J484" s="13"/>
      <c r="K484" s="13"/>
      <c r="L484" s="186"/>
      <c r="M484" s="191"/>
      <c r="N484" s="192"/>
      <c r="O484" s="192"/>
      <c r="P484" s="192"/>
      <c r="Q484" s="192"/>
      <c r="R484" s="192"/>
      <c r="S484" s="192"/>
      <c r="T484" s="19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8" t="s">
        <v>139</v>
      </c>
      <c r="AU484" s="188" t="s">
        <v>86</v>
      </c>
      <c r="AV484" s="13" t="s">
        <v>84</v>
      </c>
      <c r="AW484" s="13" t="s">
        <v>32</v>
      </c>
      <c r="AX484" s="13" t="s">
        <v>76</v>
      </c>
      <c r="AY484" s="188" t="s">
        <v>130</v>
      </c>
    </row>
    <row r="485" s="13" customFormat="1">
      <c r="A485" s="13"/>
      <c r="B485" s="186"/>
      <c r="C485" s="13"/>
      <c r="D485" s="187" t="s">
        <v>139</v>
      </c>
      <c r="E485" s="188" t="s">
        <v>1</v>
      </c>
      <c r="F485" s="189" t="s">
        <v>140</v>
      </c>
      <c r="G485" s="13"/>
      <c r="H485" s="188" t="s">
        <v>1</v>
      </c>
      <c r="I485" s="190"/>
      <c r="J485" s="13"/>
      <c r="K485" s="13"/>
      <c r="L485" s="186"/>
      <c r="M485" s="191"/>
      <c r="N485" s="192"/>
      <c r="O485" s="192"/>
      <c r="P485" s="192"/>
      <c r="Q485" s="192"/>
      <c r="R485" s="192"/>
      <c r="S485" s="192"/>
      <c r="T485" s="19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88" t="s">
        <v>139</v>
      </c>
      <c r="AU485" s="188" t="s">
        <v>86</v>
      </c>
      <c r="AV485" s="13" t="s">
        <v>84</v>
      </c>
      <c r="AW485" s="13" t="s">
        <v>32</v>
      </c>
      <c r="AX485" s="13" t="s">
        <v>76</v>
      </c>
      <c r="AY485" s="188" t="s">
        <v>130</v>
      </c>
    </row>
    <row r="486" s="14" customFormat="1">
      <c r="A486" s="14"/>
      <c r="B486" s="194"/>
      <c r="C486" s="14"/>
      <c r="D486" s="187" t="s">
        <v>139</v>
      </c>
      <c r="E486" s="195" t="s">
        <v>1</v>
      </c>
      <c r="F486" s="196" t="s">
        <v>514</v>
      </c>
      <c r="G486" s="14"/>
      <c r="H486" s="197">
        <v>5</v>
      </c>
      <c r="I486" s="198"/>
      <c r="J486" s="14"/>
      <c r="K486" s="14"/>
      <c r="L486" s="194"/>
      <c r="M486" s="199"/>
      <c r="N486" s="200"/>
      <c r="O486" s="200"/>
      <c r="P486" s="200"/>
      <c r="Q486" s="200"/>
      <c r="R486" s="200"/>
      <c r="S486" s="200"/>
      <c r="T486" s="201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195" t="s">
        <v>139</v>
      </c>
      <c r="AU486" s="195" t="s">
        <v>86</v>
      </c>
      <c r="AV486" s="14" t="s">
        <v>86</v>
      </c>
      <c r="AW486" s="14" t="s">
        <v>32</v>
      </c>
      <c r="AX486" s="14" t="s">
        <v>76</v>
      </c>
      <c r="AY486" s="195" t="s">
        <v>130</v>
      </c>
    </row>
    <row r="487" s="13" customFormat="1">
      <c r="A487" s="13"/>
      <c r="B487" s="186"/>
      <c r="C487" s="13"/>
      <c r="D487" s="187" t="s">
        <v>139</v>
      </c>
      <c r="E487" s="188" t="s">
        <v>1</v>
      </c>
      <c r="F487" s="189" t="s">
        <v>141</v>
      </c>
      <c r="G487" s="13"/>
      <c r="H487" s="188" t="s">
        <v>1</v>
      </c>
      <c r="I487" s="190"/>
      <c r="J487" s="13"/>
      <c r="K487" s="13"/>
      <c r="L487" s="186"/>
      <c r="M487" s="191"/>
      <c r="N487" s="192"/>
      <c r="O487" s="192"/>
      <c r="P487" s="192"/>
      <c r="Q487" s="192"/>
      <c r="R487" s="192"/>
      <c r="S487" s="192"/>
      <c r="T487" s="19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8" t="s">
        <v>139</v>
      </c>
      <c r="AU487" s="188" t="s">
        <v>86</v>
      </c>
      <c r="AV487" s="13" t="s">
        <v>84</v>
      </c>
      <c r="AW487" s="13" t="s">
        <v>32</v>
      </c>
      <c r="AX487" s="13" t="s">
        <v>76</v>
      </c>
      <c r="AY487" s="188" t="s">
        <v>130</v>
      </c>
    </row>
    <row r="488" s="14" customFormat="1">
      <c r="A488" s="14"/>
      <c r="B488" s="194"/>
      <c r="C488" s="14"/>
      <c r="D488" s="187" t="s">
        <v>139</v>
      </c>
      <c r="E488" s="195" t="s">
        <v>1</v>
      </c>
      <c r="F488" s="196" t="s">
        <v>515</v>
      </c>
      <c r="G488" s="14"/>
      <c r="H488" s="197">
        <v>4</v>
      </c>
      <c r="I488" s="198"/>
      <c r="J488" s="14"/>
      <c r="K488" s="14"/>
      <c r="L488" s="194"/>
      <c r="M488" s="199"/>
      <c r="N488" s="200"/>
      <c r="O488" s="200"/>
      <c r="P488" s="200"/>
      <c r="Q488" s="200"/>
      <c r="R488" s="200"/>
      <c r="S488" s="200"/>
      <c r="T488" s="201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195" t="s">
        <v>139</v>
      </c>
      <c r="AU488" s="195" t="s">
        <v>86</v>
      </c>
      <c r="AV488" s="14" t="s">
        <v>86</v>
      </c>
      <c r="AW488" s="14" t="s">
        <v>32</v>
      </c>
      <c r="AX488" s="14" t="s">
        <v>76</v>
      </c>
      <c r="AY488" s="195" t="s">
        <v>130</v>
      </c>
    </row>
    <row r="489" s="15" customFormat="1">
      <c r="A489" s="15"/>
      <c r="B489" s="202"/>
      <c r="C489" s="15"/>
      <c r="D489" s="187" t="s">
        <v>139</v>
      </c>
      <c r="E489" s="203" t="s">
        <v>1</v>
      </c>
      <c r="F489" s="204" t="s">
        <v>143</v>
      </c>
      <c r="G489" s="15"/>
      <c r="H489" s="205">
        <v>9</v>
      </c>
      <c r="I489" s="206"/>
      <c r="J489" s="15"/>
      <c r="K489" s="15"/>
      <c r="L489" s="202"/>
      <c r="M489" s="207"/>
      <c r="N489" s="208"/>
      <c r="O489" s="208"/>
      <c r="P489" s="208"/>
      <c r="Q489" s="208"/>
      <c r="R489" s="208"/>
      <c r="S489" s="208"/>
      <c r="T489" s="209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03" t="s">
        <v>139</v>
      </c>
      <c r="AU489" s="203" t="s">
        <v>86</v>
      </c>
      <c r="AV489" s="15" t="s">
        <v>137</v>
      </c>
      <c r="AW489" s="15" t="s">
        <v>32</v>
      </c>
      <c r="AX489" s="15" t="s">
        <v>84</v>
      </c>
      <c r="AY489" s="203" t="s">
        <v>130</v>
      </c>
    </row>
    <row r="490" s="2" customFormat="1" ht="16.5" customHeight="1">
      <c r="A490" s="37"/>
      <c r="B490" s="171"/>
      <c r="C490" s="172" t="s">
        <v>516</v>
      </c>
      <c r="D490" s="172" t="s">
        <v>133</v>
      </c>
      <c r="E490" s="173" t="s">
        <v>517</v>
      </c>
      <c r="F490" s="174" t="s">
        <v>518</v>
      </c>
      <c r="G490" s="175" t="s">
        <v>181</v>
      </c>
      <c r="H490" s="176">
        <v>1</v>
      </c>
      <c r="I490" s="177"/>
      <c r="J490" s="178">
        <f>ROUND(I490*H490,2)</f>
        <v>0</v>
      </c>
      <c r="K490" s="179"/>
      <c r="L490" s="38"/>
      <c r="M490" s="180" t="s">
        <v>1</v>
      </c>
      <c r="N490" s="181" t="s">
        <v>41</v>
      </c>
      <c r="O490" s="76"/>
      <c r="P490" s="182">
        <f>O490*H490</f>
        <v>0</v>
      </c>
      <c r="Q490" s="182">
        <v>0.00020000000000000001</v>
      </c>
      <c r="R490" s="182">
        <f>Q490*H490</f>
        <v>0.00020000000000000001</v>
      </c>
      <c r="S490" s="182">
        <v>0</v>
      </c>
      <c r="T490" s="183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184" t="s">
        <v>244</v>
      </c>
      <c r="AT490" s="184" t="s">
        <v>133</v>
      </c>
      <c r="AU490" s="184" t="s">
        <v>86</v>
      </c>
      <c r="AY490" s="18" t="s">
        <v>130</v>
      </c>
      <c r="BE490" s="185">
        <f>IF(N490="základní",J490,0)</f>
        <v>0</v>
      </c>
      <c r="BF490" s="185">
        <f>IF(N490="snížená",J490,0)</f>
        <v>0</v>
      </c>
      <c r="BG490" s="185">
        <f>IF(N490="zákl. přenesená",J490,0)</f>
        <v>0</v>
      </c>
      <c r="BH490" s="185">
        <f>IF(N490="sníž. přenesená",J490,0)</f>
        <v>0</v>
      </c>
      <c r="BI490" s="185">
        <f>IF(N490="nulová",J490,0)</f>
        <v>0</v>
      </c>
      <c r="BJ490" s="18" t="s">
        <v>84</v>
      </c>
      <c r="BK490" s="185">
        <f>ROUND(I490*H490,2)</f>
        <v>0</v>
      </c>
      <c r="BL490" s="18" t="s">
        <v>244</v>
      </c>
      <c r="BM490" s="184" t="s">
        <v>519</v>
      </c>
    </row>
    <row r="491" s="13" customFormat="1">
      <c r="A491" s="13"/>
      <c r="B491" s="186"/>
      <c r="C491" s="13"/>
      <c r="D491" s="187" t="s">
        <v>139</v>
      </c>
      <c r="E491" s="188" t="s">
        <v>1</v>
      </c>
      <c r="F491" s="189" t="s">
        <v>469</v>
      </c>
      <c r="G491" s="13"/>
      <c r="H491" s="188" t="s">
        <v>1</v>
      </c>
      <c r="I491" s="190"/>
      <c r="J491" s="13"/>
      <c r="K491" s="13"/>
      <c r="L491" s="186"/>
      <c r="M491" s="191"/>
      <c r="N491" s="192"/>
      <c r="O491" s="192"/>
      <c r="P491" s="192"/>
      <c r="Q491" s="192"/>
      <c r="R491" s="192"/>
      <c r="S491" s="192"/>
      <c r="T491" s="19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88" t="s">
        <v>139</v>
      </c>
      <c r="AU491" s="188" t="s">
        <v>86</v>
      </c>
      <c r="AV491" s="13" t="s">
        <v>84</v>
      </c>
      <c r="AW491" s="13" t="s">
        <v>32</v>
      </c>
      <c r="AX491" s="13" t="s">
        <v>76</v>
      </c>
      <c r="AY491" s="188" t="s">
        <v>130</v>
      </c>
    </row>
    <row r="492" s="13" customFormat="1">
      <c r="A492" s="13"/>
      <c r="B492" s="186"/>
      <c r="C492" s="13"/>
      <c r="D492" s="187" t="s">
        <v>139</v>
      </c>
      <c r="E492" s="188" t="s">
        <v>1</v>
      </c>
      <c r="F492" s="189" t="s">
        <v>140</v>
      </c>
      <c r="G492" s="13"/>
      <c r="H492" s="188" t="s">
        <v>1</v>
      </c>
      <c r="I492" s="190"/>
      <c r="J492" s="13"/>
      <c r="K492" s="13"/>
      <c r="L492" s="186"/>
      <c r="M492" s="191"/>
      <c r="N492" s="192"/>
      <c r="O492" s="192"/>
      <c r="P492" s="192"/>
      <c r="Q492" s="192"/>
      <c r="R492" s="192"/>
      <c r="S492" s="192"/>
      <c r="T492" s="19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8" t="s">
        <v>139</v>
      </c>
      <c r="AU492" s="188" t="s">
        <v>86</v>
      </c>
      <c r="AV492" s="13" t="s">
        <v>84</v>
      </c>
      <c r="AW492" s="13" t="s">
        <v>32</v>
      </c>
      <c r="AX492" s="13" t="s">
        <v>76</v>
      </c>
      <c r="AY492" s="188" t="s">
        <v>130</v>
      </c>
    </row>
    <row r="493" s="14" customFormat="1">
      <c r="A493" s="14"/>
      <c r="B493" s="194"/>
      <c r="C493" s="14"/>
      <c r="D493" s="187" t="s">
        <v>139</v>
      </c>
      <c r="E493" s="195" t="s">
        <v>1</v>
      </c>
      <c r="F493" s="196" t="s">
        <v>84</v>
      </c>
      <c r="G493" s="14"/>
      <c r="H493" s="197">
        <v>1</v>
      </c>
      <c r="I493" s="198"/>
      <c r="J493" s="14"/>
      <c r="K493" s="14"/>
      <c r="L493" s="194"/>
      <c r="M493" s="199"/>
      <c r="N493" s="200"/>
      <c r="O493" s="200"/>
      <c r="P493" s="200"/>
      <c r="Q493" s="200"/>
      <c r="R493" s="200"/>
      <c r="S493" s="200"/>
      <c r="T493" s="20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195" t="s">
        <v>139</v>
      </c>
      <c r="AU493" s="195" t="s">
        <v>86</v>
      </c>
      <c r="AV493" s="14" t="s">
        <v>86</v>
      </c>
      <c r="AW493" s="14" t="s">
        <v>32</v>
      </c>
      <c r="AX493" s="14" t="s">
        <v>76</v>
      </c>
      <c r="AY493" s="195" t="s">
        <v>130</v>
      </c>
    </row>
    <row r="494" s="15" customFormat="1">
      <c r="A494" s="15"/>
      <c r="B494" s="202"/>
      <c r="C494" s="15"/>
      <c r="D494" s="187" t="s">
        <v>139</v>
      </c>
      <c r="E494" s="203" t="s">
        <v>1</v>
      </c>
      <c r="F494" s="204" t="s">
        <v>143</v>
      </c>
      <c r="G494" s="15"/>
      <c r="H494" s="205">
        <v>1</v>
      </c>
      <c r="I494" s="206"/>
      <c r="J494" s="15"/>
      <c r="K494" s="15"/>
      <c r="L494" s="202"/>
      <c r="M494" s="207"/>
      <c r="N494" s="208"/>
      <c r="O494" s="208"/>
      <c r="P494" s="208"/>
      <c r="Q494" s="208"/>
      <c r="R494" s="208"/>
      <c r="S494" s="208"/>
      <c r="T494" s="209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03" t="s">
        <v>139</v>
      </c>
      <c r="AU494" s="203" t="s">
        <v>86</v>
      </c>
      <c r="AV494" s="15" t="s">
        <v>137</v>
      </c>
      <c r="AW494" s="15" t="s">
        <v>32</v>
      </c>
      <c r="AX494" s="15" t="s">
        <v>84</v>
      </c>
      <c r="AY494" s="203" t="s">
        <v>130</v>
      </c>
    </row>
    <row r="495" s="2" customFormat="1" ht="16.5" customHeight="1">
      <c r="A495" s="37"/>
      <c r="B495" s="171"/>
      <c r="C495" s="172" t="s">
        <v>520</v>
      </c>
      <c r="D495" s="172" t="s">
        <v>133</v>
      </c>
      <c r="E495" s="173" t="s">
        <v>521</v>
      </c>
      <c r="F495" s="174" t="s">
        <v>522</v>
      </c>
      <c r="G495" s="175" t="s">
        <v>261</v>
      </c>
      <c r="H495" s="176">
        <v>16.579999999999998</v>
      </c>
      <c r="I495" s="177"/>
      <c r="J495" s="178">
        <f>ROUND(I495*H495,2)</f>
        <v>0</v>
      </c>
      <c r="K495" s="179"/>
      <c r="L495" s="38"/>
      <c r="M495" s="180" t="s">
        <v>1</v>
      </c>
      <c r="N495" s="181" t="s">
        <v>41</v>
      </c>
      <c r="O495" s="76"/>
      <c r="P495" s="182">
        <f>O495*H495</f>
        <v>0</v>
      </c>
      <c r="Q495" s="182">
        <v>0.00142</v>
      </c>
      <c r="R495" s="182">
        <f>Q495*H495</f>
        <v>0.023543599999999998</v>
      </c>
      <c r="S495" s="182">
        <v>0</v>
      </c>
      <c r="T495" s="183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84" t="s">
        <v>244</v>
      </c>
      <c r="AT495" s="184" t="s">
        <v>133</v>
      </c>
      <c r="AU495" s="184" t="s">
        <v>86</v>
      </c>
      <c r="AY495" s="18" t="s">
        <v>130</v>
      </c>
      <c r="BE495" s="185">
        <f>IF(N495="základní",J495,0)</f>
        <v>0</v>
      </c>
      <c r="BF495" s="185">
        <f>IF(N495="snížená",J495,0)</f>
        <v>0</v>
      </c>
      <c r="BG495" s="185">
        <f>IF(N495="zákl. přenesená",J495,0)</f>
        <v>0</v>
      </c>
      <c r="BH495" s="185">
        <f>IF(N495="sníž. přenesená",J495,0)</f>
        <v>0</v>
      </c>
      <c r="BI495" s="185">
        <f>IF(N495="nulová",J495,0)</f>
        <v>0</v>
      </c>
      <c r="BJ495" s="18" t="s">
        <v>84</v>
      </c>
      <c r="BK495" s="185">
        <f>ROUND(I495*H495,2)</f>
        <v>0</v>
      </c>
      <c r="BL495" s="18" t="s">
        <v>244</v>
      </c>
      <c r="BM495" s="184" t="s">
        <v>523</v>
      </c>
    </row>
    <row r="496" s="13" customFormat="1">
      <c r="A496" s="13"/>
      <c r="B496" s="186"/>
      <c r="C496" s="13"/>
      <c r="D496" s="187" t="s">
        <v>139</v>
      </c>
      <c r="E496" s="188" t="s">
        <v>1</v>
      </c>
      <c r="F496" s="189" t="s">
        <v>469</v>
      </c>
      <c r="G496" s="13"/>
      <c r="H496" s="188" t="s">
        <v>1</v>
      </c>
      <c r="I496" s="190"/>
      <c r="J496" s="13"/>
      <c r="K496" s="13"/>
      <c r="L496" s="186"/>
      <c r="M496" s="191"/>
      <c r="N496" s="192"/>
      <c r="O496" s="192"/>
      <c r="P496" s="192"/>
      <c r="Q496" s="192"/>
      <c r="R496" s="192"/>
      <c r="S496" s="192"/>
      <c r="T496" s="19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8" t="s">
        <v>139</v>
      </c>
      <c r="AU496" s="188" t="s">
        <v>86</v>
      </c>
      <c r="AV496" s="13" t="s">
        <v>84</v>
      </c>
      <c r="AW496" s="13" t="s">
        <v>32</v>
      </c>
      <c r="AX496" s="13" t="s">
        <v>76</v>
      </c>
      <c r="AY496" s="188" t="s">
        <v>130</v>
      </c>
    </row>
    <row r="497" s="13" customFormat="1">
      <c r="A497" s="13"/>
      <c r="B497" s="186"/>
      <c r="C497" s="13"/>
      <c r="D497" s="187" t="s">
        <v>139</v>
      </c>
      <c r="E497" s="188" t="s">
        <v>1</v>
      </c>
      <c r="F497" s="189" t="s">
        <v>140</v>
      </c>
      <c r="G497" s="13"/>
      <c r="H497" s="188" t="s">
        <v>1</v>
      </c>
      <c r="I497" s="190"/>
      <c r="J497" s="13"/>
      <c r="K497" s="13"/>
      <c r="L497" s="186"/>
      <c r="M497" s="191"/>
      <c r="N497" s="192"/>
      <c r="O497" s="192"/>
      <c r="P497" s="192"/>
      <c r="Q497" s="192"/>
      <c r="R497" s="192"/>
      <c r="S497" s="192"/>
      <c r="T497" s="19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88" t="s">
        <v>139</v>
      </c>
      <c r="AU497" s="188" t="s">
        <v>86</v>
      </c>
      <c r="AV497" s="13" t="s">
        <v>84</v>
      </c>
      <c r="AW497" s="13" t="s">
        <v>32</v>
      </c>
      <c r="AX497" s="13" t="s">
        <v>76</v>
      </c>
      <c r="AY497" s="188" t="s">
        <v>130</v>
      </c>
    </row>
    <row r="498" s="14" customFormat="1">
      <c r="A498" s="14"/>
      <c r="B498" s="194"/>
      <c r="C498" s="14"/>
      <c r="D498" s="187" t="s">
        <v>139</v>
      </c>
      <c r="E498" s="195" t="s">
        <v>1</v>
      </c>
      <c r="F498" s="196" t="s">
        <v>505</v>
      </c>
      <c r="G498" s="14"/>
      <c r="H498" s="197">
        <v>5.6399999999999997</v>
      </c>
      <c r="I498" s="198"/>
      <c r="J498" s="14"/>
      <c r="K498" s="14"/>
      <c r="L498" s="194"/>
      <c r="M498" s="199"/>
      <c r="N498" s="200"/>
      <c r="O498" s="200"/>
      <c r="P498" s="200"/>
      <c r="Q498" s="200"/>
      <c r="R498" s="200"/>
      <c r="S498" s="200"/>
      <c r="T498" s="201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5" t="s">
        <v>139</v>
      </c>
      <c r="AU498" s="195" t="s">
        <v>86</v>
      </c>
      <c r="AV498" s="14" t="s">
        <v>86</v>
      </c>
      <c r="AW498" s="14" t="s">
        <v>32</v>
      </c>
      <c r="AX498" s="14" t="s">
        <v>76</v>
      </c>
      <c r="AY498" s="195" t="s">
        <v>130</v>
      </c>
    </row>
    <row r="499" s="14" customFormat="1">
      <c r="A499" s="14"/>
      <c r="B499" s="194"/>
      <c r="C499" s="14"/>
      <c r="D499" s="187" t="s">
        <v>139</v>
      </c>
      <c r="E499" s="195" t="s">
        <v>1</v>
      </c>
      <c r="F499" s="196" t="s">
        <v>506</v>
      </c>
      <c r="G499" s="14"/>
      <c r="H499" s="197">
        <v>4.4000000000000004</v>
      </c>
      <c r="I499" s="198"/>
      <c r="J499" s="14"/>
      <c r="K499" s="14"/>
      <c r="L499" s="194"/>
      <c r="M499" s="199"/>
      <c r="N499" s="200"/>
      <c r="O499" s="200"/>
      <c r="P499" s="200"/>
      <c r="Q499" s="200"/>
      <c r="R499" s="200"/>
      <c r="S499" s="200"/>
      <c r="T499" s="201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195" t="s">
        <v>139</v>
      </c>
      <c r="AU499" s="195" t="s">
        <v>86</v>
      </c>
      <c r="AV499" s="14" t="s">
        <v>86</v>
      </c>
      <c r="AW499" s="14" t="s">
        <v>32</v>
      </c>
      <c r="AX499" s="14" t="s">
        <v>76</v>
      </c>
      <c r="AY499" s="195" t="s">
        <v>130</v>
      </c>
    </row>
    <row r="500" s="13" customFormat="1">
      <c r="A500" s="13"/>
      <c r="B500" s="186"/>
      <c r="C500" s="13"/>
      <c r="D500" s="187" t="s">
        <v>139</v>
      </c>
      <c r="E500" s="188" t="s">
        <v>1</v>
      </c>
      <c r="F500" s="189" t="s">
        <v>148</v>
      </c>
      <c r="G500" s="13"/>
      <c r="H500" s="188" t="s">
        <v>1</v>
      </c>
      <c r="I500" s="190"/>
      <c r="J500" s="13"/>
      <c r="K500" s="13"/>
      <c r="L500" s="186"/>
      <c r="M500" s="191"/>
      <c r="N500" s="192"/>
      <c r="O500" s="192"/>
      <c r="P500" s="192"/>
      <c r="Q500" s="192"/>
      <c r="R500" s="192"/>
      <c r="S500" s="192"/>
      <c r="T500" s="19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8" t="s">
        <v>139</v>
      </c>
      <c r="AU500" s="188" t="s">
        <v>86</v>
      </c>
      <c r="AV500" s="13" t="s">
        <v>84</v>
      </c>
      <c r="AW500" s="13" t="s">
        <v>32</v>
      </c>
      <c r="AX500" s="13" t="s">
        <v>76</v>
      </c>
      <c r="AY500" s="188" t="s">
        <v>130</v>
      </c>
    </row>
    <row r="501" s="14" customFormat="1">
      <c r="A501" s="14"/>
      <c r="B501" s="194"/>
      <c r="C501" s="14"/>
      <c r="D501" s="187" t="s">
        <v>139</v>
      </c>
      <c r="E501" s="195" t="s">
        <v>1</v>
      </c>
      <c r="F501" s="196" t="s">
        <v>507</v>
      </c>
      <c r="G501" s="14"/>
      <c r="H501" s="197">
        <v>-1.8</v>
      </c>
      <c r="I501" s="198"/>
      <c r="J501" s="14"/>
      <c r="K501" s="14"/>
      <c r="L501" s="194"/>
      <c r="M501" s="199"/>
      <c r="N501" s="200"/>
      <c r="O501" s="200"/>
      <c r="P501" s="200"/>
      <c r="Q501" s="200"/>
      <c r="R501" s="200"/>
      <c r="S501" s="200"/>
      <c r="T501" s="201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195" t="s">
        <v>139</v>
      </c>
      <c r="AU501" s="195" t="s">
        <v>86</v>
      </c>
      <c r="AV501" s="14" t="s">
        <v>86</v>
      </c>
      <c r="AW501" s="14" t="s">
        <v>32</v>
      </c>
      <c r="AX501" s="14" t="s">
        <v>76</v>
      </c>
      <c r="AY501" s="195" t="s">
        <v>130</v>
      </c>
    </row>
    <row r="502" s="13" customFormat="1">
      <c r="A502" s="13"/>
      <c r="B502" s="186"/>
      <c r="C502" s="13"/>
      <c r="D502" s="187" t="s">
        <v>139</v>
      </c>
      <c r="E502" s="188" t="s">
        <v>1</v>
      </c>
      <c r="F502" s="189" t="s">
        <v>141</v>
      </c>
      <c r="G502" s="13"/>
      <c r="H502" s="188" t="s">
        <v>1</v>
      </c>
      <c r="I502" s="190"/>
      <c r="J502" s="13"/>
      <c r="K502" s="13"/>
      <c r="L502" s="186"/>
      <c r="M502" s="191"/>
      <c r="N502" s="192"/>
      <c r="O502" s="192"/>
      <c r="P502" s="192"/>
      <c r="Q502" s="192"/>
      <c r="R502" s="192"/>
      <c r="S502" s="192"/>
      <c r="T502" s="19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88" t="s">
        <v>139</v>
      </c>
      <c r="AU502" s="188" t="s">
        <v>86</v>
      </c>
      <c r="AV502" s="13" t="s">
        <v>84</v>
      </c>
      <c r="AW502" s="13" t="s">
        <v>32</v>
      </c>
      <c r="AX502" s="13" t="s">
        <v>76</v>
      </c>
      <c r="AY502" s="188" t="s">
        <v>130</v>
      </c>
    </row>
    <row r="503" s="14" customFormat="1">
      <c r="A503" s="14"/>
      <c r="B503" s="194"/>
      <c r="C503" s="14"/>
      <c r="D503" s="187" t="s">
        <v>139</v>
      </c>
      <c r="E503" s="195" t="s">
        <v>1</v>
      </c>
      <c r="F503" s="196" t="s">
        <v>505</v>
      </c>
      <c r="G503" s="14"/>
      <c r="H503" s="197">
        <v>5.6399999999999997</v>
      </c>
      <c r="I503" s="198"/>
      <c r="J503" s="14"/>
      <c r="K503" s="14"/>
      <c r="L503" s="194"/>
      <c r="M503" s="199"/>
      <c r="N503" s="200"/>
      <c r="O503" s="200"/>
      <c r="P503" s="200"/>
      <c r="Q503" s="200"/>
      <c r="R503" s="200"/>
      <c r="S503" s="200"/>
      <c r="T503" s="201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195" t="s">
        <v>139</v>
      </c>
      <c r="AU503" s="195" t="s">
        <v>86</v>
      </c>
      <c r="AV503" s="14" t="s">
        <v>86</v>
      </c>
      <c r="AW503" s="14" t="s">
        <v>32</v>
      </c>
      <c r="AX503" s="14" t="s">
        <v>76</v>
      </c>
      <c r="AY503" s="195" t="s">
        <v>130</v>
      </c>
    </row>
    <row r="504" s="14" customFormat="1">
      <c r="A504" s="14"/>
      <c r="B504" s="194"/>
      <c r="C504" s="14"/>
      <c r="D504" s="187" t="s">
        <v>139</v>
      </c>
      <c r="E504" s="195" t="s">
        <v>1</v>
      </c>
      <c r="F504" s="196" t="s">
        <v>508</v>
      </c>
      <c r="G504" s="14"/>
      <c r="H504" s="197">
        <v>3.6000000000000001</v>
      </c>
      <c r="I504" s="198"/>
      <c r="J504" s="14"/>
      <c r="K504" s="14"/>
      <c r="L504" s="194"/>
      <c r="M504" s="199"/>
      <c r="N504" s="200"/>
      <c r="O504" s="200"/>
      <c r="P504" s="200"/>
      <c r="Q504" s="200"/>
      <c r="R504" s="200"/>
      <c r="S504" s="200"/>
      <c r="T504" s="201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195" t="s">
        <v>139</v>
      </c>
      <c r="AU504" s="195" t="s">
        <v>86</v>
      </c>
      <c r="AV504" s="14" t="s">
        <v>86</v>
      </c>
      <c r="AW504" s="14" t="s">
        <v>32</v>
      </c>
      <c r="AX504" s="14" t="s">
        <v>76</v>
      </c>
      <c r="AY504" s="195" t="s">
        <v>130</v>
      </c>
    </row>
    <row r="505" s="13" customFormat="1">
      <c r="A505" s="13"/>
      <c r="B505" s="186"/>
      <c r="C505" s="13"/>
      <c r="D505" s="187" t="s">
        <v>139</v>
      </c>
      <c r="E505" s="188" t="s">
        <v>1</v>
      </c>
      <c r="F505" s="189" t="s">
        <v>148</v>
      </c>
      <c r="G505" s="13"/>
      <c r="H505" s="188" t="s">
        <v>1</v>
      </c>
      <c r="I505" s="190"/>
      <c r="J505" s="13"/>
      <c r="K505" s="13"/>
      <c r="L505" s="186"/>
      <c r="M505" s="191"/>
      <c r="N505" s="192"/>
      <c r="O505" s="192"/>
      <c r="P505" s="192"/>
      <c r="Q505" s="192"/>
      <c r="R505" s="192"/>
      <c r="S505" s="192"/>
      <c r="T505" s="19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8" t="s">
        <v>139</v>
      </c>
      <c r="AU505" s="188" t="s">
        <v>86</v>
      </c>
      <c r="AV505" s="13" t="s">
        <v>84</v>
      </c>
      <c r="AW505" s="13" t="s">
        <v>32</v>
      </c>
      <c r="AX505" s="13" t="s">
        <v>76</v>
      </c>
      <c r="AY505" s="188" t="s">
        <v>130</v>
      </c>
    </row>
    <row r="506" s="14" customFormat="1">
      <c r="A506" s="14"/>
      <c r="B506" s="194"/>
      <c r="C506" s="14"/>
      <c r="D506" s="187" t="s">
        <v>139</v>
      </c>
      <c r="E506" s="195" t="s">
        <v>1</v>
      </c>
      <c r="F506" s="196" t="s">
        <v>509</v>
      </c>
      <c r="G506" s="14"/>
      <c r="H506" s="197">
        <v>-0.90000000000000002</v>
      </c>
      <c r="I506" s="198"/>
      <c r="J506" s="14"/>
      <c r="K506" s="14"/>
      <c r="L506" s="194"/>
      <c r="M506" s="199"/>
      <c r="N506" s="200"/>
      <c r="O506" s="200"/>
      <c r="P506" s="200"/>
      <c r="Q506" s="200"/>
      <c r="R506" s="200"/>
      <c r="S506" s="200"/>
      <c r="T506" s="201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195" t="s">
        <v>139</v>
      </c>
      <c r="AU506" s="195" t="s">
        <v>86</v>
      </c>
      <c r="AV506" s="14" t="s">
        <v>86</v>
      </c>
      <c r="AW506" s="14" t="s">
        <v>32</v>
      </c>
      <c r="AX506" s="14" t="s">
        <v>76</v>
      </c>
      <c r="AY506" s="195" t="s">
        <v>130</v>
      </c>
    </row>
    <row r="507" s="15" customFormat="1">
      <c r="A507" s="15"/>
      <c r="B507" s="202"/>
      <c r="C507" s="15"/>
      <c r="D507" s="187" t="s">
        <v>139</v>
      </c>
      <c r="E507" s="203" t="s">
        <v>1</v>
      </c>
      <c r="F507" s="204" t="s">
        <v>143</v>
      </c>
      <c r="G507" s="15"/>
      <c r="H507" s="205">
        <v>16.579999999999998</v>
      </c>
      <c r="I507" s="206"/>
      <c r="J507" s="15"/>
      <c r="K507" s="15"/>
      <c r="L507" s="202"/>
      <c r="M507" s="207"/>
      <c r="N507" s="208"/>
      <c r="O507" s="208"/>
      <c r="P507" s="208"/>
      <c r="Q507" s="208"/>
      <c r="R507" s="208"/>
      <c r="S507" s="208"/>
      <c r="T507" s="209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03" t="s">
        <v>139</v>
      </c>
      <c r="AU507" s="203" t="s">
        <v>86</v>
      </c>
      <c r="AV507" s="15" t="s">
        <v>137</v>
      </c>
      <c r="AW507" s="15" t="s">
        <v>32</v>
      </c>
      <c r="AX507" s="15" t="s">
        <v>84</v>
      </c>
      <c r="AY507" s="203" t="s">
        <v>130</v>
      </c>
    </row>
    <row r="508" s="2" customFormat="1" ht="24.15" customHeight="1">
      <c r="A508" s="37"/>
      <c r="B508" s="171"/>
      <c r="C508" s="172" t="s">
        <v>524</v>
      </c>
      <c r="D508" s="172" t="s">
        <v>133</v>
      </c>
      <c r="E508" s="173" t="s">
        <v>525</v>
      </c>
      <c r="F508" s="174" t="s">
        <v>526</v>
      </c>
      <c r="G508" s="175" t="s">
        <v>286</v>
      </c>
      <c r="H508" s="221"/>
      <c r="I508" s="177"/>
      <c r="J508" s="178">
        <f>ROUND(I508*H508,2)</f>
        <v>0</v>
      </c>
      <c r="K508" s="179"/>
      <c r="L508" s="38"/>
      <c r="M508" s="180" t="s">
        <v>1</v>
      </c>
      <c r="N508" s="181" t="s">
        <v>41</v>
      </c>
      <c r="O508" s="76"/>
      <c r="P508" s="182">
        <f>O508*H508</f>
        <v>0</v>
      </c>
      <c r="Q508" s="182">
        <v>0</v>
      </c>
      <c r="R508" s="182">
        <f>Q508*H508</f>
        <v>0</v>
      </c>
      <c r="S508" s="182">
        <v>0</v>
      </c>
      <c r="T508" s="183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84" t="s">
        <v>244</v>
      </c>
      <c r="AT508" s="184" t="s">
        <v>133</v>
      </c>
      <c r="AU508" s="184" t="s">
        <v>86</v>
      </c>
      <c r="AY508" s="18" t="s">
        <v>130</v>
      </c>
      <c r="BE508" s="185">
        <f>IF(N508="základní",J508,0)</f>
        <v>0</v>
      </c>
      <c r="BF508" s="185">
        <f>IF(N508="snížená",J508,0)</f>
        <v>0</v>
      </c>
      <c r="BG508" s="185">
        <f>IF(N508="zákl. přenesená",J508,0)</f>
        <v>0</v>
      </c>
      <c r="BH508" s="185">
        <f>IF(N508="sníž. přenesená",J508,0)</f>
        <v>0</v>
      </c>
      <c r="BI508" s="185">
        <f>IF(N508="nulová",J508,0)</f>
        <v>0</v>
      </c>
      <c r="BJ508" s="18" t="s">
        <v>84</v>
      </c>
      <c r="BK508" s="185">
        <f>ROUND(I508*H508,2)</f>
        <v>0</v>
      </c>
      <c r="BL508" s="18" t="s">
        <v>244</v>
      </c>
      <c r="BM508" s="184" t="s">
        <v>527</v>
      </c>
    </row>
    <row r="509" s="12" customFormat="1" ht="22.8" customHeight="1">
      <c r="A509" s="12"/>
      <c r="B509" s="158"/>
      <c r="C509" s="12"/>
      <c r="D509" s="159" t="s">
        <v>75</v>
      </c>
      <c r="E509" s="169" t="s">
        <v>528</v>
      </c>
      <c r="F509" s="169" t="s">
        <v>529</v>
      </c>
      <c r="G509" s="12"/>
      <c r="H509" s="12"/>
      <c r="I509" s="161"/>
      <c r="J509" s="170">
        <f>BK509</f>
        <v>0</v>
      </c>
      <c r="K509" s="12"/>
      <c r="L509" s="158"/>
      <c r="M509" s="163"/>
      <c r="N509" s="164"/>
      <c r="O509" s="164"/>
      <c r="P509" s="165">
        <f>SUM(P510:P617)</f>
        <v>0</v>
      </c>
      <c r="Q509" s="164"/>
      <c r="R509" s="165">
        <f>SUM(R510:R617)</f>
        <v>1.0735581999999999</v>
      </c>
      <c r="S509" s="164"/>
      <c r="T509" s="166">
        <f>SUM(T510:T617)</f>
        <v>0.58303199999999988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159" t="s">
        <v>86</v>
      </c>
      <c r="AT509" s="167" t="s">
        <v>75</v>
      </c>
      <c r="AU509" s="167" t="s">
        <v>84</v>
      </c>
      <c r="AY509" s="159" t="s">
        <v>130</v>
      </c>
      <c r="BK509" s="168">
        <f>SUM(BK510:BK617)</f>
        <v>0</v>
      </c>
    </row>
    <row r="510" s="2" customFormat="1" ht="16.5" customHeight="1">
      <c r="A510" s="37"/>
      <c r="B510" s="171"/>
      <c r="C510" s="172" t="s">
        <v>530</v>
      </c>
      <c r="D510" s="172" t="s">
        <v>133</v>
      </c>
      <c r="E510" s="173" t="s">
        <v>531</v>
      </c>
      <c r="F510" s="174" t="s">
        <v>532</v>
      </c>
      <c r="G510" s="175" t="s">
        <v>136</v>
      </c>
      <c r="H510" s="176">
        <v>29.564</v>
      </c>
      <c r="I510" s="177"/>
      <c r="J510" s="178">
        <f>ROUND(I510*H510,2)</f>
        <v>0</v>
      </c>
      <c r="K510" s="179"/>
      <c r="L510" s="38"/>
      <c r="M510" s="180" t="s">
        <v>1</v>
      </c>
      <c r="N510" s="181" t="s">
        <v>41</v>
      </c>
      <c r="O510" s="76"/>
      <c r="P510" s="182">
        <f>O510*H510</f>
        <v>0</v>
      </c>
      <c r="Q510" s="182">
        <v>0.00029999999999999997</v>
      </c>
      <c r="R510" s="182">
        <f>Q510*H510</f>
        <v>0.008869199999999999</v>
      </c>
      <c r="S510" s="182">
        <v>0</v>
      </c>
      <c r="T510" s="183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184" t="s">
        <v>244</v>
      </c>
      <c r="AT510" s="184" t="s">
        <v>133</v>
      </c>
      <c r="AU510" s="184" t="s">
        <v>86</v>
      </c>
      <c r="AY510" s="18" t="s">
        <v>130</v>
      </c>
      <c r="BE510" s="185">
        <f>IF(N510="základní",J510,0)</f>
        <v>0</v>
      </c>
      <c r="BF510" s="185">
        <f>IF(N510="snížená",J510,0)</f>
        <v>0</v>
      </c>
      <c r="BG510" s="185">
        <f>IF(N510="zákl. přenesená",J510,0)</f>
        <v>0</v>
      </c>
      <c r="BH510" s="185">
        <f>IF(N510="sníž. přenesená",J510,0)</f>
        <v>0</v>
      </c>
      <c r="BI510" s="185">
        <f>IF(N510="nulová",J510,0)</f>
        <v>0</v>
      </c>
      <c r="BJ510" s="18" t="s">
        <v>84</v>
      </c>
      <c r="BK510" s="185">
        <f>ROUND(I510*H510,2)</f>
        <v>0</v>
      </c>
      <c r="BL510" s="18" t="s">
        <v>244</v>
      </c>
      <c r="BM510" s="184" t="s">
        <v>533</v>
      </c>
    </row>
    <row r="511" s="13" customFormat="1">
      <c r="A511" s="13"/>
      <c r="B511" s="186"/>
      <c r="C511" s="13"/>
      <c r="D511" s="187" t="s">
        <v>139</v>
      </c>
      <c r="E511" s="188" t="s">
        <v>1</v>
      </c>
      <c r="F511" s="189" t="s">
        <v>154</v>
      </c>
      <c r="G511" s="13"/>
      <c r="H511" s="188" t="s">
        <v>1</v>
      </c>
      <c r="I511" s="190"/>
      <c r="J511" s="13"/>
      <c r="K511" s="13"/>
      <c r="L511" s="186"/>
      <c r="M511" s="191"/>
      <c r="N511" s="192"/>
      <c r="O511" s="192"/>
      <c r="P511" s="192"/>
      <c r="Q511" s="192"/>
      <c r="R511" s="192"/>
      <c r="S511" s="192"/>
      <c r="T511" s="19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88" t="s">
        <v>139</v>
      </c>
      <c r="AU511" s="188" t="s">
        <v>86</v>
      </c>
      <c r="AV511" s="13" t="s">
        <v>84</v>
      </c>
      <c r="AW511" s="13" t="s">
        <v>32</v>
      </c>
      <c r="AX511" s="13" t="s">
        <v>76</v>
      </c>
      <c r="AY511" s="188" t="s">
        <v>130</v>
      </c>
    </row>
    <row r="512" s="13" customFormat="1">
      <c r="A512" s="13"/>
      <c r="B512" s="186"/>
      <c r="C512" s="13"/>
      <c r="D512" s="187" t="s">
        <v>139</v>
      </c>
      <c r="E512" s="188" t="s">
        <v>1</v>
      </c>
      <c r="F512" s="189" t="s">
        <v>140</v>
      </c>
      <c r="G512" s="13"/>
      <c r="H512" s="188" t="s">
        <v>1</v>
      </c>
      <c r="I512" s="190"/>
      <c r="J512" s="13"/>
      <c r="K512" s="13"/>
      <c r="L512" s="186"/>
      <c r="M512" s="191"/>
      <c r="N512" s="192"/>
      <c r="O512" s="192"/>
      <c r="P512" s="192"/>
      <c r="Q512" s="192"/>
      <c r="R512" s="192"/>
      <c r="S512" s="192"/>
      <c r="T512" s="19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8" t="s">
        <v>139</v>
      </c>
      <c r="AU512" s="188" t="s">
        <v>86</v>
      </c>
      <c r="AV512" s="13" t="s">
        <v>84</v>
      </c>
      <c r="AW512" s="13" t="s">
        <v>32</v>
      </c>
      <c r="AX512" s="13" t="s">
        <v>76</v>
      </c>
      <c r="AY512" s="188" t="s">
        <v>130</v>
      </c>
    </row>
    <row r="513" s="14" customFormat="1">
      <c r="A513" s="14"/>
      <c r="B513" s="194"/>
      <c r="C513" s="14"/>
      <c r="D513" s="187" t="s">
        <v>139</v>
      </c>
      <c r="E513" s="195" t="s">
        <v>1</v>
      </c>
      <c r="F513" s="196" t="s">
        <v>534</v>
      </c>
      <c r="G513" s="14"/>
      <c r="H513" s="197">
        <v>9.2400000000000002</v>
      </c>
      <c r="I513" s="198"/>
      <c r="J513" s="14"/>
      <c r="K513" s="14"/>
      <c r="L513" s="194"/>
      <c r="M513" s="199"/>
      <c r="N513" s="200"/>
      <c r="O513" s="200"/>
      <c r="P513" s="200"/>
      <c r="Q513" s="200"/>
      <c r="R513" s="200"/>
      <c r="S513" s="200"/>
      <c r="T513" s="201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5" t="s">
        <v>139</v>
      </c>
      <c r="AU513" s="195" t="s">
        <v>86</v>
      </c>
      <c r="AV513" s="14" t="s">
        <v>86</v>
      </c>
      <c r="AW513" s="14" t="s">
        <v>32</v>
      </c>
      <c r="AX513" s="14" t="s">
        <v>76</v>
      </c>
      <c r="AY513" s="195" t="s">
        <v>130</v>
      </c>
    </row>
    <row r="514" s="14" customFormat="1">
      <c r="A514" s="14"/>
      <c r="B514" s="194"/>
      <c r="C514" s="14"/>
      <c r="D514" s="187" t="s">
        <v>139</v>
      </c>
      <c r="E514" s="195" t="s">
        <v>1</v>
      </c>
      <c r="F514" s="196" t="s">
        <v>535</v>
      </c>
      <c r="G514" s="14"/>
      <c r="H514" s="197">
        <v>11.843999999999999</v>
      </c>
      <c r="I514" s="198"/>
      <c r="J514" s="14"/>
      <c r="K514" s="14"/>
      <c r="L514" s="194"/>
      <c r="M514" s="199"/>
      <c r="N514" s="200"/>
      <c r="O514" s="200"/>
      <c r="P514" s="200"/>
      <c r="Q514" s="200"/>
      <c r="R514" s="200"/>
      <c r="S514" s="200"/>
      <c r="T514" s="201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195" t="s">
        <v>139</v>
      </c>
      <c r="AU514" s="195" t="s">
        <v>86</v>
      </c>
      <c r="AV514" s="14" t="s">
        <v>86</v>
      </c>
      <c r="AW514" s="14" t="s">
        <v>32</v>
      </c>
      <c r="AX514" s="14" t="s">
        <v>76</v>
      </c>
      <c r="AY514" s="195" t="s">
        <v>130</v>
      </c>
    </row>
    <row r="515" s="13" customFormat="1">
      <c r="A515" s="13"/>
      <c r="B515" s="186"/>
      <c r="C515" s="13"/>
      <c r="D515" s="187" t="s">
        <v>139</v>
      </c>
      <c r="E515" s="188" t="s">
        <v>1</v>
      </c>
      <c r="F515" s="189" t="s">
        <v>148</v>
      </c>
      <c r="G515" s="13"/>
      <c r="H515" s="188" t="s">
        <v>1</v>
      </c>
      <c r="I515" s="190"/>
      <c r="J515" s="13"/>
      <c r="K515" s="13"/>
      <c r="L515" s="186"/>
      <c r="M515" s="191"/>
      <c r="N515" s="192"/>
      <c r="O515" s="192"/>
      <c r="P515" s="192"/>
      <c r="Q515" s="192"/>
      <c r="R515" s="192"/>
      <c r="S515" s="192"/>
      <c r="T515" s="19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88" t="s">
        <v>139</v>
      </c>
      <c r="AU515" s="188" t="s">
        <v>86</v>
      </c>
      <c r="AV515" s="13" t="s">
        <v>84</v>
      </c>
      <c r="AW515" s="13" t="s">
        <v>32</v>
      </c>
      <c r="AX515" s="13" t="s">
        <v>76</v>
      </c>
      <c r="AY515" s="188" t="s">
        <v>130</v>
      </c>
    </row>
    <row r="516" s="14" customFormat="1">
      <c r="A516" s="14"/>
      <c r="B516" s="194"/>
      <c r="C516" s="14"/>
      <c r="D516" s="187" t="s">
        <v>139</v>
      </c>
      <c r="E516" s="195" t="s">
        <v>1</v>
      </c>
      <c r="F516" s="196" t="s">
        <v>536</v>
      </c>
      <c r="G516" s="14"/>
      <c r="H516" s="197">
        <v>-4.04</v>
      </c>
      <c r="I516" s="198"/>
      <c r="J516" s="14"/>
      <c r="K516" s="14"/>
      <c r="L516" s="194"/>
      <c r="M516" s="199"/>
      <c r="N516" s="200"/>
      <c r="O516" s="200"/>
      <c r="P516" s="200"/>
      <c r="Q516" s="200"/>
      <c r="R516" s="200"/>
      <c r="S516" s="200"/>
      <c r="T516" s="201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195" t="s">
        <v>139</v>
      </c>
      <c r="AU516" s="195" t="s">
        <v>86</v>
      </c>
      <c r="AV516" s="14" t="s">
        <v>86</v>
      </c>
      <c r="AW516" s="14" t="s">
        <v>32</v>
      </c>
      <c r="AX516" s="14" t="s">
        <v>76</v>
      </c>
      <c r="AY516" s="195" t="s">
        <v>130</v>
      </c>
    </row>
    <row r="517" s="13" customFormat="1">
      <c r="A517" s="13"/>
      <c r="B517" s="186"/>
      <c r="C517" s="13"/>
      <c r="D517" s="187" t="s">
        <v>139</v>
      </c>
      <c r="E517" s="188" t="s">
        <v>1</v>
      </c>
      <c r="F517" s="189" t="s">
        <v>141</v>
      </c>
      <c r="G517" s="13"/>
      <c r="H517" s="188" t="s">
        <v>1</v>
      </c>
      <c r="I517" s="190"/>
      <c r="J517" s="13"/>
      <c r="K517" s="13"/>
      <c r="L517" s="186"/>
      <c r="M517" s="191"/>
      <c r="N517" s="192"/>
      <c r="O517" s="192"/>
      <c r="P517" s="192"/>
      <c r="Q517" s="192"/>
      <c r="R517" s="192"/>
      <c r="S517" s="192"/>
      <c r="T517" s="19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88" t="s">
        <v>139</v>
      </c>
      <c r="AU517" s="188" t="s">
        <v>86</v>
      </c>
      <c r="AV517" s="13" t="s">
        <v>84</v>
      </c>
      <c r="AW517" s="13" t="s">
        <v>32</v>
      </c>
      <c r="AX517" s="13" t="s">
        <v>76</v>
      </c>
      <c r="AY517" s="188" t="s">
        <v>130</v>
      </c>
    </row>
    <row r="518" s="14" customFormat="1">
      <c r="A518" s="14"/>
      <c r="B518" s="194"/>
      <c r="C518" s="14"/>
      <c r="D518" s="187" t="s">
        <v>139</v>
      </c>
      <c r="E518" s="195" t="s">
        <v>1</v>
      </c>
      <c r="F518" s="196" t="s">
        <v>537</v>
      </c>
      <c r="G518" s="14"/>
      <c r="H518" s="197">
        <v>8.4600000000000009</v>
      </c>
      <c r="I518" s="198"/>
      <c r="J518" s="14"/>
      <c r="K518" s="14"/>
      <c r="L518" s="194"/>
      <c r="M518" s="199"/>
      <c r="N518" s="200"/>
      <c r="O518" s="200"/>
      <c r="P518" s="200"/>
      <c r="Q518" s="200"/>
      <c r="R518" s="200"/>
      <c r="S518" s="200"/>
      <c r="T518" s="201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195" t="s">
        <v>139</v>
      </c>
      <c r="AU518" s="195" t="s">
        <v>86</v>
      </c>
      <c r="AV518" s="14" t="s">
        <v>86</v>
      </c>
      <c r="AW518" s="14" t="s">
        <v>32</v>
      </c>
      <c r="AX518" s="14" t="s">
        <v>76</v>
      </c>
      <c r="AY518" s="195" t="s">
        <v>130</v>
      </c>
    </row>
    <row r="519" s="14" customFormat="1">
      <c r="A519" s="14"/>
      <c r="B519" s="194"/>
      <c r="C519" s="14"/>
      <c r="D519" s="187" t="s">
        <v>139</v>
      </c>
      <c r="E519" s="195" t="s">
        <v>1</v>
      </c>
      <c r="F519" s="196" t="s">
        <v>538</v>
      </c>
      <c r="G519" s="14"/>
      <c r="H519" s="197">
        <v>5.4000000000000004</v>
      </c>
      <c r="I519" s="198"/>
      <c r="J519" s="14"/>
      <c r="K519" s="14"/>
      <c r="L519" s="194"/>
      <c r="M519" s="199"/>
      <c r="N519" s="200"/>
      <c r="O519" s="200"/>
      <c r="P519" s="200"/>
      <c r="Q519" s="200"/>
      <c r="R519" s="200"/>
      <c r="S519" s="200"/>
      <c r="T519" s="201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195" t="s">
        <v>139</v>
      </c>
      <c r="AU519" s="195" t="s">
        <v>86</v>
      </c>
      <c r="AV519" s="14" t="s">
        <v>86</v>
      </c>
      <c r="AW519" s="14" t="s">
        <v>32</v>
      </c>
      <c r="AX519" s="14" t="s">
        <v>76</v>
      </c>
      <c r="AY519" s="195" t="s">
        <v>130</v>
      </c>
    </row>
    <row r="520" s="13" customFormat="1">
      <c r="A520" s="13"/>
      <c r="B520" s="186"/>
      <c r="C520" s="13"/>
      <c r="D520" s="187" t="s">
        <v>139</v>
      </c>
      <c r="E520" s="188" t="s">
        <v>1</v>
      </c>
      <c r="F520" s="189" t="s">
        <v>159</v>
      </c>
      <c r="G520" s="13"/>
      <c r="H520" s="188" t="s">
        <v>1</v>
      </c>
      <c r="I520" s="190"/>
      <c r="J520" s="13"/>
      <c r="K520" s="13"/>
      <c r="L520" s="186"/>
      <c r="M520" s="191"/>
      <c r="N520" s="192"/>
      <c r="O520" s="192"/>
      <c r="P520" s="192"/>
      <c r="Q520" s="192"/>
      <c r="R520" s="192"/>
      <c r="S520" s="192"/>
      <c r="T520" s="19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8" t="s">
        <v>139</v>
      </c>
      <c r="AU520" s="188" t="s">
        <v>86</v>
      </c>
      <c r="AV520" s="13" t="s">
        <v>84</v>
      </c>
      <c r="AW520" s="13" t="s">
        <v>32</v>
      </c>
      <c r="AX520" s="13" t="s">
        <v>76</v>
      </c>
      <c r="AY520" s="188" t="s">
        <v>130</v>
      </c>
    </row>
    <row r="521" s="14" customFormat="1">
      <c r="A521" s="14"/>
      <c r="B521" s="194"/>
      <c r="C521" s="14"/>
      <c r="D521" s="187" t="s">
        <v>139</v>
      </c>
      <c r="E521" s="195" t="s">
        <v>1</v>
      </c>
      <c r="F521" s="196" t="s">
        <v>160</v>
      </c>
      <c r="G521" s="14"/>
      <c r="H521" s="197">
        <v>0.35999999999999999</v>
      </c>
      <c r="I521" s="198"/>
      <c r="J521" s="14"/>
      <c r="K521" s="14"/>
      <c r="L521" s="194"/>
      <c r="M521" s="199"/>
      <c r="N521" s="200"/>
      <c r="O521" s="200"/>
      <c r="P521" s="200"/>
      <c r="Q521" s="200"/>
      <c r="R521" s="200"/>
      <c r="S521" s="200"/>
      <c r="T521" s="201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195" t="s">
        <v>139</v>
      </c>
      <c r="AU521" s="195" t="s">
        <v>86</v>
      </c>
      <c r="AV521" s="14" t="s">
        <v>86</v>
      </c>
      <c r="AW521" s="14" t="s">
        <v>32</v>
      </c>
      <c r="AX521" s="14" t="s">
        <v>76</v>
      </c>
      <c r="AY521" s="195" t="s">
        <v>130</v>
      </c>
    </row>
    <row r="522" s="14" customFormat="1">
      <c r="A522" s="14"/>
      <c r="B522" s="194"/>
      <c r="C522" s="14"/>
      <c r="D522" s="187" t="s">
        <v>139</v>
      </c>
      <c r="E522" s="195" t="s">
        <v>1</v>
      </c>
      <c r="F522" s="196" t="s">
        <v>539</v>
      </c>
      <c r="G522" s="14"/>
      <c r="H522" s="197">
        <v>0.16</v>
      </c>
      <c r="I522" s="198"/>
      <c r="J522" s="14"/>
      <c r="K522" s="14"/>
      <c r="L522" s="194"/>
      <c r="M522" s="199"/>
      <c r="N522" s="200"/>
      <c r="O522" s="200"/>
      <c r="P522" s="200"/>
      <c r="Q522" s="200"/>
      <c r="R522" s="200"/>
      <c r="S522" s="200"/>
      <c r="T522" s="201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5" t="s">
        <v>139</v>
      </c>
      <c r="AU522" s="195" t="s">
        <v>86</v>
      </c>
      <c r="AV522" s="14" t="s">
        <v>86</v>
      </c>
      <c r="AW522" s="14" t="s">
        <v>32</v>
      </c>
      <c r="AX522" s="14" t="s">
        <v>76</v>
      </c>
      <c r="AY522" s="195" t="s">
        <v>130</v>
      </c>
    </row>
    <row r="523" s="13" customFormat="1">
      <c r="A523" s="13"/>
      <c r="B523" s="186"/>
      <c r="C523" s="13"/>
      <c r="D523" s="187" t="s">
        <v>139</v>
      </c>
      <c r="E523" s="188" t="s">
        <v>1</v>
      </c>
      <c r="F523" s="189" t="s">
        <v>148</v>
      </c>
      <c r="G523" s="13"/>
      <c r="H523" s="188" t="s">
        <v>1</v>
      </c>
      <c r="I523" s="190"/>
      <c r="J523" s="13"/>
      <c r="K523" s="13"/>
      <c r="L523" s="186"/>
      <c r="M523" s="191"/>
      <c r="N523" s="192"/>
      <c r="O523" s="192"/>
      <c r="P523" s="192"/>
      <c r="Q523" s="192"/>
      <c r="R523" s="192"/>
      <c r="S523" s="192"/>
      <c r="T523" s="19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88" t="s">
        <v>139</v>
      </c>
      <c r="AU523" s="188" t="s">
        <v>86</v>
      </c>
      <c r="AV523" s="13" t="s">
        <v>84</v>
      </c>
      <c r="AW523" s="13" t="s">
        <v>32</v>
      </c>
      <c r="AX523" s="13" t="s">
        <v>76</v>
      </c>
      <c r="AY523" s="188" t="s">
        <v>130</v>
      </c>
    </row>
    <row r="524" s="14" customFormat="1">
      <c r="A524" s="14"/>
      <c r="B524" s="194"/>
      <c r="C524" s="14"/>
      <c r="D524" s="187" t="s">
        <v>139</v>
      </c>
      <c r="E524" s="195" t="s">
        <v>1</v>
      </c>
      <c r="F524" s="196" t="s">
        <v>540</v>
      </c>
      <c r="G524" s="14"/>
      <c r="H524" s="197">
        <v>-1.5</v>
      </c>
      <c r="I524" s="198"/>
      <c r="J524" s="14"/>
      <c r="K524" s="14"/>
      <c r="L524" s="194"/>
      <c r="M524" s="199"/>
      <c r="N524" s="200"/>
      <c r="O524" s="200"/>
      <c r="P524" s="200"/>
      <c r="Q524" s="200"/>
      <c r="R524" s="200"/>
      <c r="S524" s="200"/>
      <c r="T524" s="201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195" t="s">
        <v>139</v>
      </c>
      <c r="AU524" s="195" t="s">
        <v>86</v>
      </c>
      <c r="AV524" s="14" t="s">
        <v>86</v>
      </c>
      <c r="AW524" s="14" t="s">
        <v>32</v>
      </c>
      <c r="AX524" s="14" t="s">
        <v>76</v>
      </c>
      <c r="AY524" s="195" t="s">
        <v>130</v>
      </c>
    </row>
    <row r="525" s="14" customFormat="1">
      <c r="A525" s="14"/>
      <c r="B525" s="194"/>
      <c r="C525" s="14"/>
      <c r="D525" s="187" t="s">
        <v>139</v>
      </c>
      <c r="E525" s="195" t="s">
        <v>1</v>
      </c>
      <c r="F525" s="196" t="s">
        <v>541</v>
      </c>
      <c r="G525" s="14"/>
      <c r="H525" s="197">
        <v>-0.35999999999999999</v>
      </c>
      <c r="I525" s="198"/>
      <c r="J525" s="14"/>
      <c r="K525" s="14"/>
      <c r="L525" s="194"/>
      <c r="M525" s="199"/>
      <c r="N525" s="200"/>
      <c r="O525" s="200"/>
      <c r="P525" s="200"/>
      <c r="Q525" s="200"/>
      <c r="R525" s="200"/>
      <c r="S525" s="200"/>
      <c r="T525" s="201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195" t="s">
        <v>139</v>
      </c>
      <c r="AU525" s="195" t="s">
        <v>86</v>
      </c>
      <c r="AV525" s="14" t="s">
        <v>86</v>
      </c>
      <c r="AW525" s="14" t="s">
        <v>32</v>
      </c>
      <c r="AX525" s="14" t="s">
        <v>76</v>
      </c>
      <c r="AY525" s="195" t="s">
        <v>130</v>
      </c>
    </row>
    <row r="526" s="15" customFormat="1">
      <c r="A526" s="15"/>
      <c r="B526" s="202"/>
      <c r="C526" s="15"/>
      <c r="D526" s="187" t="s">
        <v>139</v>
      </c>
      <c r="E526" s="203" t="s">
        <v>1</v>
      </c>
      <c r="F526" s="204" t="s">
        <v>143</v>
      </c>
      <c r="G526" s="15"/>
      <c r="H526" s="205">
        <v>29.564</v>
      </c>
      <c r="I526" s="206"/>
      <c r="J526" s="15"/>
      <c r="K526" s="15"/>
      <c r="L526" s="202"/>
      <c r="M526" s="207"/>
      <c r="N526" s="208"/>
      <c r="O526" s="208"/>
      <c r="P526" s="208"/>
      <c r="Q526" s="208"/>
      <c r="R526" s="208"/>
      <c r="S526" s="208"/>
      <c r="T526" s="209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03" t="s">
        <v>139</v>
      </c>
      <c r="AU526" s="203" t="s">
        <v>86</v>
      </c>
      <c r="AV526" s="15" t="s">
        <v>137</v>
      </c>
      <c r="AW526" s="15" t="s">
        <v>32</v>
      </c>
      <c r="AX526" s="15" t="s">
        <v>84</v>
      </c>
      <c r="AY526" s="203" t="s">
        <v>130</v>
      </c>
    </row>
    <row r="527" s="2" customFormat="1" ht="24.15" customHeight="1">
      <c r="A527" s="37"/>
      <c r="B527" s="171"/>
      <c r="C527" s="172" t="s">
        <v>542</v>
      </c>
      <c r="D527" s="172" t="s">
        <v>133</v>
      </c>
      <c r="E527" s="173" t="s">
        <v>543</v>
      </c>
      <c r="F527" s="174" t="s">
        <v>544</v>
      </c>
      <c r="G527" s="175" t="s">
        <v>136</v>
      </c>
      <c r="H527" s="176">
        <v>5.0439999999999996</v>
      </c>
      <c r="I527" s="177"/>
      <c r="J527" s="178">
        <f>ROUND(I527*H527,2)</f>
        <v>0</v>
      </c>
      <c r="K527" s="179"/>
      <c r="L527" s="38"/>
      <c r="M527" s="180" t="s">
        <v>1</v>
      </c>
      <c r="N527" s="181" t="s">
        <v>41</v>
      </c>
      <c r="O527" s="76"/>
      <c r="P527" s="182">
        <f>O527*H527</f>
        <v>0</v>
      </c>
      <c r="Q527" s="182">
        <v>0.0015</v>
      </c>
      <c r="R527" s="182">
        <f>Q527*H527</f>
        <v>0.0075659999999999998</v>
      </c>
      <c r="S527" s="182">
        <v>0</v>
      </c>
      <c r="T527" s="183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84" t="s">
        <v>244</v>
      </c>
      <c r="AT527" s="184" t="s">
        <v>133</v>
      </c>
      <c r="AU527" s="184" t="s">
        <v>86</v>
      </c>
      <c r="AY527" s="18" t="s">
        <v>130</v>
      </c>
      <c r="BE527" s="185">
        <f>IF(N527="základní",J527,0)</f>
        <v>0</v>
      </c>
      <c r="BF527" s="185">
        <f>IF(N527="snížená",J527,0)</f>
        <v>0</v>
      </c>
      <c r="BG527" s="185">
        <f>IF(N527="zákl. přenesená",J527,0)</f>
        <v>0</v>
      </c>
      <c r="BH527" s="185">
        <f>IF(N527="sníž. přenesená",J527,0)</f>
        <v>0</v>
      </c>
      <c r="BI527" s="185">
        <f>IF(N527="nulová",J527,0)</f>
        <v>0</v>
      </c>
      <c r="BJ527" s="18" t="s">
        <v>84</v>
      </c>
      <c r="BK527" s="185">
        <f>ROUND(I527*H527,2)</f>
        <v>0</v>
      </c>
      <c r="BL527" s="18" t="s">
        <v>244</v>
      </c>
      <c r="BM527" s="184" t="s">
        <v>545</v>
      </c>
    </row>
    <row r="528" s="13" customFormat="1">
      <c r="A528" s="13"/>
      <c r="B528" s="186"/>
      <c r="C528" s="13"/>
      <c r="D528" s="187" t="s">
        <v>139</v>
      </c>
      <c r="E528" s="188" t="s">
        <v>1</v>
      </c>
      <c r="F528" s="189" t="s">
        <v>154</v>
      </c>
      <c r="G528" s="13"/>
      <c r="H528" s="188" t="s">
        <v>1</v>
      </c>
      <c r="I528" s="190"/>
      <c r="J528" s="13"/>
      <c r="K528" s="13"/>
      <c r="L528" s="186"/>
      <c r="M528" s="191"/>
      <c r="N528" s="192"/>
      <c r="O528" s="192"/>
      <c r="P528" s="192"/>
      <c r="Q528" s="192"/>
      <c r="R528" s="192"/>
      <c r="S528" s="192"/>
      <c r="T528" s="19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88" t="s">
        <v>139</v>
      </c>
      <c r="AU528" s="188" t="s">
        <v>86</v>
      </c>
      <c r="AV528" s="13" t="s">
        <v>84</v>
      </c>
      <c r="AW528" s="13" t="s">
        <v>32</v>
      </c>
      <c r="AX528" s="13" t="s">
        <v>76</v>
      </c>
      <c r="AY528" s="188" t="s">
        <v>130</v>
      </c>
    </row>
    <row r="529" s="13" customFormat="1">
      <c r="A529" s="13"/>
      <c r="B529" s="186"/>
      <c r="C529" s="13"/>
      <c r="D529" s="187" t="s">
        <v>139</v>
      </c>
      <c r="E529" s="188" t="s">
        <v>1</v>
      </c>
      <c r="F529" s="189" t="s">
        <v>140</v>
      </c>
      <c r="G529" s="13"/>
      <c r="H529" s="188" t="s">
        <v>1</v>
      </c>
      <c r="I529" s="190"/>
      <c r="J529" s="13"/>
      <c r="K529" s="13"/>
      <c r="L529" s="186"/>
      <c r="M529" s="191"/>
      <c r="N529" s="192"/>
      <c r="O529" s="192"/>
      <c r="P529" s="192"/>
      <c r="Q529" s="192"/>
      <c r="R529" s="192"/>
      <c r="S529" s="192"/>
      <c r="T529" s="19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88" t="s">
        <v>139</v>
      </c>
      <c r="AU529" s="188" t="s">
        <v>86</v>
      </c>
      <c r="AV529" s="13" t="s">
        <v>84</v>
      </c>
      <c r="AW529" s="13" t="s">
        <v>32</v>
      </c>
      <c r="AX529" s="13" t="s">
        <v>76</v>
      </c>
      <c r="AY529" s="188" t="s">
        <v>130</v>
      </c>
    </row>
    <row r="530" s="14" customFormat="1">
      <c r="A530" s="14"/>
      <c r="B530" s="194"/>
      <c r="C530" s="14"/>
      <c r="D530" s="187" t="s">
        <v>139</v>
      </c>
      <c r="E530" s="195" t="s">
        <v>1</v>
      </c>
      <c r="F530" s="196" t="s">
        <v>546</v>
      </c>
      <c r="G530" s="14"/>
      <c r="H530" s="197">
        <v>1.3200000000000001</v>
      </c>
      <c r="I530" s="198"/>
      <c r="J530" s="14"/>
      <c r="K530" s="14"/>
      <c r="L530" s="194"/>
      <c r="M530" s="199"/>
      <c r="N530" s="200"/>
      <c r="O530" s="200"/>
      <c r="P530" s="200"/>
      <c r="Q530" s="200"/>
      <c r="R530" s="200"/>
      <c r="S530" s="200"/>
      <c r="T530" s="201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195" t="s">
        <v>139</v>
      </c>
      <c r="AU530" s="195" t="s">
        <v>86</v>
      </c>
      <c r="AV530" s="14" t="s">
        <v>86</v>
      </c>
      <c r="AW530" s="14" t="s">
        <v>32</v>
      </c>
      <c r="AX530" s="14" t="s">
        <v>76</v>
      </c>
      <c r="AY530" s="195" t="s">
        <v>130</v>
      </c>
    </row>
    <row r="531" s="14" customFormat="1">
      <c r="A531" s="14"/>
      <c r="B531" s="194"/>
      <c r="C531" s="14"/>
      <c r="D531" s="187" t="s">
        <v>139</v>
      </c>
      <c r="E531" s="195" t="s">
        <v>1</v>
      </c>
      <c r="F531" s="196" t="s">
        <v>547</v>
      </c>
      <c r="G531" s="14"/>
      <c r="H531" s="197">
        <v>1.692</v>
      </c>
      <c r="I531" s="198"/>
      <c r="J531" s="14"/>
      <c r="K531" s="14"/>
      <c r="L531" s="194"/>
      <c r="M531" s="199"/>
      <c r="N531" s="200"/>
      <c r="O531" s="200"/>
      <c r="P531" s="200"/>
      <c r="Q531" s="200"/>
      <c r="R531" s="200"/>
      <c r="S531" s="200"/>
      <c r="T531" s="201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195" t="s">
        <v>139</v>
      </c>
      <c r="AU531" s="195" t="s">
        <v>86</v>
      </c>
      <c r="AV531" s="14" t="s">
        <v>86</v>
      </c>
      <c r="AW531" s="14" t="s">
        <v>32</v>
      </c>
      <c r="AX531" s="14" t="s">
        <v>76</v>
      </c>
      <c r="AY531" s="195" t="s">
        <v>130</v>
      </c>
    </row>
    <row r="532" s="13" customFormat="1">
      <c r="A532" s="13"/>
      <c r="B532" s="186"/>
      <c r="C532" s="13"/>
      <c r="D532" s="187" t="s">
        <v>139</v>
      </c>
      <c r="E532" s="188" t="s">
        <v>1</v>
      </c>
      <c r="F532" s="189" t="s">
        <v>148</v>
      </c>
      <c r="G532" s="13"/>
      <c r="H532" s="188" t="s">
        <v>1</v>
      </c>
      <c r="I532" s="190"/>
      <c r="J532" s="13"/>
      <c r="K532" s="13"/>
      <c r="L532" s="186"/>
      <c r="M532" s="191"/>
      <c r="N532" s="192"/>
      <c r="O532" s="192"/>
      <c r="P532" s="192"/>
      <c r="Q532" s="192"/>
      <c r="R532" s="192"/>
      <c r="S532" s="192"/>
      <c r="T532" s="19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88" t="s">
        <v>139</v>
      </c>
      <c r="AU532" s="188" t="s">
        <v>86</v>
      </c>
      <c r="AV532" s="13" t="s">
        <v>84</v>
      </c>
      <c r="AW532" s="13" t="s">
        <v>32</v>
      </c>
      <c r="AX532" s="13" t="s">
        <v>76</v>
      </c>
      <c r="AY532" s="188" t="s">
        <v>130</v>
      </c>
    </row>
    <row r="533" s="14" customFormat="1">
      <c r="A533" s="14"/>
      <c r="B533" s="194"/>
      <c r="C533" s="14"/>
      <c r="D533" s="187" t="s">
        <v>139</v>
      </c>
      <c r="E533" s="195" t="s">
        <v>1</v>
      </c>
      <c r="F533" s="196" t="s">
        <v>548</v>
      </c>
      <c r="G533" s="14"/>
      <c r="H533" s="197">
        <v>-0.59999999999999998</v>
      </c>
      <c r="I533" s="198"/>
      <c r="J533" s="14"/>
      <c r="K533" s="14"/>
      <c r="L533" s="194"/>
      <c r="M533" s="199"/>
      <c r="N533" s="200"/>
      <c r="O533" s="200"/>
      <c r="P533" s="200"/>
      <c r="Q533" s="200"/>
      <c r="R533" s="200"/>
      <c r="S533" s="200"/>
      <c r="T533" s="201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195" t="s">
        <v>139</v>
      </c>
      <c r="AU533" s="195" t="s">
        <v>86</v>
      </c>
      <c r="AV533" s="14" t="s">
        <v>86</v>
      </c>
      <c r="AW533" s="14" t="s">
        <v>32</v>
      </c>
      <c r="AX533" s="14" t="s">
        <v>76</v>
      </c>
      <c r="AY533" s="195" t="s">
        <v>130</v>
      </c>
    </row>
    <row r="534" s="13" customFormat="1">
      <c r="A534" s="13"/>
      <c r="B534" s="186"/>
      <c r="C534" s="13"/>
      <c r="D534" s="187" t="s">
        <v>139</v>
      </c>
      <c r="E534" s="188" t="s">
        <v>1</v>
      </c>
      <c r="F534" s="189" t="s">
        <v>141</v>
      </c>
      <c r="G534" s="13"/>
      <c r="H534" s="188" t="s">
        <v>1</v>
      </c>
      <c r="I534" s="190"/>
      <c r="J534" s="13"/>
      <c r="K534" s="13"/>
      <c r="L534" s="186"/>
      <c r="M534" s="191"/>
      <c r="N534" s="192"/>
      <c r="O534" s="192"/>
      <c r="P534" s="192"/>
      <c r="Q534" s="192"/>
      <c r="R534" s="192"/>
      <c r="S534" s="192"/>
      <c r="T534" s="19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188" t="s">
        <v>139</v>
      </c>
      <c r="AU534" s="188" t="s">
        <v>86</v>
      </c>
      <c r="AV534" s="13" t="s">
        <v>84</v>
      </c>
      <c r="AW534" s="13" t="s">
        <v>32</v>
      </c>
      <c r="AX534" s="13" t="s">
        <v>76</v>
      </c>
      <c r="AY534" s="188" t="s">
        <v>130</v>
      </c>
    </row>
    <row r="535" s="14" customFormat="1">
      <c r="A535" s="14"/>
      <c r="B535" s="194"/>
      <c r="C535" s="14"/>
      <c r="D535" s="187" t="s">
        <v>139</v>
      </c>
      <c r="E535" s="195" t="s">
        <v>1</v>
      </c>
      <c r="F535" s="196" t="s">
        <v>547</v>
      </c>
      <c r="G535" s="14"/>
      <c r="H535" s="197">
        <v>1.692</v>
      </c>
      <c r="I535" s="198"/>
      <c r="J535" s="14"/>
      <c r="K535" s="14"/>
      <c r="L535" s="194"/>
      <c r="M535" s="199"/>
      <c r="N535" s="200"/>
      <c r="O535" s="200"/>
      <c r="P535" s="200"/>
      <c r="Q535" s="200"/>
      <c r="R535" s="200"/>
      <c r="S535" s="200"/>
      <c r="T535" s="201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195" t="s">
        <v>139</v>
      </c>
      <c r="AU535" s="195" t="s">
        <v>86</v>
      </c>
      <c r="AV535" s="14" t="s">
        <v>86</v>
      </c>
      <c r="AW535" s="14" t="s">
        <v>32</v>
      </c>
      <c r="AX535" s="14" t="s">
        <v>76</v>
      </c>
      <c r="AY535" s="195" t="s">
        <v>130</v>
      </c>
    </row>
    <row r="536" s="14" customFormat="1">
      <c r="A536" s="14"/>
      <c r="B536" s="194"/>
      <c r="C536" s="14"/>
      <c r="D536" s="187" t="s">
        <v>139</v>
      </c>
      <c r="E536" s="195" t="s">
        <v>1</v>
      </c>
      <c r="F536" s="196" t="s">
        <v>549</v>
      </c>
      <c r="G536" s="14"/>
      <c r="H536" s="197">
        <v>1.0800000000000001</v>
      </c>
      <c r="I536" s="198"/>
      <c r="J536" s="14"/>
      <c r="K536" s="14"/>
      <c r="L536" s="194"/>
      <c r="M536" s="199"/>
      <c r="N536" s="200"/>
      <c r="O536" s="200"/>
      <c r="P536" s="200"/>
      <c r="Q536" s="200"/>
      <c r="R536" s="200"/>
      <c r="S536" s="200"/>
      <c r="T536" s="201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5" t="s">
        <v>139</v>
      </c>
      <c r="AU536" s="195" t="s">
        <v>86</v>
      </c>
      <c r="AV536" s="14" t="s">
        <v>86</v>
      </c>
      <c r="AW536" s="14" t="s">
        <v>32</v>
      </c>
      <c r="AX536" s="14" t="s">
        <v>76</v>
      </c>
      <c r="AY536" s="195" t="s">
        <v>130</v>
      </c>
    </row>
    <row r="537" s="14" customFormat="1">
      <c r="A537" s="14"/>
      <c r="B537" s="194"/>
      <c r="C537" s="14"/>
      <c r="D537" s="187" t="s">
        <v>139</v>
      </c>
      <c r="E537" s="195" t="s">
        <v>1</v>
      </c>
      <c r="F537" s="196" t="s">
        <v>539</v>
      </c>
      <c r="G537" s="14"/>
      <c r="H537" s="197">
        <v>0.16</v>
      </c>
      <c r="I537" s="198"/>
      <c r="J537" s="14"/>
      <c r="K537" s="14"/>
      <c r="L537" s="194"/>
      <c r="M537" s="199"/>
      <c r="N537" s="200"/>
      <c r="O537" s="200"/>
      <c r="P537" s="200"/>
      <c r="Q537" s="200"/>
      <c r="R537" s="200"/>
      <c r="S537" s="200"/>
      <c r="T537" s="201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195" t="s">
        <v>139</v>
      </c>
      <c r="AU537" s="195" t="s">
        <v>86</v>
      </c>
      <c r="AV537" s="14" t="s">
        <v>86</v>
      </c>
      <c r="AW537" s="14" t="s">
        <v>32</v>
      </c>
      <c r="AX537" s="14" t="s">
        <v>76</v>
      </c>
      <c r="AY537" s="195" t="s">
        <v>130</v>
      </c>
    </row>
    <row r="538" s="13" customFormat="1">
      <c r="A538" s="13"/>
      <c r="B538" s="186"/>
      <c r="C538" s="13"/>
      <c r="D538" s="187" t="s">
        <v>139</v>
      </c>
      <c r="E538" s="188" t="s">
        <v>1</v>
      </c>
      <c r="F538" s="189" t="s">
        <v>148</v>
      </c>
      <c r="G538" s="13"/>
      <c r="H538" s="188" t="s">
        <v>1</v>
      </c>
      <c r="I538" s="190"/>
      <c r="J538" s="13"/>
      <c r="K538" s="13"/>
      <c r="L538" s="186"/>
      <c r="M538" s="191"/>
      <c r="N538" s="192"/>
      <c r="O538" s="192"/>
      <c r="P538" s="192"/>
      <c r="Q538" s="192"/>
      <c r="R538" s="192"/>
      <c r="S538" s="192"/>
      <c r="T538" s="19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8" t="s">
        <v>139</v>
      </c>
      <c r="AU538" s="188" t="s">
        <v>86</v>
      </c>
      <c r="AV538" s="13" t="s">
        <v>84</v>
      </c>
      <c r="AW538" s="13" t="s">
        <v>32</v>
      </c>
      <c r="AX538" s="13" t="s">
        <v>76</v>
      </c>
      <c r="AY538" s="188" t="s">
        <v>130</v>
      </c>
    </row>
    <row r="539" s="14" customFormat="1">
      <c r="A539" s="14"/>
      <c r="B539" s="194"/>
      <c r="C539" s="14"/>
      <c r="D539" s="187" t="s">
        <v>139</v>
      </c>
      <c r="E539" s="195" t="s">
        <v>1</v>
      </c>
      <c r="F539" s="196" t="s">
        <v>550</v>
      </c>
      <c r="G539" s="14"/>
      <c r="H539" s="197">
        <v>-0.29999999999999999</v>
      </c>
      <c r="I539" s="198"/>
      <c r="J539" s="14"/>
      <c r="K539" s="14"/>
      <c r="L539" s="194"/>
      <c r="M539" s="199"/>
      <c r="N539" s="200"/>
      <c r="O539" s="200"/>
      <c r="P539" s="200"/>
      <c r="Q539" s="200"/>
      <c r="R539" s="200"/>
      <c r="S539" s="200"/>
      <c r="T539" s="201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195" t="s">
        <v>139</v>
      </c>
      <c r="AU539" s="195" t="s">
        <v>86</v>
      </c>
      <c r="AV539" s="14" t="s">
        <v>86</v>
      </c>
      <c r="AW539" s="14" t="s">
        <v>32</v>
      </c>
      <c r="AX539" s="14" t="s">
        <v>76</v>
      </c>
      <c r="AY539" s="195" t="s">
        <v>130</v>
      </c>
    </row>
    <row r="540" s="15" customFormat="1">
      <c r="A540" s="15"/>
      <c r="B540" s="202"/>
      <c r="C540" s="15"/>
      <c r="D540" s="187" t="s">
        <v>139</v>
      </c>
      <c r="E540" s="203" t="s">
        <v>1</v>
      </c>
      <c r="F540" s="204" t="s">
        <v>143</v>
      </c>
      <c r="G540" s="15"/>
      <c r="H540" s="205">
        <v>5.0439999999999996</v>
      </c>
      <c r="I540" s="206"/>
      <c r="J540" s="15"/>
      <c r="K540" s="15"/>
      <c r="L540" s="202"/>
      <c r="M540" s="207"/>
      <c r="N540" s="208"/>
      <c r="O540" s="208"/>
      <c r="P540" s="208"/>
      <c r="Q540" s="208"/>
      <c r="R540" s="208"/>
      <c r="S540" s="208"/>
      <c r="T540" s="209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03" t="s">
        <v>139</v>
      </c>
      <c r="AU540" s="203" t="s">
        <v>86</v>
      </c>
      <c r="AV540" s="15" t="s">
        <v>137</v>
      </c>
      <c r="AW540" s="15" t="s">
        <v>32</v>
      </c>
      <c r="AX540" s="15" t="s">
        <v>84</v>
      </c>
      <c r="AY540" s="203" t="s">
        <v>130</v>
      </c>
    </row>
    <row r="541" s="2" customFormat="1" ht="24.15" customHeight="1">
      <c r="A541" s="37"/>
      <c r="B541" s="171"/>
      <c r="C541" s="172" t="s">
        <v>551</v>
      </c>
      <c r="D541" s="172" t="s">
        <v>133</v>
      </c>
      <c r="E541" s="173" t="s">
        <v>552</v>
      </c>
      <c r="F541" s="174" t="s">
        <v>553</v>
      </c>
      <c r="G541" s="175" t="s">
        <v>261</v>
      </c>
      <c r="H541" s="176">
        <v>4.2000000000000002</v>
      </c>
      <c r="I541" s="177"/>
      <c r="J541" s="178">
        <f>ROUND(I541*H541,2)</f>
        <v>0</v>
      </c>
      <c r="K541" s="179"/>
      <c r="L541" s="38"/>
      <c r="M541" s="180" t="s">
        <v>1</v>
      </c>
      <c r="N541" s="181" t="s">
        <v>41</v>
      </c>
      <c r="O541" s="76"/>
      <c r="P541" s="182">
        <f>O541*H541</f>
        <v>0</v>
      </c>
      <c r="Q541" s="182">
        <v>0.00027999999999999998</v>
      </c>
      <c r="R541" s="182">
        <f>Q541*H541</f>
        <v>0.001176</v>
      </c>
      <c r="S541" s="182">
        <v>0</v>
      </c>
      <c r="T541" s="183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184" t="s">
        <v>244</v>
      </c>
      <c r="AT541" s="184" t="s">
        <v>133</v>
      </c>
      <c r="AU541" s="184" t="s">
        <v>86</v>
      </c>
      <c r="AY541" s="18" t="s">
        <v>130</v>
      </c>
      <c r="BE541" s="185">
        <f>IF(N541="základní",J541,0)</f>
        <v>0</v>
      </c>
      <c r="BF541" s="185">
        <f>IF(N541="snížená",J541,0)</f>
        <v>0</v>
      </c>
      <c r="BG541" s="185">
        <f>IF(N541="zákl. přenesená",J541,0)</f>
        <v>0</v>
      </c>
      <c r="BH541" s="185">
        <f>IF(N541="sníž. přenesená",J541,0)</f>
        <v>0</v>
      </c>
      <c r="BI541" s="185">
        <f>IF(N541="nulová",J541,0)</f>
        <v>0</v>
      </c>
      <c r="BJ541" s="18" t="s">
        <v>84</v>
      </c>
      <c r="BK541" s="185">
        <f>ROUND(I541*H541,2)</f>
        <v>0</v>
      </c>
      <c r="BL541" s="18" t="s">
        <v>244</v>
      </c>
      <c r="BM541" s="184" t="s">
        <v>554</v>
      </c>
    </row>
    <row r="542" s="13" customFormat="1">
      <c r="A542" s="13"/>
      <c r="B542" s="186"/>
      <c r="C542" s="13"/>
      <c r="D542" s="187" t="s">
        <v>139</v>
      </c>
      <c r="E542" s="188" t="s">
        <v>1</v>
      </c>
      <c r="F542" s="189" t="s">
        <v>154</v>
      </c>
      <c r="G542" s="13"/>
      <c r="H542" s="188" t="s">
        <v>1</v>
      </c>
      <c r="I542" s="190"/>
      <c r="J542" s="13"/>
      <c r="K542" s="13"/>
      <c r="L542" s="186"/>
      <c r="M542" s="191"/>
      <c r="N542" s="192"/>
      <c r="O542" s="192"/>
      <c r="P542" s="192"/>
      <c r="Q542" s="192"/>
      <c r="R542" s="192"/>
      <c r="S542" s="192"/>
      <c r="T542" s="19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188" t="s">
        <v>139</v>
      </c>
      <c r="AU542" s="188" t="s">
        <v>86</v>
      </c>
      <c r="AV542" s="13" t="s">
        <v>84</v>
      </c>
      <c r="AW542" s="13" t="s">
        <v>32</v>
      </c>
      <c r="AX542" s="13" t="s">
        <v>76</v>
      </c>
      <c r="AY542" s="188" t="s">
        <v>130</v>
      </c>
    </row>
    <row r="543" s="13" customFormat="1">
      <c r="A543" s="13"/>
      <c r="B543" s="186"/>
      <c r="C543" s="13"/>
      <c r="D543" s="187" t="s">
        <v>139</v>
      </c>
      <c r="E543" s="188" t="s">
        <v>1</v>
      </c>
      <c r="F543" s="189" t="s">
        <v>140</v>
      </c>
      <c r="G543" s="13"/>
      <c r="H543" s="188" t="s">
        <v>1</v>
      </c>
      <c r="I543" s="190"/>
      <c r="J543" s="13"/>
      <c r="K543" s="13"/>
      <c r="L543" s="186"/>
      <c r="M543" s="191"/>
      <c r="N543" s="192"/>
      <c r="O543" s="192"/>
      <c r="P543" s="192"/>
      <c r="Q543" s="192"/>
      <c r="R543" s="192"/>
      <c r="S543" s="192"/>
      <c r="T543" s="19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8" t="s">
        <v>139</v>
      </c>
      <c r="AU543" s="188" t="s">
        <v>86</v>
      </c>
      <c r="AV543" s="13" t="s">
        <v>84</v>
      </c>
      <c r="AW543" s="13" t="s">
        <v>32</v>
      </c>
      <c r="AX543" s="13" t="s">
        <v>76</v>
      </c>
      <c r="AY543" s="188" t="s">
        <v>130</v>
      </c>
    </row>
    <row r="544" s="14" customFormat="1">
      <c r="A544" s="14"/>
      <c r="B544" s="194"/>
      <c r="C544" s="14"/>
      <c r="D544" s="187" t="s">
        <v>139</v>
      </c>
      <c r="E544" s="195" t="s">
        <v>1</v>
      </c>
      <c r="F544" s="196" t="s">
        <v>555</v>
      </c>
      <c r="G544" s="14"/>
      <c r="H544" s="197">
        <v>4.2000000000000002</v>
      </c>
      <c r="I544" s="198"/>
      <c r="J544" s="14"/>
      <c r="K544" s="14"/>
      <c r="L544" s="194"/>
      <c r="M544" s="199"/>
      <c r="N544" s="200"/>
      <c r="O544" s="200"/>
      <c r="P544" s="200"/>
      <c r="Q544" s="200"/>
      <c r="R544" s="200"/>
      <c r="S544" s="200"/>
      <c r="T544" s="201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5" t="s">
        <v>139</v>
      </c>
      <c r="AU544" s="195" t="s">
        <v>86</v>
      </c>
      <c r="AV544" s="14" t="s">
        <v>86</v>
      </c>
      <c r="AW544" s="14" t="s">
        <v>32</v>
      </c>
      <c r="AX544" s="14" t="s">
        <v>76</v>
      </c>
      <c r="AY544" s="195" t="s">
        <v>130</v>
      </c>
    </row>
    <row r="545" s="15" customFormat="1">
      <c r="A545" s="15"/>
      <c r="B545" s="202"/>
      <c r="C545" s="15"/>
      <c r="D545" s="187" t="s">
        <v>139</v>
      </c>
      <c r="E545" s="203" t="s">
        <v>1</v>
      </c>
      <c r="F545" s="204" t="s">
        <v>143</v>
      </c>
      <c r="G545" s="15"/>
      <c r="H545" s="205">
        <v>4.2000000000000002</v>
      </c>
      <c r="I545" s="206"/>
      <c r="J545" s="15"/>
      <c r="K545" s="15"/>
      <c r="L545" s="202"/>
      <c r="M545" s="207"/>
      <c r="N545" s="208"/>
      <c r="O545" s="208"/>
      <c r="P545" s="208"/>
      <c r="Q545" s="208"/>
      <c r="R545" s="208"/>
      <c r="S545" s="208"/>
      <c r="T545" s="209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03" t="s">
        <v>139</v>
      </c>
      <c r="AU545" s="203" t="s">
        <v>86</v>
      </c>
      <c r="AV545" s="15" t="s">
        <v>137</v>
      </c>
      <c r="AW545" s="15" t="s">
        <v>32</v>
      </c>
      <c r="AX545" s="15" t="s">
        <v>84</v>
      </c>
      <c r="AY545" s="203" t="s">
        <v>130</v>
      </c>
    </row>
    <row r="546" s="2" customFormat="1" ht="16.5" customHeight="1">
      <c r="A546" s="37"/>
      <c r="B546" s="171"/>
      <c r="C546" s="172" t="s">
        <v>556</v>
      </c>
      <c r="D546" s="172" t="s">
        <v>133</v>
      </c>
      <c r="E546" s="173" t="s">
        <v>557</v>
      </c>
      <c r="F546" s="174" t="s">
        <v>558</v>
      </c>
      <c r="G546" s="175" t="s">
        <v>136</v>
      </c>
      <c r="H546" s="176">
        <v>21.431999999999999</v>
      </c>
      <c r="I546" s="177"/>
      <c r="J546" s="178">
        <f>ROUND(I546*H546,2)</f>
        <v>0</v>
      </c>
      <c r="K546" s="179"/>
      <c r="L546" s="38"/>
      <c r="M546" s="180" t="s">
        <v>1</v>
      </c>
      <c r="N546" s="181" t="s">
        <v>41</v>
      </c>
      <c r="O546" s="76"/>
      <c r="P546" s="182">
        <f>O546*H546</f>
        <v>0</v>
      </c>
      <c r="Q546" s="182">
        <v>0.0044999999999999997</v>
      </c>
      <c r="R546" s="182">
        <f>Q546*H546</f>
        <v>0.096443999999999988</v>
      </c>
      <c r="S546" s="182">
        <v>0</v>
      </c>
      <c r="T546" s="183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84" t="s">
        <v>244</v>
      </c>
      <c r="AT546" s="184" t="s">
        <v>133</v>
      </c>
      <c r="AU546" s="184" t="s">
        <v>86</v>
      </c>
      <c r="AY546" s="18" t="s">
        <v>130</v>
      </c>
      <c r="BE546" s="185">
        <f>IF(N546="základní",J546,0)</f>
        <v>0</v>
      </c>
      <c r="BF546" s="185">
        <f>IF(N546="snížená",J546,0)</f>
        <v>0</v>
      </c>
      <c r="BG546" s="185">
        <f>IF(N546="zákl. přenesená",J546,0)</f>
        <v>0</v>
      </c>
      <c r="BH546" s="185">
        <f>IF(N546="sníž. přenesená",J546,0)</f>
        <v>0</v>
      </c>
      <c r="BI546" s="185">
        <f>IF(N546="nulová",J546,0)</f>
        <v>0</v>
      </c>
      <c r="BJ546" s="18" t="s">
        <v>84</v>
      </c>
      <c r="BK546" s="185">
        <f>ROUND(I546*H546,2)</f>
        <v>0</v>
      </c>
      <c r="BL546" s="18" t="s">
        <v>244</v>
      </c>
      <c r="BM546" s="184" t="s">
        <v>559</v>
      </c>
    </row>
    <row r="547" s="13" customFormat="1">
      <c r="A547" s="13"/>
      <c r="B547" s="186"/>
      <c r="C547" s="13"/>
      <c r="D547" s="187" t="s">
        <v>139</v>
      </c>
      <c r="E547" s="188" t="s">
        <v>1</v>
      </c>
      <c r="F547" s="189" t="s">
        <v>154</v>
      </c>
      <c r="G547" s="13"/>
      <c r="H547" s="188" t="s">
        <v>1</v>
      </c>
      <c r="I547" s="190"/>
      <c r="J547" s="13"/>
      <c r="K547" s="13"/>
      <c r="L547" s="186"/>
      <c r="M547" s="191"/>
      <c r="N547" s="192"/>
      <c r="O547" s="192"/>
      <c r="P547" s="192"/>
      <c r="Q547" s="192"/>
      <c r="R547" s="192"/>
      <c r="S547" s="192"/>
      <c r="T547" s="19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8" t="s">
        <v>139</v>
      </c>
      <c r="AU547" s="188" t="s">
        <v>86</v>
      </c>
      <c r="AV547" s="13" t="s">
        <v>84</v>
      </c>
      <c r="AW547" s="13" t="s">
        <v>32</v>
      </c>
      <c r="AX547" s="13" t="s">
        <v>76</v>
      </c>
      <c r="AY547" s="188" t="s">
        <v>130</v>
      </c>
    </row>
    <row r="548" s="13" customFormat="1">
      <c r="A548" s="13"/>
      <c r="B548" s="186"/>
      <c r="C548" s="13"/>
      <c r="D548" s="187" t="s">
        <v>139</v>
      </c>
      <c r="E548" s="188" t="s">
        <v>1</v>
      </c>
      <c r="F548" s="189" t="s">
        <v>140</v>
      </c>
      <c r="G548" s="13"/>
      <c r="H548" s="188" t="s">
        <v>1</v>
      </c>
      <c r="I548" s="190"/>
      <c r="J548" s="13"/>
      <c r="K548" s="13"/>
      <c r="L548" s="186"/>
      <c r="M548" s="191"/>
      <c r="N548" s="192"/>
      <c r="O548" s="192"/>
      <c r="P548" s="192"/>
      <c r="Q548" s="192"/>
      <c r="R548" s="192"/>
      <c r="S548" s="192"/>
      <c r="T548" s="19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88" t="s">
        <v>139</v>
      </c>
      <c r="AU548" s="188" t="s">
        <v>86</v>
      </c>
      <c r="AV548" s="13" t="s">
        <v>84</v>
      </c>
      <c r="AW548" s="13" t="s">
        <v>32</v>
      </c>
      <c r="AX548" s="13" t="s">
        <v>76</v>
      </c>
      <c r="AY548" s="188" t="s">
        <v>130</v>
      </c>
    </row>
    <row r="549" s="14" customFormat="1">
      <c r="A549" s="14"/>
      <c r="B549" s="194"/>
      <c r="C549" s="14"/>
      <c r="D549" s="187" t="s">
        <v>139</v>
      </c>
      <c r="E549" s="195" t="s">
        <v>1</v>
      </c>
      <c r="F549" s="196" t="s">
        <v>534</v>
      </c>
      <c r="G549" s="14"/>
      <c r="H549" s="197">
        <v>9.2400000000000002</v>
      </c>
      <c r="I549" s="198"/>
      <c r="J549" s="14"/>
      <c r="K549" s="14"/>
      <c r="L549" s="194"/>
      <c r="M549" s="199"/>
      <c r="N549" s="200"/>
      <c r="O549" s="200"/>
      <c r="P549" s="200"/>
      <c r="Q549" s="200"/>
      <c r="R549" s="200"/>
      <c r="S549" s="200"/>
      <c r="T549" s="201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195" t="s">
        <v>139</v>
      </c>
      <c r="AU549" s="195" t="s">
        <v>86</v>
      </c>
      <c r="AV549" s="14" t="s">
        <v>86</v>
      </c>
      <c r="AW549" s="14" t="s">
        <v>32</v>
      </c>
      <c r="AX549" s="14" t="s">
        <v>76</v>
      </c>
      <c r="AY549" s="195" t="s">
        <v>130</v>
      </c>
    </row>
    <row r="550" s="14" customFormat="1">
      <c r="A550" s="14"/>
      <c r="B550" s="194"/>
      <c r="C550" s="14"/>
      <c r="D550" s="187" t="s">
        <v>139</v>
      </c>
      <c r="E550" s="195" t="s">
        <v>1</v>
      </c>
      <c r="F550" s="196" t="s">
        <v>560</v>
      </c>
      <c r="G550" s="14"/>
      <c r="H550" s="197">
        <v>5.9219999999999997</v>
      </c>
      <c r="I550" s="198"/>
      <c r="J550" s="14"/>
      <c r="K550" s="14"/>
      <c r="L550" s="194"/>
      <c r="M550" s="199"/>
      <c r="N550" s="200"/>
      <c r="O550" s="200"/>
      <c r="P550" s="200"/>
      <c r="Q550" s="200"/>
      <c r="R550" s="200"/>
      <c r="S550" s="200"/>
      <c r="T550" s="201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195" t="s">
        <v>139</v>
      </c>
      <c r="AU550" s="195" t="s">
        <v>86</v>
      </c>
      <c r="AV550" s="14" t="s">
        <v>86</v>
      </c>
      <c r="AW550" s="14" t="s">
        <v>32</v>
      </c>
      <c r="AX550" s="14" t="s">
        <v>76</v>
      </c>
      <c r="AY550" s="195" t="s">
        <v>130</v>
      </c>
    </row>
    <row r="551" s="13" customFormat="1">
      <c r="A551" s="13"/>
      <c r="B551" s="186"/>
      <c r="C551" s="13"/>
      <c r="D551" s="187" t="s">
        <v>139</v>
      </c>
      <c r="E551" s="188" t="s">
        <v>1</v>
      </c>
      <c r="F551" s="189" t="s">
        <v>148</v>
      </c>
      <c r="G551" s="13"/>
      <c r="H551" s="188" t="s">
        <v>1</v>
      </c>
      <c r="I551" s="190"/>
      <c r="J551" s="13"/>
      <c r="K551" s="13"/>
      <c r="L551" s="186"/>
      <c r="M551" s="191"/>
      <c r="N551" s="192"/>
      <c r="O551" s="192"/>
      <c r="P551" s="192"/>
      <c r="Q551" s="192"/>
      <c r="R551" s="192"/>
      <c r="S551" s="192"/>
      <c r="T551" s="19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8" t="s">
        <v>139</v>
      </c>
      <c r="AU551" s="188" t="s">
        <v>86</v>
      </c>
      <c r="AV551" s="13" t="s">
        <v>84</v>
      </c>
      <c r="AW551" s="13" t="s">
        <v>32</v>
      </c>
      <c r="AX551" s="13" t="s">
        <v>76</v>
      </c>
      <c r="AY551" s="188" t="s">
        <v>130</v>
      </c>
    </row>
    <row r="552" s="14" customFormat="1">
      <c r="A552" s="14"/>
      <c r="B552" s="194"/>
      <c r="C552" s="14"/>
      <c r="D552" s="187" t="s">
        <v>139</v>
      </c>
      <c r="E552" s="195" t="s">
        <v>1</v>
      </c>
      <c r="F552" s="196" t="s">
        <v>149</v>
      </c>
      <c r="G552" s="14"/>
      <c r="H552" s="197">
        <v>-2.02</v>
      </c>
      <c r="I552" s="198"/>
      <c r="J552" s="14"/>
      <c r="K552" s="14"/>
      <c r="L552" s="194"/>
      <c r="M552" s="199"/>
      <c r="N552" s="200"/>
      <c r="O552" s="200"/>
      <c r="P552" s="200"/>
      <c r="Q552" s="200"/>
      <c r="R552" s="200"/>
      <c r="S552" s="200"/>
      <c r="T552" s="201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5" t="s">
        <v>139</v>
      </c>
      <c r="AU552" s="195" t="s">
        <v>86</v>
      </c>
      <c r="AV552" s="14" t="s">
        <v>86</v>
      </c>
      <c r="AW552" s="14" t="s">
        <v>32</v>
      </c>
      <c r="AX552" s="14" t="s">
        <v>76</v>
      </c>
      <c r="AY552" s="195" t="s">
        <v>130</v>
      </c>
    </row>
    <row r="553" s="13" customFormat="1">
      <c r="A553" s="13"/>
      <c r="B553" s="186"/>
      <c r="C553" s="13"/>
      <c r="D553" s="187" t="s">
        <v>139</v>
      </c>
      <c r="E553" s="188" t="s">
        <v>1</v>
      </c>
      <c r="F553" s="189" t="s">
        <v>141</v>
      </c>
      <c r="G553" s="13"/>
      <c r="H553" s="188" t="s">
        <v>1</v>
      </c>
      <c r="I553" s="190"/>
      <c r="J553" s="13"/>
      <c r="K553" s="13"/>
      <c r="L553" s="186"/>
      <c r="M553" s="191"/>
      <c r="N553" s="192"/>
      <c r="O553" s="192"/>
      <c r="P553" s="192"/>
      <c r="Q553" s="192"/>
      <c r="R553" s="192"/>
      <c r="S553" s="192"/>
      <c r="T553" s="19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188" t="s">
        <v>139</v>
      </c>
      <c r="AU553" s="188" t="s">
        <v>86</v>
      </c>
      <c r="AV553" s="13" t="s">
        <v>84</v>
      </c>
      <c r="AW553" s="13" t="s">
        <v>32</v>
      </c>
      <c r="AX553" s="13" t="s">
        <v>76</v>
      </c>
      <c r="AY553" s="188" t="s">
        <v>130</v>
      </c>
    </row>
    <row r="554" s="14" customFormat="1">
      <c r="A554" s="14"/>
      <c r="B554" s="194"/>
      <c r="C554" s="14"/>
      <c r="D554" s="187" t="s">
        <v>139</v>
      </c>
      <c r="E554" s="195" t="s">
        <v>1</v>
      </c>
      <c r="F554" s="196" t="s">
        <v>561</v>
      </c>
      <c r="G554" s="14"/>
      <c r="H554" s="197">
        <v>4.2300000000000004</v>
      </c>
      <c r="I554" s="198"/>
      <c r="J554" s="14"/>
      <c r="K554" s="14"/>
      <c r="L554" s="194"/>
      <c r="M554" s="199"/>
      <c r="N554" s="200"/>
      <c r="O554" s="200"/>
      <c r="P554" s="200"/>
      <c r="Q554" s="200"/>
      <c r="R554" s="200"/>
      <c r="S554" s="200"/>
      <c r="T554" s="201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195" t="s">
        <v>139</v>
      </c>
      <c r="AU554" s="195" t="s">
        <v>86</v>
      </c>
      <c r="AV554" s="14" t="s">
        <v>86</v>
      </c>
      <c r="AW554" s="14" t="s">
        <v>32</v>
      </c>
      <c r="AX554" s="14" t="s">
        <v>76</v>
      </c>
      <c r="AY554" s="195" t="s">
        <v>130</v>
      </c>
    </row>
    <row r="555" s="14" customFormat="1">
      <c r="A555" s="14"/>
      <c r="B555" s="194"/>
      <c r="C555" s="14"/>
      <c r="D555" s="187" t="s">
        <v>139</v>
      </c>
      <c r="E555" s="195" t="s">
        <v>1</v>
      </c>
      <c r="F555" s="196" t="s">
        <v>538</v>
      </c>
      <c r="G555" s="14"/>
      <c r="H555" s="197">
        <v>5.4000000000000004</v>
      </c>
      <c r="I555" s="198"/>
      <c r="J555" s="14"/>
      <c r="K555" s="14"/>
      <c r="L555" s="194"/>
      <c r="M555" s="199"/>
      <c r="N555" s="200"/>
      <c r="O555" s="200"/>
      <c r="P555" s="200"/>
      <c r="Q555" s="200"/>
      <c r="R555" s="200"/>
      <c r="S555" s="200"/>
      <c r="T555" s="201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195" t="s">
        <v>139</v>
      </c>
      <c r="AU555" s="195" t="s">
        <v>86</v>
      </c>
      <c r="AV555" s="14" t="s">
        <v>86</v>
      </c>
      <c r="AW555" s="14" t="s">
        <v>32</v>
      </c>
      <c r="AX555" s="14" t="s">
        <v>76</v>
      </c>
      <c r="AY555" s="195" t="s">
        <v>130</v>
      </c>
    </row>
    <row r="556" s="13" customFormat="1">
      <c r="A556" s="13"/>
      <c r="B556" s="186"/>
      <c r="C556" s="13"/>
      <c r="D556" s="187" t="s">
        <v>139</v>
      </c>
      <c r="E556" s="188" t="s">
        <v>1</v>
      </c>
      <c r="F556" s="189" t="s">
        <v>159</v>
      </c>
      <c r="G556" s="13"/>
      <c r="H556" s="188" t="s">
        <v>1</v>
      </c>
      <c r="I556" s="190"/>
      <c r="J556" s="13"/>
      <c r="K556" s="13"/>
      <c r="L556" s="186"/>
      <c r="M556" s="191"/>
      <c r="N556" s="192"/>
      <c r="O556" s="192"/>
      <c r="P556" s="192"/>
      <c r="Q556" s="192"/>
      <c r="R556" s="192"/>
      <c r="S556" s="192"/>
      <c r="T556" s="19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88" t="s">
        <v>139</v>
      </c>
      <c r="AU556" s="188" t="s">
        <v>86</v>
      </c>
      <c r="AV556" s="13" t="s">
        <v>84</v>
      </c>
      <c r="AW556" s="13" t="s">
        <v>32</v>
      </c>
      <c r="AX556" s="13" t="s">
        <v>76</v>
      </c>
      <c r="AY556" s="188" t="s">
        <v>130</v>
      </c>
    </row>
    <row r="557" s="14" customFormat="1">
      <c r="A557" s="14"/>
      <c r="B557" s="194"/>
      <c r="C557" s="14"/>
      <c r="D557" s="187" t="s">
        <v>139</v>
      </c>
      <c r="E557" s="195" t="s">
        <v>1</v>
      </c>
      <c r="F557" s="196" t="s">
        <v>160</v>
      </c>
      <c r="G557" s="14"/>
      <c r="H557" s="197">
        <v>0.35999999999999999</v>
      </c>
      <c r="I557" s="198"/>
      <c r="J557" s="14"/>
      <c r="K557" s="14"/>
      <c r="L557" s="194"/>
      <c r="M557" s="199"/>
      <c r="N557" s="200"/>
      <c r="O557" s="200"/>
      <c r="P557" s="200"/>
      <c r="Q557" s="200"/>
      <c r="R557" s="200"/>
      <c r="S557" s="200"/>
      <c r="T557" s="201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195" t="s">
        <v>139</v>
      </c>
      <c r="AU557" s="195" t="s">
        <v>86</v>
      </c>
      <c r="AV557" s="14" t="s">
        <v>86</v>
      </c>
      <c r="AW557" s="14" t="s">
        <v>32</v>
      </c>
      <c r="AX557" s="14" t="s">
        <v>76</v>
      </c>
      <c r="AY557" s="195" t="s">
        <v>130</v>
      </c>
    </row>
    <row r="558" s="14" customFormat="1">
      <c r="A558" s="14"/>
      <c r="B558" s="194"/>
      <c r="C558" s="14"/>
      <c r="D558" s="187" t="s">
        <v>139</v>
      </c>
      <c r="E558" s="195" t="s">
        <v>1</v>
      </c>
      <c r="F558" s="196" t="s">
        <v>539</v>
      </c>
      <c r="G558" s="14"/>
      <c r="H558" s="197">
        <v>0.16</v>
      </c>
      <c r="I558" s="198"/>
      <c r="J558" s="14"/>
      <c r="K558" s="14"/>
      <c r="L558" s="194"/>
      <c r="M558" s="199"/>
      <c r="N558" s="200"/>
      <c r="O558" s="200"/>
      <c r="P558" s="200"/>
      <c r="Q558" s="200"/>
      <c r="R558" s="200"/>
      <c r="S558" s="200"/>
      <c r="T558" s="201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195" t="s">
        <v>139</v>
      </c>
      <c r="AU558" s="195" t="s">
        <v>86</v>
      </c>
      <c r="AV558" s="14" t="s">
        <v>86</v>
      </c>
      <c r="AW558" s="14" t="s">
        <v>32</v>
      </c>
      <c r="AX558" s="14" t="s">
        <v>76</v>
      </c>
      <c r="AY558" s="195" t="s">
        <v>130</v>
      </c>
    </row>
    <row r="559" s="13" customFormat="1">
      <c r="A559" s="13"/>
      <c r="B559" s="186"/>
      <c r="C559" s="13"/>
      <c r="D559" s="187" t="s">
        <v>139</v>
      </c>
      <c r="E559" s="188" t="s">
        <v>1</v>
      </c>
      <c r="F559" s="189" t="s">
        <v>148</v>
      </c>
      <c r="G559" s="13"/>
      <c r="H559" s="188" t="s">
        <v>1</v>
      </c>
      <c r="I559" s="190"/>
      <c r="J559" s="13"/>
      <c r="K559" s="13"/>
      <c r="L559" s="186"/>
      <c r="M559" s="191"/>
      <c r="N559" s="192"/>
      <c r="O559" s="192"/>
      <c r="P559" s="192"/>
      <c r="Q559" s="192"/>
      <c r="R559" s="192"/>
      <c r="S559" s="192"/>
      <c r="T559" s="19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188" t="s">
        <v>139</v>
      </c>
      <c r="AU559" s="188" t="s">
        <v>86</v>
      </c>
      <c r="AV559" s="13" t="s">
        <v>84</v>
      </c>
      <c r="AW559" s="13" t="s">
        <v>32</v>
      </c>
      <c r="AX559" s="13" t="s">
        <v>76</v>
      </c>
      <c r="AY559" s="188" t="s">
        <v>130</v>
      </c>
    </row>
    <row r="560" s="14" customFormat="1">
      <c r="A560" s="14"/>
      <c r="B560" s="194"/>
      <c r="C560" s="14"/>
      <c r="D560" s="187" t="s">
        <v>139</v>
      </c>
      <c r="E560" s="195" t="s">
        <v>1</v>
      </c>
      <c r="F560" s="196" t="s">
        <v>540</v>
      </c>
      <c r="G560" s="14"/>
      <c r="H560" s="197">
        <v>-1.5</v>
      </c>
      <c r="I560" s="198"/>
      <c r="J560" s="14"/>
      <c r="K560" s="14"/>
      <c r="L560" s="194"/>
      <c r="M560" s="199"/>
      <c r="N560" s="200"/>
      <c r="O560" s="200"/>
      <c r="P560" s="200"/>
      <c r="Q560" s="200"/>
      <c r="R560" s="200"/>
      <c r="S560" s="200"/>
      <c r="T560" s="201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195" t="s">
        <v>139</v>
      </c>
      <c r="AU560" s="195" t="s">
        <v>86</v>
      </c>
      <c r="AV560" s="14" t="s">
        <v>86</v>
      </c>
      <c r="AW560" s="14" t="s">
        <v>32</v>
      </c>
      <c r="AX560" s="14" t="s">
        <v>76</v>
      </c>
      <c r="AY560" s="195" t="s">
        <v>130</v>
      </c>
    </row>
    <row r="561" s="14" customFormat="1">
      <c r="A561" s="14"/>
      <c r="B561" s="194"/>
      <c r="C561" s="14"/>
      <c r="D561" s="187" t="s">
        <v>139</v>
      </c>
      <c r="E561" s="195" t="s">
        <v>1</v>
      </c>
      <c r="F561" s="196" t="s">
        <v>541</v>
      </c>
      <c r="G561" s="14"/>
      <c r="H561" s="197">
        <v>-0.35999999999999999</v>
      </c>
      <c r="I561" s="198"/>
      <c r="J561" s="14"/>
      <c r="K561" s="14"/>
      <c r="L561" s="194"/>
      <c r="M561" s="199"/>
      <c r="N561" s="200"/>
      <c r="O561" s="200"/>
      <c r="P561" s="200"/>
      <c r="Q561" s="200"/>
      <c r="R561" s="200"/>
      <c r="S561" s="200"/>
      <c r="T561" s="201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195" t="s">
        <v>139</v>
      </c>
      <c r="AU561" s="195" t="s">
        <v>86</v>
      </c>
      <c r="AV561" s="14" t="s">
        <v>86</v>
      </c>
      <c r="AW561" s="14" t="s">
        <v>32</v>
      </c>
      <c r="AX561" s="14" t="s">
        <v>76</v>
      </c>
      <c r="AY561" s="195" t="s">
        <v>130</v>
      </c>
    </row>
    <row r="562" s="15" customFormat="1">
      <c r="A562" s="15"/>
      <c r="B562" s="202"/>
      <c r="C562" s="15"/>
      <c r="D562" s="187" t="s">
        <v>139</v>
      </c>
      <c r="E562" s="203" t="s">
        <v>1</v>
      </c>
      <c r="F562" s="204" t="s">
        <v>143</v>
      </c>
      <c r="G562" s="15"/>
      <c r="H562" s="205">
        <v>21.431999999999999</v>
      </c>
      <c r="I562" s="206"/>
      <c r="J562" s="15"/>
      <c r="K562" s="15"/>
      <c r="L562" s="202"/>
      <c r="M562" s="207"/>
      <c r="N562" s="208"/>
      <c r="O562" s="208"/>
      <c r="P562" s="208"/>
      <c r="Q562" s="208"/>
      <c r="R562" s="208"/>
      <c r="S562" s="208"/>
      <c r="T562" s="209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03" t="s">
        <v>139</v>
      </c>
      <c r="AU562" s="203" t="s">
        <v>86</v>
      </c>
      <c r="AV562" s="15" t="s">
        <v>137</v>
      </c>
      <c r="AW562" s="15" t="s">
        <v>32</v>
      </c>
      <c r="AX562" s="15" t="s">
        <v>84</v>
      </c>
      <c r="AY562" s="203" t="s">
        <v>130</v>
      </c>
    </row>
    <row r="563" s="2" customFormat="1" ht="24.15" customHeight="1">
      <c r="A563" s="37"/>
      <c r="B563" s="171"/>
      <c r="C563" s="172" t="s">
        <v>562</v>
      </c>
      <c r="D563" s="172" t="s">
        <v>133</v>
      </c>
      <c r="E563" s="173" t="s">
        <v>563</v>
      </c>
      <c r="F563" s="174" t="s">
        <v>564</v>
      </c>
      <c r="G563" s="175" t="s">
        <v>136</v>
      </c>
      <c r="H563" s="176">
        <v>42.863999999999997</v>
      </c>
      <c r="I563" s="177"/>
      <c r="J563" s="178">
        <f>ROUND(I563*H563,2)</f>
        <v>0</v>
      </c>
      <c r="K563" s="179"/>
      <c r="L563" s="38"/>
      <c r="M563" s="180" t="s">
        <v>1</v>
      </c>
      <c r="N563" s="181" t="s">
        <v>41</v>
      </c>
      <c r="O563" s="76"/>
      <c r="P563" s="182">
        <f>O563*H563</f>
        <v>0</v>
      </c>
      <c r="Q563" s="182">
        <v>0.0014499999999999999</v>
      </c>
      <c r="R563" s="182">
        <f>Q563*H563</f>
        <v>0.062152799999999994</v>
      </c>
      <c r="S563" s="182">
        <v>0</v>
      </c>
      <c r="T563" s="183">
        <f>S563*H563</f>
        <v>0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R563" s="184" t="s">
        <v>244</v>
      </c>
      <c r="AT563" s="184" t="s">
        <v>133</v>
      </c>
      <c r="AU563" s="184" t="s">
        <v>86</v>
      </c>
      <c r="AY563" s="18" t="s">
        <v>130</v>
      </c>
      <c r="BE563" s="185">
        <f>IF(N563="základní",J563,0)</f>
        <v>0</v>
      </c>
      <c r="BF563" s="185">
        <f>IF(N563="snížená",J563,0)</f>
        <v>0</v>
      </c>
      <c r="BG563" s="185">
        <f>IF(N563="zákl. přenesená",J563,0)</f>
        <v>0</v>
      </c>
      <c r="BH563" s="185">
        <f>IF(N563="sníž. přenesená",J563,0)</f>
        <v>0</v>
      </c>
      <c r="BI563" s="185">
        <f>IF(N563="nulová",J563,0)</f>
        <v>0</v>
      </c>
      <c r="BJ563" s="18" t="s">
        <v>84</v>
      </c>
      <c r="BK563" s="185">
        <f>ROUND(I563*H563,2)</f>
        <v>0</v>
      </c>
      <c r="BL563" s="18" t="s">
        <v>244</v>
      </c>
      <c r="BM563" s="184" t="s">
        <v>565</v>
      </c>
    </row>
    <row r="564" s="13" customFormat="1">
      <c r="A564" s="13"/>
      <c r="B564" s="186"/>
      <c r="C564" s="13"/>
      <c r="D564" s="187" t="s">
        <v>139</v>
      </c>
      <c r="E564" s="188" t="s">
        <v>1</v>
      </c>
      <c r="F564" s="189" t="s">
        <v>154</v>
      </c>
      <c r="G564" s="13"/>
      <c r="H564" s="188" t="s">
        <v>1</v>
      </c>
      <c r="I564" s="190"/>
      <c r="J564" s="13"/>
      <c r="K564" s="13"/>
      <c r="L564" s="186"/>
      <c r="M564" s="191"/>
      <c r="N564" s="192"/>
      <c r="O564" s="192"/>
      <c r="P564" s="192"/>
      <c r="Q564" s="192"/>
      <c r="R564" s="192"/>
      <c r="S564" s="192"/>
      <c r="T564" s="19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88" t="s">
        <v>139</v>
      </c>
      <c r="AU564" s="188" t="s">
        <v>86</v>
      </c>
      <c r="AV564" s="13" t="s">
        <v>84</v>
      </c>
      <c r="AW564" s="13" t="s">
        <v>32</v>
      </c>
      <c r="AX564" s="13" t="s">
        <v>76</v>
      </c>
      <c r="AY564" s="188" t="s">
        <v>130</v>
      </c>
    </row>
    <row r="565" s="14" customFormat="1">
      <c r="A565" s="14"/>
      <c r="B565" s="194"/>
      <c r="C565" s="14"/>
      <c r="D565" s="187" t="s">
        <v>139</v>
      </c>
      <c r="E565" s="195" t="s">
        <v>1</v>
      </c>
      <c r="F565" s="196" t="s">
        <v>566</v>
      </c>
      <c r="G565" s="14"/>
      <c r="H565" s="197">
        <v>42.863999999999997</v>
      </c>
      <c r="I565" s="198"/>
      <c r="J565" s="14"/>
      <c r="K565" s="14"/>
      <c r="L565" s="194"/>
      <c r="M565" s="199"/>
      <c r="N565" s="200"/>
      <c r="O565" s="200"/>
      <c r="P565" s="200"/>
      <c r="Q565" s="200"/>
      <c r="R565" s="200"/>
      <c r="S565" s="200"/>
      <c r="T565" s="201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195" t="s">
        <v>139</v>
      </c>
      <c r="AU565" s="195" t="s">
        <v>86</v>
      </c>
      <c r="AV565" s="14" t="s">
        <v>86</v>
      </c>
      <c r="AW565" s="14" t="s">
        <v>32</v>
      </c>
      <c r="AX565" s="14" t="s">
        <v>76</v>
      </c>
      <c r="AY565" s="195" t="s">
        <v>130</v>
      </c>
    </row>
    <row r="566" s="15" customFormat="1">
      <c r="A566" s="15"/>
      <c r="B566" s="202"/>
      <c r="C566" s="15"/>
      <c r="D566" s="187" t="s">
        <v>139</v>
      </c>
      <c r="E566" s="203" t="s">
        <v>1</v>
      </c>
      <c r="F566" s="204" t="s">
        <v>143</v>
      </c>
      <c r="G566" s="15"/>
      <c r="H566" s="205">
        <v>42.863999999999997</v>
      </c>
      <c r="I566" s="206"/>
      <c r="J566" s="15"/>
      <c r="K566" s="15"/>
      <c r="L566" s="202"/>
      <c r="M566" s="207"/>
      <c r="N566" s="208"/>
      <c r="O566" s="208"/>
      <c r="P566" s="208"/>
      <c r="Q566" s="208"/>
      <c r="R566" s="208"/>
      <c r="S566" s="208"/>
      <c r="T566" s="209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03" t="s">
        <v>139</v>
      </c>
      <c r="AU566" s="203" t="s">
        <v>86</v>
      </c>
      <c r="AV566" s="15" t="s">
        <v>137</v>
      </c>
      <c r="AW566" s="15" t="s">
        <v>32</v>
      </c>
      <c r="AX566" s="15" t="s">
        <v>84</v>
      </c>
      <c r="AY566" s="203" t="s">
        <v>130</v>
      </c>
    </row>
    <row r="567" s="2" customFormat="1" ht="33" customHeight="1">
      <c r="A567" s="37"/>
      <c r="B567" s="171"/>
      <c r="C567" s="172" t="s">
        <v>567</v>
      </c>
      <c r="D567" s="172" t="s">
        <v>133</v>
      </c>
      <c r="E567" s="173" t="s">
        <v>568</v>
      </c>
      <c r="F567" s="174" t="s">
        <v>569</v>
      </c>
      <c r="G567" s="175" t="s">
        <v>136</v>
      </c>
      <c r="H567" s="176">
        <v>29.564</v>
      </c>
      <c r="I567" s="177"/>
      <c r="J567" s="178">
        <f>ROUND(I567*H567,2)</f>
        <v>0</v>
      </c>
      <c r="K567" s="179"/>
      <c r="L567" s="38"/>
      <c r="M567" s="180" t="s">
        <v>1</v>
      </c>
      <c r="N567" s="181" t="s">
        <v>41</v>
      </c>
      <c r="O567" s="76"/>
      <c r="P567" s="182">
        <f>O567*H567</f>
        <v>0</v>
      </c>
      <c r="Q567" s="182">
        <v>0.0060000000000000001</v>
      </c>
      <c r="R567" s="182">
        <f>Q567*H567</f>
        <v>0.17738400000000001</v>
      </c>
      <c r="S567" s="182">
        <v>0</v>
      </c>
      <c r="T567" s="183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84" t="s">
        <v>244</v>
      </c>
      <c r="AT567" s="184" t="s">
        <v>133</v>
      </c>
      <c r="AU567" s="184" t="s">
        <v>86</v>
      </c>
      <c r="AY567" s="18" t="s">
        <v>130</v>
      </c>
      <c r="BE567" s="185">
        <f>IF(N567="základní",J567,0)</f>
        <v>0</v>
      </c>
      <c r="BF567" s="185">
        <f>IF(N567="snížená",J567,0)</f>
        <v>0</v>
      </c>
      <c r="BG567" s="185">
        <f>IF(N567="zákl. přenesená",J567,0)</f>
        <v>0</v>
      </c>
      <c r="BH567" s="185">
        <f>IF(N567="sníž. přenesená",J567,0)</f>
        <v>0</v>
      </c>
      <c r="BI567" s="185">
        <f>IF(N567="nulová",J567,0)</f>
        <v>0</v>
      </c>
      <c r="BJ567" s="18" t="s">
        <v>84</v>
      </c>
      <c r="BK567" s="185">
        <f>ROUND(I567*H567,2)</f>
        <v>0</v>
      </c>
      <c r="BL567" s="18" t="s">
        <v>244</v>
      </c>
      <c r="BM567" s="184" t="s">
        <v>570</v>
      </c>
    </row>
    <row r="568" s="13" customFormat="1">
      <c r="A568" s="13"/>
      <c r="B568" s="186"/>
      <c r="C568" s="13"/>
      <c r="D568" s="187" t="s">
        <v>139</v>
      </c>
      <c r="E568" s="188" t="s">
        <v>1</v>
      </c>
      <c r="F568" s="189" t="s">
        <v>154</v>
      </c>
      <c r="G568" s="13"/>
      <c r="H568" s="188" t="s">
        <v>1</v>
      </c>
      <c r="I568" s="190"/>
      <c r="J568" s="13"/>
      <c r="K568" s="13"/>
      <c r="L568" s="186"/>
      <c r="M568" s="191"/>
      <c r="N568" s="192"/>
      <c r="O568" s="192"/>
      <c r="P568" s="192"/>
      <c r="Q568" s="192"/>
      <c r="R568" s="192"/>
      <c r="S568" s="192"/>
      <c r="T568" s="19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88" t="s">
        <v>139</v>
      </c>
      <c r="AU568" s="188" t="s">
        <v>86</v>
      </c>
      <c r="AV568" s="13" t="s">
        <v>84</v>
      </c>
      <c r="AW568" s="13" t="s">
        <v>32</v>
      </c>
      <c r="AX568" s="13" t="s">
        <v>76</v>
      </c>
      <c r="AY568" s="188" t="s">
        <v>130</v>
      </c>
    </row>
    <row r="569" s="13" customFormat="1">
      <c r="A569" s="13"/>
      <c r="B569" s="186"/>
      <c r="C569" s="13"/>
      <c r="D569" s="187" t="s">
        <v>139</v>
      </c>
      <c r="E569" s="188" t="s">
        <v>1</v>
      </c>
      <c r="F569" s="189" t="s">
        <v>140</v>
      </c>
      <c r="G569" s="13"/>
      <c r="H569" s="188" t="s">
        <v>1</v>
      </c>
      <c r="I569" s="190"/>
      <c r="J569" s="13"/>
      <c r="K569" s="13"/>
      <c r="L569" s="186"/>
      <c r="M569" s="191"/>
      <c r="N569" s="192"/>
      <c r="O569" s="192"/>
      <c r="P569" s="192"/>
      <c r="Q569" s="192"/>
      <c r="R569" s="192"/>
      <c r="S569" s="192"/>
      <c r="T569" s="19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88" t="s">
        <v>139</v>
      </c>
      <c r="AU569" s="188" t="s">
        <v>86</v>
      </c>
      <c r="AV569" s="13" t="s">
        <v>84</v>
      </c>
      <c r="AW569" s="13" t="s">
        <v>32</v>
      </c>
      <c r="AX569" s="13" t="s">
        <v>76</v>
      </c>
      <c r="AY569" s="188" t="s">
        <v>130</v>
      </c>
    </row>
    <row r="570" s="14" customFormat="1">
      <c r="A570" s="14"/>
      <c r="B570" s="194"/>
      <c r="C570" s="14"/>
      <c r="D570" s="187" t="s">
        <v>139</v>
      </c>
      <c r="E570" s="195" t="s">
        <v>1</v>
      </c>
      <c r="F570" s="196" t="s">
        <v>534</v>
      </c>
      <c r="G570" s="14"/>
      <c r="H570" s="197">
        <v>9.2400000000000002</v>
      </c>
      <c r="I570" s="198"/>
      <c r="J570" s="14"/>
      <c r="K570" s="14"/>
      <c r="L570" s="194"/>
      <c r="M570" s="199"/>
      <c r="N570" s="200"/>
      <c r="O570" s="200"/>
      <c r="P570" s="200"/>
      <c r="Q570" s="200"/>
      <c r="R570" s="200"/>
      <c r="S570" s="200"/>
      <c r="T570" s="201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195" t="s">
        <v>139</v>
      </c>
      <c r="AU570" s="195" t="s">
        <v>86</v>
      </c>
      <c r="AV570" s="14" t="s">
        <v>86</v>
      </c>
      <c r="AW570" s="14" t="s">
        <v>32</v>
      </c>
      <c r="AX570" s="14" t="s">
        <v>76</v>
      </c>
      <c r="AY570" s="195" t="s">
        <v>130</v>
      </c>
    </row>
    <row r="571" s="14" customFormat="1">
      <c r="A571" s="14"/>
      <c r="B571" s="194"/>
      <c r="C571" s="14"/>
      <c r="D571" s="187" t="s">
        <v>139</v>
      </c>
      <c r="E571" s="195" t="s">
        <v>1</v>
      </c>
      <c r="F571" s="196" t="s">
        <v>535</v>
      </c>
      <c r="G571" s="14"/>
      <c r="H571" s="197">
        <v>11.843999999999999</v>
      </c>
      <c r="I571" s="198"/>
      <c r="J571" s="14"/>
      <c r="K571" s="14"/>
      <c r="L571" s="194"/>
      <c r="M571" s="199"/>
      <c r="N571" s="200"/>
      <c r="O571" s="200"/>
      <c r="P571" s="200"/>
      <c r="Q571" s="200"/>
      <c r="R571" s="200"/>
      <c r="S571" s="200"/>
      <c r="T571" s="201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195" t="s">
        <v>139</v>
      </c>
      <c r="AU571" s="195" t="s">
        <v>86</v>
      </c>
      <c r="AV571" s="14" t="s">
        <v>86</v>
      </c>
      <c r="AW571" s="14" t="s">
        <v>32</v>
      </c>
      <c r="AX571" s="14" t="s">
        <v>76</v>
      </c>
      <c r="AY571" s="195" t="s">
        <v>130</v>
      </c>
    </row>
    <row r="572" s="13" customFormat="1">
      <c r="A572" s="13"/>
      <c r="B572" s="186"/>
      <c r="C572" s="13"/>
      <c r="D572" s="187" t="s">
        <v>139</v>
      </c>
      <c r="E572" s="188" t="s">
        <v>1</v>
      </c>
      <c r="F572" s="189" t="s">
        <v>148</v>
      </c>
      <c r="G572" s="13"/>
      <c r="H572" s="188" t="s">
        <v>1</v>
      </c>
      <c r="I572" s="190"/>
      <c r="J572" s="13"/>
      <c r="K572" s="13"/>
      <c r="L572" s="186"/>
      <c r="M572" s="191"/>
      <c r="N572" s="192"/>
      <c r="O572" s="192"/>
      <c r="P572" s="192"/>
      <c r="Q572" s="192"/>
      <c r="R572" s="192"/>
      <c r="S572" s="192"/>
      <c r="T572" s="19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88" t="s">
        <v>139</v>
      </c>
      <c r="AU572" s="188" t="s">
        <v>86</v>
      </c>
      <c r="AV572" s="13" t="s">
        <v>84</v>
      </c>
      <c r="AW572" s="13" t="s">
        <v>32</v>
      </c>
      <c r="AX572" s="13" t="s">
        <v>76</v>
      </c>
      <c r="AY572" s="188" t="s">
        <v>130</v>
      </c>
    </row>
    <row r="573" s="14" customFormat="1">
      <c r="A573" s="14"/>
      <c r="B573" s="194"/>
      <c r="C573" s="14"/>
      <c r="D573" s="187" t="s">
        <v>139</v>
      </c>
      <c r="E573" s="195" t="s">
        <v>1</v>
      </c>
      <c r="F573" s="196" t="s">
        <v>536</v>
      </c>
      <c r="G573" s="14"/>
      <c r="H573" s="197">
        <v>-4.04</v>
      </c>
      <c r="I573" s="198"/>
      <c r="J573" s="14"/>
      <c r="K573" s="14"/>
      <c r="L573" s="194"/>
      <c r="M573" s="199"/>
      <c r="N573" s="200"/>
      <c r="O573" s="200"/>
      <c r="P573" s="200"/>
      <c r="Q573" s="200"/>
      <c r="R573" s="200"/>
      <c r="S573" s="200"/>
      <c r="T573" s="201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195" t="s">
        <v>139</v>
      </c>
      <c r="AU573" s="195" t="s">
        <v>86</v>
      </c>
      <c r="AV573" s="14" t="s">
        <v>86</v>
      </c>
      <c r="AW573" s="14" t="s">
        <v>32</v>
      </c>
      <c r="AX573" s="14" t="s">
        <v>76</v>
      </c>
      <c r="AY573" s="195" t="s">
        <v>130</v>
      </c>
    </row>
    <row r="574" s="13" customFormat="1">
      <c r="A574" s="13"/>
      <c r="B574" s="186"/>
      <c r="C574" s="13"/>
      <c r="D574" s="187" t="s">
        <v>139</v>
      </c>
      <c r="E574" s="188" t="s">
        <v>1</v>
      </c>
      <c r="F574" s="189" t="s">
        <v>141</v>
      </c>
      <c r="G574" s="13"/>
      <c r="H574" s="188" t="s">
        <v>1</v>
      </c>
      <c r="I574" s="190"/>
      <c r="J574" s="13"/>
      <c r="K574" s="13"/>
      <c r="L574" s="186"/>
      <c r="M574" s="191"/>
      <c r="N574" s="192"/>
      <c r="O574" s="192"/>
      <c r="P574" s="192"/>
      <c r="Q574" s="192"/>
      <c r="R574" s="192"/>
      <c r="S574" s="192"/>
      <c r="T574" s="19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88" t="s">
        <v>139</v>
      </c>
      <c r="AU574" s="188" t="s">
        <v>86</v>
      </c>
      <c r="AV574" s="13" t="s">
        <v>84</v>
      </c>
      <c r="AW574" s="13" t="s">
        <v>32</v>
      </c>
      <c r="AX574" s="13" t="s">
        <v>76</v>
      </c>
      <c r="AY574" s="188" t="s">
        <v>130</v>
      </c>
    </row>
    <row r="575" s="14" customFormat="1">
      <c r="A575" s="14"/>
      <c r="B575" s="194"/>
      <c r="C575" s="14"/>
      <c r="D575" s="187" t="s">
        <v>139</v>
      </c>
      <c r="E575" s="195" t="s">
        <v>1</v>
      </c>
      <c r="F575" s="196" t="s">
        <v>537</v>
      </c>
      <c r="G575" s="14"/>
      <c r="H575" s="197">
        <v>8.4600000000000009</v>
      </c>
      <c r="I575" s="198"/>
      <c r="J575" s="14"/>
      <c r="K575" s="14"/>
      <c r="L575" s="194"/>
      <c r="M575" s="199"/>
      <c r="N575" s="200"/>
      <c r="O575" s="200"/>
      <c r="P575" s="200"/>
      <c r="Q575" s="200"/>
      <c r="R575" s="200"/>
      <c r="S575" s="200"/>
      <c r="T575" s="201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195" t="s">
        <v>139</v>
      </c>
      <c r="AU575" s="195" t="s">
        <v>86</v>
      </c>
      <c r="AV575" s="14" t="s">
        <v>86</v>
      </c>
      <c r="AW575" s="14" t="s">
        <v>32</v>
      </c>
      <c r="AX575" s="14" t="s">
        <v>76</v>
      </c>
      <c r="AY575" s="195" t="s">
        <v>130</v>
      </c>
    </row>
    <row r="576" s="14" customFormat="1">
      <c r="A576" s="14"/>
      <c r="B576" s="194"/>
      <c r="C576" s="14"/>
      <c r="D576" s="187" t="s">
        <v>139</v>
      </c>
      <c r="E576" s="195" t="s">
        <v>1</v>
      </c>
      <c r="F576" s="196" t="s">
        <v>538</v>
      </c>
      <c r="G576" s="14"/>
      <c r="H576" s="197">
        <v>5.4000000000000004</v>
      </c>
      <c r="I576" s="198"/>
      <c r="J576" s="14"/>
      <c r="K576" s="14"/>
      <c r="L576" s="194"/>
      <c r="M576" s="199"/>
      <c r="N576" s="200"/>
      <c r="O576" s="200"/>
      <c r="P576" s="200"/>
      <c r="Q576" s="200"/>
      <c r="R576" s="200"/>
      <c r="S576" s="200"/>
      <c r="T576" s="201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195" t="s">
        <v>139</v>
      </c>
      <c r="AU576" s="195" t="s">
        <v>86</v>
      </c>
      <c r="AV576" s="14" t="s">
        <v>86</v>
      </c>
      <c r="AW576" s="14" t="s">
        <v>32</v>
      </c>
      <c r="AX576" s="14" t="s">
        <v>76</v>
      </c>
      <c r="AY576" s="195" t="s">
        <v>130</v>
      </c>
    </row>
    <row r="577" s="13" customFormat="1">
      <c r="A577" s="13"/>
      <c r="B577" s="186"/>
      <c r="C577" s="13"/>
      <c r="D577" s="187" t="s">
        <v>139</v>
      </c>
      <c r="E577" s="188" t="s">
        <v>1</v>
      </c>
      <c r="F577" s="189" t="s">
        <v>159</v>
      </c>
      <c r="G577" s="13"/>
      <c r="H577" s="188" t="s">
        <v>1</v>
      </c>
      <c r="I577" s="190"/>
      <c r="J577" s="13"/>
      <c r="K577" s="13"/>
      <c r="L577" s="186"/>
      <c r="M577" s="191"/>
      <c r="N577" s="192"/>
      <c r="O577" s="192"/>
      <c r="P577" s="192"/>
      <c r="Q577" s="192"/>
      <c r="R577" s="192"/>
      <c r="S577" s="192"/>
      <c r="T577" s="19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88" t="s">
        <v>139</v>
      </c>
      <c r="AU577" s="188" t="s">
        <v>86</v>
      </c>
      <c r="AV577" s="13" t="s">
        <v>84</v>
      </c>
      <c r="AW577" s="13" t="s">
        <v>32</v>
      </c>
      <c r="AX577" s="13" t="s">
        <v>76</v>
      </c>
      <c r="AY577" s="188" t="s">
        <v>130</v>
      </c>
    </row>
    <row r="578" s="14" customFormat="1">
      <c r="A578" s="14"/>
      <c r="B578" s="194"/>
      <c r="C578" s="14"/>
      <c r="D578" s="187" t="s">
        <v>139</v>
      </c>
      <c r="E578" s="195" t="s">
        <v>1</v>
      </c>
      <c r="F578" s="196" t="s">
        <v>160</v>
      </c>
      <c r="G578" s="14"/>
      <c r="H578" s="197">
        <v>0.35999999999999999</v>
      </c>
      <c r="I578" s="198"/>
      <c r="J578" s="14"/>
      <c r="K578" s="14"/>
      <c r="L578" s="194"/>
      <c r="M578" s="199"/>
      <c r="N578" s="200"/>
      <c r="O578" s="200"/>
      <c r="P578" s="200"/>
      <c r="Q578" s="200"/>
      <c r="R578" s="200"/>
      <c r="S578" s="200"/>
      <c r="T578" s="201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195" t="s">
        <v>139</v>
      </c>
      <c r="AU578" s="195" t="s">
        <v>86</v>
      </c>
      <c r="AV578" s="14" t="s">
        <v>86</v>
      </c>
      <c r="AW578" s="14" t="s">
        <v>32</v>
      </c>
      <c r="AX578" s="14" t="s">
        <v>76</v>
      </c>
      <c r="AY578" s="195" t="s">
        <v>130</v>
      </c>
    </row>
    <row r="579" s="14" customFormat="1">
      <c r="A579" s="14"/>
      <c r="B579" s="194"/>
      <c r="C579" s="14"/>
      <c r="D579" s="187" t="s">
        <v>139</v>
      </c>
      <c r="E579" s="195" t="s">
        <v>1</v>
      </c>
      <c r="F579" s="196" t="s">
        <v>539</v>
      </c>
      <c r="G579" s="14"/>
      <c r="H579" s="197">
        <v>0.16</v>
      </c>
      <c r="I579" s="198"/>
      <c r="J579" s="14"/>
      <c r="K579" s="14"/>
      <c r="L579" s="194"/>
      <c r="M579" s="199"/>
      <c r="N579" s="200"/>
      <c r="O579" s="200"/>
      <c r="P579" s="200"/>
      <c r="Q579" s="200"/>
      <c r="R579" s="200"/>
      <c r="S579" s="200"/>
      <c r="T579" s="201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195" t="s">
        <v>139</v>
      </c>
      <c r="AU579" s="195" t="s">
        <v>86</v>
      </c>
      <c r="AV579" s="14" t="s">
        <v>86</v>
      </c>
      <c r="AW579" s="14" t="s">
        <v>32</v>
      </c>
      <c r="AX579" s="14" t="s">
        <v>76</v>
      </c>
      <c r="AY579" s="195" t="s">
        <v>130</v>
      </c>
    </row>
    <row r="580" s="13" customFormat="1">
      <c r="A580" s="13"/>
      <c r="B580" s="186"/>
      <c r="C580" s="13"/>
      <c r="D580" s="187" t="s">
        <v>139</v>
      </c>
      <c r="E580" s="188" t="s">
        <v>1</v>
      </c>
      <c r="F580" s="189" t="s">
        <v>148</v>
      </c>
      <c r="G580" s="13"/>
      <c r="H580" s="188" t="s">
        <v>1</v>
      </c>
      <c r="I580" s="190"/>
      <c r="J580" s="13"/>
      <c r="K580" s="13"/>
      <c r="L580" s="186"/>
      <c r="M580" s="191"/>
      <c r="N580" s="192"/>
      <c r="O580" s="192"/>
      <c r="P580" s="192"/>
      <c r="Q580" s="192"/>
      <c r="R580" s="192"/>
      <c r="S580" s="192"/>
      <c r="T580" s="19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88" t="s">
        <v>139</v>
      </c>
      <c r="AU580" s="188" t="s">
        <v>86</v>
      </c>
      <c r="AV580" s="13" t="s">
        <v>84</v>
      </c>
      <c r="AW580" s="13" t="s">
        <v>32</v>
      </c>
      <c r="AX580" s="13" t="s">
        <v>76</v>
      </c>
      <c r="AY580" s="188" t="s">
        <v>130</v>
      </c>
    </row>
    <row r="581" s="14" customFormat="1">
      <c r="A581" s="14"/>
      <c r="B581" s="194"/>
      <c r="C581" s="14"/>
      <c r="D581" s="187" t="s">
        <v>139</v>
      </c>
      <c r="E581" s="195" t="s">
        <v>1</v>
      </c>
      <c r="F581" s="196" t="s">
        <v>540</v>
      </c>
      <c r="G581" s="14"/>
      <c r="H581" s="197">
        <v>-1.5</v>
      </c>
      <c r="I581" s="198"/>
      <c r="J581" s="14"/>
      <c r="K581" s="14"/>
      <c r="L581" s="194"/>
      <c r="M581" s="199"/>
      <c r="N581" s="200"/>
      <c r="O581" s="200"/>
      <c r="P581" s="200"/>
      <c r="Q581" s="200"/>
      <c r="R581" s="200"/>
      <c r="S581" s="200"/>
      <c r="T581" s="201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195" t="s">
        <v>139</v>
      </c>
      <c r="AU581" s="195" t="s">
        <v>86</v>
      </c>
      <c r="AV581" s="14" t="s">
        <v>86</v>
      </c>
      <c r="AW581" s="14" t="s">
        <v>32</v>
      </c>
      <c r="AX581" s="14" t="s">
        <v>76</v>
      </c>
      <c r="AY581" s="195" t="s">
        <v>130</v>
      </c>
    </row>
    <row r="582" s="14" customFormat="1">
      <c r="A582" s="14"/>
      <c r="B582" s="194"/>
      <c r="C582" s="14"/>
      <c r="D582" s="187" t="s">
        <v>139</v>
      </c>
      <c r="E582" s="195" t="s">
        <v>1</v>
      </c>
      <c r="F582" s="196" t="s">
        <v>541</v>
      </c>
      <c r="G582" s="14"/>
      <c r="H582" s="197">
        <v>-0.35999999999999999</v>
      </c>
      <c r="I582" s="198"/>
      <c r="J582" s="14"/>
      <c r="K582" s="14"/>
      <c r="L582" s="194"/>
      <c r="M582" s="199"/>
      <c r="N582" s="200"/>
      <c r="O582" s="200"/>
      <c r="P582" s="200"/>
      <c r="Q582" s="200"/>
      <c r="R582" s="200"/>
      <c r="S582" s="200"/>
      <c r="T582" s="201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195" t="s">
        <v>139</v>
      </c>
      <c r="AU582" s="195" t="s">
        <v>86</v>
      </c>
      <c r="AV582" s="14" t="s">
        <v>86</v>
      </c>
      <c r="AW582" s="14" t="s">
        <v>32</v>
      </c>
      <c r="AX582" s="14" t="s">
        <v>76</v>
      </c>
      <c r="AY582" s="195" t="s">
        <v>130</v>
      </c>
    </row>
    <row r="583" s="15" customFormat="1">
      <c r="A583" s="15"/>
      <c r="B583" s="202"/>
      <c r="C583" s="15"/>
      <c r="D583" s="187" t="s">
        <v>139</v>
      </c>
      <c r="E583" s="203" t="s">
        <v>1</v>
      </c>
      <c r="F583" s="204" t="s">
        <v>143</v>
      </c>
      <c r="G583" s="15"/>
      <c r="H583" s="205">
        <v>29.564</v>
      </c>
      <c r="I583" s="206"/>
      <c r="J583" s="15"/>
      <c r="K583" s="15"/>
      <c r="L583" s="202"/>
      <c r="M583" s="207"/>
      <c r="N583" s="208"/>
      <c r="O583" s="208"/>
      <c r="P583" s="208"/>
      <c r="Q583" s="208"/>
      <c r="R583" s="208"/>
      <c r="S583" s="208"/>
      <c r="T583" s="209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03" t="s">
        <v>139</v>
      </c>
      <c r="AU583" s="203" t="s">
        <v>86</v>
      </c>
      <c r="AV583" s="15" t="s">
        <v>137</v>
      </c>
      <c r="AW583" s="15" t="s">
        <v>32</v>
      </c>
      <c r="AX583" s="15" t="s">
        <v>84</v>
      </c>
      <c r="AY583" s="203" t="s">
        <v>130</v>
      </c>
    </row>
    <row r="584" s="2" customFormat="1" ht="24.15" customHeight="1">
      <c r="A584" s="37"/>
      <c r="B584" s="171"/>
      <c r="C584" s="210" t="s">
        <v>571</v>
      </c>
      <c r="D584" s="210" t="s">
        <v>187</v>
      </c>
      <c r="E584" s="211" t="s">
        <v>493</v>
      </c>
      <c r="F584" s="212" t="s">
        <v>494</v>
      </c>
      <c r="G584" s="213" t="s">
        <v>136</v>
      </c>
      <c r="H584" s="214">
        <v>32.520000000000003</v>
      </c>
      <c r="I584" s="215"/>
      <c r="J584" s="216">
        <f>ROUND(I584*H584,2)</f>
        <v>0</v>
      </c>
      <c r="K584" s="217"/>
      <c r="L584" s="218"/>
      <c r="M584" s="219" t="s">
        <v>1</v>
      </c>
      <c r="N584" s="220" t="s">
        <v>41</v>
      </c>
      <c r="O584" s="76"/>
      <c r="P584" s="182">
        <f>O584*H584</f>
        <v>0</v>
      </c>
      <c r="Q584" s="182">
        <v>0.021999999999999999</v>
      </c>
      <c r="R584" s="182">
        <f>Q584*H584</f>
        <v>0.71544000000000008</v>
      </c>
      <c r="S584" s="182">
        <v>0</v>
      </c>
      <c r="T584" s="183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84" t="s">
        <v>322</v>
      </c>
      <c r="AT584" s="184" t="s">
        <v>187</v>
      </c>
      <c r="AU584" s="184" t="s">
        <v>86</v>
      </c>
      <c r="AY584" s="18" t="s">
        <v>130</v>
      </c>
      <c r="BE584" s="185">
        <f>IF(N584="základní",J584,0)</f>
        <v>0</v>
      </c>
      <c r="BF584" s="185">
        <f>IF(N584="snížená",J584,0)</f>
        <v>0</v>
      </c>
      <c r="BG584" s="185">
        <f>IF(N584="zákl. přenesená",J584,0)</f>
        <v>0</v>
      </c>
      <c r="BH584" s="185">
        <f>IF(N584="sníž. přenesená",J584,0)</f>
        <v>0</v>
      </c>
      <c r="BI584" s="185">
        <f>IF(N584="nulová",J584,0)</f>
        <v>0</v>
      </c>
      <c r="BJ584" s="18" t="s">
        <v>84</v>
      </c>
      <c r="BK584" s="185">
        <f>ROUND(I584*H584,2)</f>
        <v>0</v>
      </c>
      <c r="BL584" s="18" t="s">
        <v>244</v>
      </c>
      <c r="BM584" s="184" t="s">
        <v>572</v>
      </c>
    </row>
    <row r="585" s="14" customFormat="1">
      <c r="A585" s="14"/>
      <c r="B585" s="194"/>
      <c r="C585" s="14"/>
      <c r="D585" s="187" t="s">
        <v>139</v>
      </c>
      <c r="E585" s="14"/>
      <c r="F585" s="196" t="s">
        <v>573</v>
      </c>
      <c r="G585" s="14"/>
      <c r="H585" s="197">
        <v>32.520000000000003</v>
      </c>
      <c r="I585" s="198"/>
      <c r="J585" s="14"/>
      <c r="K585" s="14"/>
      <c r="L585" s="194"/>
      <c r="M585" s="199"/>
      <c r="N585" s="200"/>
      <c r="O585" s="200"/>
      <c r="P585" s="200"/>
      <c r="Q585" s="200"/>
      <c r="R585" s="200"/>
      <c r="S585" s="200"/>
      <c r="T585" s="201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195" t="s">
        <v>139</v>
      </c>
      <c r="AU585" s="195" t="s">
        <v>86</v>
      </c>
      <c r="AV585" s="14" t="s">
        <v>86</v>
      </c>
      <c r="AW585" s="14" t="s">
        <v>3</v>
      </c>
      <c r="AX585" s="14" t="s">
        <v>84</v>
      </c>
      <c r="AY585" s="195" t="s">
        <v>130</v>
      </c>
    </row>
    <row r="586" s="2" customFormat="1" ht="24.15" customHeight="1">
      <c r="A586" s="37"/>
      <c r="B586" s="171"/>
      <c r="C586" s="172" t="s">
        <v>574</v>
      </c>
      <c r="D586" s="172" t="s">
        <v>133</v>
      </c>
      <c r="E586" s="173" t="s">
        <v>575</v>
      </c>
      <c r="F586" s="174" t="s">
        <v>576</v>
      </c>
      <c r="G586" s="175" t="s">
        <v>136</v>
      </c>
      <c r="H586" s="176">
        <v>21.434999999999999</v>
      </c>
      <c r="I586" s="177"/>
      <c r="J586" s="178">
        <f>ROUND(I586*H586,2)</f>
        <v>0</v>
      </c>
      <c r="K586" s="179"/>
      <c r="L586" s="38"/>
      <c r="M586" s="180" t="s">
        <v>1</v>
      </c>
      <c r="N586" s="181" t="s">
        <v>41</v>
      </c>
      <c r="O586" s="76"/>
      <c r="P586" s="182">
        <f>O586*H586</f>
        <v>0</v>
      </c>
      <c r="Q586" s="182">
        <v>0</v>
      </c>
      <c r="R586" s="182">
        <f>Q586*H586</f>
        <v>0</v>
      </c>
      <c r="S586" s="182">
        <v>0.027199999999999998</v>
      </c>
      <c r="T586" s="183">
        <f>S586*H586</f>
        <v>0.58303199999999988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84" t="s">
        <v>244</v>
      </c>
      <c r="AT586" s="184" t="s">
        <v>133</v>
      </c>
      <c r="AU586" s="184" t="s">
        <v>86</v>
      </c>
      <c r="AY586" s="18" t="s">
        <v>130</v>
      </c>
      <c r="BE586" s="185">
        <f>IF(N586="základní",J586,0)</f>
        <v>0</v>
      </c>
      <c r="BF586" s="185">
        <f>IF(N586="snížená",J586,0)</f>
        <v>0</v>
      </c>
      <c r="BG586" s="185">
        <f>IF(N586="zákl. přenesená",J586,0)</f>
        <v>0</v>
      </c>
      <c r="BH586" s="185">
        <f>IF(N586="sníž. přenesená",J586,0)</f>
        <v>0</v>
      </c>
      <c r="BI586" s="185">
        <f>IF(N586="nulová",J586,0)</f>
        <v>0</v>
      </c>
      <c r="BJ586" s="18" t="s">
        <v>84</v>
      </c>
      <c r="BK586" s="185">
        <f>ROUND(I586*H586,2)</f>
        <v>0</v>
      </c>
      <c r="BL586" s="18" t="s">
        <v>244</v>
      </c>
      <c r="BM586" s="184" t="s">
        <v>577</v>
      </c>
    </row>
    <row r="587" s="13" customFormat="1">
      <c r="A587" s="13"/>
      <c r="B587" s="186"/>
      <c r="C587" s="13"/>
      <c r="D587" s="187" t="s">
        <v>139</v>
      </c>
      <c r="E587" s="188" t="s">
        <v>1</v>
      </c>
      <c r="F587" s="189" t="s">
        <v>486</v>
      </c>
      <c r="G587" s="13"/>
      <c r="H587" s="188" t="s">
        <v>1</v>
      </c>
      <c r="I587" s="190"/>
      <c r="J587" s="13"/>
      <c r="K587" s="13"/>
      <c r="L587" s="186"/>
      <c r="M587" s="191"/>
      <c r="N587" s="192"/>
      <c r="O587" s="192"/>
      <c r="P587" s="192"/>
      <c r="Q587" s="192"/>
      <c r="R587" s="192"/>
      <c r="S587" s="192"/>
      <c r="T587" s="19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88" t="s">
        <v>139</v>
      </c>
      <c r="AU587" s="188" t="s">
        <v>86</v>
      </c>
      <c r="AV587" s="13" t="s">
        <v>84</v>
      </c>
      <c r="AW587" s="13" t="s">
        <v>32</v>
      </c>
      <c r="AX587" s="13" t="s">
        <v>76</v>
      </c>
      <c r="AY587" s="188" t="s">
        <v>130</v>
      </c>
    </row>
    <row r="588" s="13" customFormat="1">
      <c r="A588" s="13"/>
      <c r="B588" s="186"/>
      <c r="C588" s="13"/>
      <c r="D588" s="187" t="s">
        <v>139</v>
      </c>
      <c r="E588" s="188" t="s">
        <v>1</v>
      </c>
      <c r="F588" s="189" t="s">
        <v>170</v>
      </c>
      <c r="G588" s="13"/>
      <c r="H588" s="188" t="s">
        <v>1</v>
      </c>
      <c r="I588" s="190"/>
      <c r="J588" s="13"/>
      <c r="K588" s="13"/>
      <c r="L588" s="186"/>
      <c r="M588" s="191"/>
      <c r="N588" s="192"/>
      <c r="O588" s="192"/>
      <c r="P588" s="192"/>
      <c r="Q588" s="192"/>
      <c r="R588" s="192"/>
      <c r="S588" s="192"/>
      <c r="T588" s="19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88" t="s">
        <v>139</v>
      </c>
      <c r="AU588" s="188" t="s">
        <v>86</v>
      </c>
      <c r="AV588" s="13" t="s">
        <v>84</v>
      </c>
      <c r="AW588" s="13" t="s">
        <v>32</v>
      </c>
      <c r="AX588" s="13" t="s">
        <v>76</v>
      </c>
      <c r="AY588" s="188" t="s">
        <v>130</v>
      </c>
    </row>
    <row r="589" s="14" customFormat="1">
      <c r="A589" s="14"/>
      <c r="B589" s="194"/>
      <c r="C589" s="14"/>
      <c r="D589" s="187" t="s">
        <v>139</v>
      </c>
      <c r="E589" s="195" t="s">
        <v>1</v>
      </c>
      <c r="F589" s="196" t="s">
        <v>578</v>
      </c>
      <c r="G589" s="14"/>
      <c r="H589" s="197">
        <v>6.0149999999999997</v>
      </c>
      <c r="I589" s="198"/>
      <c r="J589" s="14"/>
      <c r="K589" s="14"/>
      <c r="L589" s="194"/>
      <c r="M589" s="199"/>
      <c r="N589" s="200"/>
      <c r="O589" s="200"/>
      <c r="P589" s="200"/>
      <c r="Q589" s="200"/>
      <c r="R589" s="200"/>
      <c r="S589" s="200"/>
      <c r="T589" s="201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195" t="s">
        <v>139</v>
      </c>
      <c r="AU589" s="195" t="s">
        <v>86</v>
      </c>
      <c r="AV589" s="14" t="s">
        <v>86</v>
      </c>
      <c r="AW589" s="14" t="s">
        <v>32</v>
      </c>
      <c r="AX589" s="14" t="s">
        <v>76</v>
      </c>
      <c r="AY589" s="195" t="s">
        <v>130</v>
      </c>
    </row>
    <row r="590" s="14" customFormat="1">
      <c r="A590" s="14"/>
      <c r="B590" s="194"/>
      <c r="C590" s="14"/>
      <c r="D590" s="187" t="s">
        <v>139</v>
      </c>
      <c r="E590" s="195" t="s">
        <v>1</v>
      </c>
      <c r="F590" s="196" t="s">
        <v>579</v>
      </c>
      <c r="G590" s="14"/>
      <c r="H590" s="197">
        <v>5.1680000000000001</v>
      </c>
      <c r="I590" s="198"/>
      <c r="J590" s="14"/>
      <c r="K590" s="14"/>
      <c r="L590" s="194"/>
      <c r="M590" s="199"/>
      <c r="N590" s="200"/>
      <c r="O590" s="200"/>
      <c r="P590" s="200"/>
      <c r="Q590" s="200"/>
      <c r="R590" s="200"/>
      <c r="S590" s="200"/>
      <c r="T590" s="201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195" t="s">
        <v>139</v>
      </c>
      <c r="AU590" s="195" t="s">
        <v>86</v>
      </c>
      <c r="AV590" s="14" t="s">
        <v>86</v>
      </c>
      <c r="AW590" s="14" t="s">
        <v>32</v>
      </c>
      <c r="AX590" s="14" t="s">
        <v>76</v>
      </c>
      <c r="AY590" s="195" t="s">
        <v>130</v>
      </c>
    </row>
    <row r="591" s="14" customFormat="1">
      <c r="A591" s="14"/>
      <c r="B591" s="194"/>
      <c r="C591" s="14"/>
      <c r="D591" s="187" t="s">
        <v>139</v>
      </c>
      <c r="E591" s="195" t="s">
        <v>1</v>
      </c>
      <c r="F591" s="196" t="s">
        <v>580</v>
      </c>
      <c r="G591" s="14"/>
      <c r="H591" s="197">
        <v>1.7010000000000001</v>
      </c>
      <c r="I591" s="198"/>
      <c r="J591" s="14"/>
      <c r="K591" s="14"/>
      <c r="L591" s="194"/>
      <c r="M591" s="199"/>
      <c r="N591" s="200"/>
      <c r="O591" s="200"/>
      <c r="P591" s="200"/>
      <c r="Q591" s="200"/>
      <c r="R591" s="200"/>
      <c r="S591" s="200"/>
      <c r="T591" s="201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195" t="s">
        <v>139</v>
      </c>
      <c r="AU591" s="195" t="s">
        <v>86</v>
      </c>
      <c r="AV591" s="14" t="s">
        <v>86</v>
      </c>
      <c r="AW591" s="14" t="s">
        <v>32</v>
      </c>
      <c r="AX591" s="14" t="s">
        <v>76</v>
      </c>
      <c r="AY591" s="195" t="s">
        <v>130</v>
      </c>
    </row>
    <row r="592" s="14" customFormat="1">
      <c r="A592" s="14"/>
      <c r="B592" s="194"/>
      <c r="C592" s="14"/>
      <c r="D592" s="187" t="s">
        <v>139</v>
      </c>
      <c r="E592" s="195" t="s">
        <v>1</v>
      </c>
      <c r="F592" s="196" t="s">
        <v>581</v>
      </c>
      <c r="G592" s="14"/>
      <c r="H592" s="197">
        <v>3.4580000000000002</v>
      </c>
      <c r="I592" s="198"/>
      <c r="J592" s="14"/>
      <c r="K592" s="14"/>
      <c r="L592" s="194"/>
      <c r="M592" s="199"/>
      <c r="N592" s="200"/>
      <c r="O592" s="200"/>
      <c r="P592" s="200"/>
      <c r="Q592" s="200"/>
      <c r="R592" s="200"/>
      <c r="S592" s="200"/>
      <c r="T592" s="201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195" t="s">
        <v>139</v>
      </c>
      <c r="AU592" s="195" t="s">
        <v>86</v>
      </c>
      <c r="AV592" s="14" t="s">
        <v>86</v>
      </c>
      <c r="AW592" s="14" t="s">
        <v>32</v>
      </c>
      <c r="AX592" s="14" t="s">
        <v>76</v>
      </c>
      <c r="AY592" s="195" t="s">
        <v>130</v>
      </c>
    </row>
    <row r="593" s="14" customFormat="1">
      <c r="A593" s="14"/>
      <c r="B593" s="194"/>
      <c r="C593" s="14"/>
      <c r="D593" s="187" t="s">
        <v>139</v>
      </c>
      <c r="E593" s="195" t="s">
        <v>1</v>
      </c>
      <c r="F593" s="196" t="s">
        <v>582</v>
      </c>
      <c r="G593" s="14"/>
      <c r="H593" s="197">
        <v>2.1000000000000001</v>
      </c>
      <c r="I593" s="198"/>
      <c r="J593" s="14"/>
      <c r="K593" s="14"/>
      <c r="L593" s="194"/>
      <c r="M593" s="199"/>
      <c r="N593" s="200"/>
      <c r="O593" s="200"/>
      <c r="P593" s="200"/>
      <c r="Q593" s="200"/>
      <c r="R593" s="200"/>
      <c r="S593" s="200"/>
      <c r="T593" s="201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95" t="s">
        <v>139</v>
      </c>
      <c r="AU593" s="195" t="s">
        <v>86</v>
      </c>
      <c r="AV593" s="14" t="s">
        <v>86</v>
      </c>
      <c r="AW593" s="14" t="s">
        <v>32</v>
      </c>
      <c r="AX593" s="14" t="s">
        <v>76</v>
      </c>
      <c r="AY593" s="195" t="s">
        <v>130</v>
      </c>
    </row>
    <row r="594" s="13" customFormat="1">
      <c r="A594" s="13"/>
      <c r="B594" s="186"/>
      <c r="C594" s="13"/>
      <c r="D594" s="187" t="s">
        <v>139</v>
      </c>
      <c r="E594" s="188" t="s">
        <v>1</v>
      </c>
      <c r="F594" s="189" t="s">
        <v>327</v>
      </c>
      <c r="G594" s="13"/>
      <c r="H594" s="188" t="s">
        <v>1</v>
      </c>
      <c r="I594" s="190"/>
      <c r="J594" s="13"/>
      <c r="K594" s="13"/>
      <c r="L594" s="186"/>
      <c r="M594" s="191"/>
      <c r="N594" s="192"/>
      <c r="O594" s="192"/>
      <c r="P594" s="192"/>
      <c r="Q594" s="192"/>
      <c r="R594" s="192"/>
      <c r="S594" s="192"/>
      <c r="T594" s="19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8" t="s">
        <v>139</v>
      </c>
      <c r="AU594" s="188" t="s">
        <v>86</v>
      </c>
      <c r="AV594" s="13" t="s">
        <v>84</v>
      </c>
      <c r="AW594" s="13" t="s">
        <v>32</v>
      </c>
      <c r="AX594" s="13" t="s">
        <v>76</v>
      </c>
      <c r="AY594" s="188" t="s">
        <v>130</v>
      </c>
    </row>
    <row r="595" s="14" customFormat="1">
      <c r="A595" s="14"/>
      <c r="B595" s="194"/>
      <c r="C595" s="14"/>
      <c r="D595" s="187" t="s">
        <v>139</v>
      </c>
      <c r="E595" s="195" t="s">
        <v>1</v>
      </c>
      <c r="F595" s="196" t="s">
        <v>583</v>
      </c>
      <c r="G595" s="14"/>
      <c r="H595" s="197">
        <v>1.268</v>
      </c>
      <c r="I595" s="198"/>
      <c r="J595" s="14"/>
      <c r="K595" s="14"/>
      <c r="L595" s="194"/>
      <c r="M595" s="199"/>
      <c r="N595" s="200"/>
      <c r="O595" s="200"/>
      <c r="P595" s="200"/>
      <c r="Q595" s="200"/>
      <c r="R595" s="200"/>
      <c r="S595" s="200"/>
      <c r="T595" s="201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195" t="s">
        <v>139</v>
      </c>
      <c r="AU595" s="195" t="s">
        <v>86</v>
      </c>
      <c r="AV595" s="14" t="s">
        <v>86</v>
      </c>
      <c r="AW595" s="14" t="s">
        <v>32</v>
      </c>
      <c r="AX595" s="14" t="s">
        <v>76</v>
      </c>
      <c r="AY595" s="195" t="s">
        <v>130</v>
      </c>
    </row>
    <row r="596" s="14" customFormat="1">
      <c r="A596" s="14"/>
      <c r="B596" s="194"/>
      <c r="C596" s="14"/>
      <c r="D596" s="187" t="s">
        <v>139</v>
      </c>
      <c r="E596" s="195" t="s">
        <v>1</v>
      </c>
      <c r="F596" s="196" t="s">
        <v>584</v>
      </c>
      <c r="G596" s="14"/>
      <c r="H596" s="197">
        <v>1.7250000000000001</v>
      </c>
      <c r="I596" s="198"/>
      <c r="J596" s="14"/>
      <c r="K596" s="14"/>
      <c r="L596" s="194"/>
      <c r="M596" s="199"/>
      <c r="N596" s="200"/>
      <c r="O596" s="200"/>
      <c r="P596" s="200"/>
      <c r="Q596" s="200"/>
      <c r="R596" s="200"/>
      <c r="S596" s="200"/>
      <c r="T596" s="201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195" t="s">
        <v>139</v>
      </c>
      <c r="AU596" s="195" t="s">
        <v>86</v>
      </c>
      <c r="AV596" s="14" t="s">
        <v>86</v>
      </c>
      <c r="AW596" s="14" t="s">
        <v>32</v>
      </c>
      <c r="AX596" s="14" t="s">
        <v>76</v>
      </c>
      <c r="AY596" s="195" t="s">
        <v>130</v>
      </c>
    </row>
    <row r="597" s="15" customFormat="1">
      <c r="A597" s="15"/>
      <c r="B597" s="202"/>
      <c r="C597" s="15"/>
      <c r="D597" s="187" t="s">
        <v>139</v>
      </c>
      <c r="E597" s="203" t="s">
        <v>1</v>
      </c>
      <c r="F597" s="204" t="s">
        <v>143</v>
      </c>
      <c r="G597" s="15"/>
      <c r="H597" s="205">
        <v>21.434999999999999</v>
      </c>
      <c r="I597" s="206"/>
      <c r="J597" s="15"/>
      <c r="K597" s="15"/>
      <c r="L597" s="202"/>
      <c r="M597" s="207"/>
      <c r="N597" s="208"/>
      <c r="O597" s="208"/>
      <c r="P597" s="208"/>
      <c r="Q597" s="208"/>
      <c r="R597" s="208"/>
      <c r="S597" s="208"/>
      <c r="T597" s="209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03" t="s">
        <v>139</v>
      </c>
      <c r="AU597" s="203" t="s">
        <v>86</v>
      </c>
      <c r="AV597" s="15" t="s">
        <v>137</v>
      </c>
      <c r="AW597" s="15" t="s">
        <v>32</v>
      </c>
      <c r="AX597" s="15" t="s">
        <v>84</v>
      </c>
      <c r="AY597" s="203" t="s">
        <v>130</v>
      </c>
    </row>
    <row r="598" s="2" customFormat="1" ht="24.15" customHeight="1">
      <c r="A598" s="37"/>
      <c r="B598" s="171"/>
      <c r="C598" s="172" t="s">
        <v>585</v>
      </c>
      <c r="D598" s="172" t="s">
        <v>133</v>
      </c>
      <c r="E598" s="173" t="s">
        <v>586</v>
      </c>
      <c r="F598" s="174" t="s">
        <v>587</v>
      </c>
      <c r="G598" s="175" t="s">
        <v>261</v>
      </c>
      <c r="H598" s="176">
        <v>4.7000000000000002</v>
      </c>
      <c r="I598" s="177"/>
      <c r="J598" s="178">
        <f>ROUND(I598*H598,2)</f>
        <v>0</v>
      </c>
      <c r="K598" s="179"/>
      <c r="L598" s="38"/>
      <c r="M598" s="180" t="s">
        <v>1</v>
      </c>
      <c r="N598" s="181" t="s">
        <v>41</v>
      </c>
      <c r="O598" s="76"/>
      <c r="P598" s="182">
        <f>O598*H598</f>
        <v>0</v>
      </c>
      <c r="Q598" s="182">
        <v>0.00020000000000000001</v>
      </c>
      <c r="R598" s="182">
        <f>Q598*H598</f>
        <v>0.00094000000000000008</v>
      </c>
      <c r="S598" s="182">
        <v>0</v>
      </c>
      <c r="T598" s="183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184" t="s">
        <v>244</v>
      </c>
      <c r="AT598" s="184" t="s">
        <v>133</v>
      </c>
      <c r="AU598" s="184" t="s">
        <v>86</v>
      </c>
      <c r="AY598" s="18" t="s">
        <v>130</v>
      </c>
      <c r="BE598" s="185">
        <f>IF(N598="základní",J598,0)</f>
        <v>0</v>
      </c>
      <c r="BF598" s="185">
        <f>IF(N598="snížená",J598,0)</f>
        <v>0</v>
      </c>
      <c r="BG598" s="185">
        <f>IF(N598="zákl. přenesená",J598,0)</f>
        <v>0</v>
      </c>
      <c r="BH598" s="185">
        <f>IF(N598="sníž. přenesená",J598,0)</f>
        <v>0</v>
      </c>
      <c r="BI598" s="185">
        <f>IF(N598="nulová",J598,0)</f>
        <v>0</v>
      </c>
      <c r="BJ598" s="18" t="s">
        <v>84</v>
      </c>
      <c r="BK598" s="185">
        <f>ROUND(I598*H598,2)</f>
        <v>0</v>
      </c>
      <c r="BL598" s="18" t="s">
        <v>244</v>
      </c>
      <c r="BM598" s="184" t="s">
        <v>588</v>
      </c>
    </row>
    <row r="599" s="13" customFormat="1">
      <c r="A599" s="13"/>
      <c r="B599" s="186"/>
      <c r="C599" s="13"/>
      <c r="D599" s="187" t="s">
        <v>139</v>
      </c>
      <c r="E599" s="188" t="s">
        <v>1</v>
      </c>
      <c r="F599" s="189" t="s">
        <v>154</v>
      </c>
      <c r="G599" s="13"/>
      <c r="H599" s="188" t="s">
        <v>1</v>
      </c>
      <c r="I599" s="190"/>
      <c r="J599" s="13"/>
      <c r="K599" s="13"/>
      <c r="L599" s="186"/>
      <c r="M599" s="191"/>
      <c r="N599" s="192"/>
      <c r="O599" s="192"/>
      <c r="P599" s="192"/>
      <c r="Q599" s="192"/>
      <c r="R599" s="192"/>
      <c r="S599" s="192"/>
      <c r="T599" s="19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88" t="s">
        <v>139</v>
      </c>
      <c r="AU599" s="188" t="s">
        <v>86</v>
      </c>
      <c r="AV599" s="13" t="s">
        <v>84</v>
      </c>
      <c r="AW599" s="13" t="s">
        <v>32</v>
      </c>
      <c r="AX599" s="13" t="s">
        <v>76</v>
      </c>
      <c r="AY599" s="188" t="s">
        <v>130</v>
      </c>
    </row>
    <row r="600" s="13" customFormat="1">
      <c r="A600" s="13"/>
      <c r="B600" s="186"/>
      <c r="C600" s="13"/>
      <c r="D600" s="187" t="s">
        <v>139</v>
      </c>
      <c r="E600" s="188" t="s">
        <v>1</v>
      </c>
      <c r="F600" s="189" t="s">
        <v>140</v>
      </c>
      <c r="G600" s="13"/>
      <c r="H600" s="188" t="s">
        <v>1</v>
      </c>
      <c r="I600" s="190"/>
      <c r="J600" s="13"/>
      <c r="K600" s="13"/>
      <c r="L600" s="186"/>
      <c r="M600" s="191"/>
      <c r="N600" s="192"/>
      <c r="O600" s="192"/>
      <c r="P600" s="192"/>
      <c r="Q600" s="192"/>
      <c r="R600" s="192"/>
      <c r="S600" s="192"/>
      <c r="T600" s="19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188" t="s">
        <v>139</v>
      </c>
      <c r="AU600" s="188" t="s">
        <v>86</v>
      </c>
      <c r="AV600" s="13" t="s">
        <v>84</v>
      </c>
      <c r="AW600" s="13" t="s">
        <v>32</v>
      </c>
      <c r="AX600" s="13" t="s">
        <v>76</v>
      </c>
      <c r="AY600" s="188" t="s">
        <v>130</v>
      </c>
    </row>
    <row r="601" s="14" customFormat="1">
      <c r="A601" s="14"/>
      <c r="B601" s="194"/>
      <c r="C601" s="14"/>
      <c r="D601" s="187" t="s">
        <v>139</v>
      </c>
      <c r="E601" s="195" t="s">
        <v>1</v>
      </c>
      <c r="F601" s="196" t="s">
        <v>589</v>
      </c>
      <c r="G601" s="14"/>
      <c r="H601" s="197">
        <v>2.1000000000000001</v>
      </c>
      <c r="I601" s="198"/>
      <c r="J601" s="14"/>
      <c r="K601" s="14"/>
      <c r="L601" s="194"/>
      <c r="M601" s="199"/>
      <c r="N601" s="200"/>
      <c r="O601" s="200"/>
      <c r="P601" s="200"/>
      <c r="Q601" s="200"/>
      <c r="R601" s="200"/>
      <c r="S601" s="200"/>
      <c r="T601" s="201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195" t="s">
        <v>139</v>
      </c>
      <c r="AU601" s="195" t="s">
        <v>86</v>
      </c>
      <c r="AV601" s="14" t="s">
        <v>86</v>
      </c>
      <c r="AW601" s="14" t="s">
        <v>32</v>
      </c>
      <c r="AX601" s="14" t="s">
        <v>76</v>
      </c>
      <c r="AY601" s="195" t="s">
        <v>130</v>
      </c>
    </row>
    <row r="602" s="13" customFormat="1">
      <c r="A602" s="13"/>
      <c r="B602" s="186"/>
      <c r="C602" s="13"/>
      <c r="D602" s="187" t="s">
        <v>139</v>
      </c>
      <c r="E602" s="188" t="s">
        <v>1</v>
      </c>
      <c r="F602" s="189" t="s">
        <v>141</v>
      </c>
      <c r="G602" s="13"/>
      <c r="H602" s="188" t="s">
        <v>1</v>
      </c>
      <c r="I602" s="190"/>
      <c r="J602" s="13"/>
      <c r="K602" s="13"/>
      <c r="L602" s="186"/>
      <c r="M602" s="191"/>
      <c r="N602" s="192"/>
      <c r="O602" s="192"/>
      <c r="P602" s="192"/>
      <c r="Q602" s="192"/>
      <c r="R602" s="192"/>
      <c r="S602" s="192"/>
      <c r="T602" s="19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88" t="s">
        <v>139</v>
      </c>
      <c r="AU602" s="188" t="s">
        <v>86</v>
      </c>
      <c r="AV602" s="13" t="s">
        <v>84</v>
      </c>
      <c r="AW602" s="13" t="s">
        <v>32</v>
      </c>
      <c r="AX602" s="13" t="s">
        <v>76</v>
      </c>
      <c r="AY602" s="188" t="s">
        <v>130</v>
      </c>
    </row>
    <row r="603" s="14" customFormat="1">
      <c r="A603" s="14"/>
      <c r="B603" s="194"/>
      <c r="C603" s="14"/>
      <c r="D603" s="187" t="s">
        <v>139</v>
      </c>
      <c r="E603" s="195" t="s">
        <v>1</v>
      </c>
      <c r="F603" s="196" t="s">
        <v>590</v>
      </c>
      <c r="G603" s="14"/>
      <c r="H603" s="197">
        <v>1.8</v>
      </c>
      <c r="I603" s="198"/>
      <c r="J603" s="14"/>
      <c r="K603" s="14"/>
      <c r="L603" s="194"/>
      <c r="M603" s="199"/>
      <c r="N603" s="200"/>
      <c r="O603" s="200"/>
      <c r="P603" s="200"/>
      <c r="Q603" s="200"/>
      <c r="R603" s="200"/>
      <c r="S603" s="200"/>
      <c r="T603" s="201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5" t="s">
        <v>139</v>
      </c>
      <c r="AU603" s="195" t="s">
        <v>86</v>
      </c>
      <c r="AV603" s="14" t="s">
        <v>86</v>
      </c>
      <c r="AW603" s="14" t="s">
        <v>32</v>
      </c>
      <c r="AX603" s="14" t="s">
        <v>76</v>
      </c>
      <c r="AY603" s="195" t="s">
        <v>130</v>
      </c>
    </row>
    <row r="604" s="14" customFormat="1">
      <c r="A604" s="14"/>
      <c r="B604" s="194"/>
      <c r="C604" s="14"/>
      <c r="D604" s="187" t="s">
        <v>139</v>
      </c>
      <c r="E604" s="195" t="s">
        <v>1</v>
      </c>
      <c r="F604" s="196" t="s">
        <v>591</v>
      </c>
      <c r="G604" s="14"/>
      <c r="H604" s="197">
        <v>0.80000000000000004</v>
      </c>
      <c r="I604" s="198"/>
      <c r="J604" s="14"/>
      <c r="K604" s="14"/>
      <c r="L604" s="194"/>
      <c r="M604" s="199"/>
      <c r="N604" s="200"/>
      <c r="O604" s="200"/>
      <c r="P604" s="200"/>
      <c r="Q604" s="200"/>
      <c r="R604" s="200"/>
      <c r="S604" s="200"/>
      <c r="T604" s="201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195" t="s">
        <v>139</v>
      </c>
      <c r="AU604" s="195" t="s">
        <v>86</v>
      </c>
      <c r="AV604" s="14" t="s">
        <v>86</v>
      </c>
      <c r="AW604" s="14" t="s">
        <v>32</v>
      </c>
      <c r="AX604" s="14" t="s">
        <v>76</v>
      </c>
      <c r="AY604" s="195" t="s">
        <v>130</v>
      </c>
    </row>
    <row r="605" s="15" customFormat="1">
      <c r="A605" s="15"/>
      <c r="B605" s="202"/>
      <c r="C605" s="15"/>
      <c r="D605" s="187" t="s">
        <v>139</v>
      </c>
      <c r="E605" s="203" t="s">
        <v>1</v>
      </c>
      <c r="F605" s="204" t="s">
        <v>143</v>
      </c>
      <c r="G605" s="15"/>
      <c r="H605" s="205">
        <v>4.7000000000000002</v>
      </c>
      <c r="I605" s="206"/>
      <c r="J605" s="15"/>
      <c r="K605" s="15"/>
      <c r="L605" s="202"/>
      <c r="M605" s="207"/>
      <c r="N605" s="208"/>
      <c r="O605" s="208"/>
      <c r="P605" s="208"/>
      <c r="Q605" s="208"/>
      <c r="R605" s="208"/>
      <c r="S605" s="208"/>
      <c r="T605" s="209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03" t="s">
        <v>139</v>
      </c>
      <c r="AU605" s="203" t="s">
        <v>86</v>
      </c>
      <c r="AV605" s="15" t="s">
        <v>137</v>
      </c>
      <c r="AW605" s="15" t="s">
        <v>32</v>
      </c>
      <c r="AX605" s="15" t="s">
        <v>84</v>
      </c>
      <c r="AY605" s="203" t="s">
        <v>130</v>
      </c>
    </row>
    <row r="606" s="2" customFormat="1" ht="16.5" customHeight="1">
      <c r="A606" s="37"/>
      <c r="B606" s="171"/>
      <c r="C606" s="210" t="s">
        <v>592</v>
      </c>
      <c r="D606" s="210" t="s">
        <v>187</v>
      </c>
      <c r="E606" s="211" t="s">
        <v>593</v>
      </c>
      <c r="F606" s="212" t="s">
        <v>594</v>
      </c>
      <c r="G606" s="213" t="s">
        <v>261</v>
      </c>
      <c r="H606" s="214">
        <v>4.9349999999999996</v>
      </c>
      <c r="I606" s="215"/>
      <c r="J606" s="216">
        <f>ROUND(I606*H606,2)</f>
        <v>0</v>
      </c>
      <c r="K606" s="217"/>
      <c r="L606" s="218"/>
      <c r="M606" s="219" t="s">
        <v>1</v>
      </c>
      <c r="N606" s="220" t="s">
        <v>41</v>
      </c>
      <c r="O606" s="76"/>
      <c r="P606" s="182">
        <f>O606*H606</f>
        <v>0</v>
      </c>
      <c r="Q606" s="182">
        <v>0.00032000000000000003</v>
      </c>
      <c r="R606" s="182">
        <f>Q606*H606</f>
        <v>0.0015792</v>
      </c>
      <c r="S606" s="182">
        <v>0</v>
      </c>
      <c r="T606" s="183">
        <f>S606*H606</f>
        <v>0</v>
      </c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R606" s="184" t="s">
        <v>322</v>
      </c>
      <c r="AT606" s="184" t="s">
        <v>187</v>
      </c>
      <c r="AU606" s="184" t="s">
        <v>86</v>
      </c>
      <c r="AY606" s="18" t="s">
        <v>130</v>
      </c>
      <c r="BE606" s="185">
        <f>IF(N606="základní",J606,0)</f>
        <v>0</v>
      </c>
      <c r="BF606" s="185">
        <f>IF(N606="snížená",J606,0)</f>
        <v>0</v>
      </c>
      <c r="BG606" s="185">
        <f>IF(N606="zákl. přenesená",J606,0)</f>
        <v>0</v>
      </c>
      <c r="BH606" s="185">
        <f>IF(N606="sníž. přenesená",J606,0)</f>
        <v>0</v>
      </c>
      <c r="BI606" s="185">
        <f>IF(N606="nulová",J606,0)</f>
        <v>0</v>
      </c>
      <c r="BJ606" s="18" t="s">
        <v>84</v>
      </c>
      <c r="BK606" s="185">
        <f>ROUND(I606*H606,2)</f>
        <v>0</v>
      </c>
      <c r="BL606" s="18" t="s">
        <v>244</v>
      </c>
      <c r="BM606" s="184" t="s">
        <v>595</v>
      </c>
    </row>
    <row r="607" s="14" customFormat="1">
      <c r="A607" s="14"/>
      <c r="B607" s="194"/>
      <c r="C607" s="14"/>
      <c r="D607" s="187" t="s">
        <v>139</v>
      </c>
      <c r="E607" s="14"/>
      <c r="F607" s="196" t="s">
        <v>596</v>
      </c>
      <c r="G607" s="14"/>
      <c r="H607" s="197">
        <v>4.9349999999999996</v>
      </c>
      <c r="I607" s="198"/>
      <c r="J607" s="14"/>
      <c r="K607" s="14"/>
      <c r="L607" s="194"/>
      <c r="M607" s="199"/>
      <c r="N607" s="200"/>
      <c r="O607" s="200"/>
      <c r="P607" s="200"/>
      <c r="Q607" s="200"/>
      <c r="R607" s="200"/>
      <c r="S607" s="200"/>
      <c r="T607" s="201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195" t="s">
        <v>139</v>
      </c>
      <c r="AU607" s="195" t="s">
        <v>86</v>
      </c>
      <c r="AV607" s="14" t="s">
        <v>86</v>
      </c>
      <c r="AW607" s="14" t="s">
        <v>3</v>
      </c>
      <c r="AX607" s="14" t="s">
        <v>84</v>
      </c>
      <c r="AY607" s="195" t="s">
        <v>130</v>
      </c>
    </row>
    <row r="608" s="2" customFormat="1" ht="16.5" customHeight="1">
      <c r="A608" s="37"/>
      <c r="B608" s="171"/>
      <c r="C608" s="172" t="s">
        <v>597</v>
      </c>
      <c r="D608" s="172" t="s">
        <v>133</v>
      </c>
      <c r="E608" s="173" t="s">
        <v>598</v>
      </c>
      <c r="F608" s="174" t="s">
        <v>599</v>
      </c>
      <c r="G608" s="175" t="s">
        <v>261</v>
      </c>
      <c r="H608" s="176">
        <v>22.300000000000001</v>
      </c>
      <c r="I608" s="177"/>
      <c r="J608" s="178">
        <f>ROUND(I608*H608,2)</f>
        <v>0</v>
      </c>
      <c r="K608" s="179"/>
      <c r="L608" s="38"/>
      <c r="M608" s="180" t="s">
        <v>1</v>
      </c>
      <c r="N608" s="181" t="s">
        <v>41</v>
      </c>
      <c r="O608" s="76"/>
      <c r="P608" s="182">
        <f>O608*H608</f>
        <v>0</v>
      </c>
      <c r="Q608" s="182">
        <v>9.0000000000000006E-05</v>
      </c>
      <c r="R608" s="182">
        <f>Q608*H608</f>
        <v>0.0020070000000000001</v>
      </c>
      <c r="S608" s="182">
        <v>0</v>
      </c>
      <c r="T608" s="183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84" t="s">
        <v>244</v>
      </c>
      <c r="AT608" s="184" t="s">
        <v>133</v>
      </c>
      <c r="AU608" s="184" t="s">
        <v>86</v>
      </c>
      <c r="AY608" s="18" t="s">
        <v>130</v>
      </c>
      <c r="BE608" s="185">
        <f>IF(N608="základní",J608,0)</f>
        <v>0</v>
      </c>
      <c r="BF608" s="185">
        <f>IF(N608="snížená",J608,0)</f>
        <v>0</v>
      </c>
      <c r="BG608" s="185">
        <f>IF(N608="zákl. přenesená",J608,0)</f>
        <v>0</v>
      </c>
      <c r="BH608" s="185">
        <f>IF(N608="sníž. přenesená",J608,0)</f>
        <v>0</v>
      </c>
      <c r="BI608" s="185">
        <f>IF(N608="nulová",J608,0)</f>
        <v>0</v>
      </c>
      <c r="BJ608" s="18" t="s">
        <v>84</v>
      </c>
      <c r="BK608" s="185">
        <f>ROUND(I608*H608,2)</f>
        <v>0</v>
      </c>
      <c r="BL608" s="18" t="s">
        <v>244</v>
      </c>
      <c r="BM608" s="184" t="s">
        <v>600</v>
      </c>
    </row>
    <row r="609" s="13" customFormat="1">
      <c r="A609" s="13"/>
      <c r="B609" s="186"/>
      <c r="C609" s="13"/>
      <c r="D609" s="187" t="s">
        <v>139</v>
      </c>
      <c r="E609" s="188" t="s">
        <v>1</v>
      </c>
      <c r="F609" s="189" t="s">
        <v>154</v>
      </c>
      <c r="G609" s="13"/>
      <c r="H609" s="188" t="s">
        <v>1</v>
      </c>
      <c r="I609" s="190"/>
      <c r="J609" s="13"/>
      <c r="K609" s="13"/>
      <c r="L609" s="186"/>
      <c r="M609" s="191"/>
      <c r="N609" s="192"/>
      <c r="O609" s="192"/>
      <c r="P609" s="192"/>
      <c r="Q609" s="192"/>
      <c r="R609" s="192"/>
      <c r="S609" s="192"/>
      <c r="T609" s="19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88" t="s">
        <v>139</v>
      </c>
      <c r="AU609" s="188" t="s">
        <v>86</v>
      </c>
      <c r="AV609" s="13" t="s">
        <v>84</v>
      </c>
      <c r="AW609" s="13" t="s">
        <v>32</v>
      </c>
      <c r="AX609" s="13" t="s">
        <v>76</v>
      </c>
      <c r="AY609" s="188" t="s">
        <v>130</v>
      </c>
    </row>
    <row r="610" s="13" customFormat="1">
      <c r="A610" s="13"/>
      <c r="B610" s="186"/>
      <c r="C610" s="13"/>
      <c r="D610" s="187" t="s">
        <v>139</v>
      </c>
      <c r="E610" s="188" t="s">
        <v>1</v>
      </c>
      <c r="F610" s="189" t="s">
        <v>140</v>
      </c>
      <c r="G610" s="13"/>
      <c r="H610" s="188" t="s">
        <v>1</v>
      </c>
      <c r="I610" s="190"/>
      <c r="J610" s="13"/>
      <c r="K610" s="13"/>
      <c r="L610" s="186"/>
      <c r="M610" s="191"/>
      <c r="N610" s="192"/>
      <c r="O610" s="192"/>
      <c r="P610" s="192"/>
      <c r="Q610" s="192"/>
      <c r="R610" s="192"/>
      <c r="S610" s="192"/>
      <c r="T610" s="19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88" t="s">
        <v>139</v>
      </c>
      <c r="AU610" s="188" t="s">
        <v>86</v>
      </c>
      <c r="AV610" s="13" t="s">
        <v>84</v>
      </c>
      <c r="AW610" s="13" t="s">
        <v>32</v>
      </c>
      <c r="AX610" s="13" t="s">
        <v>76</v>
      </c>
      <c r="AY610" s="188" t="s">
        <v>130</v>
      </c>
    </row>
    <row r="611" s="14" customFormat="1">
      <c r="A611" s="14"/>
      <c r="B611" s="194"/>
      <c r="C611" s="14"/>
      <c r="D611" s="187" t="s">
        <v>139</v>
      </c>
      <c r="E611" s="195" t="s">
        <v>1</v>
      </c>
      <c r="F611" s="196" t="s">
        <v>601</v>
      </c>
      <c r="G611" s="14"/>
      <c r="H611" s="197">
        <v>10.5</v>
      </c>
      <c r="I611" s="198"/>
      <c r="J611" s="14"/>
      <c r="K611" s="14"/>
      <c r="L611" s="194"/>
      <c r="M611" s="199"/>
      <c r="N611" s="200"/>
      <c r="O611" s="200"/>
      <c r="P611" s="200"/>
      <c r="Q611" s="200"/>
      <c r="R611" s="200"/>
      <c r="S611" s="200"/>
      <c r="T611" s="201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195" t="s">
        <v>139</v>
      </c>
      <c r="AU611" s="195" t="s">
        <v>86</v>
      </c>
      <c r="AV611" s="14" t="s">
        <v>86</v>
      </c>
      <c r="AW611" s="14" t="s">
        <v>32</v>
      </c>
      <c r="AX611" s="14" t="s">
        <v>76</v>
      </c>
      <c r="AY611" s="195" t="s">
        <v>130</v>
      </c>
    </row>
    <row r="612" s="13" customFormat="1">
      <c r="A612" s="13"/>
      <c r="B612" s="186"/>
      <c r="C612" s="13"/>
      <c r="D612" s="187" t="s">
        <v>139</v>
      </c>
      <c r="E612" s="188" t="s">
        <v>1</v>
      </c>
      <c r="F612" s="189" t="s">
        <v>141</v>
      </c>
      <c r="G612" s="13"/>
      <c r="H612" s="188" t="s">
        <v>1</v>
      </c>
      <c r="I612" s="190"/>
      <c r="J612" s="13"/>
      <c r="K612" s="13"/>
      <c r="L612" s="186"/>
      <c r="M612" s="191"/>
      <c r="N612" s="192"/>
      <c r="O612" s="192"/>
      <c r="P612" s="192"/>
      <c r="Q612" s="192"/>
      <c r="R612" s="192"/>
      <c r="S612" s="192"/>
      <c r="T612" s="19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188" t="s">
        <v>139</v>
      </c>
      <c r="AU612" s="188" t="s">
        <v>86</v>
      </c>
      <c r="AV612" s="13" t="s">
        <v>84</v>
      </c>
      <c r="AW612" s="13" t="s">
        <v>32</v>
      </c>
      <c r="AX612" s="13" t="s">
        <v>76</v>
      </c>
      <c r="AY612" s="188" t="s">
        <v>130</v>
      </c>
    </row>
    <row r="613" s="14" customFormat="1">
      <c r="A613" s="14"/>
      <c r="B613" s="194"/>
      <c r="C613" s="14"/>
      <c r="D613" s="187" t="s">
        <v>139</v>
      </c>
      <c r="E613" s="195" t="s">
        <v>1</v>
      </c>
      <c r="F613" s="196" t="s">
        <v>602</v>
      </c>
      <c r="G613" s="14"/>
      <c r="H613" s="197">
        <v>8.4000000000000004</v>
      </c>
      <c r="I613" s="198"/>
      <c r="J613" s="14"/>
      <c r="K613" s="14"/>
      <c r="L613" s="194"/>
      <c r="M613" s="199"/>
      <c r="N613" s="200"/>
      <c r="O613" s="200"/>
      <c r="P613" s="200"/>
      <c r="Q613" s="200"/>
      <c r="R613" s="200"/>
      <c r="S613" s="200"/>
      <c r="T613" s="201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195" t="s">
        <v>139</v>
      </c>
      <c r="AU613" s="195" t="s">
        <v>86</v>
      </c>
      <c r="AV613" s="14" t="s">
        <v>86</v>
      </c>
      <c r="AW613" s="14" t="s">
        <v>32</v>
      </c>
      <c r="AX613" s="14" t="s">
        <v>76</v>
      </c>
      <c r="AY613" s="195" t="s">
        <v>130</v>
      </c>
    </row>
    <row r="614" s="14" customFormat="1">
      <c r="A614" s="14"/>
      <c r="B614" s="194"/>
      <c r="C614" s="14"/>
      <c r="D614" s="187" t="s">
        <v>139</v>
      </c>
      <c r="E614" s="195" t="s">
        <v>1</v>
      </c>
      <c r="F614" s="196" t="s">
        <v>590</v>
      </c>
      <c r="G614" s="14"/>
      <c r="H614" s="197">
        <v>1.8</v>
      </c>
      <c r="I614" s="198"/>
      <c r="J614" s="14"/>
      <c r="K614" s="14"/>
      <c r="L614" s="194"/>
      <c r="M614" s="199"/>
      <c r="N614" s="200"/>
      <c r="O614" s="200"/>
      <c r="P614" s="200"/>
      <c r="Q614" s="200"/>
      <c r="R614" s="200"/>
      <c r="S614" s="200"/>
      <c r="T614" s="201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95" t="s">
        <v>139</v>
      </c>
      <c r="AU614" s="195" t="s">
        <v>86</v>
      </c>
      <c r="AV614" s="14" t="s">
        <v>86</v>
      </c>
      <c r="AW614" s="14" t="s">
        <v>32</v>
      </c>
      <c r="AX614" s="14" t="s">
        <v>76</v>
      </c>
      <c r="AY614" s="195" t="s">
        <v>130</v>
      </c>
    </row>
    <row r="615" s="14" customFormat="1">
      <c r="A615" s="14"/>
      <c r="B615" s="194"/>
      <c r="C615" s="14"/>
      <c r="D615" s="187" t="s">
        <v>139</v>
      </c>
      <c r="E615" s="195" t="s">
        <v>1</v>
      </c>
      <c r="F615" s="196" t="s">
        <v>603</v>
      </c>
      <c r="G615" s="14"/>
      <c r="H615" s="197">
        <v>1.6000000000000001</v>
      </c>
      <c r="I615" s="198"/>
      <c r="J615" s="14"/>
      <c r="K615" s="14"/>
      <c r="L615" s="194"/>
      <c r="M615" s="199"/>
      <c r="N615" s="200"/>
      <c r="O615" s="200"/>
      <c r="P615" s="200"/>
      <c r="Q615" s="200"/>
      <c r="R615" s="200"/>
      <c r="S615" s="200"/>
      <c r="T615" s="201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195" t="s">
        <v>139</v>
      </c>
      <c r="AU615" s="195" t="s">
        <v>86</v>
      </c>
      <c r="AV615" s="14" t="s">
        <v>86</v>
      </c>
      <c r="AW615" s="14" t="s">
        <v>32</v>
      </c>
      <c r="AX615" s="14" t="s">
        <v>76</v>
      </c>
      <c r="AY615" s="195" t="s">
        <v>130</v>
      </c>
    </row>
    <row r="616" s="15" customFormat="1">
      <c r="A616" s="15"/>
      <c r="B616" s="202"/>
      <c r="C616" s="15"/>
      <c r="D616" s="187" t="s">
        <v>139</v>
      </c>
      <c r="E616" s="203" t="s">
        <v>1</v>
      </c>
      <c r="F616" s="204" t="s">
        <v>143</v>
      </c>
      <c r="G616" s="15"/>
      <c r="H616" s="205">
        <v>22.300000000000001</v>
      </c>
      <c r="I616" s="206"/>
      <c r="J616" s="15"/>
      <c r="K616" s="15"/>
      <c r="L616" s="202"/>
      <c r="M616" s="207"/>
      <c r="N616" s="208"/>
      <c r="O616" s="208"/>
      <c r="P616" s="208"/>
      <c r="Q616" s="208"/>
      <c r="R616" s="208"/>
      <c r="S616" s="208"/>
      <c r="T616" s="209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03" t="s">
        <v>139</v>
      </c>
      <c r="AU616" s="203" t="s">
        <v>86</v>
      </c>
      <c r="AV616" s="15" t="s">
        <v>137</v>
      </c>
      <c r="AW616" s="15" t="s">
        <v>32</v>
      </c>
      <c r="AX616" s="15" t="s">
        <v>84</v>
      </c>
      <c r="AY616" s="203" t="s">
        <v>130</v>
      </c>
    </row>
    <row r="617" s="2" customFormat="1" ht="24.15" customHeight="1">
      <c r="A617" s="37"/>
      <c r="B617" s="171"/>
      <c r="C617" s="172" t="s">
        <v>604</v>
      </c>
      <c r="D617" s="172" t="s">
        <v>133</v>
      </c>
      <c r="E617" s="173" t="s">
        <v>605</v>
      </c>
      <c r="F617" s="174" t="s">
        <v>606</v>
      </c>
      <c r="G617" s="175" t="s">
        <v>286</v>
      </c>
      <c r="H617" s="221"/>
      <c r="I617" s="177"/>
      <c r="J617" s="178">
        <f>ROUND(I617*H617,2)</f>
        <v>0</v>
      </c>
      <c r="K617" s="179"/>
      <c r="L617" s="38"/>
      <c r="M617" s="180" t="s">
        <v>1</v>
      </c>
      <c r="N617" s="181" t="s">
        <v>41</v>
      </c>
      <c r="O617" s="76"/>
      <c r="P617" s="182">
        <f>O617*H617</f>
        <v>0</v>
      </c>
      <c r="Q617" s="182">
        <v>0</v>
      </c>
      <c r="R617" s="182">
        <f>Q617*H617</f>
        <v>0</v>
      </c>
      <c r="S617" s="182">
        <v>0</v>
      </c>
      <c r="T617" s="183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184" t="s">
        <v>244</v>
      </c>
      <c r="AT617" s="184" t="s">
        <v>133</v>
      </c>
      <c r="AU617" s="184" t="s">
        <v>86</v>
      </c>
      <c r="AY617" s="18" t="s">
        <v>130</v>
      </c>
      <c r="BE617" s="185">
        <f>IF(N617="základní",J617,0)</f>
        <v>0</v>
      </c>
      <c r="BF617" s="185">
        <f>IF(N617="snížená",J617,0)</f>
        <v>0</v>
      </c>
      <c r="BG617" s="185">
        <f>IF(N617="zákl. přenesená",J617,0)</f>
        <v>0</v>
      </c>
      <c r="BH617" s="185">
        <f>IF(N617="sníž. přenesená",J617,0)</f>
        <v>0</v>
      </c>
      <c r="BI617" s="185">
        <f>IF(N617="nulová",J617,0)</f>
        <v>0</v>
      </c>
      <c r="BJ617" s="18" t="s">
        <v>84</v>
      </c>
      <c r="BK617" s="185">
        <f>ROUND(I617*H617,2)</f>
        <v>0</v>
      </c>
      <c r="BL617" s="18" t="s">
        <v>244</v>
      </c>
      <c r="BM617" s="184" t="s">
        <v>607</v>
      </c>
    </row>
    <row r="618" s="12" customFormat="1" ht="22.8" customHeight="1">
      <c r="A618" s="12"/>
      <c r="B618" s="158"/>
      <c r="C618" s="12"/>
      <c r="D618" s="159" t="s">
        <v>75</v>
      </c>
      <c r="E618" s="169" t="s">
        <v>608</v>
      </c>
      <c r="F618" s="169" t="s">
        <v>609</v>
      </c>
      <c r="G618" s="12"/>
      <c r="H618" s="12"/>
      <c r="I618" s="161"/>
      <c r="J618" s="170">
        <f>BK618</f>
        <v>0</v>
      </c>
      <c r="K618" s="12"/>
      <c r="L618" s="158"/>
      <c r="M618" s="163"/>
      <c r="N618" s="164"/>
      <c r="O618" s="164"/>
      <c r="P618" s="165">
        <f>SUM(P619:P732)</f>
        <v>0</v>
      </c>
      <c r="Q618" s="164"/>
      <c r="R618" s="165">
        <f>SUM(R619:R732)</f>
        <v>0.15799359999999998</v>
      </c>
      <c r="S618" s="164"/>
      <c r="T618" s="166">
        <f>SUM(T619:T732)</f>
        <v>0.032471260000000002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159" t="s">
        <v>86</v>
      </c>
      <c r="AT618" s="167" t="s">
        <v>75</v>
      </c>
      <c r="AU618" s="167" t="s">
        <v>84</v>
      </c>
      <c r="AY618" s="159" t="s">
        <v>130</v>
      </c>
      <c r="BK618" s="168">
        <f>SUM(BK619:BK732)</f>
        <v>0</v>
      </c>
    </row>
    <row r="619" s="2" customFormat="1" ht="21.75" customHeight="1">
      <c r="A619" s="37"/>
      <c r="B619" s="171"/>
      <c r="C619" s="172" t="s">
        <v>610</v>
      </c>
      <c r="D619" s="172" t="s">
        <v>133</v>
      </c>
      <c r="E619" s="173" t="s">
        <v>611</v>
      </c>
      <c r="F619" s="174" t="s">
        <v>612</v>
      </c>
      <c r="G619" s="175" t="s">
        <v>136</v>
      </c>
      <c r="H619" s="176">
        <v>104.746</v>
      </c>
      <c r="I619" s="177"/>
      <c r="J619" s="178">
        <f>ROUND(I619*H619,2)</f>
        <v>0</v>
      </c>
      <c r="K619" s="179"/>
      <c r="L619" s="38"/>
      <c r="M619" s="180" t="s">
        <v>1</v>
      </c>
      <c r="N619" s="181" t="s">
        <v>41</v>
      </c>
      <c r="O619" s="76"/>
      <c r="P619" s="182">
        <f>O619*H619</f>
        <v>0</v>
      </c>
      <c r="Q619" s="182">
        <v>0.001</v>
      </c>
      <c r="R619" s="182">
        <f>Q619*H619</f>
        <v>0.10474599999999999</v>
      </c>
      <c r="S619" s="182">
        <v>0.00031</v>
      </c>
      <c r="T619" s="183">
        <f>S619*H619</f>
        <v>0.032471260000000002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184" t="s">
        <v>244</v>
      </c>
      <c r="AT619" s="184" t="s">
        <v>133</v>
      </c>
      <c r="AU619" s="184" t="s">
        <v>86</v>
      </c>
      <c r="AY619" s="18" t="s">
        <v>130</v>
      </c>
      <c r="BE619" s="185">
        <f>IF(N619="základní",J619,0)</f>
        <v>0</v>
      </c>
      <c r="BF619" s="185">
        <f>IF(N619="snížená",J619,0)</f>
        <v>0</v>
      </c>
      <c r="BG619" s="185">
        <f>IF(N619="zákl. přenesená",J619,0)</f>
        <v>0</v>
      </c>
      <c r="BH619" s="185">
        <f>IF(N619="sníž. přenesená",J619,0)</f>
        <v>0</v>
      </c>
      <c r="BI619" s="185">
        <f>IF(N619="nulová",J619,0)</f>
        <v>0</v>
      </c>
      <c r="BJ619" s="18" t="s">
        <v>84</v>
      </c>
      <c r="BK619" s="185">
        <f>ROUND(I619*H619,2)</f>
        <v>0</v>
      </c>
      <c r="BL619" s="18" t="s">
        <v>244</v>
      </c>
      <c r="BM619" s="184" t="s">
        <v>613</v>
      </c>
    </row>
    <row r="620" s="13" customFormat="1">
      <c r="A620" s="13"/>
      <c r="B620" s="186"/>
      <c r="C620" s="13"/>
      <c r="D620" s="187" t="s">
        <v>139</v>
      </c>
      <c r="E620" s="188" t="s">
        <v>1</v>
      </c>
      <c r="F620" s="189" t="s">
        <v>614</v>
      </c>
      <c r="G620" s="13"/>
      <c r="H620" s="188" t="s">
        <v>1</v>
      </c>
      <c r="I620" s="190"/>
      <c r="J620" s="13"/>
      <c r="K620" s="13"/>
      <c r="L620" s="186"/>
      <c r="M620" s="191"/>
      <c r="N620" s="192"/>
      <c r="O620" s="192"/>
      <c r="P620" s="192"/>
      <c r="Q620" s="192"/>
      <c r="R620" s="192"/>
      <c r="S620" s="192"/>
      <c r="T620" s="19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88" t="s">
        <v>139</v>
      </c>
      <c r="AU620" s="188" t="s">
        <v>86</v>
      </c>
      <c r="AV620" s="13" t="s">
        <v>84</v>
      </c>
      <c r="AW620" s="13" t="s">
        <v>32</v>
      </c>
      <c r="AX620" s="13" t="s">
        <v>76</v>
      </c>
      <c r="AY620" s="188" t="s">
        <v>130</v>
      </c>
    </row>
    <row r="621" s="14" customFormat="1">
      <c r="A621" s="14"/>
      <c r="B621" s="194"/>
      <c r="C621" s="14"/>
      <c r="D621" s="187" t="s">
        <v>139</v>
      </c>
      <c r="E621" s="195" t="s">
        <v>1</v>
      </c>
      <c r="F621" s="196" t="s">
        <v>615</v>
      </c>
      <c r="G621" s="14"/>
      <c r="H621" s="197">
        <v>16.68</v>
      </c>
      <c r="I621" s="198"/>
      <c r="J621" s="14"/>
      <c r="K621" s="14"/>
      <c r="L621" s="194"/>
      <c r="M621" s="199"/>
      <c r="N621" s="200"/>
      <c r="O621" s="200"/>
      <c r="P621" s="200"/>
      <c r="Q621" s="200"/>
      <c r="R621" s="200"/>
      <c r="S621" s="200"/>
      <c r="T621" s="201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195" t="s">
        <v>139</v>
      </c>
      <c r="AU621" s="195" t="s">
        <v>86</v>
      </c>
      <c r="AV621" s="14" t="s">
        <v>86</v>
      </c>
      <c r="AW621" s="14" t="s">
        <v>32</v>
      </c>
      <c r="AX621" s="14" t="s">
        <v>76</v>
      </c>
      <c r="AY621" s="195" t="s">
        <v>130</v>
      </c>
    </row>
    <row r="622" s="14" customFormat="1">
      <c r="A622" s="14"/>
      <c r="B622" s="194"/>
      <c r="C622" s="14"/>
      <c r="D622" s="187" t="s">
        <v>139</v>
      </c>
      <c r="E622" s="195" t="s">
        <v>1</v>
      </c>
      <c r="F622" s="196" t="s">
        <v>616</v>
      </c>
      <c r="G622" s="14"/>
      <c r="H622" s="197">
        <v>9.2799999999999994</v>
      </c>
      <c r="I622" s="198"/>
      <c r="J622" s="14"/>
      <c r="K622" s="14"/>
      <c r="L622" s="194"/>
      <c r="M622" s="199"/>
      <c r="N622" s="200"/>
      <c r="O622" s="200"/>
      <c r="P622" s="200"/>
      <c r="Q622" s="200"/>
      <c r="R622" s="200"/>
      <c r="S622" s="200"/>
      <c r="T622" s="201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195" t="s">
        <v>139</v>
      </c>
      <c r="AU622" s="195" t="s">
        <v>86</v>
      </c>
      <c r="AV622" s="14" t="s">
        <v>86</v>
      </c>
      <c r="AW622" s="14" t="s">
        <v>32</v>
      </c>
      <c r="AX622" s="14" t="s">
        <v>76</v>
      </c>
      <c r="AY622" s="195" t="s">
        <v>130</v>
      </c>
    </row>
    <row r="623" s="13" customFormat="1">
      <c r="A623" s="13"/>
      <c r="B623" s="186"/>
      <c r="C623" s="13"/>
      <c r="D623" s="187" t="s">
        <v>139</v>
      </c>
      <c r="E623" s="188" t="s">
        <v>1</v>
      </c>
      <c r="F623" s="189" t="s">
        <v>148</v>
      </c>
      <c r="G623" s="13"/>
      <c r="H623" s="188" t="s">
        <v>1</v>
      </c>
      <c r="I623" s="190"/>
      <c r="J623" s="13"/>
      <c r="K623" s="13"/>
      <c r="L623" s="186"/>
      <c r="M623" s="191"/>
      <c r="N623" s="192"/>
      <c r="O623" s="192"/>
      <c r="P623" s="192"/>
      <c r="Q623" s="192"/>
      <c r="R623" s="192"/>
      <c r="S623" s="192"/>
      <c r="T623" s="19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88" t="s">
        <v>139</v>
      </c>
      <c r="AU623" s="188" t="s">
        <v>86</v>
      </c>
      <c r="AV623" s="13" t="s">
        <v>84</v>
      </c>
      <c r="AW623" s="13" t="s">
        <v>32</v>
      </c>
      <c r="AX623" s="13" t="s">
        <v>76</v>
      </c>
      <c r="AY623" s="188" t="s">
        <v>130</v>
      </c>
    </row>
    <row r="624" s="14" customFormat="1">
      <c r="A624" s="14"/>
      <c r="B624" s="194"/>
      <c r="C624" s="14"/>
      <c r="D624" s="187" t="s">
        <v>139</v>
      </c>
      <c r="E624" s="195" t="s">
        <v>1</v>
      </c>
      <c r="F624" s="196" t="s">
        <v>617</v>
      </c>
      <c r="G624" s="14"/>
      <c r="H624" s="197">
        <v>-3.1309999999999998</v>
      </c>
      <c r="I624" s="198"/>
      <c r="J624" s="14"/>
      <c r="K624" s="14"/>
      <c r="L624" s="194"/>
      <c r="M624" s="199"/>
      <c r="N624" s="200"/>
      <c r="O624" s="200"/>
      <c r="P624" s="200"/>
      <c r="Q624" s="200"/>
      <c r="R624" s="200"/>
      <c r="S624" s="200"/>
      <c r="T624" s="201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195" t="s">
        <v>139</v>
      </c>
      <c r="AU624" s="195" t="s">
        <v>86</v>
      </c>
      <c r="AV624" s="14" t="s">
        <v>86</v>
      </c>
      <c r="AW624" s="14" t="s">
        <v>32</v>
      </c>
      <c r="AX624" s="14" t="s">
        <v>76</v>
      </c>
      <c r="AY624" s="195" t="s">
        <v>130</v>
      </c>
    </row>
    <row r="625" s="14" customFormat="1">
      <c r="A625" s="14"/>
      <c r="B625" s="194"/>
      <c r="C625" s="14"/>
      <c r="D625" s="187" t="s">
        <v>139</v>
      </c>
      <c r="E625" s="195" t="s">
        <v>1</v>
      </c>
      <c r="F625" s="196" t="s">
        <v>618</v>
      </c>
      <c r="G625" s="14"/>
      <c r="H625" s="197">
        <v>-3.2320000000000002</v>
      </c>
      <c r="I625" s="198"/>
      <c r="J625" s="14"/>
      <c r="K625" s="14"/>
      <c r="L625" s="194"/>
      <c r="M625" s="199"/>
      <c r="N625" s="200"/>
      <c r="O625" s="200"/>
      <c r="P625" s="200"/>
      <c r="Q625" s="200"/>
      <c r="R625" s="200"/>
      <c r="S625" s="200"/>
      <c r="T625" s="201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195" t="s">
        <v>139</v>
      </c>
      <c r="AU625" s="195" t="s">
        <v>86</v>
      </c>
      <c r="AV625" s="14" t="s">
        <v>86</v>
      </c>
      <c r="AW625" s="14" t="s">
        <v>32</v>
      </c>
      <c r="AX625" s="14" t="s">
        <v>76</v>
      </c>
      <c r="AY625" s="195" t="s">
        <v>130</v>
      </c>
    </row>
    <row r="626" s="13" customFormat="1">
      <c r="A626" s="13"/>
      <c r="B626" s="186"/>
      <c r="C626" s="13"/>
      <c r="D626" s="187" t="s">
        <v>139</v>
      </c>
      <c r="E626" s="188" t="s">
        <v>1</v>
      </c>
      <c r="F626" s="189" t="s">
        <v>619</v>
      </c>
      <c r="G626" s="13"/>
      <c r="H626" s="188" t="s">
        <v>1</v>
      </c>
      <c r="I626" s="190"/>
      <c r="J626" s="13"/>
      <c r="K626" s="13"/>
      <c r="L626" s="186"/>
      <c r="M626" s="191"/>
      <c r="N626" s="192"/>
      <c r="O626" s="192"/>
      <c r="P626" s="192"/>
      <c r="Q626" s="192"/>
      <c r="R626" s="192"/>
      <c r="S626" s="192"/>
      <c r="T626" s="19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88" t="s">
        <v>139</v>
      </c>
      <c r="AU626" s="188" t="s">
        <v>86</v>
      </c>
      <c r="AV626" s="13" t="s">
        <v>84</v>
      </c>
      <c r="AW626" s="13" t="s">
        <v>32</v>
      </c>
      <c r="AX626" s="13" t="s">
        <v>76</v>
      </c>
      <c r="AY626" s="188" t="s">
        <v>130</v>
      </c>
    </row>
    <row r="627" s="14" customFormat="1">
      <c r="A627" s="14"/>
      <c r="B627" s="194"/>
      <c r="C627" s="14"/>
      <c r="D627" s="187" t="s">
        <v>139</v>
      </c>
      <c r="E627" s="195" t="s">
        <v>1</v>
      </c>
      <c r="F627" s="196" t="s">
        <v>202</v>
      </c>
      <c r="G627" s="14"/>
      <c r="H627" s="197">
        <v>2.7000000000000002</v>
      </c>
      <c r="I627" s="198"/>
      <c r="J627" s="14"/>
      <c r="K627" s="14"/>
      <c r="L627" s="194"/>
      <c r="M627" s="199"/>
      <c r="N627" s="200"/>
      <c r="O627" s="200"/>
      <c r="P627" s="200"/>
      <c r="Q627" s="200"/>
      <c r="R627" s="200"/>
      <c r="S627" s="200"/>
      <c r="T627" s="201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195" t="s">
        <v>139</v>
      </c>
      <c r="AU627" s="195" t="s">
        <v>86</v>
      </c>
      <c r="AV627" s="14" t="s">
        <v>86</v>
      </c>
      <c r="AW627" s="14" t="s">
        <v>32</v>
      </c>
      <c r="AX627" s="14" t="s">
        <v>76</v>
      </c>
      <c r="AY627" s="195" t="s">
        <v>130</v>
      </c>
    </row>
    <row r="628" s="13" customFormat="1">
      <c r="A628" s="13"/>
      <c r="B628" s="186"/>
      <c r="C628" s="13"/>
      <c r="D628" s="187" t="s">
        <v>139</v>
      </c>
      <c r="E628" s="188" t="s">
        <v>1</v>
      </c>
      <c r="F628" s="189" t="s">
        <v>169</v>
      </c>
      <c r="G628" s="13"/>
      <c r="H628" s="188" t="s">
        <v>1</v>
      </c>
      <c r="I628" s="190"/>
      <c r="J628" s="13"/>
      <c r="K628" s="13"/>
      <c r="L628" s="186"/>
      <c r="M628" s="191"/>
      <c r="N628" s="192"/>
      <c r="O628" s="192"/>
      <c r="P628" s="192"/>
      <c r="Q628" s="192"/>
      <c r="R628" s="192"/>
      <c r="S628" s="192"/>
      <c r="T628" s="19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88" t="s">
        <v>139</v>
      </c>
      <c r="AU628" s="188" t="s">
        <v>86</v>
      </c>
      <c r="AV628" s="13" t="s">
        <v>84</v>
      </c>
      <c r="AW628" s="13" t="s">
        <v>32</v>
      </c>
      <c r="AX628" s="13" t="s">
        <v>76</v>
      </c>
      <c r="AY628" s="188" t="s">
        <v>130</v>
      </c>
    </row>
    <row r="629" s="14" customFormat="1">
      <c r="A629" s="14"/>
      <c r="B629" s="194"/>
      <c r="C629" s="14"/>
      <c r="D629" s="187" t="s">
        <v>139</v>
      </c>
      <c r="E629" s="195" t="s">
        <v>1</v>
      </c>
      <c r="F629" s="196" t="s">
        <v>620</v>
      </c>
      <c r="G629" s="14"/>
      <c r="H629" s="197">
        <v>18.920000000000002</v>
      </c>
      <c r="I629" s="198"/>
      <c r="J629" s="14"/>
      <c r="K629" s="14"/>
      <c r="L629" s="194"/>
      <c r="M629" s="199"/>
      <c r="N629" s="200"/>
      <c r="O629" s="200"/>
      <c r="P629" s="200"/>
      <c r="Q629" s="200"/>
      <c r="R629" s="200"/>
      <c r="S629" s="200"/>
      <c r="T629" s="201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195" t="s">
        <v>139</v>
      </c>
      <c r="AU629" s="195" t="s">
        <v>86</v>
      </c>
      <c r="AV629" s="14" t="s">
        <v>86</v>
      </c>
      <c r="AW629" s="14" t="s">
        <v>32</v>
      </c>
      <c r="AX629" s="14" t="s">
        <v>76</v>
      </c>
      <c r="AY629" s="195" t="s">
        <v>130</v>
      </c>
    </row>
    <row r="630" s="14" customFormat="1">
      <c r="A630" s="14"/>
      <c r="B630" s="194"/>
      <c r="C630" s="14"/>
      <c r="D630" s="187" t="s">
        <v>139</v>
      </c>
      <c r="E630" s="195" t="s">
        <v>1</v>
      </c>
      <c r="F630" s="196" t="s">
        <v>621</v>
      </c>
      <c r="G630" s="14"/>
      <c r="H630" s="197">
        <v>24.32</v>
      </c>
      <c r="I630" s="198"/>
      <c r="J630" s="14"/>
      <c r="K630" s="14"/>
      <c r="L630" s="194"/>
      <c r="M630" s="199"/>
      <c r="N630" s="200"/>
      <c r="O630" s="200"/>
      <c r="P630" s="200"/>
      <c r="Q630" s="200"/>
      <c r="R630" s="200"/>
      <c r="S630" s="200"/>
      <c r="T630" s="201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195" t="s">
        <v>139</v>
      </c>
      <c r="AU630" s="195" t="s">
        <v>86</v>
      </c>
      <c r="AV630" s="14" t="s">
        <v>86</v>
      </c>
      <c r="AW630" s="14" t="s">
        <v>32</v>
      </c>
      <c r="AX630" s="14" t="s">
        <v>76</v>
      </c>
      <c r="AY630" s="195" t="s">
        <v>130</v>
      </c>
    </row>
    <row r="631" s="13" customFormat="1">
      <c r="A631" s="13"/>
      <c r="B631" s="186"/>
      <c r="C631" s="13"/>
      <c r="D631" s="187" t="s">
        <v>139</v>
      </c>
      <c r="E631" s="188" t="s">
        <v>1</v>
      </c>
      <c r="F631" s="189" t="s">
        <v>148</v>
      </c>
      <c r="G631" s="13"/>
      <c r="H631" s="188" t="s">
        <v>1</v>
      </c>
      <c r="I631" s="190"/>
      <c r="J631" s="13"/>
      <c r="K631" s="13"/>
      <c r="L631" s="186"/>
      <c r="M631" s="191"/>
      <c r="N631" s="192"/>
      <c r="O631" s="192"/>
      <c r="P631" s="192"/>
      <c r="Q631" s="192"/>
      <c r="R631" s="192"/>
      <c r="S631" s="192"/>
      <c r="T631" s="19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88" t="s">
        <v>139</v>
      </c>
      <c r="AU631" s="188" t="s">
        <v>86</v>
      </c>
      <c r="AV631" s="13" t="s">
        <v>84</v>
      </c>
      <c r="AW631" s="13" t="s">
        <v>32</v>
      </c>
      <c r="AX631" s="13" t="s">
        <v>76</v>
      </c>
      <c r="AY631" s="188" t="s">
        <v>130</v>
      </c>
    </row>
    <row r="632" s="14" customFormat="1">
      <c r="A632" s="14"/>
      <c r="B632" s="194"/>
      <c r="C632" s="14"/>
      <c r="D632" s="187" t="s">
        <v>139</v>
      </c>
      <c r="E632" s="195" t="s">
        <v>1</v>
      </c>
      <c r="F632" s="196" t="s">
        <v>622</v>
      </c>
      <c r="G632" s="14"/>
      <c r="H632" s="197">
        <v>-3.3330000000000002</v>
      </c>
      <c r="I632" s="198"/>
      <c r="J632" s="14"/>
      <c r="K632" s="14"/>
      <c r="L632" s="194"/>
      <c r="M632" s="199"/>
      <c r="N632" s="200"/>
      <c r="O632" s="200"/>
      <c r="P632" s="200"/>
      <c r="Q632" s="200"/>
      <c r="R632" s="200"/>
      <c r="S632" s="200"/>
      <c r="T632" s="201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195" t="s">
        <v>139</v>
      </c>
      <c r="AU632" s="195" t="s">
        <v>86</v>
      </c>
      <c r="AV632" s="14" t="s">
        <v>86</v>
      </c>
      <c r="AW632" s="14" t="s">
        <v>32</v>
      </c>
      <c r="AX632" s="14" t="s">
        <v>76</v>
      </c>
      <c r="AY632" s="195" t="s">
        <v>130</v>
      </c>
    </row>
    <row r="633" s="14" customFormat="1">
      <c r="A633" s="14"/>
      <c r="B633" s="194"/>
      <c r="C633" s="14"/>
      <c r="D633" s="187" t="s">
        <v>139</v>
      </c>
      <c r="E633" s="195" t="s">
        <v>1</v>
      </c>
      <c r="F633" s="196" t="s">
        <v>623</v>
      </c>
      <c r="G633" s="14"/>
      <c r="H633" s="197">
        <v>-5.4539999999999997</v>
      </c>
      <c r="I633" s="198"/>
      <c r="J633" s="14"/>
      <c r="K633" s="14"/>
      <c r="L633" s="194"/>
      <c r="M633" s="199"/>
      <c r="N633" s="200"/>
      <c r="O633" s="200"/>
      <c r="P633" s="200"/>
      <c r="Q633" s="200"/>
      <c r="R633" s="200"/>
      <c r="S633" s="200"/>
      <c r="T633" s="201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195" t="s">
        <v>139</v>
      </c>
      <c r="AU633" s="195" t="s">
        <v>86</v>
      </c>
      <c r="AV633" s="14" t="s">
        <v>86</v>
      </c>
      <c r="AW633" s="14" t="s">
        <v>32</v>
      </c>
      <c r="AX633" s="14" t="s">
        <v>76</v>
      </c>
      <c r="AY633" s="195" t="s">
        <v>130</v>
      </c>
    </row>
    <row r="634" s="13" customFormat="1">
      <c r="A634" s="13"/>
      <c r="B634" s="186"/>
      <c r="C634" s="13"/>
      <c r="D634" s="187" t="s">
        <v>139</v>
      </c>
      <c r="E634" s="188" t="s">
        <v>1</v>
      </c>
      <c r="F634" s="189" t="s">
        <v>619</v>
      </c>
      <c r="G634" s="13"/>
      <c r="H634" s="188" t="s">
        <v>1</v>
      </c>
      <c r="I634" s="190"/>
      <c r="J634" s="13"/>
      <c r="K634" s="13"/>
      <c r="L634" s="186"/>
      <c r="M634" s="191"/>
      <c r="N634" s="192"/>
      <c r="O634" s="192"/>
      <c r="P634" s="192"/>
      <c r="Q634" s="192"/>
      <c r="R634" s="192"/>
      <c r="S634" s="192"/>
      <c r="T634" s="19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188" t="s">
        <v>139</v>
      </c>
      <c r="AU634" s="188" t="s">
        <v>86</v>
      </c>
      <c r="AV634" s="13" t="s">
        <v>84</v>
      </c>
      <c r="AW634" s="13" t="s">
        <v>32</v>
      </c>
      <c r="AX634" s="13" t="s">
        <v>76</v>
      </c>
      <c r="AY634" s="188" t="s">
        <v>130</v>
      </c>
    </row>
    <row r="635" s="14" customFormat="1">
      <c r="A635" s="14"/>
      <c r="B635" s="194"/>
      <c r="C635" s="14"/>
      <c r="D635" s="187" t="s">
        <v>139</v>
      </c>
      <c r="E635" s="195" t="s">
        <v>1</v>
      </c>
      <c r="F635" s="196" t="s">
        <v>203</v>
      </c>
      <c r="G635" s="14"/>
      <c r="H635" s="197">
        <v>6.9000000000000004</v>
      </c>
      <c r="I635" s="198"/>
      <c r="J635" s="14"/>
      <c r="K635" s="14"/>
      <c r="L635" s="194"/>
      <c r="M635" s="199"/>
      <c r="N635" s="200"/>
      <c r="O635" s="200"/>
      <c r="P635" s="200"/>
      <c r="Q635" s="200"/>
      <c r="R635" s="200"/>
      <c r="S635" s="200"/>
      <c r="T635" s="201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195" t="s">
        <v>139</v>
      </c>
      <c r="AU635" s="195" t="s">
        <v>86</v>
      </c>
      <c r="AV635" s="14" t="s">
        <v>86</v>
      </c>
      <c r="AW635" s="14" t="s">
        <v>32</v>
      </c>
      <c r="AX635" s="14" t="s">
        <v>76</v>
      </c>
      <c r="AY635" s="195" t="s">
        <v>130</v>
      </c>
    </row>
    <row r="636" s="13" customFormat="1">
      <c r="A636" s="13"/>
      <c r="B636" s="186"/>
      <c r="C636" s="13"/>
      <c r="D636" s="187" t="s">
        <v>139</v>
      </c>
      <c r="E636" s="188" t="s">
        <v>1</v>
      </c>
      <c r="F636" s="189" t="s">
        <v>170</v>
      </c>
      <c r="G636" s="13"/>
      <c r="H636" s="188" t="s">
        <v>1</v>
      </c>
      <c r="I636" s="190"/>
      <c r="J636" s="13"/>
      <c r="K636" s="13"/>
      <c r="L636" s="186"/>
      <c r="M636" s="191"/>
      <c r="N636" s="192"/>
      <c r="O636" s="192"/>
      <c r="P636" s="192"/>
      <c r="Q636" s="192"/>
      <c r="R636" s="192"/>
      <c r="S636" s="192"/>
      <c r="T636" s="19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88" t="s">
        <v>139</v>
      </c>
      <c r="AU636" s="188" t="s">
        <v>86</v>
      </c>
      <c r="AV636" s="13" t="s">
        <v>84</v>
      </c>
      <c r="AW636" s="13" t="s">
        <v>32</v>
      </c>
      <c r="AX636" s="13" t="s">
        <v>76</v>
      </c>
      <c r="AY636" s="188" t="s">
        <v>130</v>
      </c>
    </row>
    <row r="637" s="14" customFormat="1">
      <c r="A637" s="14"/>
      <c r="B637" s="194"/>
      <c r="C637" s="14"/>
      <c r="D637" s="187" t="s">
        <v>139</v>
      </c>
      <c r="E637" s="195" t="s">
        <v>1</v>
      </c>
      <c r="F637" s="196" t="s">
        <v>624</v>
      </c>
      <c r="G637" s="14"/>
      <c r="H637" s="197">
        <v>10.025</v>
      </c>
      <c r="I637" s="198"/>
      <c r="J637" s="14"/>
      <c r="K637" s="14"/>
      <c r="L637" s="194"/>
      <c r="M637" s="199"/>
      <c r="N637" s="200"/>
      <c r="O637" s="200"/>
      <c r="P637" s="200"/>
      <c r="Q637" s="200"/>
      <c r="R637" s="200"/>
      <c r="S637" s="200"/>
      <c r="T637" s="201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195" t="s">
        <v>139</v>
      </c>
      <c r="AU637" s="195" t="s">
        <v>86</v>
      </c>
      <c r="AV637" s="14" t="s">
        <v>86</v>
      </c>
      <c r="AW637" s="14" t="s">
        <v>32</v>
      </c>
      <c r="AX637" s="14" t="s">
        <v>76</v>
      </c>
      <c r="AY637" s="195" t="s">
        <v>130</v>
      </c>
    </row>
    <row r="638" s="14" customFormat="1">
      <c r="A638" s="14"/>
      <c r="B638" s="194"/>
      <c r="C638" s="14"/>
      <c r="D638" s="187" t="s">
        <v>139</v>
      </c>
      <c r="E638" s="195" t="s">
        <v>1</v>
      </c>
      <c r="F638" s="196" t="s">
        <v>625</v>
      </c>
      <c r="G638" s="14"/>
      <c r="H638" s="197">
        <v>3.5499999999999998</v>
      </c>
      <c r="I638" s="198"/>
      <c r="J638" s="14"/>
      <c r="K638" s="14"/>
      <c r="L638" s="194"/>
      <c r="M638" s="199"/>
      <c r="N638" s="200"/>
      <c r="O638" s="200"/>
      <c r="P638" s="200"/>
      <c r="Q638" s="200"/>
      <c r="R638" s="200"/>
      <c r="S638" s="200"/>
      <c r="T638" s="201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5" t="s">
        <v>139</v>
      </c>
      <c r="AU638" s="195" t="s">
        <v>86</v>
      </c>
      <c r="AV638" s="14" t="s">
        <v>86</v>
      </c>
      <c r="AW638" s="14" t="s">
        <v>32</v>
      </c>
      <c r="AX638" s="14" t="s">
        <v>76</v>
      </c>
      <c r="AY638" s="195" t="s">
        <v>130</v>
      </c>
    </row>
    <row r="639" s="14" customFormat="1">
      <c r="A639" s="14"/>
      <c r="B639" s="194"/>
      <c r="C639" s="14"/>
      <c r="D639" s="187" t="s">
        <v>139</v>
      </c>
      <c r="E639" s="195" t="s">
        <v>1</v>
      </c>
      <c r="F639" s="196" t="s">
        <v>626</v>
      </c>
      <c r="G639" s="14"/>
      <c r="H639" s="197">
        <v>5.7119999999999997</v>
      </c>
      <c r="I639" s="198"/>
      <c r="J639" s="14"/>
      <c r="K639" s="14"/>
      <c r="L639" s="194"/>
      <c r="M639" s="199"/>
      <c r="N639" s="200"/>
      <c r="O639" s="200"/>
      <c r="P639" s="200"/>
      <c r="Q639" s="200"/>
      <c r="R639" s="200"/>
      <c r="S639" s="200"/>
      <c r="T639" s="201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195" t="s">
        <v>139</v>
      </c>
      <c r="AU639" s="195" t="s">
        <v>86</v>
      </c>
      <c r="AV639" s="14" t="s">
        <v>86</v>
      </c>
      <c r="AW639" s="14" t="s">
        <v>32</v>
      </c>
      <c r="AX639" s="14" t="s">
        <v>76</v>
      </c>
      <c r="AY639" s="195" t="s">
        <v>130</v>
      </c>
    </row>
    <row r="640" s="14" customFormat="1">
      <c r="A640" s="14"/>
      <c r="B640" s="194"/>
      <c r="C640" s="14"/>
      <c r="D640" s="187" t="s">
        <v>139</v>
      </c>
      <c r="E640" s="195" t="s">
        <v>1</v>
      </c>
      <c r="F640" s="196" t="s">
        <v>627</v>
      </c>
      <c r="G640" s="14"/>
      <c r="H640" s="197">
        <v>1.8799999999999999</v>
      </c>
      <c r="I640" s="198"/>
      <c r="J640" s="14"/>
      <c r="K640" s="14"/>
      <c r="L640" s="194"/>
      <c r="M640" s="199"/>
      <c r="N640" s="200"/>
      <c r="O640" s="200"/>
      <c r="P640" s="200"/>
      <c r="Q640" s="200"/>
      <c r="R640" s="200"/>
      <c r="S640" s="200"/>
      <c r="T640" s="201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195" t="s">
        <v>139</v>
      </c>
      <c r="AU640" s="195" t="s">
        <v>86</v>
      </c>
      <c r="AV640" s="14" t="s">
        <v>86</v>
      </c>
      <c r="AW640" s="14" t="s">
        <v>32</v>
      </c>
      <c r="AX640" s="14" t="s">
        <v>76</v>
      </c>
      <c r="AY640" s="195" t="s">
        <v>130</v>
      </c>
    </row>
    <row r="641" s="14" customFormat="1">
      <c r="A641" s="14"/>
      <c r="B641" s="194"/>
      <c r="C641" s="14"/>
      <c r="D641" s="187" t="s">
        <v>139</v>
      </c>
      <c r="E641" s="195" t="s">
        <v>1</v>
      </c>
      <c r="F641" s="196" t="s">
        <v>628</v>
      </c>
      <c r="G641" s="14"/>
      <c r="H641" s="197">
        <v>3.8220000000000001</v>
      </c>
      <c r="I641" s="198"/>
      <c r="J641" s="14"/>
      <c r="K641" s="14"/>
      <c r="L641" s="194"/>
      <c r="M641" s="199"/>
      <c r="N641" s="200"/>
      <c r="O641" s="200"/>
      <c r="P641" s="200"/>
      <c r="Q641" s="200"/>
      <c r="R641" s="200"/>
      <c r="S641" s="200"/>
      <c r="T641" s="201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195" t="s">
        <v>139</v>
      </c>
      <c r="AU641" s="195" t="s">
        <v>86</v>
      </c>
      <c r="AV641" s="14" t="s">
        <v>86</v>
      </c>
      <c r="AW641" s="14" t="s">
        <v>32</v>
      </c>
      <c r="AX641" s="14" t="s">
        <v>76</v>
      </c>
      <c r="AY641" s="195" t="s">
        <v>130</v>
      </c>
    </row>
    <row r="642" s="13" customFormat="1">
      <c r="A642" s="13"/>
      <c r="B642" s="186"/>
      <c r="C642" s="13"/>
      <c r="D642" s="187" t="s">
        <v>139</v>
      </c>
      <c r="E642" s="188" t="s">
        <v>1</v>
      </c>
      <c r="F642" s="189" t="s">
        <v>629</v>
      </c>
      <c r="G642" s="13"/>
      <c r="H642" s="188" t="s">
        <v>1</v>
      </c>
      <c r="I642" s="190"/>
      <c r="J642" s="13"/>
      <c r="K642" s="13"/>
      <c r="L642" s="186"/>
      <c r="M642" s="191"/>
      <c r="N642" s="192"/>
      <c r="O642" s="192"/>
      <c r="P642" s="192"/>
      <c r="Q642" s="192"/>
      <c r="R642" s="192"/>
      <c r="S642" s="192"/>
      <c r="T642" s="19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188" t="s">
        <v>139</v>
      </c>
      <c r="AU642" s="188" t="s">
        <v>86</v>
      </c>
      <c r="AV642" s="13" t="s">
        <v>84</v>
      </c>
      <c r="AW642" s="13" t="s">
        <v>32</v>
      </c>
      <c r="AX642" s="13" t="s">
        <v>76</v>
      </c>
      <c r="AY642" s="188" t="s">
        <v>130</v>
      </c>
    </row>
    <row r="643" s="14" customFormat="1">
      <c r="A643" s="14"/>
      <c r="B643" s="194"/>
      <c r="C643" s="14"/>
      <c r="D643" s="187" t="s">
        <v>139</v>
      </c>
      <c r="E643" s="195" t="s">
        <v>1</v>
      </c>
      <c r="F643" s="196" t="s">
        <v>630</v>
      </c>
      <c r="G643" s="14"/>
      <c r="H643" s="197">
        <v>0.191</v>
      </c>
      <c r="I643" s="198"/>
      <c r="J643" s="14"/>
      <c r="K643" s="14"/>
      <c r="L643" s="194"/>
      <c r="M643" s="199"/>
      <c r="N643" s="200"/>
      <c r="O643" s="200"/>
      <c r="P643" s="200"/>
      <c r="Q643" s="200"/>
      <c r="R643" s="200"/>
      <c r="S643" s="200"/>
      <c r="T643" s="201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195" t="s">
        <v>139</v>
      </c>
      <c r="AU643" s="195" t="s">
        <v>86</v>
      </c>
      <c r="AV643" s="14" t="s">
        <v>86</v>
      </c>
      <c r="AW643" s="14" t="s">
        <v>32</v>
      </c>
      <c r="AX643" s="14" t="s">
        <v>76</v>
      </c>
      <c r="AY643" s="195" t="s">
        <v>130</v>
      </c>
    </row>
    <row r="644" s="14" customFormat="1">
      <c r="A644" s="14"/>
      <c r="B644" s="194"/>
      <c r="C644" s="14"/>
      <c r="D644" s="187" t="s">
        <v>139</v>
      </c>
      <c r="E644" s="195" t="s">
        <v>1</v>
      </c>
      <c r="F644" s="196" t="s">
        <v>631</v>
      </c>
      <c r="G644" s="14"/>
      <c r="H644" s="197">
        <v>0.73499999999999999</v>
      </c>
      <c r="I644" s="198"/>
      <c r="J644" s="14"/>
      <c r="K644" s="14"/>
      <c r="L644" s="194"/>
      <c r="M644" s="199"/>
      <c r="N644" s="200"/>
      <c r="O644" s="200"/>
      <c r="P644" s="200"/>
      <c r="Q644" s="200"/>
      <c r="R644" s="200"/>
      <c r="S644" s="200"/>
      <c r="T644" s="201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195" t="s">
        <v>139</v>
      </c>
      <c r="AU644" s="195" t="s">
        <v>86</v>
      </c>
      <c r="AV644" s="14" t="s">
        <v>86</v>
      </c>
      <c r="AW644" s="14" t="s">
        <v>32</v>
      </c>
      <c r="AX644" s="14" t="s">
        <v>76</v>
      </c>
      <c r="AY644" s="195" t="s">
        <v>130</v>
      </c>
    </row>
    <row r="645" s="13" customFormat="1">
      <c r="A645" s="13"/>
      <c r="B645" s="186"/>
      <c r="C645" s="13"/>
      <c r="D645" s="187" t="s">
        <v>139</v>
      </c>
      <c r="E645" s="188" t="s">
        <v>1</v>
      </c>
      <c r="F645" s="189" t="s">
        <v>148</v>
      </c>
      <c r="G645" s="13"/>
      <c r="H645" s="188" t="s">
        <v>1</v>
      </c>
      <c r="I645" s="190"/>
      <c r="J645" s="13"/>
      <c r="K645" s="13"/>
      <c r="L645" s="186"/>
      <c r="M645" s="191"/>
      <c r="N645" s="192"/>
      <c r="O645" s="192"/>
      <c r="P645" s="192"/>
      <c r="Q645" s="192"/>
      <c r="R645" s="192"/>
      <c r="S645" s="192"/>
      <c r="T645" s="19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88" t="s">
        <v>139</v>
      </c>
      <c r="AU645" s="188" t="s">
        <v>86</v>
      </c>
      <c r="AV645" s="13" t="s">
        <v>84</v>
      </c>
      <c r="AW645" s="13" t="s">
        <v>32</v>
      </c>
      <c r="AX645" s="13" t="s">
        <v>76</v>
      </c>
      <c r="AY645" s="188" t="s">
        <v>130</v>
      </c>
    </row>
    <row r="646" s="14" customFormat="1">
      <c r="A646" s="14"/>
      <c r="B646" s="194"/>
      <c r="C646" s="14"/>
      <c r="D646" s="187" t="s">
        <v>139</v>
      </c>
      <c r="E646" s="195" t="s">
        <v>1</v>
      </c>
      <c r="F646" s="196" t="s">
        <v>632</v>
      </c>
      <c r="G646" s="14"/>
      <c r="H646" s="197">
        <v>-1.125</v>
      </c>
      <c r="I646" s="198"/>
      <c r="J646" s="14"/>
      <c r="K646" s="14"/>
      <c r="L646" s="194"/>
      <c r="M646" s="199"/>
      <c r="N646" s="200"/>
      <c r="O646" s="200"/>
      <c r="P646" s="200"/>
      <c r="Q646" s="200"/>
      <c r="R646" s="200"/>
      <c r="S646" s="200"/>
      <c r="T646" s="201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195" t="s">
        <v>139</v>
      </c>
      <c r="AU646" s="195" t="s">
        <v>86</v>
      </c>
      <c r="AV646" s="14" t="s">
        <v>86</v>
      </c>
      <c r="AW646" s="14" t="s">
        <v>32</v>
      </c>
      <c r="AX646" s="14" t="s">
        <v>76</v>
      </c>
      <c r="AY646" s="195" t="s">
        <v>130</v>
      </c>
    </row>
    <row r="647" s="14" customFormat="1">
      <c r="A647" s="14"/>
      <c r="B647" s="194"/>
      <c r="C647" s="14"/>
      <c r="D647" s="187" t="s">
        <v>139</v>
      </c>
      <c r="E647" s="195" t="s">
        <v>1</v>
      </c>
      <c r="F647" s="196" t="s">
        <v>633</v>
      </c>
      <c r="G647" s="14"/>
      <c r="H647" s="197">
        <v>-0.108</v>
      </c>
      <c r="I647" s="198"/>
      <c r="J647" s="14"/>
      <c r="K647" s="14"/>
      <c r="L647" s="194"/>
      <c r="M647" s="199"/>
      <c r="N647" s="200"/>
      <c r="O647" s="200"/>
      <c r="P647" s="200"/>
      <c r="Q647" s="200"/>
      <c r="R647" s="200"/>
      <c r="S647" s="200"/>
      <c r="T647" s="201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195" t="s">
        <v>139</v>
      </c>
      <c r="AU647" s="195" t="s">
        <v>86</v>
      </c>
      <c r="AV647" s="14" t="s">
        <v>86</v>
      </c>
      <c r="AW647" s="14" t="s">
        <v>32</v>
      </c>
      <c r="AX647" s="14" t="s">
        <v>76</v>
      </c>
      <c r="AY647" s="195" t="s">
        <v>130</v>
      </c>
    </row>
    <row r="648" s="13" customFormat="1">
      <c r="A648" s="13"/>
      <c r="B648" s="186"/>
      <c r="C648" s="13"/>
      <c r="D648" s="187" t="s">
        <v>139</v>
      </c>
      <c r="E648" s="188" t="s">
        <v>1</v>
      </c>
      <c r="F648" s="189" t="s">
        <v>619</v>
      </c>
      <c r="G648" s="13"/>
      <c r="H648" s="188" t="s">
        <v>1</v>
      </c>
      <c r="I648" s="190"/>
      <c r="J648" s="13"/>
      <c r="K648" s="13"/>
      <c r="L648" s="186"/>
      <c r="M648" s="191"/>
      <c r="N648" s="192"/>
      <c r="O648" s="192"/>
      <c r="P648" s="192"/>
      <c r="Q648" s="192"/>
      <c r="R648" s="192"/>
      <c r="S648" s="192"/>
      <c r="T648" s="19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88" t="s">
        <v>139</v>
      </c>
      <c r="AU648" s="188" t="s">
        <v>86</v>
      </c>
      <c r="AV648" s="13" t="s">
        <v>84</v>
      </c>
      <c r="AW648" s="13" t="s">
        <v>32</v>
      </c>
      <c r="AX648" s="13" t="s">
        <v>76</v>
      </c>
      <c r="AY648" s="188" t="s">
        <v>130</v>
      </c>
    </row>
    <row r="649" s="14" customFormat="1">
      <c r="A649" s="14"/>
      <c r="B649" s="194"/>
      <c r="C649" s="14"/>
      <c r="D649" s="187" t="s">
        <v>139</v>
      </c>
      <c r="E649" s="195" t="s">
        <v>1</v>
      </c>
      <c r="F649" s="196" t="s">
        <v>487</v>
      </c>
      <c r="G649" s="14"/>
      <c r="H649" s="197">
        <v>9.5</v>
      </c>
      <c r="I649" s="198"/>
      <c r="J649" s="14"/>
      <c r="K649" s="14"/>
      <c r="L649" s="194"/>
      <c r="M649" s="199"/>
      <c r="N649" s="200"/>
      <c r="O649" s="200"/>
      <c r="P649" s="200"/>
      <c r="Q649" s="200"/>
      <c r="R649" s="200"/>
      <c r="S649" s="200"/>
      <c r="T649" s="201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195" t="s">
        <v>139</v>
      </c>
      <c r="AU649" s="195" t="s">
        <v>86</v>
      </c>
      <c r="AV649" s="14" t="s">
        <v>86</v>
      </c>
      <c r="AW649" s="14" t="s">
        <v>32</v>
      </c>
      <c r="AX649" s="14" t="s">
        <v>76</v>
      </c>
      <c r="AY649" s="195" t="s">
        <v>130</v>
      </c>
    </row>
    <row r="650" s="13" customFormat="1">
      <c r="A650" s="13"/>
      <c r="B650" s="186"/>
      <c r="C650" s="13"/>
      <c r="D650" s="187" t="s">
        <v>139</v>
      </c>
      <c r="E650" s="188" t="s">
        <v>1</v>
      </c>
      <c r="F650" s="189" t="s">
        <v>327</v>
      </c>
      <c r="G650" s="13"/>
      <c r="H650" s="188" t="s">
        <v>1</v>
      </c>
      <c r="I650" s="190"/>
      <c r="J650" s="13"/>
      <c r="K650" s="13"/>
      <c r="L650" s="186"/>
      <c r="M650" s="191"/>
      <c r="N650" s="192"/>
      <c r="O650" s="192"/>
      <c r="P650" s="192"/>
      <c r="Q650" s="192"/>
      <c r="R650" s="192"/>
      <c r="S650" s="192"/>
      <c r="T650" s="19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88" t="s">
        <v>139</v>
      </c>
      <c r="AU650" s="188" t="s">
        <v>86</v>
      </c>
      <c r="AV650" s="13" t="s">
        <v>84</v>
      </c>
      <c r="AW650" s="13" t="s">
        <v>32</v>
      </c>
      <c r="AX650" s="13" t="s">
        <v>76</v>
      </c>
      <c r="AY650" s="188" t="s">
        <v>130</v>
      </c>
    </row>
    <row r="651" s="14" customFormat="1">
      <c r="A651" s="14"/>
      <c r="B651" s="194"/>
      <c r="C651" s="14"/>
      <c r="D651" s="187" t="s">
        <v>139</v>
      </c>
      <c r="E651" s="195" t="s">
        <v>1</v>
      </c>
      <c r="F651" s="196" t="s">
        <v>634</v>
      </c>
      <c r="G651" s="14"/>
      <c r="H651" s="197">
        <v>2.875</v>
      </c>
      <c r="I651" s="198"/>
      <c r="J651" s="14"/>
      <c r="K651" s="14"/>
      <c r="L651" s="194"/>
      <c r="M651" s="199"/>
      <c r="N651" s="200"/>
      <c r="O651" s="200"/>
      <c r="P651" s="200"/>
      <c r="Q651" s="200"/>
      <c r="R651" s="200"/>
      <c r="S651" s="200"/>
      <c r="T651" s="201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195" t="s">
        <v>139</v>
      </c>
      <c r="AU651" s="195" t="s">
        <v>86</v>
      </c>
      <c r="AV651" s="14" t="s">
        <v>86</v>
      </c>
      <c r="AW651" s="14" t="s">
        <v>32</v>
      </c>
      <c r="AX651" s="14" t="s">
        <v>76</v>
      </c>
      <c r="AY651" s="195" t="s">
        <v>130</v>
      </c>
    </row>
    <row r="652" s="14" customFormat="1">
      <c r="A652" s="14"/>
      <c r="B652" s="194"/>
      <c r="C652" s="14"/>
      <c r="D652" s="187" t="s">
        <v>139</v>
      </c>
      <c r="E652" s="195" t="s">
        <v>1</v>
      </c>
      <c r="F652" s="196" t="s">
        <v>635</v>
      </c>
      <c r="G652" s="14"/>
      <c r="H652" s="197">
        <v>2.113</v>
      </c>
      <c r="I652" s="198"/>
      <c r="J652" s="14"/>
      <c r="K652" s="14"/>
      <c r="L652" s="194"/>
      <c r="M652" s="199"/>
      <c r="N652" s="200"/>
      <c r="O652" s="200"/>
      <c r="P652" s="200"/>
      <c r="Q652" s="200"/>
      <c r="R652" s="200"/>
      <c r="S652" s="200"/>
      <c r="T652" s="201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195" t="s">
        <v>139</v>
      </c>
      <c r="AU652" s="195" t="s">
        <v>86</v>
      </c>
      <c r="AV652" s="14" t="s">
        <v>86</v>
      </c>
      <c r="AW652" s="14" t="s">
        <v>32</v>
      </c>
      <c r="AX652" s="14" t="s">
        <v>76</v>
      </c>
      <c r="AY652" s="195" t="s">
        <v>130</v>
      </c>
    </row>
    <row r="653" s="13" customFormat="1">
      <c r="A653" s="13"/>
      <c r="B653" s="186"/>
      <c r="C653" s="13"/>
      <c r="D653" s="187" t="s">
        <v>139</v>
      </c>
      <c r="E653" s="188" t="s">
        <v>1</v>
      </c>
      <c r="F653" s="189" t="s">
        <v>629</v>
      </c>
      <c r="G653" s="13"/>
      <c r="H653" s="188" t="s">
        <v>1</v>
      </c>
      <c r="I653" s="190"/>
      <c r="J653" s="13"/>
      <c r="K653" s="13"/>
      <c r="L653" s="186"/>
      <c r="M653" s="191"/>
      <c r="N653" s="192"/>
      <c r="O653" s="192"/>
      <c r="P653" s="192"/>
      <c r="Q653" s="192"/>
      <c r="R653" s="192"/>
      <c r="S653" s="192"/>
      <c r="T653" s="19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88" t="s">
        <v>139</v>
      </c>
      <c r="AU653" s="188" t="s">
        <v>86</v>
      </c>
      <c r="AV653" s="13" t="s">
        <v>84</v>
      </c>
      <c r="AW653" s="13" t="s">
        <v>32</v>
      </c>
      <c r="AX653" s="13" t="s">
        <v>76</v>
      </c>
      <c r="AY653" s="188" t="s">
        <v>130</v>
      </c>
    </row>
    <row r="654" s="14" customFormat="1">
      <c r="A654" s="14"/>
      <c r="B654" s="194"/>
      <c r="C654" s="14"/>
      <c r="D654" s="187" t="s">
        <v>139</v>
      </c>
      <c r="E654" s="195" t="s">
        <v>1</v>
      </c>
      <c r="F654" s="196" t="s">
        <v>630</v>
      </c>
      <c r="G654" s="14"/>
      <c r="H654" s="197">
        <v>0.191</v>
      </c>
      <c r="I654" s="198"/>
      <c r="J654" s="14"/>
      <c r="K654" s="14"/>
      <c r="L654" s="194"/>
      <c r="M654" s="199"/>
      <c r="N654" s="200"/>
      <c r="O654" s="200"/>
      <c r="P654" s="200"/>
      <c r="Q654" s="200"/>
      <c r="R654" s="200"/>
      <c r="S654" s="200"/>
      <c r="T654" s="201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195" t="s">
        <v>139</v>
      </c>
      <c r="AU654" s="195" t="s">
        <v>86</v>
      </c>
      <c r="AV654" s="14" t="s">
        <v>86</v>
      </c>
      <c r="AW654" s="14" t="s">
        <v>32</v>
      </c>
      <c r="AX654" s="14" t="s">
        <v>76</v>
      </c>
      <c r="AY654" s="195" t="s">
        <v>130</v>
      </c>
    </row>
    <row r="655" s="14" customFormat="1">
      <c r="A655" s="14"/>
      <c r="B655" s="194"/>
      <c r="C655" s="14"/>
      <c r="D655" s="187" t="s">
        <v>139</v>
      </c>
      <c r="E655" s="195" t="s">
        <v>1</v>
      </c>
      <c r="F655" s="196" t="s">
        <v>631</v>
      </c>
      <c r="G655" s="14"/>
      <c r="H655" s="197">
        <v>0.73499999999999999</v>
      </c>
      <c r="I655" s="198"/>
      <c r="J655" s="14"/>
      <c r="K655" s="14"/>
      <c r="L655" s="194"/>
      <c r="M655" s="199"/>
      <c r="N655" s="200"/>
      <c r="O655" s="200"/>
      <c r="P655" s="200"/>
      <c r="Q655" s="200"/>
      <c r="R655" s="200"/>
      <c r="S655" s="200"/>
      <c r="T655" s="201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195" t="s">
        <v>139</v>
      </c>
      <c r="AU655" s="195" t="s">
        <v>86</v>
      </c>
      <c r="AV655" s="14" t="s">
        <v>86</v>
      </c>
      <c r="AW655" s="14" t="s">
        <v>32</v>
      </c>
      <c r="AX655" s="14" t="s">
        <v>76</v>
      </c>
      <c r="AY655" s="195" t="s">
        <v>130</v>
      </c>
    </row>
    <row r="656" s="13" customFormat="1">
      <c r="A656" s="13"/>
      <c r="B656" s="186"/>
      <c r="C656" s="13"/>
      <c r="D656" s="187" t="s">
        <v>139</v>
      </c>
      <c r="E656" s="188" t="s">
        <v>1</v>
      </c>
      <c r="F656" s="189" t="s">
        <v>619</v>
      </c>
      <c r="G656" s="13"/>
      <c r="H656" s="188" t="s">
        <v>1</v>
      </c>
      <c r="I656" s="190"/>
      <c r="J656" s="13"/>
      <c r="K656" s="13"/>
      <c r="L656" s="186"/>
      <c r="M656" s="191"/>
      <c r="N656" s="192"/>
      <c r="O656" s="192"/>
      <c r="P656" s="192"/>
      <c r="Q656" s="192"/>
      <c r="R656" s="192"/>
      <c r="S656" s="192"/>
      <c r="T656" s="19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88" t="s">
        <v>139</v>
      </c>
      <c r="AU656" s="188" t="s">
        <v>86</v>
      </c>
      <c r="AV656" s="13" t="s">
        <v>84</v>
      </c>
      <c r="AW656" s="13" t="s">
        <v>32</v>
      </c>
      <c r="AX656" s="13" t="s">
        <v>76</v>
      </c>
      <c r="AY656" s="188" t="s">
        <v>130</v>
      </c>
    </row>
    <row r="657" s="14" customFormat="1">
      <c r="A657" s="14"/>
      <c r="B657" s="194"/>
      <c r="C657" s="14"/>
      <c r="D657" s="187" t="s">
        <v>139</v>
      </c>
      <c r="E657" s="195" t="s">
        <v>1</v>
      </c>
      <c r="F657" s="196" t="s">
        <v>84</v>
      </c>
      <c r="G657" s="14"/>
      <c r="H657" s="197">
        <v>1</v>
      </c>
      <c r="I657" s="198"/>
      <c r="J657" s="14"/>
      <c r="K657" s="14"/>
      <c r="L657" s="194"/>
      <c r="M657" s="199"/>
      <c r="N657" s="200"/>
      <c r="O657" s="200"/>
      <c r="P657" s="200"/>
      <c r="Q657" s="200"/>
      <c r="R657" s="200"/>
      <c r="S657" s="200"/>
      <c r="T657" s="201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195" t="s">
        <v>139</v>
      </c>
      <c r="AU657" s="195" t="s">
        <v>86</v>
      </c>
      <c r="AV657" s="14" t="s">
        <v>86</v>
      </c>
      <c r="AW657" s="14" t="s">
        <v>32</v>
      </c>
      <c r="AX657" s="14" t="s">
        <v>76</v>
      </c>
      <c r="AY657" s="195" t="s">
        <v>130</v>
      </c>
    </row>
    <row r="658" s="15" customFormat="1">
      <c r="A658" s="15"/>
      <c r="B658" s="202"/>
      <c r="C658" s="15"/>
      <c r="D658" s="187" t="s">
        <v>139</v>
      </c>
      <c r="E658" s="203" t="s">
        <v>1</v>
      </c>
      <c r="F658" s="204" t="s">
        <v>143</v>
      </c>
      <c r="G658" s="15"/>
      <c r="H658" s="205">
        <v>104.746</v>
      </c>
      <c r="I658" s="206"/>
      <c r="J658" s="15"/>
      <c r="K658" s="15"/>
      <c r="L658" s="202"/>
      <c r="M658" s="207"/>
      <c r="N658" s="208"/>
      <c r="O658" s="208"/>
      <c r="P658" s="208"/>
      <c r="Q658" s="208"/>
      <c r="R658" s="208"/>
      <c r="S658" s="208"/>
      <c r="T658" s="209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03" t="s">
        <v>139</v>
      </c>
      <c r="AU658" s="203" t="s">
        <v>86</v>
      </c>
      <c r="AV658" s="15" t="s">
        <v>137</v>
      </c>
      <c r="AW658" s="15" t="s">
        <v>32</v>
      </c>
      <c r="AX658" s="15" t="s">
        <v>84</v>
      </c>
      <c r="AY658" s="203" t="s">
        <v>130</v>
      </c>
    </row>
    <row r="659" s="2" customFormat="1" ht="33" customHeight="1">
      <c r="A659" s="37"/>
      <c r="B659" s="171"/>
      <c r="C659" s="172" t="s">
        <v>636</v>
      </c>
      <c r="D659" s="172" t="s">
        <v>133</v>
      </c>
      <c r="E659" s="173" t="s">
        <v>637</v>
      </c>
      <c r="F659" s="174" t="s">
        <v>638</v>
      </c>
      <c r="G659" s="175" t="s">
        <v>136</v>
      </c>
      <c r="H659" s="176">
        <v>111.402</v>
      </c>
      <c r="I659" s="177"/>
      <c r="J659" s="178">
        <f>ROUND(I659*H659,2)</f>
        <v>0</v>
      </c>
      <c r="K659" s="179"/>
      <c r="L659" s="38"/>
      <c r="M659" s="180" t="s">
        <v>1</v>
      </c>
      <c r="N659" s="181" t="s">
        <v>41</v>
      </c>
      <c r="O659" s="76"/>
      <c r="P659" s="182">
        <f>O659*H659</f>
        <v>0</v>
      </c>
      <c r="Q659" s="182">
        <v>0.00021000000000000001</v>
      </c>
      <c r="R659" s="182">
        <f>Q659*H659</f>
        <v>0.023394420000000003</v>
      </c>
      <c r="S659" s="182">
        <v>0</v>
      </c>
      <c r="T659" s="183">
        <f>S659*H659</f>
        <v>0</v>
      </c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R659" s="184" t="s">
        <v>244</v>
      </c>
      <c r="AT659" s="184" t="s">
        <v>133</v>
      </c>
      <c r="AU659" s="184" t="s">
        <v>86</v>
      </c>
      <c r="AY659" s="18" t="s">
        <v>130</v>
      </c>
      <c r="BE659" s="185">
        <f>IF(N659="základní",J659,0)</f>
        <v>0</v>
      </c>
      <c r="BF659" s="185">
        <f>IF(N659="snížená",J659,0)</f>
        <v>0</v>
      </c>
      <c r="BG659" s="185">
        <f>IF(N659="zákl. přenesená",J659,0)</f>
        <v>0</v>
      </c>
      <c r="BH659" s="185">
        <f>IF(N659="sníž. přenesená",J659,0)</f>
        <v>0</v>
      </c>
      <c r="BI659" s="185">
        <f>IF(N659="nulová",J659,0)</f>
        <v>0</v>
      </c>
      <c r="BJ659" s="18" t="s">
        <v>84</v>
      </c>
      <c r="BK659" s="185">
        <f>ROUND(I659*H659,2)</f>
        <v>0</v>
      </c>
      <c r="BL659" s="18" t="s">
        <v>244</v>
      </c>
      <c r="BM659" s="184" t="s">
        <v>639</v>
      </c>
    </row>
    <row r="660" s="13" customFormat="1">
      <c r="A660" s="13"/>
      <c r="B660" s="186"/>
      <c r="C660" s="13"/>
      <c r="D660" s="187" t="s">
        <v>139</v>
      </c>
      <c r="E660" s="188" t="s">
        <v>1</v>
      </c>
      <c r="F660" s="189" t="s">
        <v>614</v>
      </c>
      <c r="G660" s="13"/>
      <c r="H660" s="188" t="s">
        <v>1</v>
      </c>
      <c r="I660" s="190"/>
      <c r="J660" s="13"/>
      <c r="K660" s="13"/>
      <c r="L660" s="186"/>
      <c r="M660" s="191"/>
      <c r="N660" s="192"/>
      <c r="O660" s="192"/>
      <c r="P660" s="192"/>
      <c r="Q660" s="192"/>
      <c r="R660" s="192"/>
      <c r="S660" s="192"/>
      <c r="T660" s="19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88" t="s">
        <v>139</v>
      </c>
      <c r="AU660" s="188" t="s">
        <v>86</v>
      </c>
      <c r="AV660" s="13" t="s">
        <v>84</v>
      </c>
      <c r="AW660" s="13" t="s">
        <v>32</v>
      </c>
      <c r="AX660" s="13" t="s">
        <v>76</v>
      </c>
      <c r="AY660" s="188" t="s">
        <v>130</v>
      </c>
    </row>
    <row r="661" s="14" customFormat="1">
      <c r="A661" s="14"/>
      <c r="B661" s="194"/>
      <c r="C661" s="14"/>
      <c r="D661" s="187" t="s">
        <v>139</v>
      </c>
      <c r="E661" s="195" t="s">
        <v>1</v>
      </c>
      <c r="F661" s="196" t="s">
        <v>615</v>
      </c>
      <c r="G661" s="14"/>
      <c r="H661" s="197">
        <v>16.68</v>
      </c>
      <c r="I661" s="198"/>
      <c r="J661" s="14"/>
      <c r="K661" s="14"/>
      <c r="L661" s="194"/>
      <c r="M661" s="199"/>
      <c r="N661" s="200"/>
      <c r="O661" s="200"/>
      <c r="P661" s="200"/>
      <c r="Q661" s="200"/>
      <c r="R661" s="200"/>
      <c r="S661" s="200"/>
      <c r="T661" s="201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95" t="s">
        <v>139</v>
      </c>
      <c r="AU661" s="195" t="s">
        <v>86</v>
      </c>
      <c r="AV661" s="14" t="s">
        <v>86</v>
      </c>
      <c r="AW661" s="14" t="s">
        <v>32</v>
      </c>
      <c r="AX661" s="14" t="s">
        <v>76</v>
      </c>
      <c r="AY661" s="195" t="s">
        <v>130</v>
      </c>
    </row>
    <row r="662" s="14" customFormat="1">
      <c r="A662" s="14"/>
      <c r="B662" s="194"/>
      <c r="C662" s="14"/>
      <c r="D662" s="187" t="s">
        <v>139</v>
      </c>
      <c r="E662" s="195" t="s">
        <v>1</v>
      </c>
      <c r="F662" s="196" t="s">
        <v>616</v>
      </c>
      <c r="G662" s="14"/>
      <c r="H662" s="197">
        <v>9.2799999999999994</v>
      </c>
      <c r="I662" s="198"/>
      <c r="J662" s="14"/>
      <c r="K662" s="14"/>
      <c r="L662" s="194"/>
      <c r="M662" s="199"/>
      <c r="N662" s="200"/>
      <c r="O662" s="200"/>
      <c r="P662" s="200"/>
      <c r="Q662" s="200"/>
      <c r="R662" s="200"/>
      <c r="S662" s="200"/>
      <c r="T662" s="201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195" t="s">
        <v>139</v>
      </c>
      <c r="AU662" s="195" t="s">
        <v>86</v>
      </c>
      <c r="AV662" s="14" t="s">
        <v>86</v>
      </c>
      <c r="AW662" s="14" t="s">
        <v>32</v>
      </c>
      <c r="AX662" s="14" t="s">
        <v>76</v>
      </c>
      <c r="AY662" s="195" t="s">
        <v>130</v>
      </c>
    </row>
    <row r="663" s="13" customFormat="1">
      <c r="A663" s="13"/>
      <c r="B663" s="186"/>
      <c r="C663" s="13"/>
      <c r="D663" s="187" t="s">
        <v>139</v>
      </c>
      <c r="E663" s="188" t="s">
        <v>1</v>
      </c>
      <c r="F663" s="189" t="s">
        <v>148</v>
      </c>
      <c r="G663" s="13"/>
      <c r="H663" s="188" t="s">
        <v>1</v>
      </c>
      <c r="I663" s="190"/>
      <c r="J663" s="13"/>
      <c r="K663" s="13"/>
      <c r="L663" s="186"/>
      <c r="M663" s="191"/>
      <c r="N663" s="192"/>
      <c r="O663" s="192"/>
      <c r="P663" s="192"/>
      <c r="Q663" s="192"/>
      <c r="R663" s="192"/>
      <c r="S663" s="192"/>
      <c r="T663" s="19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88" t="s">
        <v>139</v>
      </c>
      <c r="AU663" s="188" t="s">
        <v>86</v>
      </c>
      <c r="AV663" s="13" t="s">
        <v>84</v>
      </c>
      <c r="AW663" s="13" t="s">
        <v>32</v>
      </c>
      <c r="AX663" s="13" t="s">
        <v>76</v>
      </c>
      <c r="AY663" s="188" t="s">
        <v>130</v>
      </c>
    </row>
    <row r="664" s="14" customFormat="1">
      <c r="A664" s="14"/>
      <c r="B664" s="194"/>
      <c r="C664" s="14"/>
      <c r="D664" s="187" t="s">
        <v>139</v>
      </c>
      <c r="E664" s="195" t="s">
        <v>1</v>
      </c>
      <c r="F664" s="196" t="s">
        <v>617</v>
      </c>
      <c r="G664" s="14"/>
      <c r="H664" s="197">
        <v>-3.1309999999999998</v>
      </c>
      <c r="I664" s="198"/>
      <c r="J664" s="14"/>
      <c r="K664" s="14"/>
      <c r="L664" s="194"/>
      <c r="M664" s="199"/>
      <c r="N664" s="200"/>
      <c r="O664" s="200"/>
      <c r="P664" s="200"/>
      <c r="Q664" s="200"/>
      <c r="R664" s="200"/>
      <c r="S664" s="200"/>
      <c r="T664" s="201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5" t="s">
        <v>139</v>
      </c>
      <c r="AU664" s="195" t="s">
        <v>86</v>
      </c>
      <c r="AV664" s="14" t="s">
        <v>86</v>
      </c>
      <c r="AW664" s="14" t="s">
        <v>32</v>
      </c>
      <c r="AX664" s="14" t="s">
        <v>76</v>
      </c>
      <c r="AY664" s="195" t="s">
        <v>130</v>
      </c>
    </row>
    <row r="665" s="14" customFormat="1">
      <c r="A665" s="14"/>
      <c r="B665" s="194"/>
      <c r="C665" s="14"/>
      <c r="D665" s="187" t="s">
        <v>139</v>
      </c>
      <c r="E665" s="195" t="s">
        <v>1</v>
      </c>
      <c r="F665" s="196" t="s">
        <v>618</v>
      </c>
      <c r="G665" s="14"/>
      <c r="H665" s="197">
        <v>-3.2320000000000002</v>
      </c>
      <c r="I665" s="198"/>
      <c r="J665" s="14"/>
      <c r="K665" s="14"/>
      <c r="L665" s="194"/>
      <c r="M665" s="199"/>
      <c r="N665" s="200"/>
      <c r="O665" s="200"/>
      <c r="P665" s="200"/>
      <c r="Q665" s="200"/>
      <c r="R665" s="200"/>
      <c r="S665" s="200"/>
      <c r="T665" s="201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195" t="s">
        <v>139</v>
      </c>
      <c r="AU665" s="195" t="s">
        <v>86</v>
      </c>
      <c r="AV665" s="14" t="s">
        <v>86</v>
      </c>
      <c r="AW665" s="14" t="s">
        <v>32</v>
      </c>
      <c r="AX665" s="14" t="s">
        <v>76</v>
      </c>
      <c r="AY665" s="195" t="s">
        <v>130</v>
      </c>
    </row>
    <row r="666" s="13" customFormat="1">
      <c r="A666" s="13"/>
      <c r="B666" s="186"/>
      <c r="C666" s="13"/>
      <c r="D666" s="187" t="s">
        <v>139</v>
      </c>
      <c r="E666" s="188" t="s">
        <v>1</v>
      </c>
      <c r="F666" s="189" t="s">
        <v>619</v>
      </c>
      <c r="G666" s="13"/>
      <c r="H666" s="188" t="s">
        <v>1</v>
      </c>
      <c r="I666" s="190"/>
      <c r="J666" s="13"/>
      <c r="K666" s="13"/>
      <c r="L666" s="186"/>
      <c r="M666" s="191"/>
      <c r="N666" s="192"/>
      <c r="O666" s="192"/>
      <c r="P666" s="192"/>
      <c r="Q666" s="192"/>
      <c r="R666" s="192"/>
      <c r="S666" s="192"/>
      <c r="T666" s="19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188" t="s">
        <v>139</v>
      </c>
      <c r="AU666" s="188" t="s">
        <v>86</v>
      </c>
      <c r="AV666" s="13" t="s">
        <v>84</v>
      </c>
      <c r="AW666" s="13" t="s">
        <v>32</v>
      </c>
      <c r="AX666" s="13" t="s">
        <v>76</v>
      </c>
      <c r="AY666" s="188" t="s">
        <v>130</v>
      </c>
    </row>
    <row r="667" s="14" customFormat="1">
      <c r="A667" s="14"/>
      <c r="B667" s="194"/>
      <c r="C667" s="14"/>
      <c r="D667" s="187" t="s">
        <v>139</v>
      </c>
      <c r="E667" s="195" t="s">
        <v>1</v>
      </c>
      <c r="F667" s="196" t="s">
        <v>202</v>
      </c>
      <c r="G667" s="14"/>
      <c r="H667" s="197">
        <v>2.7000000000000002</v>
      </c>
      <c r="I667" s="198"/>
      <c r="J667" s="14"/>
      <c r="K667" s="14"/>
      <c r="L667" s="194"/>
      <c r="M667" s="199"/>
      <c r="N667" s="200"/>
      <c r="O667" s="200"/>
      <c r="P667" s="200"/>
      <c r="Q667" s="200"/>
      <c r="R667" s="200"/>
      <c r="S667" s="200"/>
      <c r="T667" s="201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195" t="s">
        <v>139</v>
      </c>
      <c r="AU667" s="195" t="s">
        <v>86</v>
      </c>
      <c r="AV667" s="14" t="s">
        <v>86</v>
      </c>
      <c r="AW667" s="14" t="s">
        <v>32</v>
      </c>
      <c r="AX667" s="14" t="s">
        <v>76</v>
      </c>
      <c r="AY667" s="195" t="s">
        <v>130</v>
      </c>
    </row>
    <row r="668" s="13" customFormat="1">
      <c r="A668" s="13"/>
      <c r="B668" s="186"/>
      <c r="C668" s="13"/>
      <c r="D668" s="187" t="s">
        <v>139</v>
      </c>
      <c r="E668" s="188" t="s">
        <v>1</v>
      </c>
      <c r="F668" s="189" t="s">
        <v>169</v>
      </c>
      <c r="G668" s="13"/>
      <c r="H668" s="188" t="s">
        <v>1</v>
      </c>
      <c r="I668" s="190"/>
      <c r="J668" s="13"/>
      <c r="K668" s="13"/>
      <c r="L668" s="186"/>
      <c r="M668" s="191"/>
      <c r="N668" s="192"/>
      <c r="O668" s="192"/>
      <c r="P668" s="192"/>
      <c r="Q668" s="192"/>
      <c r="R668" s="192"/>
      <c r="S668" s="192"/>
      <c r="T668" s="19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88" t="s">
        <v>139</v>
      </c>
      <c r="AU668" s="188" t="s">
        <v>86</v>
      </c>
      <c r="AV668" s="13" t="s">
        <v>84</v>
      </c>
      <c r="AW668" s="13" t="s">
        <v>32</v>
      </c>
      <c r="AX668" s="13" t="s">
        <v>76</v>
      </c>
      <c r="AY668" s="188" t="s">
        <v>130</v>
      </c>
    </row>
    <row r="669" s="14" customFormat="1">
      <c r="A669" s="14"/>
      <c r="B669" s="194"/>
      <c r="C669" s="14"/>
      <c r="D669" s="187" t="s">
        <v>139</v>
      </c>
      <c r="E669" s="195" t="s">
        <v>1</v>
      </c>
      <c r="F669" s="196" t="s">
        <v>620</v>
      </c>
      <c r="G669" s="14"/>
      <c r="H669" s="197">
        <v>18.920000000000002</v>
      </c>
      <c r="I669" s="198"/>
      <c r="J669" s="14"/>
      <c r="K669" s="14"/>
      <c r="L669" s="194"/>
      <c r="M669" s="199"/>
      <c r="N669" s="200"/>
      <c r="O669" s="200"/>
      <c r="P669" s="200"/>
      <c r="Q669" s="200"/>
      <c r="R669" s="200"/>
      <c r="S669" s="200"/>
      <c r="T669" s="201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195" t="s">
        <v>139</v>
      </c>
      <c r="AU669" s="195" t="s">
        <v>86</v>
      </c>
      <c r="AV669" s="14" t="s">
        <v>86</v>
      </c>
      <c r="AW669" s="14" t="s">
        <v>32</v>
      </c>
      <c r="AX669" s="14" t="s">
        <v>76</v>
      </c>
      <c r="AY669" s="195" t="s">
        <v>130</v>
      </c>
    </row>
    <row r="670" s="14" customFormat="1">
      <c r="A670" s="14"/>
      <c r="B670" s="194"/>
      <c r="C670" s="14"/>
      <c r="D670" s="187" t="s">
        <v>139</v>
      </c>
      <c r="E670" s="195" t="s">
        <v>1</v>
      </c>
      <c r="F670" s="196" t="s">
        <v>621</v>
      </c>
      <c r="G670" s="14"/>
      <c r="H670" s="197">
        <v>24.32</v>
      </c>
      <c r="I670" s="198"/>
      <c r="J670" s="14"/>
      <c r="K670" s="14"/>
      <c r="L670" s="194"/>
      <c r="M670" s="199"/>
      <c r="N670" s="200"/>
      <c r="O670" s="200"/>
      <c r="P670" s="200"/>
      <c r="Q670" s="200"/>
      <c r="R670" s="200"/>
      <c r="S670" s="200"/>
      <c r="T670" s="201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195" t="s">
        <v>139</v>
      </c>
      <c r="AU670" s="195" t="s">
        <v>86</v>
      </c>
      <c r="AV670" s="14" t="s">
        <v>86</v>
      </c>
      <c r="AW670" s="14" t="s">
        <v>32</v>
      </c>
      <c r="AX670" s="14" t="s">
        <v>76</v>
      </c>
      <c r="AY670" s="195" t="s">
        <v>130</v>
      </c>
    </row>
    <row r="671" s="13" customFormat="1">
      <c r="A671" s="13"/>
      <c r="B671" s="186"/>
      <c r="C671" s="13"/>
      <c r="D671" s="187" t="s">
        <v>139</v>
      </c>
      <c r="E671" s="188" t="s">
        <v>1</v>
      </c>
      <c r="F671" s="189" t="s">
        <v>148</v>
      </c>
      <c r="G671" s="13"/>
      <c r="H671" s="188" t="s">
        <v>1</v>
      </c>
      <c r="I671" s="190"/>
      <c r="J671" s="13"/>
      <c r="K671" s="13"/>
      <c r="L671" s="186"/>
      <c r="M671" s="191"/>
      <c r="N671" s="192"/>
      <c r="O671" s="192"/>
      <c r="P671" s="192"/>
      <c r="Q671" s="192"/>
      <c r="R671" s="192"/>
      <c r="S671" s="192"/>
      <c r="T671" s="19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188" t="s">
        <v>139</v>
      </c>
      <c r="AU671" s="188" t="s">
        <v>86</v>
      </c>
      <c r="AV671" s="13" t="s">
        <v>84</v>
      </c>
      <c r="AW671" s="13" t="s">
        <v>32</v>
      </c>
      <c r="AX671" s="13" t="s">
        <v>76</v>
      </c>
      <c r="AY671" s="188" t="s">
        <v>130</v>
      </c>
    </row>
    <row r="672" s="14" customFormat="1">
      <c r="A672" s="14"/>
      <c r="B672" s="194"/>
      <c r="C672" s="14"/>
      <c r="D672" s="187" t="s">
        <v>139</v>
      </c>
      <c r="E672" s="195" t="s">
        <v>1</v>
      </c>
      <c r="F672" s="196" t="s">
        <v>622</v>
      </c>
      <c r="G672" s="14"/>
      <c r="H672" s="197">
        <v>-3.3330000000000002</v>
      </c>
      <c r="I672" s="198"/>
      <c r="J672" s="14"/>
      <c r="K672" s="14"/>
      <c r="L672" s="194"/>
      <c r="M672" s="199"/>
      <c r="N672" s="200"/>
      <c r="O672" s="200"/>
      <c r="P672" s="200"/>
      <c r="Q672" s="200"/>
      <c r="R672" s="200"/>
      <c r="S672" s="200"/>
      <c r="T672" s="201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195" t="s">
        <v>139</v>
      </c>
      <c r="AU672" s="195" t="s">
        <v>86</v>
      </c>
      <c r="AV672" s="14" t="s">
        <v>86</v>
      </c>
      <c r="AW672" s="14" t="s">
        <v>32</v>
      </c>
      <c r="AX672" s="14" t="s">
        <v>76</v>
      </c>
      <c r="AY672" s="195" t="s">
        <v>130</v>
      </c>
    </row>
    <row r="673" s="14" customFormat="1">
      <c r="A673" s="14"/>
      <c r="B673" s="194"/>
      <c r="C673" s="14"/>
      <c r="D673" s="187" t="s">
        <v>139</v>
      </c>
      <c r="E673" s="195" t="s">
        <v>1</v>
      </c>
      <c r="F673" s="196" t="s">
        <v>623</v>
      </c>
      <c r="G673" s="14"/>
      <c r="H673" s="197">
        <v>-5.4539999999999997</v>
      </c>
      <c r="I673" s="198"/>
      <c r="J673" s="14"/>
      <c r="K673" s="14"/>
      <c r="L673" s="194"/>
      <c r="M673" s="199"/>
      <c r="N673" s="200"/>
      <c r="O673" s="200"/>
      <c r="P673" s="200"/>
      <c r="Q673" s="200"/>
      <c r="R673" s="200"/>
      <c r="S673" s="200"/>
      <c r="T673" s="201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195" t="s">
        <v>139</v>
      </c>
      <c r="AU673" s="195" t="s">
        <v>86</v>
      </c>
      <c r="AV673" s="14" t="s">
        <v>86</v>
      </c>
      <c r="AW673" s="14" t="s">
        <v>32</v>
      </c>
      <c r="AX673" s="14" t="s">
        <v>76</v>
      </c>
      <c r="AY673" s="195" t="s">
        <v>130</v>
      </c>
    </row>
    <row r="674" s="13" customFormat="1">
      <c r="A674" s="13"/>
      <c r="B674" s="186"/>
      <c r="C674" s="13"/>
      <c r="D674" s="187" t="s">
        <v>139</v>
      </c>
      <c r="E674" s="188" t="s">
        <v>1</v>
      </c>
      <c r="F674" s="189" t="s">
        <v>619</v>
      </c>
      <c r="G674" s="13"/>
      <c r="H674" s="188" t="s">
        <v>1</v>
      </c>
      <c r="I674" s="190"/>
      <c r="J674" s="13"/>
      <c r="K674" s="13"/>
      <c r="L674" s="186"/>
      <c r="M674" s="191"/>
      <c r="N674" s="192"/>
      <c r="O674" s="192"/>
      <c r="P674" s="192"/>
      <c r="Q674" s="192"/>
      <c r="R674" s="192"/>
      <c r="S674" s="192"/>
      <c r="T674" s="19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188" t="s">
        <v>139</v>
      </c>
      <c r="AU674" s="188" t="s">
        <v>86</v>
      </c>
      <c r="AV674" s="13" t="s">
        <v>84</v>
      </c>
      <c r="AW674" s="13" t="s">
        <v>32</v>
      </c>
      <c r="AX674" s="13" t="s">
        <v>76</v>
      </c>
      <c r="AY674" s="188" t="s">
        <v>130</v>
      </c>
    </row>
    <row r="675" s="14" customFormat="1">
      <c r="A675" s="14"/>
      <c r="B675" s="194"/>
      <c r="C675" s="14"/>
      <c r="D675" s="187" t="s">
        <v>139</v>
      </c>
      <c r="E675" s="195" t="s">
        <v>1</v>
      </c>
      <c r="F675" s="196" t="s">
        <v>203</v>
      </c>
      <c r="G675" s="14"/>
      <c r="H675" s="197">
        <v>6.9000000000000004</v>
      </c>
      <c r="I675" s="198"/>
      <c r="J675" s="14"/>
      <c r="K675" s="14"/>
      <c r="L675" s="194"/>
      <c r="M675" s="199"/>
      <c r="N675" s="200"/>
      <c r="O675" s="200"/>
      <c r="P675" s="200"/>
      <c r="Q675" s="200"/>
      <c r="R675" s="200"/>
      <c r="S675" s="200"/>
      <c r="T675" s="201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195" t="s">
        <v>139</v>
      </c>
      <c r="AU675" s="195" t="s">
        <v>86</v>
      </c>
      <c r="AV675" s="14" t="s">
        <v>86</v>
      </c>
      <c r="AW675" s="14" t="s">
        <v>32</v>
      </c>
      <c r="AX675" s="14" t="s">
        <v>76</v>
      </c>
      <c r="AY675" s="195" t="s">
        <v>130</v>
      </c>
    </row>
    <row r="676" s="13" customFormat="1">
      <c r="A676" s="13"/>
      <c r="B676" s="186"/>
      <c r="C676" s="13"/>
      <c r="D676" s="187" t="s">
        <v>139</v>
      </c>
      <c r="E676" s="188" t="s">
        <v>1</v>
      </c>
      <c r="F676" s="189" t="s">
        <v>140</v>
      </c>
      <c r="G676" s="13"/>
      <c r="H676" s="188" t="s">
        <v>1</v>
      </c>
      <c r="I676" s="190"/>
      <c r="J676" s="13"/>
      <c r="K676" s="13"/>
      <c r="L676" s="186"/>
      <c r="M676" s="191"/>
      <c r="N676" s="192"/>
      <c r="O676" s="192"/>
      <c r="P676" s="192"/>
      <c r="Q676" s="192"/>
      <c r="R676" s="192"/>
      <c r="S676" s="192"/>
      <c r="T676" s="19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188" t="s">
        <v>139</v>
      </c>
      <c r="AU676" s="188" t="s">
        <v>86</v>
      </c>
      <c r="AV676" s="13" t="s">
        <v>84</v>
      </c>
      <c r="AW676" s="13" t="s">
        <v>32</v>
      </c>
      <c r="AX676" s="13" t="s">
        <v>76</v>
      </c>
      <c r="AY676" s="188" t="s">
        <v>130</v>
      </c>
    </row>
    <row r="677" s="14" customFormat="1">
      <c r="A677" s="14"/>
      <c r="B677" s="194"/>
      <c r="C677" s="14"/>
      <c r="D677" s="187" t="s">
        <v>139</v>
      </c>
      <c r="E677" s="195" t="s">
        <v>1</v>
      </c>
      <c r="F677" s="196" t="s">
        <v>155</v>
      </c>
      <c r="G677" s="14"/>
      <c r="H677" s="197">
        <v>8.3599999999999994</v>
      </c>
      <c r="I677" s="198"/>
      <c r="J677" s="14"/>
      <c r="K677" s="14"/>
      <c r="L677" s="194"/>
      <c r="M677" s="199"/>
      <c r="N677" s="200"/>
      <c r="O677" s="200"/>
      <c r="P677" s="200"/>
      <c r="Q677" s="200"/>
      <c r="R677" s="200"/>
      <c r="S677" s="200"/>
      <c r="T677" s="201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195" t="s">
        <v>139</v>
      </c>
      <c r="AU677" s="195" t="s">
        <v>86</v>
      </c>
      <c r="AV677" s="14" t="s">
        <v>86</v>
      </c>
      <c r="AW677" s="14" t="s">
        <v>32</v>
      </c>
      <c r="AX677" s="14" t="s">
        <v>76</v>
      </c>
      <c r="AY677" s="195" t="s">
        <v>130</v>
      </c>
    </row>
    <row r="678" s="14" customFormat="1">
      <c r="A678" s="14"/>
      <c r="B678" s="194"/>
      <c r="C678" s="14"/>
      <c r="D678" s="187" t="s">
        <v>139</v>
      </c>
      <c r="E678" s="195" t="s">
        <v>1</v>
      </c>
      <c r="F678" s="196" t="s">
        <v>640</v>
      </c>
      <c r="G678" s="14"/>
      <c r="H678" s="197">
        <v>10.715999999999999</v>
      </c>
      <c r="I678" s="198"/>
      <c r="J678" s="14"/>
      <c r="K678" s="14"/>
      <c r="L678" s="194"/>
      <c r="M678" s="199"/>
      <c r="N678" s="200"/>
      <c r="O678" s="200"/>
      <c r="P678" s="200"/>
      <c r="Q678" s="200"/>
      <c r="R678" s="200"/>
      <c r="S678" s="200"/>
      <c r="T678" s="201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195" t="s">
        <v>139</v>
      </c>
      <c r="AU678" s="195" t="s">
        <v>86</v>
      </c>
      <c r="AV678" s="14" t="s">
        <v>86</v>
      </c>
      <c r="AW678" s="14" t="s">
        <v>32</v>
      </c>
      <c r="AX678" s="14" t="s">
        <v>76</v>
      </c>
      <c r="AY678" s="195" t="s">
        <v>130</v>
      </c>
    </row>
    <row r="679" s="13" customFormat="1">
      <c r="A679" s="13"/>
      <c r="B679" s="186"/>
      <c r="C679" s="13"/>
      <c r="D679" s="187" t="s">
        <v>139</v>
      </c>
      <c r="E679" s="188" t="s">
        <v>1</v>
      </c>
      <c r="F679" s="189" t="s">
        <v>148</v>
      </c>
      <c r="G679" s="13"/>
      <c r="H679" s="188" t="s">
        <v>1</v>
      </c>
      <c r="I679" s="190"/>
      <c r="J679" s="13"/>
      <c r="K679" s="13"/>
      <c r="L679" s="186"/>
      <c r="M679" s="191"/>
      <c r="N679" s="192"/>
      <c r="O679" s="192"/>
      <c r="P679" s="192"/>
      <c r="Q679" s="192"/>
      <c r="R679" s="192"/>
      <c r="S679" s="192"/>
      <c r="T679" s="19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88" t="s">
        <v>139</v>
      </c>
      <c r="AU679" s="188" t="s">
        <v>86</v>
      </c>
      <c r="AV679" s="13" t="s">
        <v>84</v>
      </c>
      <c r="AW679" s="13" t="s">
        <v>32</v>
      </c>
      <c r="AX679" s="13" t="s">
        <v>76</v>
      </c>
      <c r="AY679" s="188" t="s">
        <v>130</v>
      </c>
    </row>
    <row r="680" s="14" customFormat="1">
      <c r="A680" s="14"/>
      <c r="B680" s="194"/>
      <c r="C680" s="14"/>
      <c r="D680" s="187" t="s">
        <v>139</v>
      </c>
      <c r="E680" s="195" t="s">
        <v>1</v>
      </c>
      <c r="F680" s="196" t="s">
        <v>536</v>
      </c>
      <c r="G680" s="14"/>
      <c r="H680" s="197">
        <v>-4.04</v>
      </c>
      <c r="I680" s="198"/>
      <c r="J680" s="14"/>
      <c r="K680" s="14"/>
      <c r="L680" s="194"/>
      <c r="M680" s="199"/>
      <c r="N680" s="200"/>
      <c r="O680" s="200"/>
      <c r="P680" s="200"/>
      <c r="Q680" s="200"/>
      <c r="R680" s="200"/>
      <c r="S680" s="200"/>
      <c r="T680" s="201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195" t="s">
        <v>139</v>
      </c>
      <c r="AU680" s="195" t="s">
        <v>86</v>
      </c>
      <c r="AV680" s="14" t="s">
        <v>86</v>
      </c>
      <c r="AW680" s="14" t="s">
        <v>32</v>
      </c>
      <c r="AX680" s="14" t="s">
        <v>76</v>
      </c>
      <c r="AY680" s="195" t="s">
        <v>130</v>
      </c>
    </row>
    <row r="681" s="13" customFormat="1">
      <c r="A681" s="13"/>
      <c r="B681" s="186"/>
      <c r="C681" s="13"/>
      <c r="D681" s="187" t="s">
        <v>139</v>
      </c>
      <c r="E681" s="188" t="s">
        <v>1</v>
      </c>
      <c r="F681" s="189" t="s">
        <v>619</v>
      </c>
      <c r="G681" s="13"/>
      <c r="H681" s="188" t="s">
        <v>1</v>
      </c>
      <c r="I681" s="190"/>
      <c r="J681" s="13"/>
      <c r="K681" s="13"/>
      <c r="L681" s="186"/>
      <c r="M681" s="191"/>
      <c r="N681" s="192"/>
      <c r="O681" s="192"/>
      <c r="P681" s="192"/>
      <c r="Q681" s="192"/>
      <c r="R681" s="192"/>
      <c r="S681" s="192"/>
      <c r="T681" s="19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88" t="s">
        <v>139</v>
      </c>
      <c r="AU681" s="188" t="s">
        <v>86</v>
      </c>
      <c r="AV681" s="13" t="s">
        <v>84</v>
      </c>
      <c r="AW681" s="13" t="s">
        <v>32</v>
      </c>
      <c r="AX681" s="13" t="s">
        <v>76</v>
      </c>
      <c r="AY681" s="188" t="s">
        <v>130</v>
      </c>
    </row>
    <row r="682" s="14" customFormat="1">
      <c r="A682" s="14"/>
      <c r="B682" s="194"/>
      <c r="C682" s="14"/>
      <c r="D682" s="187" t="s">
        <v>139</v>
      </c>
      <c r="E682" s="195" t="s">
        <v>1</v>
      </c>
      <c r="F682" s="196" t="s">
        <v>131</v>
      </c>
      <c r="G682" s="14"/>
      <c r="H682" s="197">
        <v>6</v>
      </c>
      <c r="I682" s="198"/>
      <c r="J682" s="14"/>
      <c r="K682" s="14"/>
      <c r="L682" s="194"/>
      <c r="M682" s="199"/>
      <c r="N682" s="200"/>
      <c r="O682" s="200"/>
      <c r="P682" s="200"/>
      <c r="Q682" s="200"/>
      <c r="R682" s="200"/>
      <c r="S682" s="200"/>
      <c r="T682" s="201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195" t="s">
        <v>139</v>
      </c>
      <c r="AU682" s="195" t="s">
        <v>86</v>
      </c>
      <c r="AV682" s="14" t="s">
        <v>86</v>
      </c>
      <c r="AW682" s="14" t="s">
        <v>32</v>
      </c>
      <c r="AX682" s="14" t="s">
        <v>76</v>
      </c>
      <c r="AY682" s="195" t="s">
        <v>130</v>
      </c>
    </row>
    <row r="683" s="13" customFormat="1">
      <c r="A683" s="13"/>
      <c r="B683" s="186"/>
      <c r="C683" s="13"/>
      <c r="D683" s="187" t="s">
        <v>139</v>
      </c>
      <c r="E683" s="188" t="s">
        <v>1</v>
      </c>
      <c r="F683" s="189" t="s">
        <v>141</v>
      </c>
      <c r="G683" s="13"/>
      <c r="H683" s="188" t="s">
        <v>1</v>
      </c>
      <c r="I683" s="190"/>
      <c r="J683" s="13"/>
      <c r="K683" s="13"/>
      <c r="L683" s="186"/>
      <c r="M683" s="191"/>
      <c r="N683" s="192"/>
      <c r="O683" s="192"/>
      <c r="P683" s="192"/>
      <c r="Q683" s="192"/>
      <c r="R683" s="192"/>
      <c r="S683" s="192"/>
      <c r="T683" s="19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88" t="s">
        <v>139</v>
      </c>
      <c r="AU683" s="188" t="s">
        <v>86</v>
      </c>
      <c r="AV683" s="13" t="s">
        <v>84</v>
      </c>
      <c r="AW683" s="13" t="s">
        <v>32</v>
      </c>
      <c r="AX683" s="13" t="s">
        <v>76</v>
      </c>
      <c r="AY683" s="188" t="s">
        <v>130</v>
      </c>
    </row>
    <row r="684" s="14" customFormat="1">
      <c r="A684" s="14"/>
      <c r="B684" s="194"/>
      <c r="C684" s="14"/>
      <c r="D684" s="187" t="s">
        <v>139</v>
      </c>
      <c r="E684" s="195" t="s">
        <v>1</v>
      </c>
      <c r="F684" s="196" t="s">
        <v>641</v>
      </c>
      <c r="G684" s="14"/>
      <c r="H684" s="197">
        <v>14.1</v>
      </c>
      <c r="I684" s="198"/>
      <c r="J684" s="14"/>
      <c r="K684" s="14"/>
      <c r="L684" s="194"/>
      <c r="M684" s="199"/>
      <c r="N684" s="200"/>
      <c r="O684" s="200"/>
      <c r="P684" s="200"/>
      <c r="Q684" s="200"/>
      <c r="R684" s="200"/>
      <c r="S684" s="200"/>
      <c r="T684" s="201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195" t="s">
        <v>139</v>
      </c>
      <c r="AU684" s="195" t="s">
        <v>86</v>
      </c>
      <c r="AV684" s="14" t="s">
        <v>86</v>
      </c>
      <c r="AW684" s="14" t="s">
        <v>32</v>
      </c>
      <c r="AX684" s="14" t="s">
        <v>76</v>
      </c>
      <c r="AY684" s="195" t="s">
        <v>130</v>
      </c>
    </row>
    <row r="685" s="14" customFormat="1">
      <c r="A685" s="14"/>
      <c r="B685" s="194"/>
      <c r="C685" s="14"/>
      <c r="D685" s="187" t="s">
        <v>139</v>
      </c>
      <c r="E685" s="195" t="s">
        <v>1</v>
      </c>
      <c r="F685" s="196" t="s">
        <v>158</v>
      </c>
      <c r="G685" s="14"/>
      <c r="H685" s="197">
        <v>9</v>
      </c>
      <c r="I685" s="198"/>
      <c r="J685" s="14"/>
      <c r="K685" s="14"/>
      <c r="L685" s="194"/>
      <c r="M685" s="199"/>
      <c r="N685" s="200"/>
      <c r="O685" s="200"/>
      <c r="P685" s="200"/>
      <c r="Q685" s="200"/>
      <c r="R685" s="200"/>
      <c r="S685" s="200"/>
      <c r="T685" s="201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195" t="s">
        <v>139</v>
      </c>
      <c r="AU685" s="195" t="s">
        <v>86</v>
      </c>
      <c r="AV685" s="14" t="s">
        <v>86</v>
      </c>
      <c r="AW685" s="14" t="s">
        <v>32</v>
      </c>
      <c r="AX685" s="14" t="s">
        <v>76</v>
      </c>
      <c r="AY685" s="195" t="s">
        <v>130</v>
      </c>
    </row>
    <row r="686" s="13" customFormat="1">
      <c r="A686" s="13"/>
      <c r="B686" s="186"/>
      <c r="C686" s="13"/>
      <c r="D686" s="187" t="s">
        <v>139</v>
      </c>
      <c r="E686" s="188" t="s">
        <v>1</v>
      </c>
      <c r="F686" s="189" t="s">
        <v>159</v>
      </c>
      <c r="G686" s="13"/>
      <c r="H686" s="188" t="s">
        <v>1</v>
      </c>
      <c r="I686" s="190"/>
      <c r="J686" s="13"/>
      <c r="K686" s="13"/>
      <c r="L686" s="186"/>
      <c r="M686" s="191"/>
      <c r="N686" s="192"/>
      <c r="O686" s="192"/>
      <c r="P686" s="192"/>
      <c r="Q686" s="192"/>
      <c r="R686" s="192"/>
      <c r="S686" s="192"/>
      <c r="T686" s="19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188" t="s">
        <v>139</v>
      </c>
      <c r="AU686" s="188" t="s">
        <v>86</v>
      </c>
      <c r="AV686" s="13" t="s">
        <v>84</v>
      </c>
      <c r="AW686" s="13" t="s">
        <v>32</v>
      </c>
      <c r="AX686" s="13" t="s">
        <v>76</v>
      </c>
      <c r="AY686" s="188" t="s">
        <v>130</v>
      </c>
    </row>
    <row r="687" s="14" customFormat="1">
      <c r="A687" s="14"/>
      <c r="B687" s="194"/>
      <c r="C687" s="14"/>
      <c r="D687" s="187" t="s">
        <v>139</v>
      </c>
      <c r="E687" s="195" t="s">
        <v>1</v>
      </c>
      <c r="F687" s="196" t="s">
        <v>160</v>
      </c>
      <c r="G687" s="14"/>
      <c r="H687" s="197">
        <v>0.35999999999999999</v>
      </c>
      <c r="I687" s="198"/>
      <c r="J687" s="14"/>
      <c r="K687" s="14"/>
      <c r="L687" s="194"/>
      <c r="M687" s="199"/>
      <c r="N687" s="200"/>
      <c r="O687" s="200"/>
      <c r="P687" s="200"/>
      <c r="Q687" s="200"/>
      <c r="R687" s="200"/>
      <c r="S687" s="200"/>
      <c r="T687" s="201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195" t="s">
        <v>139</v>
      </c>
      <c r="AU687" s="195" t="s">
        <v>86</v>
      </c>
      <c r="AV687" s="14" t="s">
        <v>86</v>
      </c>
      <c r="AW687" s="14" t="s">
        <v>32</v>
      </c>
      <c r="AX687" s="14" t="s">
        <v>76</v>
      </c>
      <c r="AY687" s="195" t="s">
        <v>130</v>
      </c>
    </row>
    <row r="688" s="14" customFormat="1">
      <c r="A688" s="14"/>
      <c r="B688" s="194"/>
      <c r="C688" s="14"/>
      <c r="D688" s="187" t="s">
        <v>139</v>
      </c>
      <c r="E688" s="195" t="s">
        <v>1</v>
      </c>
      <c r="F688" s="196" t="s">
        <v>161</v>
      </c>
      <c r="G688" s="14"/>
      <c r="H688" s="197">
        <v>1.04</v>
      </c>
      <c r="I688" s="198"/>
      <c r="J688" s="14"/>
      <c r="K688" s="14"/>
      <c r="L688" s="194"/>
      <c r="M688" s="199"/>
      <c r="N688" s="200"/>
      <c r="O688" s="200"/>
      <c r="P688" s="200"/>
      <c r="Q688" s="200"/>
      <c r="R688" s="200"/>
      <c r="S688" s="200"/>
      <c r="T688" s="201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195" t="s">
        <v>139</v>
      </c>
      <c r="AU688" s="195" t="s">
        <v>86</v>
      </c>
      <c r="AV688" s="14" t="s">
        <v>86</v>
      </c>
      <c r="AW688" s="14" t="s">
        <v>32</v>
      </c>
      <c r="AX688" s="14" t="s">
        <v>76</v>
      </c>
      <c r="AY688" s="195" t="s">
        <v>130</v>
      </c>
    </row>
    <row r="689" s="13" customFormat="1">
      <c r="A689" s="13"/>
      <c r="B689" s="186"/>
      <c r="C689" s="13"/>
      <c r="D689" s="187" t="s">
        <v>139</v>
      </c>
      <c r="E689" s="188" t="s">
        <v>1</v>
      </c>
      <c r="F689" s="189" t="s">
        <v>148</v>
      </c>
      <c r="G689" s="13"/>
      <c r="H689" s="188" t="s">
        <v>1</v>
      </c>
      <c r="I689" s="190"/>
      <c r="J689" s="13"/>
      <c r="K689" s="13"/>
      <c r="L689" s="186"/>
      <c r="M689" s="191"/>
      <c r="N689" s="192"/>
      <c r="O689" s="192"/>
      <c r="P689" s="192"/>
      <c r="Q689" s="192"/>
      <c r="R689" s="192"/>
      <c r="S689" s="192"/>
      <c r="T689" s="19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188" t="s">
        <v>139</v>
      </c>
      <c r="AU689" s="188" t="s">
        <v>86</v>
      </c>
      <c r="AV689" s="13" t="s">
        <v>84</v>
      </c>
      <c r="AW689" s="13" t="s">
        <v>32</v>
      </c>
      <c r="AX689" s="13" t="s">
        <v>76</v>
      </c>
      <c r="AY689" s="188" t="s">
        <v>130</v>
      </c>
    </row>
    <row r="690" s="14" customFormat="1">
      <c r="A690" s="14"/>
      <c r="B690" s="194"/>
      <c r="C690" s="14"/>
      <c r="D690" s="187" t="s">
        <v>139</v>
      </c>
      <c r="E690" s="195" t="s">
        <v>1</v>
      </c>
      <c r="F690" s="196" t="s">
        <v>162</v>
      </c>
      <c r="G690" s="14"/>
      <c r="H690" s="197">
        <v>-2.3399999999999999</v>
      </c>
      <c r="I690" s="198"/>
      <c r="J690" s="14"/>
      <c r="K690" s="14"/>
      <c r="L690" s="194"/>
      <c r="M690" s="199"/>
      <c r="N690" s="200"/>
      <c r="O690" s="200"/>
      <c r="P690" s="200"/>
      <c r="Q690" s="200"/>
      <c r="R690" s="200"/>
      <c r="S690" s="200"/>
      <c r="T690" s="201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195" t="s">
        <v>139</v>
      </c>
      <c r="AU690" s="195" t="s">
        <v>86</v>
      </c>
      <c r="AV690" s="14" t="s">
        <v>86</v>
      </c>
      <c r="AW690" s="14" t="s">
        <v>32</v>
      </c>
      <c r="AX690" s="14" t="s">
        <v>76</v>
      </c>
      <c r="AY690" s="195" t="s">
        <v>130</v>
      </c>
    </row>
    <row r="691" s="14" customFormat="1">
      <c r="A691" s="14"/>
      <c r="B691" s="194"/>
      <c r="C691" s="14"/>
      <c r="D691" s="187" t="s">
        <v>139</v>
      </c>
      <c r="E691" s="195" t="s">
        <v>1</v>
      </c>
      <c r="F691" s="196" t="s">
        <v>642</v>
      </c>
      <c r="G691" s="14"/>
      <c r="H691" s="197">
        <v>-0.52000000000000002</v>
      </c>
      <c r="I691" s="198"/>
      <c r="J691" s="14"/>
      <c r="K691" s="14"/>
      <c r="L691" s="194"/>
      <c r="M691" s="199"/>
      <c r="N691" s="200"/>
      <c r="O691" s="200"/>
      <c r="P691" s="200"/>
      <c r="Q691" s="200"/>
      <c r="R691" s="200"/>
      <c r="S691" s="200"/>
      <c r="T691" s="201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195" t="s">
        <v>139</v>
      </c>
      <c r="AU691" s="195" t="s">
        <v>86</v>
      </c>
      <c r="AV691" s="14" t="s">
        <v>86</v>
      </c>
      <c r="AW691" s="14" t="s">
        <v>32</v>
      </c>
      <c r="AX691" s="14" t="s">
        <v>76</v>
      </c>
      <c r="AY691" s="195" t="s">
        <v>130</v>
      </c>
    </row>
    <row r="692" s="13" customFormat="1">
      <c r="A692" s="13"/>
      <c r="B692" s="186"/>
      <c r="C692" s="13"/>
      <c r="D692" s="187" t="s">
        <v>139</v>
      </c>
      <c r="E692" s="188" t="s">
        <v>1</v>
      </c>
      <c r="F692" s="189" t="s">
        <v>619</v>
      </c>
      <c r="G692" s="13"/>
      <c r="H692" s="188" t="s">
        <v>1</v>
      </c>
      <c r="I692" s="190"/>
      <c r="J692" s="13"/>
      <c r="K692" s="13"/>
      <c r="L692" s="186"/>
      <c r="M692" s="191"/>
      <c r="N692" s="192"/>
      <c r="O692" s="192"/>
      <c r="P692" s="192"/>
      <c r="Q692" s="192"/>
      <c r="R692" s="192"/>
      <c r="S692" s="192"/>
      <c r="T692" s="19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188" t="s">
        <v>139</v>
      </c>
      <c r="AU692" s="188" t="s">
        <v>86</v>
      </c>
      <c r="AV692" s="13" t="s">
        <v>84</v>
      </c>
      <c r="AW692" s="13" t="s">
        <v>32</v>
      </c>
      <c r="AX692" s="13" t="s">
        <v>76</v>
      </c>
      <c r="AY692" s="188" t="s">
        <v>130</v>
      </c>
    </row>
    <row r="693" s="14" customFormat="1">
      <c r="A693" s="14"/>
      <c r="B693" s="194"/>
      <c r="C693" s="14"/>
      <c r="D693" s="187" t="s">
        <v>139</v>
      </c>
      <c r="E693" s="195" t="s">
        <v>1</v>
      </c>
      <c r="F693" s="196" t="s">
        <v>142</v>
      </c>
      <c r="G693" s="14"/>
      <c r="H693" s="197">
        <v>5.0759999999999996</v>
      </c>
      <c r="I693" s="198"/>
      <c r="J693" s="14"/>
      <c r="K693" s="14"/>
      <c r="L693" s="194"/>
      <c r="M693" s="199"/>
      <c r="N693" s="200"/>
      <c r="O693" s="200"/>
      <c r="P693" s="200"/>
      <c r="Q693" s="200"/>
      <c r="R693" s="200"/>
      <c r="S693" s="200"/>
      <c r="T693" s="201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195" t="s">
        <v>139</v>
      </c>
      <c r="AU693" s="195" t="s">
        <v>86</v>
      </c>
      <c r="AV693" s="14" t="s">
        <v>86</v>
      </c>
      <c r="AW693" s="14" t="s">
        <v>32</v>
      </c>
      <c r="AX693" s="14" t="s">
        <v>76</v>
      </c>
      <c r="AY693" s="195" t="s">
        <v>130</v>
      </c>
    </row>
    <row r="694" s="15" customFormat="1">
      <c r="A694" s="15"/>
      <c r="B694" s="202"/>
      <c r="C694" s="15"/>
      <c r="D694" s="187" t="s">
        <v>139</v>
      </c>
      <c r="E694" s="203" t="s">
        <v>1</v>
      </c>
      <c r="F694" s="204" t="s">
        <v>143</v>
      </c>
      <c r="G694" s="15"/>
      <c r="H694" s="205">
        <v>111.402</v>
      </c>
      <c r="I694" s="206"/>
      <c r="J694" s="15"/>
      <c r="K694" s="15"/>
      <c r="L694" s="202"/>
      <c r="M694" s="207"/>
      <c r="N694" s="208"/>
      <c r="O694" s="208"/>
      <c r="P694" s="208"/>
      <c r="Q694" s="208"/>
      <c r="R694" s="208"/>
      <c r="S694" s="208"/>
      <c r="T694" s="209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03" t="s">
        <v>139</v>
      </c>
      <c r="AU694" s="203" t="s">
        <v>86</v>
      </c>
      <c r="AV694" s="15" t="s">
        <v>137</v>
      </c>
      <c r="AW694" s="15" t="s">
        <v>32</v>
      </c>
      <c r="AX694" s="15" t="s">
        <v>84</v>
      </c>
      <c r="AY694" s="203" t="s">
        <v>130</v>
      </c>
    </row>
    <row r="695" s="2" customFormat="1" ht="33" customHeight="1">
      <c r="A695" s="37"/>
      <c r="B695" s="171"/>
      <c r="C695" s="172" t="s">
        <v>643</v>
      </c>
      <c r="D695" s="172" t="s">
        <v>133</v>
      </c>
      <c r="E695" s="173" t="s">
        <v>644</v>
      </c>
      <c r="F695" s="174" t="s">
        <v>645</v>
      </c>
      <c r="G695" s="175" t="s">
        <v>136</v>
      </c>
      <c r="H695" s="176">
        <v>102.94199999999999</v>
      </c>
      <c r="I695" s="177"/>
      <c r="J695" s="178">
        <f>ROUND(I695*H695,2)</f>
        <v>0</v>
      </c>
      <c r="K695" s="179"/>
      <c r="L695" s="38"/>
      <c r="M695" s="180" t="s">
        <v>1</v>
      </c>
      <c r="N695" s="181" t="s">
        <v>41</v>
      </c>
      <c r="O695" s="76"/>
      <c r="P695" s="182">
        <f>O695*H695</f>
        <v>0</v>
      </c>
      <c r="Q695" s="182">
        <v>0.00029</v>
      </c>
      <c r="R695" s="182">
        <f>Q695*H695</f>
        <v>0.029853179999999997</v>
      </c>
      <c r="S695" s="182">
        <v>0</v>
      </c>
      <c r="T695" s="183">
        <f>S695*H695</f>
        <v>0</v>
      </c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R695" s="184" t="s">
        <v>244</v>
      </c>
      <c r="AT695" s="184" t="s">
        <v>133</v>
      </c>
      <c r="AU695" s="184" t="s">
        <v>86</v>
      </c>
      <c r="AY695" s="18" t="s">
        <v>130</v>
      </c>
      <c r="BE695" s="185">
        <f>IF(N695="základní",J695,0)</f>
        <v>0</v>
      </c>
      <c r="BF695" s="185">
        <f>IF(N695="snížená",J695,0)</f>
        <v>0</v>
      </c>
      <c r="BG695" s="185">
        <f>IF(N695="zákl. přenesená",J695,0)</f>
        <v>0</v>
      </c>
      <c r="BH695" s="185">
        <f>IF(N695="sníž. přenesená",J695,0)</f>
        <v>0</v>
      </c>
      <c r="BI695" s="185">
        <f>IF(N695="nulová",J695,0)</f>
        <v>0</v>
      </c>
      <c r="BJ695" s="18" t="s">
        <v>84</v>
      </c>
      <c r="BK695" s="185">
        <f>ROUND(I695*H695,2)</f>
        <v>0</v>
      </c>
      <c r="BL695" s="18" t="s">
        <v>244</v>
      </c>
      <c r="BM695" s="184" t="s">
        <v>646</v>
      </c>
    </row>
    <row r="696" s="13" customFormat="1">
      <c r="A696" s="13"/>
      <c r="B696" s="186"/>
      <c r="C696" s="13"/>
      <c r="D696" s="187" t="s">
        <v>139</v>
      </c>
      <c r="E696" s="188" t="s">
        <v>1</v>
      </c>
      <c r="F696" s="189" t="s">
        <v>614</v>
      </c>
      <c r="G696" s="13"/>
      <c r="H696" s="188" t="s">
        <v>1</v>
      </c>
      <c r="I696" s="190"/>
      <c r="J696" s="13"/>
      <c r="K696" s="13"/>
      <c r="L696" s="186"/>
      <c r="M696" s="191"/>
      <c r="N696" s="192"/>
      <c r="O696" s="192"/>
      <c r="P696" s="192"/>
      <c r="Q696" s="192"/>
      <c r="R696" s="192"/>
      <c r="S696" s="192"/>
      <c r="T696" s="19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188" t="s">
        <v>139</v>
      </c>
      <c r="AU696" s="188" t="s">
        <v>86</v>
      </c>
      <c r="AV696" s="13" t="s">
        <v>84</v>
      </c>
      <c r="AW696" s="13" t="s">
        <v>32</v>
      </c>
      <c r="AX696" s="13" t="s">
        <v>76</v>
      </c>
      <c r="AY696" s="188" t="s">
        <v>130</v>
      </c>
    </row>
    <row r="697" s="14" customFormat="1">
      <c r="A697" s="14"/>
      <c r="B697" s="194"/>
      <c r="C697" s="14"/>
      <c r="D697" s="187" t="s">
        <v>139</v>
      </c>
      <c r="E697" s="195" t="s">
        <v>1</v>
      </c>
      <c r="F697" s="196" t="s">
        <v>615</v>
      </c>
      <c r="G697" s="14"/>
      <c r="H697" s="197">
        <v>16.68</v>
      </c>
      <c r="I697" s="198"/>
      <c r="J697" s="14"/>
      <c r="K697" s="14"/>
      <c r="L697" s="194"/>
      <c r="M697" s="199"/>
      <c r="N697" s="200"/>
      <c r="O697" s="200"/>
      <c r="P697" s="200"/>
      <c r="Q697" s="200"/>
      <c r="R697" s="200"/>
      <c r="S697" s="200"/>
      <c r="T697" s="201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195" t="s">
        <v>139</v>
      </c>
      <c r="AU697" s="195" t="s">
        <v>86</v>
      </c>
      <c r="AV697" s="14" t="s">
        <v>86</v>
      </c>
      <c r="AW697" s="14" t="s">
        <v>32</v>
      </c>
      <c r="AX697" s="14" t="s">
        <v>76</v>
      </c>
      <c r="AY697" s="195" t="s">
        <v>130</v>
      </c>
    </row>
    <row r="698" s="14" customFormat="1">
      <c r="A698" s="14"/>
      <c r="B698" s="194"/>
      <c r="C698" s="14"/>
      <c r="D698" s="187" t="s">
        <v>139</v>
      </c>
      <c r="E698" s="195" t="s">
        <v>1</v>
      </c>
      <c r="F698" s="196" t="s">
        <v>616</v>
      </c>
      <c r="G698" s="14"/>
      <c r="H698" s="197">
        <v>9.2799999999999994</v>
      </c>
      <c r="I698" s="198"/>
      <c r="J698" s="14"/>
      <c r="K698" s="14"/>
      <c r="L698" s="194"/>
      <c r="M698" s="199"/>
      <c r="N698" s="200"/>
      <c r="O698" s="200"/>
      <c r="P698" s="200"/>
      <c r="Q698" s="200"/>
      <c r="R698" s="200"/>
      <c r="S698" s="200"/>
      <c r="T698" s="201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195" t="s">
        <v>139</v>
      </c>
      <c r="AU698" s="195" t="s">
        <v>86</v>
      </c>
      <c r="AV698" s="14" t="s">
        <v>86</v>
      </c>
      <c r="AW698" s="14" t="s">
        <v>32</v>
      </c>
      <c r="AX698" s="14" t="s">
        <v>76</v>
      </c>
      <c r="AY698" s="195" t="s">
        <v>130</v>
      </c>
    </row>
    <row r="699" s="13" customFormat="1">
      <c r="A699" s="13"/>
      <c r="B699" s="186"/>
      <c r="C699" s="13"/>
      <c r="D699" s="187" t="s">
        <v>139</v>
      </c>
      <c r="E699" s="188" t="s">
        <v>1</v>
      </c>
      <c r="F699" s="189" t="s">
        <v>148</v>
      </c>
      <c r="G699" s="13"/>
      <c r="H699" s="188" t="s">
        <v>1</v>
      </c>
      <c r="I699" s="190"/>
      <c r="J699" s="13"/>
      <c r="K699" s="13"/>
      <c r="L699" s="186"/>
      <c r="M699" s="191"/>
      <c r="N699" s="192"/>
      <c r="O699" s="192"/>
      <c r="P699" s="192"/>
      <c r="Q699" s="192"/>
      <c r="R699" s="192"/>
      <c r="S699" s="192"/>
      <c r="T699" s="19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188" t="s">
        <v>139</v>
      </c>
      <c r="AU699" s="188" t="s">
        <v>86</v>
      </c>
      <c r="AV699" s="13" t="s">
        <v>84</v>
      </c>
      <c r="AW699" s="13" t="s">
        <v>32</v>
      </c>
      <c r="AX699" s="13" t="s">
        <v>76</v>
      </c>
      <c r="AY699" s="188" t="s">
        <v>130</v>
      </c>
    </row>
    <row r="700" s="14" customFormat="1">
      <c r="A700" s="14"/>
      <c r="B700" s="194"/>
      <c r="C700" s="14"/>
      <c r="D700" s="187" t="s">
        <v>139</v>
      </c>
      <c r="E700" s="195" t="s">
        <v>1</v>
      </c>
      <c r="F700" s="196" t="s">
        <v>617</v>
      </c>
      <c r="G700" s="14"/>
      <c r="H700" s="197">
        <v>-3.1309999999999998</v>
      </c>
      <c r="I700" s="198"/>
      <c r="J700" s="14"/>
      <c r="K700" s="14"/>
      <c r="L700" s="194"/>
      <c r="M700" s="199"/>
      <c r="N700" s="200"/>
      <c r="O700" s="200"/>
      <c r="P700" s="200"/>
      <c r="Q700" s="200"/>
      <c r="R700" s="200"/>
      <c r="S700" s="200"/>
      <c r="T700" s="201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195" t="s">
        <v>139</v>
      </c>
      <c r="AU700" s="195" t="s">
        <v>86</v>
      </c>
      <c r="AV700" s="14" t="s">
        <v>86</v>
      </c>
      <c r="AW700" s="14" t="s">
        <v>32</v>
      </c>
      <c r="AX700" s="14" t="s">
        <v>76</v>
      </c>
      <c r="AY700" s="195" t="s">
        <v>130</v>
      </c>
    </row>
    <row r="701" s="14" customFormat="1">
      <c r="A701" s="14"/>
      <c r="B701" s="194"/>
      <c r="C701" s="14"/>
      <c r="D701" s="187" t="s">
        <v>139</v>
      </c>
      <c r="E701" s="195" t="s">
        <v>1</v>
      </c>
      <c r="F701" s="196" t="s">
        <v>618</v>
      </c>
      <c r="G701" s="14"/>
      <c r="H701" s="197">
        <v>-3.2320000000000002</v>
      </c>
      <c r="I701" s="198"/>
      <c r="J701" s="14"/>
      <c r="K701" s="14"/>
      <c r="L701" s="194"/>
      <c r="M701" s="199"/>
      <c r="N701" s="200"/>
      <c r="O701" s="200"/>
      <c r="P701" s="200"/>
      <c r="Q701" s="200"/>
      <c r="R701" s="200"/>
      <c r="S701" s="200"/>
      <c r="T701" s="201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195" t="s">
        <v>139</v>
      </c>
      <c r="AU701" s="195" t="s">
        <v>86</v>
      </c>
      <c r="AV701" s="14" t="s">
        <v>86</v>
      </c>
      <c r="AW701" s="14" t="s">
        <v>32</v>
      </c>
      <c r="AX701" s="14" t="s">
        <v>76</v>
      </c>
      <c r="AY701" s="195" t="s">
        <v>130</v>
      </c>
    </row>
    <row r="702" s="13" customFormat="1">
      <c r="A702" s="13"/>
      <c r="B702" s="186"/>
      <c r="C702" s="13"/>
      <c r="D702" s="187" t="s">
        <v>139</v>
      </c>
      <c r="E702" s="188" t="s">
        <v>1</v>
      </c>
      <c r="F702" s="189" t="s">
        <v>619</v>
      </c>
      <c r="G702" s="13"/>
      <c r="H702" s="188" t="s">
        <v>1</v>
      </c>
      <c r="I702" s="190"/>
      <c r="J702" s="13"/>
      <c r="K702" s="13"/>
      <c r="L702" s="186"/>
      <c r="M702" s="191"/>
      <c r="N702" s="192"/>
      <c r="O702" s="192"/>
      <c r="P702" s="192"/>
      <c r="Q702" s="192"/>
      <c r="R702" s="192"/>
      <c r="S702" s="192"/>
      <c r="T702" s="19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88" t="s">
        <v>139</v>
      </c>
      <c r="AU702" s="188" t="s">
        <v>86</v>
      </c>
      <c r="AV702" s="13" t="s">
        <v>84</v>
      </c>
      <c r="AW702" s="13" t="s">
        <v>32</v>
      </c>
      <c r="AX702" s="13" t="s">
        <v>76</v>
      </c>
      <c r="AY702" s="188" t="s">
        <v>130</v>
      </c>
    </row>
    <row r="703" s="14" customFormat="1">
      <c r="A703" s="14"/>
      <c r="B703" s="194"/>
      <c r="C703" s="14"/>
      <c r="D703" s="187" t="s">
        <v>139</v>
      </c>
      <c r="E703" s="195" t="s">
        <v>1</v>
      </c>
      <c r="F703" s="196" t="s">
        <v>202</v>
      </c>
      <c r="G703" s="14"/>
      <c r="H703" s="197">
        <v>2.7000000000000002</v>
      </c>
      <c r="I703" s="198"/>
      <c r="J703" s="14"/>
      <c r="K703" s="14"/>
      <c r="L703" s="194"/>
      <c r="M703" s="199"/>
      <c r="N703" s="200"/>
      <c r="O703" s="200"/>
      <c r="P703" s="200"/>
      <c r="Q703" s="200"/>
      <c r="R703" s="200"/>
      <c r="S703" s="200"/>
      <c r="T703" s="201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195" t="s">
        <v>139</v>
      </c>
      <c r="AU703" s="195" t="s">
        <v>86</v>
      </c>
      <c r="AV703" s="14" t="s">
        <v>86</v>
      </c>
      <c r="AW703" s="14" t="s">
        <v>32</v>
      </c>
      <c r="AX703" s="14" t="s">
        <v>76</v>
      </c>
      <c r="AY703" s="195" t="s">
        <v>130</v>
      </c>
    </row>
    <row r="704" s="13" customFormat="1">
      <c r="A704" s="13"/>
      <c r="B704" s="186"/>
      <c r="C704" s="13"/>
      <c r="D704" s="187" t="s">
        <v>139</v>
      </c>
      <c r="E704" s="188" t="s">
        <v>1</v>
      </c>
      <c r="F704" s="189" t="s">
        <v>169</v>
      </c>
      <c r="G704" s="13"/>
      <c r="H704" s="188" t="s">
        <v>1</v>
      </c>
      <c r="I704" s="190"/>
      <c r="J704" s="13"/>
      <c r="K704" s="13"/>
      <c r="L704" s="186"/>
      <c r="M704" s="191"/>
      <c r="N704" s="192"/>
      <c r="O704" s="192"/>
      <c r="P704" s="192"/>
      <c r="Q704" s="192"/>
      <c r="R704" s="192"/>
      <c r="S704" s="192"/>
      <c r="T704" s="19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188" t="s">
        <v>139</v>
      </c>
      <c r="AU704" s="188" t="s">
        <v>86</v>
      </c>
      <c r="AV704" s="13" t="s">
        <v>84</v>
      </c>
      <c r="AW704" s="13" t="s">
        <v>32</v>
      </c>
      <c r="AX704" s="13" t="s">
        <v>76</v>
      </c>
      <c r="AY704" s="188" t="s">
        <v>130</v>
      </c>
    </row>
    <row r="705" s="14" customFormat="1">
      <c r="A705" s="14"/>
      <c r="B705" s="194"/>
      <c r="C705" s="14"/>
      <c r="D705" s="187" t="s">
        <v>139</v>
      </c>
      <c r="E705" s="195" t="s">
        <v>1</v>
      </c>
      <c r="F705" s="196" t="s">
        <v>620</v>
      </c>
      <c r="G705" s="14"/>
      <c r="H705" s="197">
        <v>18.920000000000002</v>
      </c>
      <c r="I705" s="198"/>
      <c r="J705" s="14"/>
      <c r="K705" s="14"/>
      <c r="L705" s="194"/>
      <c r="M705" s="199"/>
      <c r="N705" s="200"/>
      <c r="O705" s="200"/>
      <c r="P705" s="200"/>
      <c r="Q705" s="200"/>
      <c r="R705" s="200"/>
      <c r="S705" s="200"/>
      <c r="T705" s="201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195" t="s">
        <v>139</v>
      </c>
      <c r="AU705" s="195" t="s">
        <v>86</v>
      </c>
      <c r="AV705" s="14" t="s">
        <v>86</v>
      </c>
      <c r="AW705" s="14" t="s">
        <v>32</v>
      </c>
      <c r="AX705" s="14" t="s">
        <v>76</v>
      </c>
      <c r="AY705" s="195" t="s">
        <v>130</v>
      </c>
    </row>
    <row r="706" s="14" customFormat="1">
      <c r="A706" s="14"/>
      <c r="B706" s="194"/>
      <c r="C706" s="14"/>
      <c r="D706" s="187" t="s">
        <v>139</v>
      </c>
      <c r="E706" s="195" t="s">
        <v>1</v>
      </c>
      <c r="F706" s="196" t="s">
        <v>621</v>
      </c>
      <c r="G706" s="14"/>
      <c r="H706" s="197">
        <v>24.32</v>
      </c>
      <c r="I706" s="198"/>
      <c r="J706" s="14"/>
      <c r="K706" s="14"/>
      <c r="L706" s="194"/>
      <c r="M706" s="199"/>
      <c r="N706" s="200"/>
      <c r="O706" s="200"/>
      <c r="P706" s="200"/>
      <c r="Q706" s="200"/>
      <c r="R706" s="200"/>
      <c r="S706" s="200"/>
      <c r="T706" s="201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195" t="s">
        <v>139</v>
      </c>
      <c r="AU706" s="195" t="s">
        <v>86</v>
      </c>
      <c r="AV706" s="14" t="s">
        <v>86</v>
      </c>
      <c r="AW706" s="14" t="s">
        <v>32</v>
      </c>
      <c r="AX706" s="14" t="s">
        <v>76</v>
      </c>
      <c r="AY706" s="195" t="s">
        <v>130</v>
      </c>
    </row>
    <row r="707" s="13" customFormat="1">
      <c r="A707" s="13"/>
      <c r="B707" s="186"/>
      <c r="C707" s="13"/>
      <c r="D707" s="187" t="s">
        <v>139</v>
      </c>
      <c r="E707" s="188" t="s">
        <v>1</v>
      </c>
      <c r="F707" s="189" t="s">
        <v>148</v>
      </c>
      <c r="G707" s="13"/>
      <c r="H707" s="188" t="s">
        <v>1</v>
      </c>
      <c r="I707" s="190"/>
      <c r="J707" s="13"/>
      <c r="K707" s="13"/>
      <c r="L707" s="186"/>
      <c r="M707" s="191"/>
      <c r="N707" s="192"/>
      <c r="O707" s="192"/>
      <c r="P707" s="192"/>
      <c r="Q707" s="192"/>
      <c r="R707" s="192"/>
      <c r="S707" s="192"/>
      <c r="T707" s="19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188" t="s">
        <v>139</v>
      </c>
      <c r="AU707" s="188" t="s">
        <v>86</v>
      </c>
      <c r="AV707" s="13" t="s">
        <v>84</v>
      </c>
      <c r="AW707" s="13" t="s">
        <v>32</v>
      </c>
      <c r="AX707" s="13" t="s">
        <v>76</v>
      </c>
      <c r="AY707" s="188" t="s">
        <v>130</v>
      </c>
    </row>
    <row r="708" s="14" customFormat="1">
      <c r="A708" s="14"/>
      <c r="B708" s="194"/>
      <c r="C708" s="14"/>
      <c r="D708" s="187" t="s">
        <v>139</v>
      </c>
      <c r="E708" s="195" t="s">
        <v>1</v>
      </c>
      <c r="F708" s="196" t="s">
        <v>622</v>
      </c>
      <c r="G708" s="14"/>
      <c r="H708" s="197">
        <v>-3.3330000000000002</v>
      </c>
      <c r="I708" s="198"/>
      <c r="J708" s="14"/>
      <c r="K708" s="14"/>
      <c r="L708" s="194"/>
      <c r="M708" s="199"/>
      <c r="N708" s="200"/>
      <c r="O708" s="200"/>
      <c r="P708" s="200"/>
      <c r="Q708" s="200"/>
      <c r="R708" s="200"/>
      <c r="S708" s="200"/>
      <c r="T708" s="201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195" t="s">
        <v>139</v>
      </c>
      <c r="AU708" s="195" t="s">
        <v>86</v>
      </c>
      <c r="AV708" s="14" t="s">
        <v>86</v>
      </c>
      <c r="AW708" s="14" t="s">
        <v>32</v>
      </c>
      <c r="AX708" s="14" t="s">
        <v>76</v>
      </c>
      <c r="AY708" s="195" t="s">
        <v>130</v>
      </c>
    </row>
    <row r="709" s="14" customFormat="1">
      <c r="A709" s="14"/>
      <c r="B709" s="194"/>
      <c r="C709" s="14"/>
      <c r="D709" s="187" t="s">
        <v>139</v>
      </c>
      <c r="E709" s="195" t="s">
        <v>1</v>
      </c>
      <c r="F709" s="196" t="s">
        <v>623</v>
      </c>
      <c r="G709" s="14"/>
      <c r="H709" s="197">
        <v>-5.4539999999999997</v>
      </c>
      <c r="I709" s="198"/>
      <c r="J709" s="14"/>
      <c r="K709" s="14"/>
      <c r="L709" s="194"/>
      <c r="M709" s="199"/>
      <c r="N709" s="200"/>
      <c r="O709" s="200"/>
      <c r="P709" s="200"/>
      <c r="Q709" s="200"/>
      <c r="R709" s="200"/>
      <c r="S709" s="200"/>
      <c r="T709" s="201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195" t="s">
        <v>139</v>
      </c>
      <c r="AU709" s="195" t="s">
        <v>86</v>
      </c>
      <c r="AV709" s="14" t="s">
        <v>86</v>
      </c>
      <c r="AW709" s="14" t="s">
        <v>32</v>
      </c>
      <c r="AX709" s="14" t="s">
        <v>76</v>
      </c>
      <c r="AY709" s="195" t="s">
        <v>130</v>
      </c>
    </row>
    <row r="710" s="13" customFormat="1">
      <c r="A710" s="13"/>
      <c r="B710" s="186"/>
      <c r="C710" s="13"/>
      <c r="D710" s="187" t="s">
        <v>139</v>
      </c>
      <c r="E710" s="188" t="s">
        <v>1</v>
      </c>
      <c r="F710" s="189" t="s">
        <v>619</v>
      </c>
      <c r="G710" s="13"/>
      <c r="H710" s="188" t="s">
        <v>1</v>
      </c>
      <c r="I710" s="190"/>
      <c r="J710" s="13"/>
      <c r="K710" s="13"/>
      <c r="L710" s="186"/>
      <c r="M710" s="191"/>
      <c r="N710" s="192"/>
      <c r="O710" s="192"/>
      <c r="P710" s="192"/>
      <c r="Q710" s="192"/>
      <c r="R710" s="192"/>
      <c r="S710" s="192"/>
      <c r="T710" s="19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88" t="s">
        <v>139</v>
      </c>
      <c r="AU710" s="188" t="s">
        <v>86</v>
      </c>
      <c r="AV710" s="13" t="s">
        <v>84</v>
      </c>
      <c r="AW710" s="13" t="s">
        <v>32</v>
      </c>
      <c r="AX710" s="13" t="s">
        <v>76</v>
      </c>
      <c r="AY710" s="188" t="s">
        <v>130</v>
      </c>
    </row>
    <row r="711" s="14" customFormat="1">
      <c r="A711" s="14"/>
      <c r="B711" s="194"/>
      <c r="C711" s="14"/>
      <c r="D711" s="187" t="s">
        <v>139</v>
      </c>
      <c r="E711" s="195" t="s">
        <v>1</v>
      </c>
      <c r="F711" s="196" t="s">
        <v>203</v>
      </c>
      <c r="G711" s="14"/>
      <c r="H711" s="197">
        <v>6.9000000000000004</v>
      </c>
      <c r="I711" s="198"/>
      <c r="J711" s="14"/>
      <c r="K711" s="14"/>
      <c r="L711" s="194"/>
      <c r="M711" s="199"/>
      <c r="N711" s="200"/>
      <c r="O711" s="200"/>
      <c r="P711" s="200"/>
      <c r="Q711" s="200"/>
      <c r="R711" s="200"/>
      <c r="S711" s="200"/>
      <c r="T711" s="201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195" t="s">
        <v>139</v>
      </c>
      <c r="AU711" s="195" t="s">
        <v>86</v>
      </c>
      <c r="AV711" s="14" t="s">
        <v>86</v>
      </c>
      <c r="AW711" s="14" t="s">
        <v>32</v>
      </c>
      <c r="AX711" s="14" t="s">
        <v>76</v>
      </c>
      <c r="AY711" s="195" t="s">
        <v>130</v>
      </c>
    </row>
    <row r="712" s="13" customFormat="1">
      <c r="A712" s="13"/>
      <c r="B712" s="186"/>
      <c r="C712" s="13"/>
      <c r="D712" s="187" t="s">
        <v>139</v>
      </c>
      <c r="E712" s="188" t="s">
        <v>1</v>
      </c>
      <c r="F712" s="189" t="s">
        <v>140</v>
      </c>
      <c r="G712" s="13"/>
      <c r="H712" s="188" t="s">
        <v>1</v>
      </c>
      <c r="I712" s="190"/>
      <c r="J712" s="13"/>
      <c r="K712" s="13"/>
      <c r="L712" s="186"/>
      <c r="M712" s="191"/>
      <c r="N712" s="192"/>
      <c r="O712" s="192"/>
      <c r="P712" s="192"/>
      <c r="Q712" s="192"/>
      <c r="R712" s="192"/>
      <c r="S712" s="192"/>
      <c r="T712" s="19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88" t="s">
        <v>139</v>
      </c>
      <c r="AU712" s="188" t="s">
        <v>86</v>
      </c>
      <c r="AV712" s="13" t="s">
        <v>84</v>
      </c>
      <c r="AW712" s="13" t="s">
        <v>32</v>
      </c>
      <c r="AX712" s="13" t="s">
        <v>76</v>
      </c>
      <c r="AY712" s="188" t="s">
        <v>130</v>
      </c>
    </row>
    <row r="713" s="14" customFormat="1">
      <c r="A713" s="14"/>
      <c r="B713" s="194"/>
      <c r="C713" s="14"/>
      <c r="D713" s="187" t="s">
        <v>139</v>
      </c>
      <c r="E713" s="195" t="s">
        <v>1</v>
      </c>
      <c r="F713" s="196" t="s">
        <v>155</v>
      </c>
      <c r="G713" s="14"/>
      <c r="H713" s="197">
        <v>8.3599999999999994</v>
      </c>
      <c r="I713" s="198"/>
      <c r="J713" s="14"/>
      <c r="K713" s="14"/>
      <c r="L713" s="194"/>
      <c r="M713" s="199"/>
      <c r="N713" s="200"/>
      <c r="O713" s="200"/>
      <c r="P713" s="200"/>
      <c r="Q713" s="200"/>
      <c r="R713" s="200"/>
      <c r="S713" s="200"/>
      <c r="T713" s="201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195" t="s">
        <v>139</v>
      </c>
      <c r="AU713" s="195" t="s">
        <v>86</v>
      </c>
      <c r="AV713" s="14" t="s">
        <v>86</v>
      </c>
      <c r="AW713" s="14" t="s">
        <v>32</v>
      </c>
      <c r="AX713" s="14" t="s">
        <v>76</v>
      </c>
      <c r="AY713" s="195" t="s">
        <v>130</v>
      </c>
    </row>
    <row r="714" s="14" customFormat="1">
      <c r="A714" s="14"/>
      <c r="B714" s="194"/>
      <c r="C714" s="14"/>
      <c r="D714" s="187" t="s">
        <v>139</v>
      </c>
      <c r="E714" s="195" t="s">
        <v>1</v>
      </c>
      <c r="F714" s="196" t="s">
        <v>156</v>
      </c>
      <c r="G714" s="14"/>
      <c r="H714" s="197">
        <v>5.3579999999999997</v>
      </c>
      <c r="I714" s="198"/>
      <c r="J714" s="14"/>
      <c r="K714" s="14"/>
      <c r="L714" s="194"/>
      <c r="M714" s="199"/>
      <c r="N714" s="200"/>
      <c r="O714" s="200"/>
      <c r="P714" s="200"/>
      <c r="Q714" s="200"/>
      <c r="R714" s="200"/>
      <c r="S714" s="200"/>
      <c r="T714" s="201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195" t="s">
        <v>139</v>
      </c>
      <c r="AU714" s="195" t="s">
        <v>86</v>
      </c>
      <c r="AV714" s="14" t="s">
        <v>86</v>
      </c>
      <c r="AW714" s="14" t="s">
        <v>32</v>
      </c>
      <c r="AX714" s="14" t="s">
        <v>76</v>
      </c>
      <c r="AY714" s="195" t="s">
        <v>130</v>
      </c>
    </row>
    <row r="715" s="14" customFormat="1">
      <c r="A715" s="14"/>
      <c r="B715" s="194"/>
      <c r="C715" s="14"/>
      <c r="D715" s="187" t="s">
        <v>139</v>
      </c>
      <c r="E715" s="195" t="s">
        <v>1</v>
      </c>
      <c r="F715" s="196" t="s">
        <v>647</v>
      </c>
      <c r="G715" s="14"/>
      <c r="H715" s="197">
        <v>1.1279999999999999</v>
      </c>
      <c r="I715" s="198"/>
      <c r="J715" s="14"/>
      <c r="K715" s="14"/>
      <c r="L715" s="194"/>
      <c r="M715" s="199"/>
      <c r="N715" s="200"/>
      <c r="O715" s="200"/>
      <c r="P715" s="200"/>
      <c r="Q715" s="200"/>
      <c r="R715" s="200"/>
      <c r="S715" s="200"/>
      <c r="T715" s="201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195" t="s">
        <v>139</v>
      </c>
      <c r="AU715" s="195" t="s">
        <v>86</v>
      </c>
      <c r="AV715" s="14" t="s">
        <v>86</v>
      </c>
      <c r="AW715" s="14" t="s">
        <v>32</v>
      </c>
      <c r="AX715" s="14" t="s">
        <v>76</v>
      </c>
      <c r="AY715" s="195" t="s">
        <v>130</v>
      </c>
    </row>
    <row r="716" s="13" customFormat="1">
      <c r="A716" s="13"/>
      <c r="B716" s="186"/>
      <c r="C716" s="13"/>
      <c r="D716" s="187" t="s">
        <v>139</v>
      </c>
      <c r="E716" s="188" t="s">
        <v>1</v>
      </c>
      <c r="F716" s="189" t="s">
        <v>148</v>
      </c>
      <c r="G716" s="13"/>
      <c r="H716" s="188" t="s">
        <v>1</v>
      </c>
      <c r="I716" s="190"/>
      <c r="J716" s="13"/>
      <c r="K716" s="13"/>
      <c r="L716" s="186"/>
      <c r="M716" s="191"/>
      <c r="N716" s="192"/>
      <c r="O716" s="192"/>
      <c r="P716" s="192"/>
      <c r="Q716" s="192"/>
      <c r="R716" s="192"/>
      <c r="S716" s="192"/>
      <c r="T716" s="19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188" t="s">
        <v>139</v>
      </c>
      <c r="AU716" s="188" t="s">
        <v>86</v>
      </c>
      <c r="AV716" s="13" t="s">
        <v>84</v>
      </c>
      <c r="AW716" s="13" t="s">
        <v>32</v>
      </c>
      <c r="AX716" s="13" t="s">
        <v>76</v>
      </c>
      <c r="AY716" s="188" t="s">
        <v>130</v>
      </c>
    </row>
    <row r="717" s="14" customFormat="1">
      <c r="A717" s="14"/>
      <c r="B717" s="194"/>
      <c r="C717" s="14"/>
      <c r="D717" s="187" t="s">
        <v>139</v>
      </c>
      <c r="E717" s="195" t="s">
        <v>1</v>
      </c>
      <c r="F717" s="196" t="s">
        <v>536</v>
      </c>
      <c r="G717" s="14"/>
      <c r="H717" s="197">
        <v>-4.04</v>
      </c>
      <c r="I717" s="198"/>
      <c r="J717" s="14"/>
      <c r="K717" s="14"/>
      <c r="L717" s="194"/>
      <c r="M717" s="199"/>
      <c r="N717" s="200"/>
      <c r="O717" s="200"/>
      <c r="P717" s="200"/>
      <c r="Q717" s="200"/>
      <c r="R717" s="200"/>
      <c r="S717" s="200"/>
      <c r="T717" s="201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195" t="s">
        <v>139</v>
      </c>
      <c r="AU717" s="195" t="s">
        <v>86</v>
      </c>
      <c r="AV717" s="14" t="s">
        <v>86</v>
      </c>
      <c r="AW717" s="14" t="s">
        <v>32</v>
      </c>
      <c r="AX717" s="14" t="s">
        <v>76</v>
      </c>
      <c r="AY717" s="195" t="s">
        <v>130</v>
      </c>
    </row>
    <row r="718" s="13" customFormat="1">
      <c r="A718" s="13"/>
      <c r="B718" s="186"/>
      <c r="C718" s="13"/>
      <c r="D718" s="187" t="s">
        <v>139</v>
      </c>
      <c r="E718" s="188" t="s">
        <v>1</v>
      </c>
      <c r="F718" s="189" t="s">
        <v>619</v>
      </c>
      <c r="G718" s="13"/>
      <c r="H718" s="188" t="s">
        <v>1</v>
      </c>
      <c r="I718" s="190"/>
      <c r="J718" s="13"/>
      <c r="K718" s="13"/>
      <c r="L718" s="186"/>
      <c r="M718" s="191"/>
      <c r="N718" s="192"/>
      <c r="O718" s="192"/>
      <c r="P718" s="192"/>
      <c r="Q718" s="192"/>
      <c r="R718" s="192"/>
      <c r="S718" s="192"/>
      <c r="T718" s="19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88" t="s">
        <v>139</v>
      </c>
      <c r="AU718" s="188" t="s">
        <v>86</v>
      </c>
      <c r="AV718" s="13" t="s">
        <v>84</v>
      </c>
      <c r="AW718" s="13" t="s">
        <v>32</v>
      </c>
      <c r="AX718" s="13" t="s">
        <v>76</v>
      </c>
      <c r="AY718" s="188" t="s">
        <v>130</v>
      </c>
    </row>
    <row r="719" s="14" customFormat="1">
      <c r="A719" s="14"/>
      <c r="B719" s="194"/>
      <c r="C719" s="14"/>
      <c r="D719" s="187" t="s">
        <v>139</v>
      </c>
      <c r="E719" s="195" t="s">
        <v>1</v>
      </c>
      <c r="F719" s="196" t="s">
        <v>131</v>
      </c>
      <c r="G719" s="14"/>
      <c r="H719" s="197">
        <v>6</v>
      </c>
      <c r="I719" s="198"/>
      <c r="J719" s="14"/>
      <c r="K719" s="14"/>
      <c r="L719" s="194"/>
      <c r="M719" s="199"/>
      <c r="N719" s="200"/>
      <c r="O719" s="200"/>
      <c r="P719" s="200"/>
      <c r="Q719" s="200"/>
      <c r="R719" s="200"/>
      <c r="S719" s="200"/>
      <c r="T719" s="201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195" t="s">
        <v>139</v>
      </c>
      <c r="AU719" s="195" t="s">
        <v>86</v>
      </c>
      <c r="AV719" s="14" t="s">
        <v>86</v>
      </c>
      <c r="AW719" s="14" t="s">
        <v>32</v>
      </c>
      <c r="AX719" s="14" t="s">
        <v>76</v>
      </c>
      <c r="AY719" s="195" t="s">
        <v>130</v>
      </c>
    </row>
    <row r="720" s="13" customFormat="1">
      <c r="A720" s="13"/>
      <c r="B720" s="186"/>
      <c r="C720" s="13"/>
      <c r="D720" s="187" t="s">
        <v>139</v>
      </c>
      <c r="E720" s="188" t="s">
        <v>1</v>
      </c>
      <c r="F720" s="189" t="s">
        <v>141</v>
      </c>
      <c r="G720" s="13"/>
      <c r="H720" s="188" t="s">
        <v>1</v>
      </c>
      <c r="I720" s="190"/>
      <c r="J720" s="13"/>
      <c r="K720" s="13"/>
      <c r="L720" s="186"/>
      <c r="M720" s="191"/>
      <c r="N720" s="192"/>
      <c r="O720" s="192"/>
      <c r="P720" s="192"/>
      <c r="Q720" s="192"/>
      <c r="R720" s="192"/>
      <c r="S720" s="192"/>
      <c r="T720" s="19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188" t="s">
        <v>139</v>
      </c>
      <c r="AU720" s="188" t="s">
        <v>86</v>
      </c>
      <c r="AV720" s="13" t="s">
        <v>84</v>
      </c>
      <c r="AW720" s="13" t="s">
        <v>32</v>
      </c>
      <c r="AX720" s="13" t="s">
        <v>76</v>
      </c>
      <c r="AY720" s="188" t="s">
        <v>130</v>
      </c>
    </row>
    <row r="721" s="14" customFormat="1">
      <c r="A721" s="14"/>
      <c r="B721" s="194"/>
      <c r="C721" s="14"/>
      <c r="D721" s="187" t="s">
        <v>139</v>
      </c>
      <c r="E721" s="195" t="s">
        <v>1</v>
      </c>
      <c r="F721" s="196" t="s">
        <v>157</v>
      </c>
      <c r="G721" s="14"/>
      <c r="H721" s="197">
        <v>7.0499999999999998</v>
      </c>
      <c r="I721" s="198"/>
      <c r="J721" s="14"/>
      <c r="K721" s="14"/>
      <c r="L721" s="194"/>
      <c r="M721" s="199"/>
      <c r="N721" s="200"/>
      <c r="O721" s="200"/>
      <c r="P721" s="200"/>
      <c r="Q721" s="200"/>
      <c r="R721" s="200"/>
      <c r="S721" s="200"/>
      <c r="T721" s="201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195" t="s">
        <v>139</v>
      </c>
      <c r="AU721" s="195" t="s">
        <v>86</v>
      </c>
      <c r="AV721" s="14" t="s">
        <v>86</v>
      </c>
      <c r="AW721" s="14" t="s">
        <v>32</v>
      </c>
      <c r="AX721" s="14" t="s">
        <v>76</v>
      </c>
      <c r="AY721" s="195" t="s">
        <v>130</v>
      </c>
    </row>
    <row r="722" s="14" customFormat="1">
      <c r="A722" s="14"/>
      <c r="B722" s="194"/>
      <c r="C722" s="14"/>
      <c r="D722" s="187" t="s">
        <v>139</v>
      </c>
      <c r="E722" s="195" t="s">
        <v>1</v>
      </c>
      <c r="F722" s="196" t="s">
        <v>648</v>
      </c>
      <c r="G722" s="14"/>
      <c r="H722" s="197">
        <v>2.8199999999999998</v>
      </c>
      <c r="I722" s="198"/>
      <c r="J722" s="14"/>
      <c r="K722" s="14"/>
      <c r="L722" s="194"/>
      <c r="M722" s="199"/>
      <c r="N722" s="200"/>
      <c r="O722" s="200"/>
      <c r="P722" s="200"/>
      <c r="Q722" s="200"/>
      <c r="R722" s="200"/>
      <c r="S722" s="200"/>
      <c r="T722" s="201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195" t="s">
        <v>139</v>
      </c>
      <c r="AU722" s="195" t="s">
        <v>86</v>
      </c>
      <c r="AV722" s="14" t="s">
        <v>86</v>
      </c>
      <c r="AW722" s="14" t="s">
        <v>32</v>
      </c>
      <c r="AX722" s="14" t="s">
        <v>76</v>
      </c>
      <c r="AY722" s="195" t="s">
        <v>130</v>
      </c>
    </row>
    <row r="723" s="14" customFormat="1">
      <c r="A723" s="14"/>
      <c r="B723" s="194"/>
      <c r="C723" s="14"/>
      <c r="D723" s="187" t="s">
        <v>139</v>
      </c>
      <c r="E723" s="195" t="s">
        <v>1</v>
      </c>
      <c r="F723" s="196" t="s">
        <v>158</v>
      </c>
      <c r="G723" s="14"/>
      <c r="H723" s="197">
        <v>9</v>
      </c>
      <c r="I723" s="198"/>
      <c r="J723" s="14"/>
      <c r="K723" s="14"/>
      <c r="L723" s="194"/>
      <c r="M723" s="199"/>
      <c r="N723" s="200"/>
      <c r="O723" s="200"/>
      <c r="P723" s="200"/>
      <c r="Q723" s="200"/>
      <c r="R723" s="200"/>
      <c r="S723" s="200"/>
      <c r="T723" s="201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195" t="s">
        <v>139</v>
      </c>
      <c r="AU723" s="195" t="s">
        <v>86</v>
      </c>
      <c r="AV723" s="14" t="s">
        <v>86</v>
      </c>
      <c r="AW723" s="14" t="s">
        <v>32</v>
      </c>
      <c r="AX723" s="14" t="s">
        <v>76</v>
      </c>
      <c r="AY723" s="195" t="s">
        <v>130</v>
      </c>
    </row>
    <row r="724" s="13" customFormat="1">
      <c r="A724" s="13"/>
      <c r="B724" s="186"/>
      <c r="C724" s="13"/>
      <c r="D724" s="187" t="s">
        <v>139</v>
      </c>
      <c r="E724" s="188" t="s">
        <v>1</v>
      </c>
      <c r="F724" s="189" t="s">
        <v>159</v>
      </c>
      <c r="G724" s="13"/>
      <c r="H724" s="188" t="s">
        <v>1</v>
      </c>
      <c r="I724" s="190"/>
      <c r="J724" s="13"/>
      <c r="K724" s="13"/>
      <c r="L724" s="186"/>
      <c r="M724" s="191"/>
      <c r="N724" s="192"/>
      <c r="O724" s="192"/>
      <c r="P724" s="192"/>
      <c r="Q724" s="192"/>
      <c r="R724" s="192"/>
      <c r="S724" s="192"/>
      <c r="T724" s="19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188" t="s">
        <v>139</v>
      </c>
      <c r="AU724" s="188" t="s">
        <v>86</v>
      </c>
      <c r="AV724" s="13" t="s">
        <v>84</v>
      </c>
      <c r="AW724" s="13" t="s">
        <v>32</v>
      </c>
      <c r="AX724" s="13" t="s">
        <v>76</v>
      </c>
      <c r="AY724" s="188" t="s">
        <v>130</v>
      </c>
    </row>
    <row r="725" s="14" customFormat="1">
      <c r="A725" s="14"/>
      <c r="B725" s="194"/>
      <c r="C725" s="14"/>
      <c r="D725" s="187" t="s">
        <v>139</v>
      </c>
      <c r="E725" s="195" t="s">
        <v>1</v>
      </c>
      <c r="F725" s="196" t="s">
        <v>160</v>
      </c>
      <c r="G725" s="14"/>
      <c r="H725" s="197">
        <v>0.35999999999999999</v>
      </c>
      <c r="I725" s="198"/>
      <c r="J725" s="14"/>
      <c r="K725" s="14"/>
      <c r="L725" s="194"/>
      <c r="M725" s="199"/>
      <c r="N725" s="200"/>
      <c r="O725" s="200"/>
      <c r="P725" s="200"/>
      <c r="Q725" s="200"/>
      <c r="R725" s="200"/>
      <c r="S725" s="200"/>
      <c r="T725" s="201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195" t="s">
        <v>139</v>
      </c>
      <c r="AU725" s="195" t="s">
        <v>86</v>
      </c>
      <c r="AV725" s="14" t="s">
        <v>86</v>
      </c>
      <c r="AW725" s="14" t="s">
        <v>32</v>
      </c>
      <c r="AX725" s="14" t="s">
        <v>76</v>
      </c>
      <c r="AY725" s="195" t="s">
        <v>130</v>
      </c>
    </row>
    <row r="726" s="14" customFormat="1">
      <c r="A726" s="14"/>
      <c r="B726" s="194"/>
      <c r="C726" s="14"/>
      <c r="D726" s="187" t="s">
        <v>139</v>
      </c>
      <c r="E726" s="195" t="s">
        <v>1</v>
      </c>
      <c r="F726" s="196" t="s">
        <v>161</v>
      </c>
      <c r="G726" s="14"/>
      <c r="H726" s="197">
        <v>1.04</v>
      </c>
      <c r="I726" s="198"/>
      <c r="J726" s="14"/>
      <c r="K726" s="14"/>
      <c r="L726" s="194"/>
      <c r="M726" s="199"/>
      <c r="N726" s="200"/>
      <c r="O726" s="200"/>
      <c r="P726" s="200"/>
      <c r="Q726" s="200"/>
      <c r="R726" s="200"/>
      <c r="S726" s="200"/>
      <c r="T726" s="201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195" t="s">
        <v>139</v>
      </c>
      <c r="AU726" s="195" t="s">
        <v>86</v>
      </c>
      <c r="AV726" s="14" t="s">
        <v>86</v>
      </c>
      <c r="AW726" s="14" t="s">
        <v>32</v>
      </c>
      <c r="AX726" s="14" t="s">
        <v>76</v>
      </c>
      <c r="AY726" s="195" t="s">
        <v>130</v>
      </c>
    </row>
    <row r="727" s="13" customFormat="1">
      <c r="A727" s="13"/>
      <c r="B727" s="186"/>
      <c r="C727" s="13"/>
      <c r="D727" s="187" t="s">
        <v>139</v>
      </c>
      <c r="E727" s="188" t="s">
        <v>1</v>
      </c>
      <c r="F727" s="189" t="s">
        <v>148</v>
      </c>
      <c r="G727" s="13"/>
      <c r="H727" s="188" t="s">
        <v>1</v>
      </c>
      <c r="I727" s="190"/>
      <c r="J727" s="13"/>
      <c r="K727" s="13"/>
      <c r="L727" s="186"/>
      <c r="M727" s="191"/>
      <c r="N727" s="192"/>
      <c r="O727" s="192"/>
      <c r="P727" s="192"/>
      <c r="Q727" s="192"/>
      <c r="R727" s="192"/>
      <c r="S727" s="192"/>
      <c r="T727" s="19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88" t="s">
        <v>139</v>
      </c>
      <c r="AU727" s="188" t="s">
        <v>86</v>
      </c>
      <c r="AV727" s="13" t="s">
        <v>84</v>
      </c>
      <c r="AW727" s="13" t="s">
        <v>32</v>
      </c>
      <c r="AX727" s="13" t="s">
        <v>76</v>
      </c>
      <c r="AY727" s="188" t="s">
        <v>130</v>
      </c>
    </row>
    <row r="728" s="14" customFormat="1">
      <c r="A728" s="14"/>
      <c r="B728" s="194"/>
      <c r="C728" s="14"/>
      <c r="D728" s="187" t="s">
        <v>139</v>
      </c>
      <c r="E728" s="195" t="s">
        <v>1</v>
      </c>
      <c r="F728" s="196" t="s">
        <v>162</v>
      </c>
      <c r="G728" s="14"/>
      <c r="H728" s="197">
        <v>-2.3399999999999999</v>
      </c>
      <c r="I728" s="198"/>
      <c r="J728" s="14"/>
      <c r="K728" s="14"/>
      <c r="L728" s="194"/>
      <c r="M728" s="199"/>
      <c r="N728" s="200"/>
      <c r="O728" s="200"/>
      <c r="P728" s="200"/>
      <c r="Q728" s="200"/>
      <c r="R728" s="200"/>
      <c r="S728" s="200"/>
      <c r="T728" s="201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195" t="s">
        <v>139</v>
      </c>
      <c r="AU728" s="195" t="s">
        <v>86</v>
      </c>
      <c r="AV728" s="14" t="s">
        <v>86</v>
      </c>
      <c r="AW728" s="14" t="s">
        <v>32</v>
      </c>
      <c r="AX728" s="14" t="s">
        <v>76</v>
      </c>
      <c r="AY728" s="195" t="s">
        <v>130</v>
      </c>
    </row>
    <row r="729" s="14" customFormat="1">
      <c r="A729" s="14"/>
      <c r="B729" s="194"/>
      <c r="C729" s="14"/>
      <c r="D729" s="187" t="s">
        <v>139</v>
      </c>
      <c r="E729" s="195" t="s">
        <v>1</v>
      </c>
      <c r="F729" s="196" t="s">
        <v>642</v>
      </c>
      <c r="G729" s="14"/>
      <c r="H729" s="197">
        <v>-0.52000000000000002</v>
      </c>
      <c r="I729" s="198"/>
      <c r="J729" s="14"/>
      <c r="K729" s="14"/>
      <c r="L729" s="194"/>
      <c r="M729" s="199"/>
      <c r="N729" s="200"/>
      <c r="O729" s="200"/>
      <c r="P729" s="200"/>
      <c r="Q729" s="200"/>
      <c r="R729" s="200"/>
      <c r="S729" s="200"/>
      <c r="T729" s="201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195" t="s">
        <v>139</v>
      </c>
      <c r="AU729" s="195" t="s">
        <v>86</v>
      </c>
      <c r="AV729" s="14" t="s">
        <v>86</v>
      </c>
      <c r="AW729" s="14" t="s">
        <v>32</v>
      </c>
      <c r="AX729" s="14" t="s">
        <v>76</v>
      </c>
      <c r="AY729" s="195" t="s">
        <v>130</v>
      </c>
    </row>
    <row r="730" s="13" customFormat="1">
      <c r="A730" s="13"/>
      <c r="B730" s="186"/>
      <c r="C730" s="13"/>
      <c r="D730" s="187" t="s">
        <v>139</v>
      </c>
      <c r="E730" s="188" t="s">
        <v>1</v>
      </c>
      <c r="F730" s="189" t="s">
        <v>619</v>
      </c>
      <c r="G730" s="13"/>
      <c r="H730" s="188" t="s">
        <v>1</v>
      </c>
      <c r="I730" s="190"/>
      <c r="J730" s="13"/>
      <c r="K730" s="13"/>
      <c r="L730" s="186"/>
      <c r="M730" s="191"/>
      <c r="N730" s="192"/>
      <c r="O730" s="192"/>
      <c r="P730" s="192"/>
      <c r="Q730" s="192"/>
      <c r="R730" s="192"/>
      <c r="S730" s="192"/>
      <c r="T730" s="19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88" t="s">
        <v>139</v>
      </c>
      <c r="AU730" s="188" t="s">
        <v>86</v>
      </c>
      <c r="AV730" s="13" t="s">
        <v>84</v>
      </c>
      <c r="AW730" s="13" t="s">
        <v>32</v>
      </c>
      <c r="AX730" s="13" t="s">
        <v>76</v>
      </c>
      <c r="AY730" s="188" t="s">
        <v>130</v>
      </c>
    </row>
    <row r="731" s="14" customFormat="1">
      <c r="A731" s="14"/>
      <c r="B731" s="194"/>
      <c r="C731" s="14"/>
      <c r="D731" s="187" t="s">
        <v>139</v>
      </c>
      <c r="E731" s="195" t="s">
        <v>1</v>
      </c>
      <c r="F731" s="196" t="s">
        <v>142</v>
      </c>
      <c r="G731" s="14"/>
      <c r="H731" s="197">
        <v>5.0759999999999996</v>
      </c>
      <c r="I731" s="198"/>
      <c r="J731" s="14"/>
      <c r="K731" s="14"/>
      <c r="L731" s="194"/>
      <c r="M731" s="199"/>
      <c r="N731" s="200"/>
      <c r="O731" s="200"/>
      <c r="P731" s="200"/>
      <c r="Q731" s="200"/>
      <c r="R731" s="200"/>
      <c r="S731" s="200"/>
      <c r="T731" s="201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195" t="s">
        <v>139</v>
      </c>
      <c r="AU731" s="195" t="s">
        <v>86</v>
      </c>
      <c r="AV731" s="14" t="s">
        <v>86</v>
      </c>
      <c r="AW731" s="14" t="s">
        <v>32</v>
      </c>
      <c r="AX731" s="14" t="s">
        <v>76</v>
      </c>
      <c r="AY731" s="195" t="s">
        <v>130</v>
      </c>
    </row>
    <row r="732" s="15" customFormat="1">
      <c r="A732" s="15"/>
      <c r="B732" s="202"/>
      <c r="C732" s="15"/>
      <c r="D732" s="187" t="s">
        <v>139</v>
      </c>
      <c r="E732" s="203" t="s">
        <v>1</v>
      </c>
      <c r="F732" s="204" t="s">
        <v>143</v>
      </c>
      <c r="G732" s="15"/>
      <c r="H732" s="205">
        <v>102.94199999999999</v>
      </c>
      <c r="I732" s="206"/>
      <c r="J732" s="15"/>
      <c r="K732" s="15"/>
      <c r="L732" s="202"/>
      <c r="M732" s="207"/>
      <c r="N732" s="208"/>
      <c r="O732" s="208"/>
      <c r="P732" s="208"/>
      <c r="Q732" s="208"/>
      <c r="R732" s="208"/>
      <c r="S732" s="208"/>
      <c r="T732" s="209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03" t="s">
        <v>139</v>
      </c>
      <c r="AU732" s="203" t="s">
        <v>86</v>
      </c>
      <c r="AV732" s="15" t="s">
        <v>137</v>
      </c>
      <c r="AW732" s="15" t="s">
        <v>32</v>
      </c>
      <c r="AX732" s="15" t="s">
        <v>84</v>
      </c>
      <c r="AY732" s="203" t="s">
        <v>130</v>
      </c>
    </row>
    <row r="733" s="12" customFormat="1" ht="25.92" customHeight="1">
      <c r="A733" s="12"/>
      <c r="B733" s="158"/>
      <c r="C733" s="12"/>
      <c r="D733" s="159" t="s">
        <v>75</v>
      </c>
      <c r="E733" s="160" t="s">
        <v>649</v>
      </c>
      <c r="F733" s="160" t="s">
        <v>650</v>
      </c>
      <c r="G733" s="12"/>
      <c r="H733" s="12"/>
      <c r="I733" s="161"/>
      <c r="J733" s="162">
        <f>BK733</f>
        <v>0</v>
      </c>
      <c r="K733" s="12"/>
      <c r="L733" s="158"/>
      <c r="M733" s="163"/>
      <c r="N733" s="164"/>
      <c r="O733" s="164"/>
      <c r="P733" s="165">
        <f>SUM(P734:P735)</f>
        <v>0</v>
      </c>
      <c r="Q733" s="164"/>
      <c r="R733" s="165">
        <f>SUM(R734:R735)</f>
        <v>0</v>
      </c>
      <c r="S733" s="164"/>
      <c r="T733" s="166">
        <f>SUM(T734:T735)</f>
        <v>0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R733" s="159" t="s">
        <v>173</v>
      </c>
      <c r="AT733" s="167" t="s">
        <v>75</v>
      </c>
      <c r="AU733" s="167" t="s">
        <v>76</v>
      </c>
      <c r="AY733" s="159" t="s">
        <v>130</v>
      </c>
      <c r="BK733" s="168">
        <f>SUM(BK734:BK735)</f>
        <v>0</v>
      </c>
    </row>
    <row r="734" s="2" customFormat="1" ht="55.5" customHeight="1">
      <c r="A734" s="37"/>
      <c r="B734" s="171"/>
      <c r="C734" s="172" t="s">
        <v>651</v>
      </c>
      <c r="D734" s="172" t="s">
        <v>133</v>
      </c>
      <c r="E734" s="173" t="s">
        <v>652</v>
      </c>
      <c r="F734" s="174" t="s">
        <v>653</v>
      </c>
      <c r="G734" s="175" t="s">
        <v>277</v>
      </c>
      <c r="H734" s="176">
        <v>1</v>
      </c>
      <c r="I734" s="177"/>
      <c r="J734" s="178">
        <f>ROUND(I734*H734,2)</f>
        <v>0</v>
      </c>
      <c r="K734" s="179"/>
      <c r="L734" s="38"/>
      <c r="M734" s="180" t="s">
        <v>1</v>
      </c>
      <c r="N734" s="181" t="s">
        <v>41</v>
      </c>
      <c r="O734" s="76"/>
      <c r="P734" s="182">
        <f>O734*H734</f>
        <v>0</v>
      </c>
      <c r="Q734" s="182">
        <v>0</v>
      </c>
      <c r="R734" s="182">
        <f>Q734*H734</f>
        <v>0</v>
      </c>
      <c r="S734" s="182">
        <v>0</v>
      </c>
      <c r="T734" s="183">
        <f>S734*H734</f>
        <v>0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4" t="s">
        <v>654</v>
      </c>
      <c r="AT734" s="184" t="s">
        <v>133</v>
      </c>
      <c r="AU734" s="184" t="s">
        <v>84</v>
      </c>
      <c r="AY734" s="18" t="s">
        <v>130</v>
      </c>
      <c r="BE734" s="185">
        <f>IF(N734="základní",J734,0)</f>
        <v>0</v>
      </c>
      <c r="BF734" s="185">
        <f>IF(N734="snížená",J734,0)</f>
        <v>0</v>
      </c>
      <c r="BG734" s="185">
        <f>IF(N734="zákl. přenesená",J734,0)</f>
        <v>0</v>
      </c>
      <c r="BH734" s="185">
        <f>IF(N734="sníž. přenesená",J734,0)</f>
        <v>0</v>
      </c>
      <c r="BI734" s="185">
        <f>IF(N734="nulová",J734,0)</f>
        <v>0</v>
      </c>
      <c r="BJ734" s="18" t="s">
        <v>84</v>
      </c>
      <c r="BK734" s="185">
        <f>ROUND(I734*H734,2)</f>
        <v>0</v>
      </c>
      <c r="BL734" s="18" t="s">
        <v>654</v>
      </c>
      <c r="BM734" s="184" t="s">
        <v>655</v>
      </c>
    </row>
    <row r="735" s="2" customFormat="1" ht="55.5" customHeight="1">
      <c r="A735" s="37"/>
      <c r="B735" s="171"/>
      <c r="C735" s="172" t="s">
        <v>656</v>
      </c>
      <c r="D735" s="172" t="s">
        <v>133</v>
      </c>
      <c r="E735" s="173" t="s">
        <v>657</v>
      </c>
      <c r="F735" s="174" t="s">
        <v>658</v>
      </c>
      <c r="G735" s="175" t="s">
        <v>277</v>
      </c>
      <c r="H735" s="176">
        <v>1</v>
      </c>
      <c r="I735" s="177"/>
      <c r="J735" s="178">
        <f>ROUND(I735*H735,2)</f>
        <v>0</v>
      </c>
      <c r="K735" s="179"/>
      <c r="L735" s="38"/>
      <c r="M735" s="222" t="s">
        <v>1</v>
      </c>
      <c r="N735" s="223" t="s">
        <v>41</v>
      </c>
      <c r="O735" s="224"/>
      <c r="P735" s="225">
        <f>O735*H735</f>
        <v>0</v>
      </c>
      <c r="Q735" s="225">
        <v>0</v>
      </c>
      <c r="R735" s="225">
        <f>Q735*H735</f>
        <v>0</v>
      </c>
      <c r="S735" s="225">
        <v>0</v>
      </c>
      <c r="T735" s="226">
        <f>S735*H735</f>
        <v>0</v>
      </c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R735" s="184" t="s">
        <v>654</v>
      </c>
      <c r="AT735" s="184" t="s">
        <v>133</v>
      </c>
      <c r="AU735" s="184" t="s">
        <v>84</v>
      </c>
      <c r="AY735" s="18" t="s">
        <v>130</v>
      </c>
      <c r="BE735" s="185">
        <f>IF(N735="základní",J735,0)</f>
        <v>0</v>
      </c>
      <c r="BF735" s="185">
        <f>IF(N735="snížená",J735,0)</f>
        <v>0</v>
      </c>
      <c r="BG735" s="185">
        <f>IF(N735="zákl. přenesená",J735,0)</f>
        <v>0</v>
      </c>
      <c r="BH735" s="185">
        <f>IF(N735="sníž. přenesená",J735,0)</f>
        <v>0</v>
      </c>
      <c r="BI735" s="185">
        <f>IF(N735="nulová",J735,0)</f>
        <v>0</v>
      </c>
      <c r="BJ735" s="18" t="s">
        <v>84</v>
      </c>
      <c r="BK735" s="185">
        <f>ROUND(I735*H735,2)</f>
        <v>0</v>
      </c>
      <c r="BL735" s="18" t="s">
        <v>654</v>
      </c>
      <c r="BM735" s="184" t="s">
        <v>659</v>
      </c>
    </row>
    <row r="736" s="2" customFormat="1" ht="6.96" customHeight="1">
      <c r="A736" s="37"/>
      <c r="B736" s="59"/>
      <c r="C736" s="60"/>
      <c r="D736" s="60"/>
      <c r="E736" s="60"/>
      <c r="F736" s="60"/>
      <c r="G736" s="60"/>
      <c r="H736" s="60"/>
      <c r="I736" s="60"/>
      <c r="J736" s="60"/>
      <c r="K736" s="60"/>
      <c r="L736" s="38"/>
      <c r="M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</row>
  </sheetData>
  <autoFilter ref="C132:K735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90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REKONSTRUKCE SPORTOVIŠŤ ZŠ JESENIOVA - ZAJIŠTĚNÍ PŘÍSTUPNOSTI PRO HANDICAPOVANÉ OSOBY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91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660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29. 11. 2024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ROUND(J117,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ROUND((SUM(BE117:BE122)),  2)</f>
        <v>0</v>
      </c>
      <c r="G33" s="37"/>
      <c r="H33" s="37"/>
      <c r="I33" s="127">
        <v>0.20999999999999999</v>
      </c>
      <c r="J33" s="126">
        <f>ROUND(((SUM(BE117:BE122))*I33),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ROUND((SUM(BF117:BF122)),  2)</f>
        <v>0</v>
      </c>
      <c r="G34" s="37"/>
      <c r="H34" s="37"/>
      <c r="I34" s="127">
        <v>0.12</v>
      </c>
      <c r="J34" s="126">
        <f>ROUND(((SUM(BF117:BF122))*I34),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ROUND((SUM(BG117:BG122)),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ROUND((SUM(BH117:BH122)),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ROUND((SUM(BI117:BI122)),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REKONSTRUKCE SPORTOVIŠŤ ZŠ JESENIOVA - ZAJIŠTĚNÍ PŘÍSTUPNOSTI PRO HANDICAPOVANÉ OSOBY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SO02 - Vedlejší rozpočtové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Jeseniova 96</v>
      </c>
      <c r="G89" s="37"/>
      <c r="H89" s="37"/>
      <c r="I89" s="31" t="s">
        <v>22</v>
      </c>
      <c r="J89" s="68" t="str">
        <f>IF(J12="","",J12)</f>
        <v>29. 11. 2024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Městská část Praha 3</v>
      </c>
      <c r="G91" s="37"/>
      <c r="H91" s="37"/>
      <c r="I91" s="31" t="s">
        <v>30</v>
      </c>
      <c r="J91" s="35" t="str">
        <f>E21</f>
        <v>ING. Jan Jedlička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94</v>
      </c>
      <c r="D94" s="128"/>
      <c r="E94" s="128"/>
      <c r="F94" s="128"/>
      <c r="G94" s="128"/>
      <c r="H94" s="128"/>
      <c r="I94" s="128"/>
      <c r="J94" s="137" t="s">
        <v>95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96</v>
      </c>
      <c r="D96" s="37"/>
      <c r="E96" s="37"/>
      <c r="F96" s="37"/>
      <c r="G96" s="37"/>
      <c r="H96" s="37"/>
      <c r="I96" s="37"/>
      <c r="J96" s="95">
        <f>J117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97</v>
      </c>
    </row>
    <row r="97" s="9" customFormat="1" ht="24.96" customHeight="1">
      <c r="A97" s="9"/>
      <c r="B97" s="139"/>
      <c r="C97" s="9"/>
      <c r="D97" s="140" t="s">
        <v>661</v>
      </c>
      <c r="E97" s="141"/>
      <c r="F97" s="141"/>
      <c r="G97" s="141"/>
      <c r="H97" s="141"/>
      <c r="I97" s="141"/>
      <c r="J97" s="142">
        <f>J118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115</v>
      </c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6.25" customHeight="1">
      <c r="A107" s="37"/>
      <c r="B107" s="38"/>
      <c r="C107" s="37"/>
      <c r="D107" s="37"/>
      <c r="E107" s="120" t="str">
        <f>E7</f>
        <v>REKONSTRUKCE SPORTOVIŠŤ ZŠ JESENIOVA - ZAJIŠTĚNÍ PŘÍSTUPNOSTI PRO HANDICAPOVANÉ OSOBY</v>
      </c>
      <c r="F107" s="31"/>
      <c r="G107" s="31"/>
      <c r="H107" s="31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91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66" t="str">
        <f>E9</f>
        <v>SO02 - Vedlejší rozpočtové náklady</v>
      </c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7"/>
      <c r="E111" s="37"/>
      <c r="F111" s="26" t="str">
        <f>F12</f>
        <v>Jeseniova 96</v>
      </c>
      <c r="G111" s="37"/>
      <c r="H111" s="37"/>
      <c r="I111" s="31" t="s">
        <v>22</v>
      </c>
      <c r="J111" s="68" t="str">
        <f>IF(J12="","",J12)</f>
        <v>29. 11. 2024</v>
      </c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7"/>
      <c r="E113" s="37"/>
      <c r="F113" s="26" t="str">
        <f>E15</f>
        <v>Městská část Praha 3</v>
      </c>
      <c r="G113" s="37"/>
      <c r="H113" s="37"/>
      <c r="I113" s="31" t="s">
        <v>30</v>
      </c>
      <c r="J113" s="35" t="str">
        <f>E21</f>
        <v>ING. Jan Jedlička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28</v>
      </c>
      <c r="D114" s="37"/>
      <c r="E114" s="37"/>
      <c r="F114" s="26" t="str">
        <f>IF(E18="","",E18)</f>
        <v>Vyplň údaj</v>
      </c>
      <c r="G114" s="37"/>
      <c r="H114" s="37"/>
      <c r="I114" s="31" t="s">
        <v>33</v>
      </c>
      <c r="J114" s="35" t="str">
        <f>E24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47"/>
      <c r="B116" s="148"/>
      <c r="C116" s="149" t="s">
        <v>116</v>
      </c>
      <c r="D116" s="150" t="s">
        <v>61</v>
      </c>
      <c r="E116" s="150" t="s">
        <v>57</v>
      </c>
      <c r="F116" s="150" t="s">
        <v>58</v>
      </c>
      <c r="G116" s="150" t="s">
        <v>117</v>
      </c>
      <c r="H116" s="150" t="s">
        <v>118</v>
      </c>
      <c r="I116" s="150" t="s">
        <v>119</v>
      </c>
      <c r="J116" s="151" t="s">
        <v>95</v>
      </c>
      <c r="K116" s="152" t="s">
        <v>120</v>
      </c>
      <c r="L116" s="153"/>
      <c r="M116" s="85" t="s">
        <v>1</v>
      </c>
      <c r="N116" s="86" t="s">
        <v>40</v>
      </c>
      <c r="O116" s="86" t="s">
        <v>121</v>
      </c>
      <c r="P116" s="86" t="s">
        <v>122</v>
      </c>
      <c r="Q116" s="86" t="s">
        <v>123</v>
      </c>
      <c r="R116" s="86" t="s">
        <v>124</v>
      </c>
      <c r="S116" s="86" t="s">
        <v>125</v>
      </c>
      <c r="T116" s="87" t="s">
        <v>126</v>
      </c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="2" customFormat="1" ht="22.8" customHeight="1">
      <c r="A117" s="37"/>
      <c r="B117" s="38"/>
      <c r="C117" s="92" t="s">
        <v>127</v>
      </c>
      <c r="D117" s="37"/>
      <c r="E117" s="37"/>
      <c r="F117" s="37"/>
      <c r="G117" s="37"/>
      <c r="H117" s="37"/>
      <c r="I117" s="37"/>
      <c r="J117" s="154">
        <f>BK117</f>
        <v>0</v>
      </c>
      <c r="K117" s="37"/>
      <c r="L117" s="38"/>
      <c r="M117" s="88"/>
      <c r="N117" s="72"/>
      <c r="O117" s="89"/>
      <c r="P117" s="155">
        <f>P118</f>
        <v>0</v>
      </c>
      <c r="Q117" s="89"/>
      <c r="R117" s="155">
        <f>R118</f>
        <v>0</v>
      </c>
      <c r="S117" s="89"/>
      <c r="T117" s="156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75</v>
      </c>
      <c r="AU117" s="18" t="s">
        <v>97</v>
      </c>
      <c r="BK117" s="157">
        <f>BK118</f>
        <v>0</v>
      </c>
    </row>
    <row r="118" s="12" customFormat="1" ht="25.92" customHeight="1">
      <c r="A118" s="12"/>
      <c r="B118" s="158"/>
      <c r="C118" s="12"/>
      <c r="D118" s="159" t="s">
        <v>75</v>
      </c>
      <c r="E118" s="160" t="s">
        <v>662</v>
      </c>
      <c r="F118" s="160" t="s">
        <v>88</v>
      </c>
      <c r="G118" s="12"/>
      <c r="H118" s="12"/>
      <c r="I118" s="161"/>
      <c r="J118" s="162">
        <f>BK118</f>
        <v>0</v>
      </c>
      <c r="K118" s="12"/>
      <c r="L118" s="158"/>
      <c r="M118" s="163"/>
      <c r="N118" s="164"/>
      <c r="O118" s="164"/>
      <c r="P118" s="165">
        <f>SUM(P119:P122)</f>
        <v>0</v>
      </c>
      <c r="Q118" s="164"/>
      <c r="R118" s="165">
        <f>SUM(R119:R122)</f>
        <v>0</v>
      </c>
      <c r="S118" s="164"/>
      <c r="T118" s="166">
        <f>SUM(T119:T122)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9" t="s">
        <v>173</v>
      </c>
      <c r="AT118" s="167" t="s">
        <v>75</v>
      </c>
      <c r="AU118" s="167" t="s">
        <v>76</v>
      </c>
      <c r="AY118" s="159" t="s">
        <v>130</v>
      </c>
      <c r="BK118" s="168">
        <f>SUM(BK119:BK122)</f>
        <v>0</v>
      </c>
    </row>
    <row r="119" s="2" customFormat="1" ht="16.5" customHeight="1">
      <c r="A119" s="37"/>
      <c r="B119" s="171"/>
      <c r="C119" s="172" t="s">
        <v>84</v>
      </c>
      <c r="D119" s="172" t="s">
        <v>133</v>
      </c>
      <c r="E119" s="173" t="s">
        <v>663</v>
      </c>
      <c r="F119" s="174" t="s">
        <v>664</v>
      </c>
      <c r="G119" s="175" t="s">
        <v>277</v>
      </c>
      <c r="H119" s="176">
        <v>1</v>
      </c>
      <c r="I119" s="177"/>
      <c r="J119" s="178">
        <f>ROUND(I119*H119,2)</f>
        <v>0</v>
      </c>
      <c r="K119" s="179"/>
      <c r="L119" s="38"/>
      <c r="M119" s="180" t="s">
        <v>1</v>
      </c>
      <c r="N119" s="181" t="s">
        <v>41</v>
      </c>
      <c r="O119" s="76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4" t="s">
        <v>665</v>
      </c>
      <c r="AT119" s="184" t="s">
        <v>133</v>
      </c>
      <c r="AU119" s="184" t="s">
        <v>84</v>
      </c>
      <c r="AY119" s="18" t="s">
        <v>130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8" t="s">
        <v>84</v>
      </c>
      <c r="BK119" s="185">
        <f>ROUND(I119*H119,2)</f>
        <v>0</v>
      </c>
      <c r="BL119" s="18" t="s">
        <v>665</v>
      </c>
      <c r="BM119" s="184" t="s">
        <v>666</v>
      </c>
    </row>
    <row r="120" s="2" customFormat="1" ht="16.5" customHeight="1">
      <c r="A120" s="37"/>
      <c r="B120" s="171"/>
      <c r="C120" s="172" t="s">
        <v>86</v>
      </c>
      <c r="D120" s="172" t="s">
        <v>133</v>
      </c>
      <c r="E120" s="173" t="s">
        <v>667</v>
      </c>
      <c r="F120" s="174" t="s">
        <v>668</v>
      </c>
      <c r="G120" s="175" t="s">
        <v>277</v>
      </c>
      <c r="H120" s="176">
        <v>1</v>
      </c>
      <c r="I120" s="177"/>
      <c r="J120" s="178">
        <f>ROUND(I120*H120,2)</f>
        <v>0</v>
      </c>
      <c r="K120" s="179"/>
      <c r="L120" s="38"/>
      <c r="M120" s="180" t="s">
        <v>1</v>
      </c>
      <c r="N120" s="181" t="s">
        <v>41</v>
      </c>
      <c r="O120" s="76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4" t="s">
        <v>665</v>
      </c>
      <c r="AT120" s="184" t="s">
        <v>133</v>
      </c>
      <c r="AU120" s="184" t="s">
        <v>84</v>
      </c>
      <c r="AY120" s="18" t="s">
        <v>130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8" t="s">
        <v>84</v>
      </c>
      <c r="BK120" s="185">
        <f>ROUND(I120*H120,2)</f>
        <v>0</v>
      </c>
      <c r="BL120" s="18" t="s">
        <v>665</v>
      </c>
      <c r="BM120" s="184" t="s">
        <v>669</v>
      </c>
    </row>
    <row r="121" s="2" customFormat="1" ht="21.75" customHeight="1">
      <c r="A121" s="37"/>
      <c r="B121" s="171"/>
      <c r="C121" s="172" t="s">
        <v>150</v>
      </c>
      <c r="D121" s="172" t="s">
        <v>133</v>
      </c>
      <c r="E121" s="173" t="s">
        <v>670</v>
      </c>
      <c r="F121" s="174" t="s">
        <v>671</v>
      </c>
      <c r="G121" s="175" t="s">
        <v>277</v>
      </c>
      <c r="H121" s="176">
        <v>1</v>
      </c>
      <c r="I121" s="177"/>
      <c r="J121" s="178">
        <f>ROUND(I121*H121,2)</f>
        <v>0</v>
      </c>
      <c r="K121" s="179"/>
      <c r="L121" s="38"/>
      <c r="M121" s="180" t="s">
        <v>1</v>
      </c>
      <c r="N121" s="181" t="s">
        <v>41</v>
      </c>
      <c r="O121" s="76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4" t="s">
        <v>665</v>
      </c>
      <c r="AT121" s="184" t="s">
        <v>133</v>
      </c>
      <c r="AU121" s="184" t="s">
        <v>84</v>
      </c>
      <c r="AY121" s="18" t="s">
        <v>130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8" t="s">
        <v>84</v>
      </c>
      <c r="BK121" s="185">
        <f>ROUND(I121*H121,2)</f>
        <v>0</v>
      </c>
      <c r="BL121" s="18" t="s">
        <v>665</v>
      </c>
      <c r="BM121" s="184" t="s">
        <v>672</v>
      </c>
    </row>
    <row r="122" s="2" customFormat="1" ht="16.5" customHeight="1">
      <c r="A122" s="37"/>
      <c r="B122" s="171"/>
      <c r="C122" s="172" t="s">
        <v>137</v>
      </c>
      <c r="D122" s="172" t="s">
        <v>133</v>
      </c>
      <c r="E122" s="173" t="s">
        <v>673</v>
      </c>
      <c r="F122" s="174" t="s">
        <v>674</v>
      </c>
      <c r="G122" s="175" t="s">
        <v>277</v>
      </c>
      <c r="H122" s="176">
        <v>1</v>
      </c>
      <c r="I122" s="177"/>
      <c r="J122" s="178">
        <f>ROUND(I122*H122,2)</f>
        <v>0</v>
      </c>
      <c r="K122" s="179"/>
      <c r="L122" s="38"/>
      <c r="M122" s="222" t="s">
        <v>1</v>
      </c>
      <c r="N122" s="223" t="s">
        <v>41</v>
      </c>
      <c r="O122" s="224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4" t="s">
        <v>665</v>
      </c>
      <c r="AT122" s="184" t="s">
        <v>133</v>
      </c>
      <c r="AU122" s="184" t="s">
        <v>84</v>
      </c>
      <c r="AY122" s="18" t="s">
        <v>130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8" t="s">
        <v>84</v>
      </c>
      <c r="BK122" s="185">
        <f>ROUND(I122*H122,2)</f>
        <v>0</v>
      </c>
      <c r="BL122" s="18" t="s">
        <v>665</v>
      </c>
      <c r="BM122" s="184" t="s">
        <v>675</v>
      </c>
    </row>
    <row r="123" s="2" customFormat="1" ht="6.96" customHeight="1">
      <c r="A123" s="37"/>
      <c r="B123" s="59"/>
      <c r="C123" s="60"/>
      <c r="D123" s="60"/>
      <c r="E123" s="60"/>
      <c r="F123" s="60"/>
      <c r="G123" s="60"/>
      <c r="H123" s="60"/>
      <c r="I123" s="60"/>
      <c r="J123" s="60"/>
      <c r="K123" s="60"/>
      <c r="L123" s="38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autoFilter ref="C116:K12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Adam Hajnovic</dc:creator>
  <cp:lastModifiedBy>Adam Hajnovic</cp:lastModifiedBy>
  <dcterms:created xsi:type="dcterms:W3CDTF">2024-12-17T17:31:05Z</dcterms:created>
  <dcterms:modified xsi:type="dcterms:W3CDTF">2024-12-17T17:31:09Z</dcterms:modified>
</cp:coreProperties>
</file>