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\Documents\Rozpočet\Drásov\ul. Školní\revize 230427\"/>
    </mc:Choice>
  </mc:AlternateContent>
  <xr:revisionPtr revIDLastSave="0" documentId="8_{DE98E10B-6389-40FB-B60E-7B1E50EB3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.1 Naklady" sheetId="12" r:id="rId4"/>
    <sheet name="01 01.1 Pol" sheetId="13" r:id="rId5"/>
    <sheet name="01 01.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00.1 Naklady'!$1:$7</definedName>
    <definedName name="_xlnm.Print_Titles" localSheetId="4">'01 01.1 Pol'!$1:$7</definedName>
    <definedName name="_xlnm.Print_Titles" localSheetId="5">'01 01.2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00.1 Naklady'!$A$1:$Y$46</definedName>
    <definedName name="_xlnm.Print_Area" localSheetId="4">'01 01.1 Pol'!$A$1:$Y$627</definedName>
    <definedName name="_xlnm.Print_Area" localSheetId="5">'01 01.2 Pol'!$A$1:$Y$51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50" i="14"/>
  <c r="G8" i="14"/>
  <c r="G9" i="14"/>
  <c r="I9" i="14"/>
  <c r="I8" i="14" s="1"/>
  <c r="K9" i="14"/>
  <c r="K8" i="14" s="1"/>
  <c r="M9" i="14"/>
  <c r="O9" i="14"/>
  <c r="O8" i="14" s="1"/>
  <c r="Q9" i="14"/>
  <c r="Q8" i="14" s="1"/>
  <c r="V9" i="14"/>
  <c r="V8" i="14" s="1"/>
  <c r="G13" i="14"/>
  <c r="M13" i="14" s="1"/>
  <c r="I13" i="14"/>
  <c r="K13" i="14"/>
  <c r="O13" i="14"/>
  <c r="Q13" i="14"/>
  <c r="V13" i="14"/>
  <c r="G17" i="14"/>
  <c r="I17" i="14"/>
  <c r="K17" i="14"/>
  <c r="M17" i="14"/>
  <c r="O17" i="14"/>
  <c r="Q17" i="14"/>
  <c r="V17" i="14"/>
  <c r="G21" i="14"/>
  <c r="I21" i="14"/>
  <c r="K21" i="14"/>
  <c r="M21" i="14"/>
  <c r="O21" i="14"/>
  <c r="Q21" i="14"/>
  <c r="V21" i="14"/>
  <c r="G26" i="14"/>
  <c r="M26" i="14" s="1"/>
  <c r="I26" i="14"/>
  <c r="K26" i="14"/>
  <c r="O26" i="14"/>
  <c r="Q26" i="14"/>
  <c r="V26" i="14"/>
  <c r="G29" i="14"/>
  <c r="I29" i="14"/>
  <c r="K29" i="14"/>
  <c r="M29" i="14"/>
  <c r="O29" i="14"/>
  <c r="Q29" i="14"/>
  <c r="V29" i="14"/>
  <c r="G33" i="14"/>
  <c r="I33" i="14"/>
  <c r="K33" i="14"/>
  <c r="M33" i="14"/>
  <c r="O33" i="14"/>
  <c r="Q33" i="14"/>
  <c r="V33" i="14"/>
  <c r="G38" i="14"/>
  <c r="I38" i="14"/>
  <c r="K38" i="14"/>
  <c r="M38" i="14"/>
  <c r="O38" i="14"/>
  <c r="Q38" i="14"/>
  <c r="V38" i="14"/>
  <c r="G41" i="14"/>
  <c r="G42" i="14"/>
  <c r="M42" i="14" s="1"/>
  <c r="M41" i="14" s="1"/>
  <c r="I42" i="14"/>
  <c r="I41" i="14" s="1"/>
  <c r="K42" i="14"/>
  <c r="K41" i="14" s="1"/>
  <c r="O42" i="14"/>
  <c r="Q42" i="14"/>
  <c r="Q41" i="14" s="1"/>
  <c r="V42" i="14"/>
  <c r="G45" i="14"/>
  <c r="I45" i="14"/>
  <c r="K45" i="14"/>
  <c r="M45" i="14"/>
  <c r="O45" i="14"/>
  <c r="O41" i="14" s="1"/>
  <c r="Q45" i="14"/>
  <c r="V45" i="14"/>
  <c r="V41" i="14" s="1"/>
  <c r="AE50" i="14"/>
  <c r="AF50" i="14"/>
  <c r="G626" i="13"/>
  <c r="BA548" i="13"/>
  <c r="BA530" i="13"/>
  <c r="BA437" i="13"/>
  <c r="BA412" i="13"/>
  <c r="BA407" i="13"/>
  <c r="BA403" i="13"/>
  <c r="BA346" i="13"/>
  <c r="BA336" i="13"/>
  <c r="BA332" i="13"/>
  <c r="BA328" i="13"/>
  <c r="BA324" i="13"/>
  <c r="BA312" i="13"/>
  <c r="BA303" i="13"/>
  <c r="BA296" i="13"/>
  <c r="BA271" i="13"/>
  <c r="BA210" i="13"/>
  <c r="BA206" i="13"/>
  <c r="BA177" i="13"/>
  <c r="BA164" i="13"/>
  <c r="BA131" i="13"/>
  <c r="BA113" i="13"/>
  <c r="BA107" i="13"/>
  <c r="BA103" i="13"/>
  <c r="BA98" i="13"/>
  <c r="BA86" i="13"/>
  <c r="BA82" i="13"/>
  <c r="BA78" i="13"/>
  <c r="BA74" i="13"/>
  <c r="BA70" i="13"/>
  <c r="G9" i="13"/>
  <c r="I9" i="13"/>
  <c r="I8" i="13" s="1"/>
  <c r="K9" i="13"/>
  <c r="M9" i="13"/>
  <c r="O9" i="13"/>
  <c r="Q9" i="13"/>
  <c r="Q8" i="13" s="1"/>
  <c r="V9" i="13"/>
  <c r="G20" i="13"/>
  <c r="I20" i="13"/>
  <c r="K20" i="13"/>
  <c r="K8" i="13" s="1"/>
  <c r="M20" i="13"/>
  <c r="O20" i="13"/>
  <c r="O8" i="13" s="1"/>
  <c r="Q20" i="13"/>
  <c r="V20" i="13"/>
  <c r="G28" i="13"/>
  <c r="I28" i="13"/>
  <c r="K28" i="13"/>
  <c r="M28" i="13"/>
  <c r="O28" i="13"/>
  <c r="Q28" i="13"/>
  <c r="V28" i="13"/>
  <c r="V8" i="13" s="1"/>
  <c r="G46" i="13"/>
  <c r="M46" i="13" s="1"/>
  <c r="I46" i="13"/>
  <c r="K46" i="13"/>
  <c r="O46" i="13"/>
  <c r="Q46" i="13"/>
  <c r="V46" i="13"/>
  <c r="G52" i="13"/>
  <c r="M52" i="13" s="1"/>
  <c r="I52" i="13"/>
  <c r="K52" i="13"/>
  <c r="O52" i="13"/>
  <c r="Q52" i="13"/>
  <c r="V52" i="13"/>
  <c r="G55" i="13"/>
  <c r="M55" i="13" s="1"/>
  <c r="I55" i="13"/>
  <c r="K55" i="13"/>
  <c r="O55" i="13"/>
  <c r="Q55" i="13"/>
  <c r="V55" i="13"/>
  <c r="G58" i="13"/>
  <c r="I58" i="13"/>
  <c r="K58" i="13"/>
  <c r="M58" i="13"/>
  <c r="O58" i="13"/>
  <c r="Q58" i="13"/>
  <c r="V58" i="13"/>
  <c r="G62" i="13"/>
  <c r="I62" i="13"/>
  <c r="K62" i="13"/>
  <c r="M62" i="13"/>
  <c r="O62" i="13"/>
  <c r="Q62" i="13"/>
  <c r="V62" i="13"/>
  <c r="G65" i="13"/>
  <c r="I65" i="13"/>
  <c r="K65" i="13"/>
  <c r="M65" i="13"/>
  <c r="O65" i="13"/>
  <c r="Q65" i="13"/>
  <c r="V65" i="13"/>
  <c r="G69" i="13"/>
  <c r="M69" i="13" s="1"/>
  <c r="I69" i="13"/>
  <c r="K69" i="13"/>
  <c r="O69" i="13"/>
  <c r="Q69" i="13"/>
  <c r="V69" i="13"/>
  <c r="G73" i="13"/>
  <c r="M73" i="13" s="1"/>
  <c r="I73" i="13"/>
  <c r="K73" i="13"/>
  <c r="O73" i="13"/>
  <c r="Q73" i="13"/>
  <c r="V73" i="13"/>
  <c r="G77" i="13"/>
  <c r="G8" i="13" s="1"/>
  <c r="I77" i="13"/>
  <c r="K77" i="13"/>
  <c r="O77" i="13"/>
  <c r="Q77" i="13"/>
  <c r="V77" i="13"/>
  <c r="G81" i="13"/>
  <c r="I81" i="13"/>
  <c r="K81" i="13"/>
  <c r="M81" i="13"/>
  <c r="O81" i="13"/>
  <c r="Q81" i="13"/>
  <c r="V81" i="13"/>
  <c r="G85" i="13"/>
  <c r="I85" i="13"/>
  <c r="K85" i="13"/>
  <c r="M85" i="13"/>
  <c r="O85" i="13"/>
  <c r="Q85" i="13"/>
  <c r="V85" i="13"/>
  <c r="G89" i="13"/>
  <c r="I89" i="13"/>
  <c r="K89" i="13"/>
  <c r="M89" i="13"/>
  <c r="O89" i="13"/>
  <c r="Q89" i="13"/>
  <c r="V89" i="13"/>
  <c r="G93" i="13"/>
  <c r="M93" i="13" s="1"/>
  <c r="I93" i="13"/>
  <c r="K93" i="13"/>
  <c r="O93" i="13"/>
  <c r="Q93" i="13"/>
  <c r="V93" i="13"/>
  <c r="G97" i="13"/>
  <c r="M97" i="13" s="1"/>
  <c r="I97" i="13"/>
  <c r="K97" i="13"/>
  <c r="O97" i="13"/>
  <c r="Q97" i="13"/>
  <c r="V97" i="13"/>
  <c r="G102" i="13"/>
  <c r="M102" i="13" s="1"/>
  <c r="I102" i="13"/>
  <c r="K102" i="13"/>
  <c r="O102" i="13"/>
  <c r="Q102" i="13"/>
  <c r="V102" i="13"/>
  <c r="G106" i="13"/>
  <c r="I106" i="13"/>
  <c r="K106" i="13"/>
  <c r="M106" i="13"/>
  <c r="O106" i="13"/>
  <c r="Q106" i="13"/>
  <c r="V106" i="13"/>
  <c r="G112" i="13"/>
  <c r="I112" i="13"/>
  <c r="K112" i="13"/>
  <c r="M112" i="13"/>
  <c r="O112" i="13"/>
  <c r="Q112" i="13"/>
  <c r="V112" i="13"/>
  <c r="G116" i="13"/>
  <c r="I116" i="13"/>
  <c r="K116" i="13"/>
  <c r="M116" i="13"/>
  <c r="O116" i="13"/>
  <c r="Q116" i="13"/>
  <c r="V116" i="13"/>
  <c r="G122" i="13"/>
  <c r="M122" i="13" s="1"/>
  <c r="I122" i="13"/>
  <c r="K122" i="13"/>
  <c r="O122" i="13"/>
  <c r="Q122" i="13"/>
  <c r="V122" i="13"/>
  <c r="G126" i="13"/>
  <c r="M126" i="13" s="1"/>
  <c r="I126" i="13"/>
  <c r="K126" i="13"/>
  <c r="O126" i="13"/>
  <c r="Q126" i="13"/>
  <c r="V126" i="13"/>
  <c r="G130" i="13"/>
  <c r="M130" i="13" s="1"/>
  <c r="I130" i="13"/>
  <c r="K130" i="13"/>
  <c r="O130" i="13"/>
  <c r="Q130" i="13"/>
  <c r="V130" i="13"/>
  <c r="G135" i="13"/>
  <c r="I135" i="13"/>
  <c r="K135" i="13"/>
  <c r="M135" i="13"/>
  <c r="O135" i="13"/>
  <c r="Q135" i="13"/>
  <c r="V135" i="13"/>
  <c r="G139" i="13"/>
  <c r="I139" i="13"/>
  <c r="K139" i="13"/>
  <c r="M139" i="13"/>
  <c r="O139" i="13"/>
  <c r="Q139" i="13"/>
  <c r="V139" i="13"/>
  <c r="G147" i="13"/>
  <c r="I147" i="13"/>
  <c r="K147" i="13"/>
  <c r="M147" i="13"/>
  <c r="O147" i="13"/>
  <c r="Q147" i="13"/>
  <c r="V147" i="13"/>
  <c r="G150" i="13"/>
  <c r="M150" i="13" s="1"/>
  <c r="I150" i="13"/>
  <c r="K150" i="13"/>
  <c r="O150" i="13"/>
  <c r="Q150" i="13"/>
  <c r="V150" i="13"/>
  <c r="G154" i="13"/>
  <c r="M154" i="13" s="1"/>
  <c r="I154" i="13"/>
  <c r="K154" i="13"/>
  <c r="O154" i="13"/>
  <c r="Q154" i="13"/>
  <c r="V154" i="13"/>
  <c r="G158" i="13"/>
  <c r="M158" i="13" s="1"/>
  <c r="I158" i="13"/>
  <c r="K158" i="13"/>
  <c r="O158" i="13"/>
  <c r="Q158" i="13"/>
  <c r="V158" i="13"/>
  <c r="G163" i="13"/>
  <c r="I163" i="13"/>
  <c r="K163" i="13"/>
  <c r="M163" i="13"/>
  <c r="O163" i="13"/>
  <c r="Q163" i="13"/>
  <c r="V163" i="13"/>
  <c r="G167" i="13"/>
  <c r="I167" i="13"/>
  <c r="K167" i="13"/>
  <c r="M167" i="13"/>
  <c r="O167" i="13"/>
  <c r="Q167" i="13"/>
  <c r="V167" i="13"/>
  <c r="G171" i="13"/>
  <c r="I171" i="13"/>
  <c r="K171" i="13"/>
  <c r="M171" i="13"/>
  <c r="O171" i="13"/>
  <c r="Q171" i="13"/>
  <c r="V171" i="13"/>
  <c r="G176" i="13"/>
  <c r="M176" i="13" s="1"/>
  <c r="I176" i="13"/>
  <c r="K176" i="13"/>
  <c r="O176" i="13"/>
  <c r="Q176" i="13"/>
  <c r="V176" i="13"/>
  <c r="G180" i="13"/>
  <c r="M180" i="13" s="1"/>
  <c r="I180" i="13"/>
  <c r="K180" i="13"/>
  <c r="O180" i="13"/>
  <c r="Q180" i="13"/>
  <c r="V180" i="13"/>
  <c r="G187" i="13"/>
  <c r="M187" i="13" s="1"/>
  <c r="I187" i="13"/>
  <c r="K187" i="13"/>
  <c r="O187" i="13"/>
  <c r="Q187" i="13"/>
  <c r="V187" i="13"/>
  <c r="G190" i="13"/>
  <c r="I190" i="13"/>
  <c r="K190" i="13"/>
  <c r="M190" i="13"/>
  <c r="O190" i="13"/>
  <c r="Q190" i="13"/>
  <c r="V190" i="13"/>
  <c r="G193" i="13"/>
  <c r="I193" i="13"/>
  <c r="K193" i="13"/>
  <c r="M193" i="13"/>
  <c r="O193" i="13"/>
  <c r="Q193" i="13"/>
  <c r="V193" i="13"/>
  <c r="G196" i="13"/>
  <c r="G197" i="13"/>
  <c r="M197" i="13" s="1"/>
  <c r="I197" i="13"/>
  <c r="I196" i="13" s="1"/>
  <c r="K197" i="13"/>
  <c r="K196" i="13" s="1"/>
  <c r="O197" i="13"/>
  <c r="O196" i="13" s="1"/>
  <c r="Q197" i="13"/>
  <c r="Q196" i="13" s="1"/>
  <c r="V197" i="13"/>
  <c r="G201" i="13"/>
  <c r="M201" i="13" s="1"/>
  <c r="I201" i="13"/>
  <c r="K201" i="13"/>
  <c r="O201" i="13"/>
  <c r="Q201" i="13"/>
  <c r="V201" i="13"/>
  <c r="V196" i="13" s="1"/>
  <c r="G205" i="13"/>
  <c r="I205" i="13"/>
  <c r="K205" i="13"/>
  <c r="M205" i="13"/>
  <c r="O205" i="13"/>
  <c r="Q205" i="13"/>
  <c r="V205" i="13"/>
  <c r="G209" i="13"/>
  <c r="I209" i="13"/>
  <c r="K209" i="13"/>
  <c r="M209" i="13"/>
  <c r="O209" i="13"/>
  <c r="Q209" i="13"/>
  <c r="V209" i="13"/>
  <c r="G213" i="13"/>
  <c r="I213" i="13"/>
  <c r="K213" i="13"/>
  <c r="M213" i="13"/>
  <c r="O213" i="13"/>
  <c r="Q213" i="13"/>
  <c r="V213" i="13"/>
  <c r="G216" i="13"/>
  <c r="I216" i="13"/>
  <c r="K216" i="13"/>
  <c r="M216" i="13"/>
  <c r="O216" i="13"/>
  <c r="Q216" i="13"/>
  <c r="V216" i="13"/>
  <c r="G219" i="13"/>
  <c r="M219" i="13" s="1"/>
  <c r="I219" i="13"/>
  <c r="K219" i="13"/>
  <c r="O219" i="13"/>
  <c r="Q219" i="13"/>
  <c r="V219" i="13"/>
  <c r="O223" i="13"/>
  <c r="G224" i="13"/>
  <c r="M224" i="13" s="1"/>
  <c r="M223" i="13" s="1"/>
  <c r="I224" i="13"/>
  <c r="K224" i="13"/>
  <c r="K223" i="13" s="1"/>
  <c r="O224" i="13"/>
  <c r="Q224" i="13"/>
  <c r="Q223" i="13" s="1"/>
  <c r="V224" i="13"/>
  <c r="V223" i="13" s="1"/>
  <c r="G228" i="13"/>
  <c r="I228" i="13"/>
  <c r="K228" i="13"/>
  <c r="M228" i="13"/>
  <c r="O228" i="13"/>
  <c r="Q228" i="13"/>
  <c r="V228" i="13"/>
  <c r="G232" i="13"/>
  <c r="I232" i="13"/>
  <c r="I223" i="13" s="1"/>
  <c r="K232" i="13"/>
  <c r="M232" i="13"/>
  <c r="O232" i="13"/>
  <c r="Q232" i="13"/>
  <c r="V232" i="13"/>
  <c r="G238" i="13"/>
  <c r="M238" i="13" s="1"/>
  <c r="I238" i="13"/>
  <c r="I237" i="13" s="1"/>
  <c r="K238" i="13"/>
  <c r="K237" i="13" s="1"/>
  <c r="O238" i="13"/>
  <c r="O237" i="13" s="1"/>
  <c r="Q238" i="13"/>
  <c r="Q237" i="13" s="1"/>
  <c r="V238" i="13"/>
  <c r="G243" i="13"/>
  <c r="M243" i="13" s="1"/>
  <c r="I243" i="13"/>
  <c r="K243" i="13"/>
  <c r="O243" i="13"/>
  <c r="Q243" i="13"/>
  <c r="V243" i="13"/>
  <c r="V237" i="13" s="1"/>
  <c r="G246" i="13"/>
  <c r="I246" i="13"/>
  <c r="K246" i="13"/>
  <c r="M246" i="13"/>
  <c r="O246" i="13"/>
  <c r="Q246" i="13"/>
  <c r="V246" i="13"/>
  <c r="G250" i="13"/>
  <c r="I250" i="13"/>
  <c r="K250" i="13"/>
  <c r="M250" i="13"/>
  <c r="O250" i="13"/>
  <c r="Q250" i="13"/>
  <c r="V250" i="13"/>
  <c r="G253" i="13"/>
  <c r="I253" i="13"/>
  <c r="K253" i="13"/>
  <c r="M253" i="13"/>
  <c r="O253" i="13"/>
  <c r="Q253" i="13"/>
  <c r="V253" i="13"/>
  <c r="G257" i="13"/>
  <c r="I257" i="13"/>
  <c r="K257" i="13"/>
  <c r="M257" i="13"/>
  <c r="O257" i="13"/>
  <c r="Q257" i="13"/>
  <c r="V257" i="13"/>
  <c r="G260" i="13"/>
  <c r="M260" i="13" s="1"/>
  <c r="I260" i="13"/>
  <c r="K260" i="13"/>
  <c r="O260" i="13"/>
  <c r="Q260" i="13"/>
  <c r="V260" i="13"/>
  <c r="G265" i="13"/>
  <c r="M265" i="13" s="1"/>
  <c r="I265" i="13"/>
  <c r="K265" i="13"/>
  <c r="O265" i="13"/>
  <c r="Q265" i="13"/>
  <c r="V265" i="13"/>
  <c r="G270" i="13"/>
  <c r="M270" i="13" s="1"/>
  <c r="I270" i="13"/>
  <c r="K270" i="13"/>
  <c r="O270" i="13"/>
  <c r="Q270" i="13"/>
  <c r="V270" i="13"/>
  <c r="G274" i="13"/>
  <c r="I274" i="13"/>
  <c r="K274" i="13"/>
  <c r="M274" i="13"/>
  <c r="O274" i="13"/>
  <c r="Q274" i="13"/>
  <c r="V274" i="13"/>
  <c r="G280" i="13"/>
  <c r="I280" i="13"/>
  <c r="K280" i="13"/>
  <c r="M280" i="13"/>
  <c r="O280" i="13"/>
  <c r="Q280" i="13"/>
  <c r="V280" i="13"/>
  <c r="G283" i="13"/>
  <c r="M283" i="13" s="1"/>
  <c r="I283" i="13"/>
  <c r="K283" i="13"/>
  <c r="O283" i="13"/>
  <c r="Q283" i="13"/>
  <c r="V283" i="13"/>
  <c r="G286" i="13"/>
  <c r="M286" i="13" s="1"/>
  <c r="I286" i="13"/>
  <c r="K286" i="13"/>
  <c r="O286" i="13"/>
  <c r="Q286" i="13"/>
  <c r="V286" i="13"/>
  <c r="G290" i="13"/>
  <c r="M290" i="13" s="1"/>
  <c r="I290" i="13"/>
  <c r="K290" i="13"/>
  <c r="O290" i="13"/>
  <c r="Q290" i="13"/>
  <c r="V290" i="13"/>
  <c r="G295" i="13"/>
  <c r="I295" i="13"/>
  <c r="K295" i="13"/>
  <c r="M295" i="13"/>
  <c r="O295" i="13"/>
  <c r="Q295" i="13"/>
  <c r="V295" i="13"/>
  <c r="G302" i="13"/>
  <c r="I302" i="13"/>
  <c r="K302" i="13"/>
  <c r="M302" i="13"/>
  <c r="O302" i="13"/>
  <c r="Q302" i="13"/>
  <c r="V302" i="13"/>
  <c r="G311" i="13"/>
  <c r="I311" i="13"/>
  <c r="K311" i="13"/>
  <c r="M311" i="13"/>
  <c r="O311" i="13"/>
  <c r="Q311" i="13"/>
  <c r="V311" i="13"/>
  <c r="G323" i="13"/>
  <c r="I323" i="13"/>
  <c r="K323" i="13"/>
  <c r="M323" i="13"/>
  <c r="O323" i="13"/>
  <c r="Q323" i="13"/>
  <c r="V323" i="13"/>
  <c r="G327" i="13"/>
  <c r="M327" i="13" s="1"/>
  <c r="I327" i="13"/>
  <c r="K327" i="13"/>
  <c r="O327" i="13"/>
  <c r="Q327" i="13"/>
  <c r="V327" i="13"/>
  <c r="G331" i="13"/>
  <c r="M331" i="13" s="1"/>
  <c r="I331" i="13"/>
  <c r="K331" i="13"/>
  <c r="O331" i="13"/>
  <c r="Q331" i="13"/>
  <c r="V331" i="13"/>
  <c r="G335" i="13"/>
  <c r="M335" i="13" s="1"/>
  <c r="I335" i="13"/>
  <c r="K335" i="13"/>
  <c r="O335" i="13"/>
  <c r="Q335" i="13"/>
  <c r="V335" i="13"/>
  <c r="G339" i="13"/>
  <c r="I339" i="13"/>
  <c r="K339" i="13"/>
  <c r="M339" i="13"/>
  <c r="O339" i="13"/>
  <c r="Q339" i="13"/>
  <c r="V339" i="13"/>
  <c r="G342" i="13"/>
  <c r="I342" i="13"/>
  <c r="K342" i="13"/>
  <c r="M342" i="13"/>
  <c r="O342" i="13"/>
  <c r="Q342" i="13"/>
  <c r="V342" i="13"/>
  <c r="G345" i="13"/>
  <c r="M345" i="13" s="1"/>
  <c r="I345" i="13"/>
  <c r="K345" i="13"/>
  <c r="O345" i="13"/>
  <c r="Q345" i="13"/>
  <c r="V345" i="13"/>
  <c r="G353" i="13"/>
  <c r="M353" i="13" s="1"/>
  <c r="I353" i="13"/>
  <c r="K353" i="13"/>
  <c r="O353" i="13"/>
  <c r="Q353" i="13"/>
  <c r="V353" i="13"/>
  <c r="G357" i="13"/>
  <c r="M357" i="13" s="1"/>
  <c r="I357" i="13"/>
  <c r="K357" i="13"/>
  <c r="O357" i="13"/>
  <c r="Q357" i="13"/>
  <c r="V357" i="13"/>
  <c r="G360" i="13"/>
  <c r="I360" i="13"/>
  <c r="K360" i="13"/>
  <c r="M360" i="13"/>
  <c r="O360" i="13"/>
  <c r="Q360" i="13"/>
  <c r="V360" i="13"/>
  <c r="G363" i="13"/>
  <c r="I363" i="13"/>
  <c r="K363" i="13"/>
  <c r="M363" i="13"/>
  <c r="O363" i="13"/>
  <c r="Q363" i="13"/>
  <c r="V363" i="13"/>
  <c r="G366" i="13"/>
  <c r="I366" i="13"/>
  <c r="K366" i="13"/>
  <c r="M366" i="13"/>
  <c r="O366" i="13"/>
  <c r="Q366" i="13"/>
  <c r="V366" i="13"/>
  <c r="G369" i="13"/>
  <c r="I369" i="13"/>
  <c r="K369" i="13"/>
  <c r="M369" i="13"/>
  <c r="O369" i="13"/>
  <c r="Q369" i="13"/>
  <c r="V369" i="13"/>
  <c r="G373" i="13"/>
  <c r="M373" i="13" s="1"/>
  <c r="I373" i="13"/>
  <c r="K373" i="13"/>
  <c r="O373" i="13"/>
  <c r="Q373" i="13"/>
  <c r="V373" i="13"/>
  <c r="G376" i="13"/>
  <c r="M376" i="13" s="1"/>
  <c r="I376" i="13"/>
  <c r="K376" i="13"/>
  <c r="O376" i="13"/>
  <c r="Q376" i="13"/>
  <c r="V376" i="13"/>
  <c r="G379" i="13"/>
  <c r="M379" i="13" s="1"/>
  <c r="I379" i="13"/>
  <c r="K379" i="13"/>
  <c r="O379" i="13"/>
  <c r="Q379" i="13"/>
  <c r="V379" i="13"/>
  <c r="G382" i="13"/>
  <c r="I382" i="13"/>
  <c r="K382" i="13"/>
  <c r="M382" i="13"/>
  <c r="O382" i="13"/>
  <c r="Q382" i="13"/>
  <c r="V382" i="13"/>
  <c r="G386" i="13"/>
  <c r="M386" i="13" s="1"/>
  <c r="I386" i="13"/>
  <c r="K386" i="13"/>
  <c r="O386" i="13"/>
  <c r="Q386" i="13"/>
  <c r="Q385" i="13" s="1"/>
  <c r="V386" i="13"/>
  <c r="V385" i="13" s="1"/>
  <c r="G390" i="13"/>
  <c r="M390" i="13" s="1"/>
  <c r="I390" i="13"/>
  <c r="I385" i="13" s="1"/>
  <c r="K390" i="13"/>
  <c r="K385" i="13" s="1"/>
  <c r="O390" i="13"/>
  <c r="Q390" i="13"/>
  <c r="V390" i="13"/>
  <c r="G394" i="13"/>
  <c r="I394" i="13"/>
  <c r="K394" i="13"/>
  <c r="M394" i="13"/>
  <c r="O394" i="13"/>
  <c r="O385" i="13" s="1"/>
  <c r="Q394" i="13"/>
  <c r="V394" i="13"/>
  <c r="G398" i="13"/>
  <c r="I398" i="13"/>
  <c r="K398" i="13"/>
  <c r="M398" i="13"/>
  <c r="O398" i="13"/>
  <c r="Q398" i="13"/>
  <c r="V398" i="13"/>
  <c r="G402" i="13"/>
  <c r="I402" i="13"/>
  <c r="K402" i="13"/>
  <c r="M402" i="13"/>
  <c r="O402" i="13"/>
  <c r="Q402" i="13"/>
  <c r="V402" i="13"/>
  <c r="G406" i="13"/>
  <c r="I406" i="13"/>
  <c r="K406" i="13"/>
  <c r="M406" i="13"/>
  <c r="O406" i="13"/>
  <c r="Q406" i="13"/>
  <c r="V406" i="13"/>
  <c r="G411" i="13"/>
  <c r="M411" i="13" s="1"/>
  <c r="I411" i="13"/>
  <c r="K411" i="13"/>
  <c r="O411" i="13"/>
  <c r="Q411" i="13"/>
  <c r="V411" i="13"/>
  <c r="G415" i="13"/>
  <c r="M415" i="13" s="1"/>
  <c r="I415" i="13"/>
  <c r="K415" i="13"/>
  <c r="O415" i="13"/>
  <c r="Q415" i="13"/>
  <c r="V415" i="13"/>
  <c r="G419" i="13"/>
  <c r="M419" i="13" s="1"/>
  <c r="I419" i="13"/>
  <c r="K419" i="13"/>
  <c r="O419" i="13"/>
  <c r="Q419" i="13"/>
  <c r="V419" i="13"/>
  <c r="G423" i="13"/>
  <c r="M423" i="13" s="1"/>
  <c r="I423" i="13"/>
  <c r="K423" i="13"/>
  <c r="O423" i="13"/>
  <c r="Q423" i="13"/>
  <c r="V423" i="13"/>
  <c r="G426" i="13"/>
  <c r="I426" i="13"/>
  <c r="K426" i="13"/>
  <c r="M426" i="13"/>
  <c r="O426" i="13"/>
  <c r="Q426" i="13"/>
  <c r="V426" i="13"/>
  <c r="G430" i="13"/>
  <c r="M430" i="13" s="1"/>
  <c r="I430" i="13"/>
  <c r="K430" i="13"/>
  <c r="O430" i="13"/>
  <c r="Q430" i="13"/>
  <c r="Q429" i="13" s="1"/>
  <c r="V430" i="13"/>
  <c r="V429" i="13" s="1"/>
  <c r="G433" i="13"/>
  <c r="M433" i="13" s="1"/>
  <c r="I433" i="13"/>
  <c r="I429" i="13" s="1"/>
  <c r="K433" i="13"/>
  <c r="K429" i="13" s="1"/>
  <c r="O433" i="13"/>
  <c r="Q433" i="13"/>
  <c r="V433" i="13"/>
  <c r="G436" i="13"/>
  <c r="I436" i="13"/>
  <c r="K436" i="13"/>
  <c r="M436" i="13"/>
  <c r="O436" i="13"/>
  <c r="O429" i="13" s="1"/>
  <c r="Q436" i="13"/>
  <c r="V436" i="13"/>
  <c r="G440" i="13"/>
  <c r="I440" i="13"/>
  <c r="K440" i="13"/>
  <c r="M440" i="13"/>
  <c r="O440" i="13"/>
  <c r="Q440" i="13"/>
  <c r="V440" i="13"/>
  <c r="G443" i="13"/>
  <c r="I443" i="13"/>
  <c r="K443" i="13"/>
  <c r="M443" i="13"/>
  <c r="O443" i="13"/>
  <c r="Q443" i="13"/>
  <c r="V443" i="13"/>
  <c r="G447" i="13"/>
  <c r="I447" i="13"/>
  <c r="K447" i="13"/>
  <c r="M447" i="13"/>
  <c r="O447" i="13"/>
  <c r="Q447" i="13"/>
  <c r="V447" i="13"/>
  <c r="G451" i="13"/>
  <c r="M451" i="13" s="1"/>
  <c r="I451" i="13"/>
  <c r="K451" i="13"/>
  <c r="O451" i="13"/>
  <c r="Q451" i="13"/>
  <c r="V451" i="13"/>
  <c r="G455" i="13"/>
  <c r="M455" i="13" s="1"/>
  <c r="I455" i="13"/>
  <c r="K455" i="13"/>
  <c r="O455" i="13"/>
  <c r="Q455" i="13"/>
  <c r="V455" i="13"/>
  <c r="G458" i="13"/>
  <c r="M458" i="13" s="1"/>
  <c r="I458" i="13"/>
  <c r="K458" i="13"/>
  <c r="O458" i="13"/>
  <c r="Q458" i="13"/>
  <c r="V458" i="13"/>
  <c r="G462" i="13"/>
  <c r="M462" i="13" s="1"/>
  <c r="I462" i="13"/>
  <c r="K462" i="13"/>
  <c r="O462" i="13"/>
  <c r="Q462" i="13"/>
  <c r="V462" i="13"/>
  <c r="G465" i="13"/>
  <c r="I465" i="13"/>
  <c r="K465" i="13"/>
  <c r="M465" i="13"/>
  <c r="O465" i="13"/>
  <c r="Q465" i="13"/>
  <c r="V465" i="13"/>
  <c r="G469" i="13"/>
  <c r="I469" i="13"/>
  <c r="K469" i="13"/>
  <c r="M469" i="13"/>
  <c r="O469" i="13"/>
  <c r="Q469" i="13"/>
  <c r="V469" i="13"/>
  <c r="G472" i="13"/>
  <c r="M472" i="13" s="1"/>
  <c r="I472" i="13"/>
  <c r="K472" i="13"/>
  <c r="O472" i="13"/>
  <c r="Q472" i="13"/>
  <c r="V472" i="13"/>
  <c r="G475" i="13"/>
  <c r="M475" i="13" s="1"/>
  <c r="I475" i="13"/>
  <c r="K475" i="13"/>
  <c r="O475" i="13"/>
  <c r="Q475" i="13"/>
  <c r="V475" i="13"/>
  <c r="G478" i="13"/>
  <c r="I478" i="13"/>
  <c r="K478" i="13"/>
  <c r="M478" i="13"/>
  <c r="O478" i="13"/>
  <c r="Q478" i="13"/>
  <c r="V478" i="13"/>
  <c r="G481" i="13"/>
  <c r="I481" i="13"/>
  <c r="K481" i="13"/>
  <c r="M481" i="13"/>
  <c r="O481" i="13"/>
  <c r="Q481" i="13"/>
  <c r="V481" i="13"/>
  <c r="G484" i="13"/>
  <c r="I484" i="13"/>
  <c r="K484" i="13"/>
  <c r="M484" i="13"/>
  <c r="O484" i="13"/>
  <c r="Q484" i="13"/>
  <c r="V484" i="13"/>
  <c r="G487" i="13"/>
  <c r="I487" i="13"/>
  <c r="K487" i="13"/>
  <c r="M487" i="13"/>
  <c r="O487" i="13"/>
  <c r="Q487" i="13"/>
  <c r="V487" i="13"/>
  <c r="G490" i="13"/>
  <c r="I490" i="13"/>
  <c r="K490" i="13"/>
  <c r="M490" i="13"/>
  <c r="O490" i="13"/>
  <c r="Q490" i="13"/>
  <c r="V490" i="13"/>
  <c r="G493" i="13"/>
  <c r="M493" i="13" s="1"/>
  <c r="I493" i="13"/>
  <c r="K493" i="13"/>
  <c r="O493" i="13"/>
  <c r="Q493" i="13"/>
  <c r="V493" i="13"/>
  <c r="G496" i="13"/>
  <c r="M496" i="13" s="1"/>
  <c r="I496" i="13"/>
  <c r="K496" i="13"/>
  <c r="O496" i="13"/>
  <c r="Q496" i="13"/>
  <c r="V496" i="13"/>
  <c r="G499" i="13"/>
  <c r="M499" i="13" s="1"/>
  <c r="I499" i="13"/>
  <c r="K499" i="13"/>
  <c r="O499" i="13"/>
  <c r="Q499" i="13"/>
  <c r="V499" i="13"/>
  <c r="K502" i="13"/>
  <c r="G503" i="13"/>
  <c r="G502" i="13" s="1"/>
  <c r="I503" i="13"/>
  <c r="I502" i="13" s="1"/>
  <c r="K503" i="13"/>
  <c r="M503" i="13"/>
  <c r="O503" i="13"/>
  <c r="O502" i="13" s="1"/>
  <c r="Q503" i="13"/>
  <c r="V503" i="13"/>
  <c r="V502" i="13" s="1"/>
  <c r="G507" i="13"/>
  <c r="AF626" i="13" s="1"/>
  <c r="I507" i="13"/>
  <c r="K507" i="13"/>
  <c r="O507" i="13"/>
  <c r="Q507" i="13"/>
  <c r="V507" i="13"/>
  <c r="G511" i="13"/>
  <c r="M511" i="13" s="1"/>
  <c r="I511" i="13"/>
  <c r="K511" i="13"/>
  <c r="O511" i="13"/>
  <c r="Q511" i="13"/>
  <c r="Q502" i="13" s="1"/>
  <c r="V511" i="13"/>
  <c r="G514" i="13"/>
  <c r="I514" i="13"/>
  <c r="K514" i="13"/>
  <c r="M514" i="13"/>
  <c r="O514" i="13"/>
  <c r="Q514" i="13"/>
  <c r="V514" i="13"/>
  <c r="G517" i="13"/>
  <c r="I517" i="13"/>
  <c r="K517" i="13"/>
  <c r="M517" i="13"/>
  <c r="O517" i="13"/>
  <c r="Q517" i="13"/>
  <c r="V517" i="13"/>
  <c r="G522" i="13"/>
  <c r="I522" i="13"/>
  <c r="K522" i="13"/>
  <c r="M522" i="13"/>
  <c r="O522" i="13"/>
  <c r="Q522" i="13"/>
  <c r="V522" i="13"/>
  <c r="G526" i="13"/>
  <c r="I526" i="13"/>
  <c r="K526" i="13"/>
  <c r="M526" i="13"/>
  <c r="O526" i="13"/>
  <c r="Q526" i="13"/>
  <c r="V526" i="13"/>
  <c r="G529" i="13"/>
  <c r="I529" i="13"/>
  <c r="K529" i="13"/>
  <c r="M529" i="13"/>
  <c r="O529" i="13"/>
  <c r="Q529" i="13"/>
  <c r="V529" i="13"/>
  <c r="G547" i="13"/>
  <c r="M547" i="13" s="1"/>
  <c r="I547" i="13"/>
  <c r="K547" i="13"/>
  <c r="O547" i="13"/>
  <c r="Q547" i="13"/>
  <c r="V547" i="13"/>
  <c r="G553" i="13"/>
  <c r="I553" i="13"/>
  <c r="O553" i="13"/>
  <c r="G554" i="13"/>
  <c r="M554" i="13" s="1"/>
  <c r="M553" i="13" s="1"/>
  <c r="I554" i="13"/>
  <c r="K554" i="13"/>
  <c r="K553" i="13" s="1"/>
  <c r="O554" i="13"/>
  <c r="Q554" i="13"/>
  <c r="Q553" i="13" s="1"/>
  <c r="V554" i="13"/>
  <c r="V553" i="13" s="1"/>
  <c r="K557" i="13"/>
  <c r="Q557" i="13"/>
  <c r="G558" i="13"/>
  <c r="G557" i="13" s="1"/>
  <c r="I558" i="13"/>
  <c r="I557" i="13" s="1"/>
  <c r="K558" i="13"/>
  <c r="M558" i="13"/>
  <c r="O558" i="13"/>
  <c r="O557" i="13" s="1"/>
  <c r="Q558" i="13"/>
  <c r="V558" i="13"/>
  <c r="V557" i="13" s="1"/>
  <c r="G561" i="13"/>
  <c r="M561" i="13" s="1"/>
  <c r="I561" i="13"/>
  <c r="K561" i="13"/>
  <c r="O561" i="13"/>
  <c r="Q561" i="13"/>
  <c r="V561" i="13"/>
  <c r="G564" i="13"/>
  <c r="I564" i="13"/>
  <c r="K564" i="13"/>
  <c r="Q564" i="13"/>
  <c r="G565" i="13"/>
  <c r="I565" i="13"/>
  <c r="K565" i="13"/>
  <c r="M565" i="13"/>
  <c r="M564" i="13" s="1"/>
  <c r="O565" i="13"/>
  <c r="O564" i="13" s="1"/>
  <c r="Q565" i="13"/>
  <c r="V565" i="13"/>
  <c r="V564" i="13" s="1"/>
  <c r="G569" i="13"/>
  <c r="G570" i="13"/>
  <c r="I570" i="13"/>
  <c r="I569" i="13" s="1"/>
  <c r="K570" i="13"/>
  <c r="K569" i="13" s="1"/>
  <c r="M570" i="13"/>
  <c r="O570" i="13"/>
  <c r="O569" i="13" s="1"/>
  <c r="Q570" i="13"/>
  <c r="Q569" i="13" s="1"/>
  <c r="V570" i="13"/>
  <c r="G581" i="13"/>
  <c r="I581" i="13"/>
  <c r="K581" i="13"/>
  <c r="M581" i="13"/>
  <c r="O581" i="13"/>
  <c r="Q581" i="13"/>
  <c r="V581" i="13"/>
  <c r="G586" i="13"/>
  <c r="I586" i="13"/>
  <c r="K586" i="13"/>
  <c r="M586" i="13"/>
  <c r="O586" i="13"/>
  <c r="Q586" i="13"/>
  <c r="V586" i="13"/>
  <c r="V569" i="13" s="1"/>
  <c r="G598" i="13"/>
  <c r="M598" i="13" s="1"/>
  <c r="M569" i="13" s="1"/>
  <c r="I598" i="13"/>
  <c r="K598" i="13"/>
  <c r="O598" i="13"/>
  <c r="Q598" i="13"/>
  <c r="V598" i="13"/>
  <c r="G604" i="13"/>
  <c r="M604" i="13" s="1"/>
  <c r="I604" i="13"/>
  <c r="K604" i="13"/>
  <c r="O604" i="13"/>
  <c r="Q604" i="13"/>
  <c r="V604" i="13"/>
  <c r="G620" i="13"/>
  <c r="M620" i="13" s="1"/>
  <c r="I620" i="13"/>
  <c r="K620" i="13"/>
  <c r="O620" i="13"/>
  <c r="Q620" i="13"/>
  <c r="V620" i="13"/>
  <c r="AE626" i="13"/>
  <c r="G45" i="12"/>
  <c r="G8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G14" i="12"/>
  <c r="I14" i="12"/>
  <c r="K14" i="12"/>
  <c r="M14" i="12"/>
  <c r="O14" i="12"/>
  <c r="Q14" i="12"/>
  <c r="V14" i="12"/>
  <c r="V8" i="12" s="1"/>
  <c r="G17" i="12"/>
  <c r="I17" i="12"/>
  <c r="K17" i="12"/>
  <c r="M17" i="12"/>
  <c r="O17" i="12"/>
  <c r="Q17" i="12"/>
  <c r="V17" i="12"/>
  <c r="G20" i="12"/>
  <c r="I20" i="12"/>
  <c r="K20" i="12"/>
  <c r="M20" i="12"/>
  <c r="O20" i="12"/>
  <c r="Q20" i="12"/>
  <c r="V20" i="12"/>
  <c r="G23" i="12"/>
  <c r="I23" i="12"/>
  <c r="G24" i="12"/>
  <c r="I24" i="12"/>
  <c r="K24" i="12"/>
  <c r="K23" i="12" s="1"/>
  <c r="M24" i="12"/>
  <c r="O24" i="12"/>
  <c r="O23" i="12" s="1"/>
  <c r="Q24" i="12"/>
  <c r="Q23" i="12" s="1"/>
  <c r="V24" i="12"/>
  <c r="V23" i="12" s="1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V34" i="12"/>
  <c r="G35" i="12"/>
  <c r="AF45" i="12" s="1"/>
  <c r="I35" i="12"/>
  <c r="K35" i="12"/>
  <c r="O35" i="12"/>
  <c r="Q35" i="12"/>
  <c r="V35" i="12"/>
  <c r="G38" i="12"/>
  <c r="I38" i="12"/>
  <c r="I34" i="12" s="1"/>
  <c r="K38" i="12"/>
  <c r="K34" i="12" s="1"/>
  <c r="M38" i="12"/>
  <c r="O38" i="12"/>
  <c r="O34" i="12" s="1"/>
  <c r="Q38" i="12"/>
  <c r="Q34" i="12" s="1"/>
  <c r="V38" i="12"/>
  <c r="G40" i="12"/>
  <c r="I40" i="12"/>
  <c r="K40" i="12"/>
  <c r="M40" i="12"/>
  <c r="O40" i="12"/>
  <c r="Q40" i="12"/>
  <c r="V40" i="12"/>
  <c r="G42" i="12"/>
  <c r="I42" i="12"/>
  <c r="K42" i="12"/>
  <c r="M42" i="12"/>
  <c r="O42" i="12"/>
  <c r="Q42" i="12"/>
  <c r="V42" i="12"/>
  <c r="AE45" i="12"/>
  <c r="I20" i="1"/>
  <c r="I19" i="1"/>
  <c r="I18" i="1"/>
  <c r="I17" i="1"/>
  <c r="I16" i="1"/>
  <c r="I73" i="1"/>
  <c r="J72" i="1" s="1"/>
  <c r="F46" i="1"/>
  <c r="G23" i="1" s="1"/>
  <c r="G46" i="1"/>
  <c r="G25" i="1" s="1"/>
  <c r="A25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69" i="1" l="1"/>
  <c r="J61" i="1"/>
  <c r="J62" i="1"/>
  <c r="J67" i="1"/>
  <c r="J68" i="1"/>
  <c r="J63" i="1"/>
  <c r="J64" i="1"/>
  <c r="J70" i="1"/>
  <c r="J71" i="1"/>
  <c r="J59" i="1"/>
  <c r="J65" i="1"/>
  <c r="J60" i="1"/>
  <c r="J66" i="1"/>
  <c r="G26" i="1"/>
  <c r="A26" i="1"/>
  <c r="A23" i="1"/>
  <c r="G28" i="1"/>
  <c r="M8" i="14"/>
  <c r="M237" i="13"/>
  <c r="M557" i="13"/>
  <c r="M385" i="13"/>
  <c r="M196" i="13"/>
  <c r="M429" i="13"/>
  <c r="G223" i="13"/>
  <c r="M77" i="13"/>
  <c r="M8" i="13" s="1"/>
  <c r="G429" i="13"/>
  <c r="G385" i="13"/>
  <c r="M507" i="13"/>
  <c r="M502" i="13" s="1"/>
  <c r="G237" i="13"/>
  <c r="M23" i="12"/>
  <c r="M35" i="12"/>
  <c r="M34" i="12" s="1"/>
  <c r="I21" i="1"/>
  <c r="I39" i="1"/>
  <c r="I46" i="1" s="1"/>
  <c r="J73" i="1" l="1"/>
  <c r="G24" i="1"/>
  <c r="A27" i="1" s="1"/>
  <c r="A24" i="1"/>
  <c r="J39" i="1"/>
  <c r="J46" i="1" s="1"/>
  <c r="J41" i="1"/>
  <c r="J45" i="1"/>
  <c r="J40" i="1"/>
  <c r="J44" i="1"/>
  <c r="J43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S6" authorId="0" shapeId="0" xr:uid="{1D181F8F-5373-4217-8823-87D2EAA715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FB51DBE-8049-4044-9A12-9ED71FE8C8A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S6" authorId="0" shapeId="0" xr:uid="{D29734C4-D63E-4C0C-A73F-F9F38028E24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77B9C00-4B25-40B7-AFD0-7DDC84EB24B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S6" authorId="0" shapeId="0" xr:uid="{14496B62-7477-4F6F-B863-9A7E58C3135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958EF30-A870-459E-A8C4-EF7D98260B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<sst xmlns="http://schemas.openxmlformats.org/spreadsheetml/2006/main" count="2623" uniqueCount="728">
  <si>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</si>
  <si>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</si>
  <si>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</si>
  <si>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</si>
  <si>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</si>
  <si>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</si>
  <si>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</si>
  <si>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</si>
  <si>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</si>
  <si>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</si>
  <si>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</si>
  <si>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</si>
  <si>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</si>
  <si>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</si>
  <si>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</si>
  <si>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</si>
  <si>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</si>
  <si>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</si>
  <si>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</si>
  <si>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</si>
  <si>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</si>
  <si>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</si>
  <si>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</si>
  <si>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</si>
  <si>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</si>
  <si>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</si>
  <si>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</si>
  <si>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</si>
  <si>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</si>
  <si>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</si>
  <si>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</si>
  <si>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</si>
  <si>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</si>
  <si>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</si>
  <si>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</si>
  <si>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</si>
  <si>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</si>
  <si>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</si>
  <si>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</si>
  <si>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</si>
  <si>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</si>
  <si>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</si>
  <si>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</si>
  <si>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Odehnal Petr</t>
  </si>
  <si>
    <t>sdfsdf</t>
  </si>
  <si>
    <t>195_1</t>
  </si>
  <si>
    <t>Drásov - Místní komunikace v ul. Školní - aktualizace 230427</t>
  </si>
  <si>
    <t>Městys Drásov</t>
  </si>
  <si>
    <t>61</t>
  </si>
  <si>
    <t>Drásov</t>
  </si>
  <si>
    <t>66424</t>
  </si>
  <si>
    <t>00281727</t>
  </si>
  <si>
    <t>CZ00281727</t>
  </si>
  <si>
    <t>ODEHNAL PROJEKT s.r.o.</t>
  </si>
  <si>
    <t>9. května 1179/11</t>
  </si>
  <si>
    <t>Blansko-Blansko</t>
  </si>
  <si>
    <t>67801</t>
  </si>
  <si>
    <t>02764750</t>
  </si>
  <si>
    <t>Stavba</t>
  </si>
  <si>
    <t>Ostatní a vedlejší náklady</t>
  </si>
  <si>
    <t>00.1</t>
  </si>
  <si>
    <t>Vedlejší a ostatní náklady</t>
  </si>
  <si>
    <t>Stavební objekt</t>
  </si>
  <si>
    <t>01</t>
  </si>
  <si>
    <t>Komunikace</t>
  </si>
  <si>
    <t>01.1</t>
  </si>
  <si>
    <t>01.2</t>
  </si>
  <si>
    <t>Komunikace - VÝMĚNA PODLOŽÍ</t>
  </si>
  <si>
    <t>Celkem za stavbu</t>
  </si>
  <si>
    <t>CZK</t>
  </si>
  <si>
    <t>#POPS</t>
  </si>
  <si>
    <t>Popis stavby: 195_1 - Drásov - Místní komunikace v ul. Školní - aktualizace 230427</t>
  </si>
  <si>
    <t>#POPO</t>
  </si>
  <si>
    <t>Popis objektu: 00 - Vedlejší a ostatní náklady</t>
  </si>
  <si>
    <t>#POPR</t>
  </si>
  <si>
    <t>Popis rozpočtu: 00.1 - Vedlejší a ostatní náklady</t>
  </si>
  <si>
    <t>Popis objektu: 01 - Komunikace</t>
  </si>
  <si>
    <t>Popis rozpočtu: 01.1 - Komunikace</t>
  </si>
  <si>
    <t>Popis rozpočtu: 01.2 - Komunikace - VÝMĚNA PODLOŽÍ</t>
  </si>
  <si>
    <t>Rekapitulace dílů</t>
  </si>
  <si>
    <t>Typ dílu</t>
  </si>
  <si>
    <t>0</t>
  </si>
  <si>
    <t>Nepřiřazený díl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</si>
  <si>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</si>
  <si>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</si>
  <si>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</si>
  <si>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</si>
  <si>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</si>
  <si>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</si>
  <si>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</si>
  <si>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</si>
  <si>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</si>
  <si>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</si>
  <si>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</si>
  <si>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</si>
  <si>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</si>
  <si>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</si>
  <si>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</si>
  <si>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</si>
  <si>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</si>
  <si>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</si>
  <si>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</si>
  <si>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</si>
  <si>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</si>
  <si>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</si>
  <si>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</si>
  <si>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</si>
  <si>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</si>
  <si>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</si>
  <si>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</si>
  <si>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</si>
  <si>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</si>
  <si>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</si>
  <si>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</si>
  <si>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</si>
  <si>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</si>
  <si>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</si>
  <si>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</si>
  <si>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</si>
  <si>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</si>
  <si>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</si>
  <si>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</si>
  <si>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</si>
  <si>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</si>
  <si>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</si>
  <si>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</si>
  <si>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</si>
  <si>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</si>
  <si>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</si>
  <si>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</si>
  <si>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</si>
  <si>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</si>
  <si>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</si>
  <si>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</si>
  <si>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</si>
  <si>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</si>
  <si>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</si>
  <si>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</si>
  <si>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00523  R</t>
  </si>
  <si>
    <t>Zkoušky a revize</t>
  </si>
  <si>
    <t>Soubor</t>
  </si>
  <si>
    <t>RTS 23/ I</t>
  </si>
  <si>
    <t>Indiv</t>
  </si>
  <si>
    <t>VRN</t>
  </si>
  <si>
    <t>Běžná</t>
  </si>
  <si>
    <t>POL99_8</t>
  </si>
  <si>
    <t>pláň - únosnost : 2</t>
  </si>
  <si>
    <t>VV</t>
  </si>
  <si>
    <t>vrstvy ŠD : 2</t>
  </si>
  <si>
    <t>vrstvy MZK : 2</t>
  </si>
  <si>
    <t>SPU</t>
  </si>
  <si>
    <t>1000T</t>
  </si>
  <si>
    <t>Dokumentace ke kolaudaci</t>
  </si>
  <si>
    <t>Vlastní</t>
  </si>
  <si>
    <t>kompletace dokladové části : 1</t>
  </si>
  <si>
    <t>1001T</t>
  </si>
  <si>
    <t>Geodetické zaměření skut. provedení</t>
  </si>
  <si>
    <t>TZ, polohopis, výškopis, zákres do KM : 1</t>
  </si>
  <si>
    <t>1004T</t>
  </si>
  <si>
    <t>Zajištění povolení rozhodnutí-zvláštní užívání sil</t>
  </si>
  <si>
    <t>ZUK : 1</t>
  </si>
  <si>
    <t>005111020R</t>
  </si>
  <si>
    <t>Vytyčení stavby</t>
  </si>
  <si>
    <t>POL99_2</t>
  </si>
  <si>
    <t>005111021R</t>
  </si>
  <si>
    <t>Vytyčení inženýrských sítí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</si>
  <si>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</si>
  <si>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</si>
  <si>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</si>
  <si>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</si>
  <si>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</si>
  <si>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</si>
  <si>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004111020R</t>
  </si>
  <si>
    <t xml:space="preserve">Vypracování projektové dokumentace </t>
  </si>
  <si>
    <t>v rozsahu dle požadavku zhotovitele stavby : 1</t>
  </si>
  <si>
    <t>005211020R</t>
  </si>
  <si>
    <t>Ochrana stávaj. inženýrských sítí na staveništi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</si>
  <si>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</si>
  <si>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</si>
  <si>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</si>
  <si>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</si>
  <si>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SUM</t>
  </si>
  <si>
    <t>END</t>
  </si>
  <si>
    <t>Položkový soupis prací a dodávek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</si>
  <si>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</si>
  <si>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</si>
  <si>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</si>
  <si>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</si>
  <si>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</si>
  <si>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</si>
  <si>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</si>
  <si>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</si>
  <si>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chodník : 303,9</t>
  </si>
  <si>
    <t>před č.p. 197 - předláždění : 14,1*0,6</t>
  </si>
  <si>
    <t>st. cca 56m - chodník vpravo : 0,8</t>
  </si>
  <si>
    <t>st. cca 56m - chodník vpravo - předláždění : 2,3*0,6</t>
  </si>
  <si>
    <t>st. cca 190m - sjezd vpravo : 1,2</t>
  </si>
  <si>
    <t>st. cca 190m - sjezd vpravo - předláždění : 1,2*0,6</t>
  </si>
  <si>
    <t>vstup č.p. 211 - předláždění : 1,5*0,4</t>
  </si>
  <si>
    <t>vstup č.p. 183 - předláždění : 1,1*0,4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</si>
  <si>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</si>
  <si>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</si>
  <si>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st. cca 190m - sjezd vpravo - ponechat v místě bez odvozu : 1,4</t>
  </si>
  <si>
    <t>st. cca 190m - sjezd vpravo - předláždění : 2,4*0,6</t>
  </si>
  <si>
    <t>sjezd č.p. 178 - předláždění : 4,3*0,6</t>
  </si>
  <si>
    <t>KÚ - náběh příčného prahu - předláždění : 4,0</t>
  </si>
  <si>
    <t>příčný práh ve st. cca 197m - odvoz v režii zhotovitele stavby : 10,8</t>
  </si>
  <si>
    <t>113106231R00</t>
  </si>
  <si>
    <t>Rozebrání vozovek a ploch s jakoukoliv výplní spár   v jakékoliv ploše, ze zámkové dlažky, kladených do lože z kameniva</t>
  </si>
  <si>
    <t>chodník : 103,1</t>
  </si>
  <si>
    <t>ZÚ chodník - předláždění : 1,5*0,6</t>
  </si>
  <si>
    <t>KÚ chodník - předláždění : 2,3*0,6</t>
  </si>
  <si>
    <t>st. cca 5m - chodník vpravo : 0,7</t>
  </si>
  <si>
    <t>st. cca 5m - chodník vpravo - předláždění : 1,3*0,6</t>
  </si>
  <si>
    <t>st. cca 14m - sjezd vpravo : 2,0</t>
  </si>
  <si>
    <t>st. cca 14m - sjezd vpravo - předláždění : 3,8*0,6</t>
  </si>
  <si>
    <t>st. cca 31m - chodník vpravo : 0,62</t>
  </si>
  <si>
    <t>st. cca 31m - chodník vpravo - předláždění : 1,1*0,6</t>
  </si>
  <si>
    <t>před č.p. 197 - předláždění : 4,1*0,6</t>
  </si>
  <si>
    <t>sjezd č.p. 220 - předláždění : 4,4*1,63</t>
  </si>
  <si>
    <t>sjezd a vstup č.p. 218 - předláždění : 3,8*1,58</t>
  </si>
  <si>
    <t>sjezd č.p. 205 - předláždění : 3,4*1,0</t>
  </si>
  <si>
    <t>sjezd č.p. 183 - předláždění : 1,0</t>
  </si>
  <si>
    <t>příčný práh ve st. cca 197m : 24,3</t>
  </si>
  <si>
    <t>113107410R00</t>
  </si>
  <si>
    <t>Odstranění podkladů nebo krytů z kameniva těženého, v ploše jednotlivě nad 50 m2, tloušťka vrstvy 100 mm</t>
  </si>
  <si>
    <t>chodník : 303,9+103,1</t>
  </si>
  <si>
    <t>113107605R00</t>
  </si>
  <si>
    <t>Odstranění podkladů nebo krytů z kameniva hrubého drceného, v ploše jednotlivě nad 50 m2, tloušťka vrstvy 50 mm</t>
  </si>
  <si>
    <t>vozovka - reprofilace : 1213,4</t>
  </si>
  <si>
    <t>113107610R00</t>
  </si>
  <si>
    <t>Odstranění podkladů nebo krytů z kameniva hrubého drceného, v ploše jednotlivě nad 50 m2, tloušťka vrstvy 100 mm</t>
  </si>
  <si>
    <t>štěrkové plochy - vstupy, sjezdy : 68,2</t>
  </si>
  <si>
    <t>113107615R00</t>
  </si>
  <si>
    <t>Odstranění podkladů nebo krytů z kameniva hrubého drceného, v ploše jednotlivě nad 50 m2, tloušťka vrstvy 150 mm</t>
  </si>
  <si>
    <t>st. cca 190m - sjezd vpravo : 1,2+1,4</t>
  </si>
  <si>
    <t>113108305R00</t>
  </si>
  <si>
    <t>Odstranění podkladů nebo krytů živičných, v ploše jednotlivě do 50 m2, tloušťka vrstvy 50 mm</t>
  </si>
  <si>
    <t>ZÚ - stupňovité napojení : 5,5*0,2</t>
  </si>
  <si>
    <t>113109315R00</t>
  </si>
  <si>
    <t>Odstranění podkladů nebo krytů z betonu prostého, v ploše jednotlivě do 50 m2, tloušťka vrstvy 150 mm</t>
  </si>
  <si>
    <t>příčný práh ve st. cca 197m : 10,8+24,3</t>
  </si>
  <si>
    <t>vozovka - provizorní vyspravení : 4,8*0,7</t>
  </si>
  <si>
    <t>113151319R00</t>
  </si>
  <si>
    <t>Odstranění podkladu, krytu frézováním povrch živičný, plochy přes 500 m2 na jednom objektu nebo při provádění pruhu šířky přes  750 mm s překážkami v trase, tloušťky 100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</si>
  <si>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</si>
  <si>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vozovka : 1213,4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</si>
  <si>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</si>
  <si>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</si>
  <si>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</si>
  <si>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</si>
  <si>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vozovka, sjezdy, práh : 231,8+263,7+14,8+9,6</t>
  </si>
  <si>
    <t>113204111R00</t>
  </si>
  <si>
    <t>Vytrhání obrub záhonových</t>
  </si>
  <si>
    <t>sjezd ve st. cca 240m (řezání oceněno samostatně) : 1,6+1,1</t>
  </si>
  <si>
    <t>120001101R00</t>
  </si>
  <si>
    <t>Ztížené vykopávky v horninách jakékoliv třídy</t>
  </si>
  <si>
    <t>m3</t>
  </si>
  <si>
    <t>800-1</t>
  </si>
  <si>
    <t>příplatek k cenám vykopávek za ztížení vykopávky v blízkosti podzemního vedení nebo výbušnin v horninách jakékoliv třídy,</t>
  </si>
  <si>
    <t>v blízkosti poklopů a armatur : 10*0,5</t>
  </si>
  <si>
    <t>120901121R00</t>
  </si>
  <si>
    <t>Bourání konstrukcí v odkopávkách a prokopávkách z betonu, prostého, pneumatickým kladivem</t>
  </si>
  <si>
    <t>korytech vodotečí, melioračních kanálech s přemístěním suti na hromady na vzdálenost do 20 m nebo s naložením na dopravní prostředek,</t>
  </si>
  <si>
    <t>stávající vpusti - vybourání do úrovně min. 0,5m pod terén : 4*0,12</t>
  </si>
  <si>
    <t>122201102R00</t>
  </si>
  <si>
    <t>Odkopávky a  prokopávky nezapažené v hornině 3  přes 100 do 1 000 m3</t>
  </si>
  <si>
    <t>s přehozením výkopku na vzdálenost do 3 m nebo s naložením na dopravní prostředek,</t>
  </si>
  <si>
    <t>v místech nové kompletní konstrukční vrstvy : 105,5+18,2+30,6</t>
  </si>
  <si>
    <t>122201109R00</t>
  </si>
  <si>
    <t>Odkopávky a  prokopávky nezapažené v hornině 3  příplatek k cenám za lepivost horniny</t>
  </si>
  <si>
    <t>Odkaz na mn. položky pořadí 15 : 154,30000*0,2</t>
  </si>
  <si>
    <t>132201111R00</t>
  </si>
  <si>
    <t>Hloubení rýh šířky do 60 cm do 100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</si>
  <si>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</si>
  <si>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trativod : 258,8*0,24</t>
  </si>
  <si>
    <t>odpočet - ruční výkop : -6,14</t>
  </si>
  <si>
    <t>132201119R00</t>
  </si>
  <si>
    <t xml:space="preserve">Hloubení rýh šířky do 60 cm příplatek za lepivost, v hornině 3,  </t>
  </si>
  <si>
    <t>Odkaz na mn. položky pořadí 17 : 55,97200*0,2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</si>
  <si>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</si>
  <si>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</si>
  <si>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</si>
  <si>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UV : 6*1,2*1,2*2,3</t>
  </si>
  <si>
    <t>odtok z UV : (1,0+1,2+1,3+1,3+1,4+1,8)*1,0*1,80</t>
  </si>
  <si>
    <t>odpočet - ruční výkop : -6,0</t>
  </si>
  <si>
    <t>132201219R00</t>
  </si>
  <si>
    <t xml:space="preserve">Hloubení rýh šířky přes 60 do 200 cm příplatek za lepivost, v hornině 3,  </t>
  </si>
  <si>
    <t>Odkaz na mn. položky pořadí 19 : 28,27200*0,2</t>
  </si>
  <si>
    <t>139601102R00</t>
  </si>
  <si>
    <t>Ruční výkop jam, rýh a šachet v hornině 3</t>
  </si>
  <si>
    <t>s přehozením na vzdálenost do 5 m nebo s naložením na ruční dopravní prostředek</t>
  </si>
  <si>
    <t>trativod - v místě och. pásma plynovodu : 3*2,1*0,45*1,3</t>
  </si>
  <si>
    <t>trativod - v místě och. pásma NN kabelu : 2*2,1*0,45*1,3</t>
  </si>
  <si>
    <t>odtok z UV - napojení do stoky : 6*1,0*1,0*1,0</t>
  </si>
  <si>
    <t>151101101R00</t>
  </si>
  <si>
    <t>Zřízení pažení a rozepření stěn rýh příložné  pro jakoukoliv mezerovitost, hloubky do 2 m</t>
  </si>
  <si>
    <t>pro podzemní vedení pro všechny šířky rýhy,</t>
  </si>
  <si>
    <t>UV, odtok z UV : 95,0</t>
  </si>
  <si>
    <t>151101111R00</t>
  </si>
  <si>
    <t>Odstranění pažení a rozepření rýh příložné , hloubky do 2 m</t>
  </si>
  <si>
    <t>pro podzemní vedení s uložením materiálu na vzdálenost do 3 m od kraje výkopu,</t>
  </si>
  <si>
    <t>Odkaz na mn. položky pořadí 22 : 95,00000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</si>
  <si>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</si>
  <si>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</si>
  <si>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</si>
  <si>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Odkaz na mn. položky pořadí 19 : 28,27200</t>
  </si>
  <si>
    <t>ruční výkop - odtok z UV - napojení do stoky : 6*1,0*1,0*1,0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</si>
  <si>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</si>
  <si>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</si>
  <si>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</si>
  <si>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Odkaz na mn. položky pořadí 27 : 39,60000*2</t>
  </si>
  <si>
    <t>162601102R00</t>
  </si>
  <si>
    <t>Vodorovné přemístění výkopku z horniny 1 až 4, na vzdálenost přes 4 000  do 5 000 m</t>
  </si>
  <si>
    <t>Odkaz na mn. položky pořadí 15 : 154,30000</t>
  </si>
  <si>
    <t>Odkaz na mn. položky pořadí 17 : 55,97200</t>
  </si>
  <si>
    <t>Odkaz na mn. položky pořadí 21 : 12,14250</t>
  </si>
  <si>
    <t>Odkaz na mn. položky pořadí 28 : 39,60000*-1</t>
  </si>
  <si>
    <t>167101101R00</t>
  </si>
  <si>
    <t>Nakládání, skládání, překládání neulehlého výkopku nakládání výkopku  do 100 m3, z horniny 1 až 4</t>
  </si>
  <si>
    <t>Odkaz na mn. položky pořadí 28 : 39,60000</t>
  </si>
  <si>
    <t>171101101R00</t>
  </si>
  <si>
    <t>Uložení sypaniny do násypů zhutněných s uzavřením povrchu násypu z hornin soudržných s předepsanou mírou zhutnění v procentech výsledků zkoušek Proctor-Standard                 na 95 % PS</t>
  </si>
  <si>
    <t>s rozprostřením sypaniny ve vrstvách a s hrubým urovnáním,</t>
  </si>
  <si>
    <t>za obrubou v nezpevněném terénu : 39,6</t>
  </si>
  <si>
    <t>171101111R00</t>
  </si>
  <si>
    <t>Uložení sypaniny do násypů zhutněných z hornin nesoudržných sypkých  s relativní ulehlostí l(d) 0,9 nebo v aktivní zóně</t>
  </si>
  <si>
    <t>zásyp ve zpevněných plochách - bourané konstrukční vrstvy : 14,6</t>
  </si>
  <si>
    <t>174101101R00</t>
  </si>
  <si>
    <t>Zásyp sypaninou se zhutněním jam, šachet, rýh nebo kolem objektů v těchto vykopávkách</t>
  </si>
  <si>
    <t>z jakékoliv horniny s uložením výkopku po vrstvách,</t>
  </si>
  <si>
    <t>UV, odtok z UV - bourané konstrukční vrstvy : 28,9</t>
  </si>
  <si>
    <t>stávající UV - rušené - bourané konstrukční vrstvy : 4*0,79*2,0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</si>
  <si>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</si>
  <si>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</si>
  <si>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</si>
  <si>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odtok z UV : (1,0+1,2+1,3+1,3+1,4+1,8)*0,46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</si>
  <si>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</si>
  <si>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</si>
  <si>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</si>
  <si>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</si>
  <si>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vegetační úpravy : 258,0</t>
  </si>
  <si>
    <t>181101102R00</t>
  </si>
  <si>
    <t>Úprava pláně v zářezech v hornině 1 až 4, se zhutněním</t>
  </si>
  <si>
    <t>vyrovnáním výškových rozdílů, ploch vodorovných a ploch do sklonu 1 : 5.</t>
  </si>
  <si>
    <t>celkem : 45,0+16,5+66,6+29,7+150,0+83,0+52,4+13,2+229,2+5,9+10,0+145,2</t>
  </si>
  <si>
    <t>odpočet - plocha nad trativodem : -258,8*0,5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</si>
  <si>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</si>
  <si>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</si>
  <si>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</si>
  <si>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Odkaz na mn. položky pořadí 32 : 258,00000</t>
  </si>
  <si>
    <t>199000005R00</t>
  </si>
  <si>
    <t>Poplatky za skládku zeminy 1- 4, skupina 17 05 04 z Katalogu odpadů</t>
  </si>
  <si>
    <t>t</t>
  </si>
  <si>
    <t>Odkaz na dem. hmot. položky pořadí 4 : 90,00640</t>
  </si>
  <si>
    <t>Odkaz na dem. hmot. položky pořadí 5 : 133,47400</t>
  </si>
  <si>
    <t>Odkaz na dem. hmot. položky pořadí 6 : 15,00400</t>
  </si>
  <si>
    <t>Odkaz na dem. hmot. položky pořadí 7 : 1,51800</t>
  </si>
  <si>
    <t>Odkaz na mn. položky pořadí 26 : 211,08650*1,8</t>
  </si>
  <si>
    <t>00572400R</t>
  </si>
  <si>
    <t>směs travní parková, pro běžnou zátěž</t>
  </si>
  <si>
    <t>kg</t>
  </si>
  <si>
    <t>SPCM</t>
  </si>
  <si>
    <t>Specifikace</t>
  </si>
  <si>
    <t>POL3_</t>
  </si>
  <si>
    <t>Odkaz na mn. položky pořadí 32 : 258,00000*0,04</t>
  </si>
  <si>
    <t>10364200R</t>
  </si>
  <si>
    <t>ornice pro pozemkové úpravy</t>
  </si>
  <si>
    <t>RTS 22/ II</t>
  </si>
  <si>
    <t>vegetační úpravy - nákup, naložení, přemístění, složení : 258,0*0,1</t>
  </si>
  <si>
    <t>583420403R</t>
  </si>
  <si>
    <t>Kamenivo nestanovené drcené; frakce 0,0 až 4,0 mm</t>
  </si>
  <si>
    <t>Odkaz na mn. položky pořadí 31 : 3,68000*2,2</t>
  </si>
  <si>
    <t>211971110R00</t>
  </si>
  <si>
    <t xml:space="preserve">Zřízení opláštění odvod. žeber z geotextilie o sklonu do 1:2,5,  </t>
  </si>
  <si>
    <t>800-2</t>
  </si>
  <si>
    <t>v rýze nebo v zářezu se stěnami,</t>
  </si>
  <si>
    <t>trativod - stěny a dno rýhy - viz. vzorový řez : (0,6+0,3+0,6)*258,8</t>
  </si>
  <si>
    <t>212561111R00</t>
  </si>
  <si>
    <t>Výplň trativodů kamenivem hrubým drceným, frakce 4-16 mm</t>
  </si>
  <si>
    <t>do rýh bez zhutnění s úpravou povrchu výplně,</t>
  </si>
  <si>
    <t>trativod - dopočet obsypu nad 0,15m3/m : 258,8*0,09</t>
  </si>
  <si>
    <t>212792112R00</t>
  </si>
  <si>
    <t>Montáž trativodů z flexibilních trubek jakékoliv DN</t>
  </si>
  <si>
    <t>827-1</t>
  </si>
  <si>
    <t>se zřízením štěrkopískového lože pod trubky a s jejich obsypem v průměrném celkovém množství do 0,15 m3/m,</t>
  </si>
  <si>
    <t>trativod : 258,8</t>
  </si>
  <si>
    <t>215901101R00</t>
  </si>
  <si>
    <t>Zhutnění podloží z rostlé horniny 1 až 4 pod násypy z hornin soudržných do 92% PS a nesoudržných  sypkých relativní ulehlosti l(d) do 0,8</t>
  </si>
  <si>
    <t>z rostlé horniny tř.1 - 4 pod násypy z hornin soudržných do 92% PS a hornin nesoudržných sypkých relativní ulehlosti I(d) do 0,8</t>
  </si>
  <si>
    <t>v místě skladby A1 po provedení reprofilace : 798,5</t>
  </si>
  <si>
    <t>289971211R00</t>
  </si>
  <si>
    <t>Zřízení vrstvy z geotextilie na upraveném povrchu sklon do 1:5, šířka od 0 do 3 m</t>
  </si>
  <si>
    <t>Odkaz na mn. položky pořadí 33 : 717,30000</t>
  </si>
  <si>
    <t>28611224.AR</t>
  </si>
  <si>
    <t>Trubka plastová drenážní spoj: západkový; potrubí: jednovrstvé; materiál: PVC; povrch: žebrovaný; ohebná; DN = 125; vsakovací plocha = 52,0 cm2/m</t>
  </si>
  <si>
    <t>trativod : 258,8*1,03</t>
  </si>
  <si>
    <t>67390525R</t>
  </si>
  <si>
    <t>geotextilie PP, PES; funkce drenážní, separační, ochranná, výztužná, filtrační; plošná hmotnost 250 g/m2</t>
  </si>
  <si>
    <t>Odkaz na mn. položky pořadí 39 : 388,20000*1,1</t>
  </si>
  <si>
    <t>Odkaz na mn. položky pořadí 43 : 717,30000*1,1</t>
  </si>
  <si>
    <t>451577977R00</t>
  </si>
  <si>
    <t>Podklad nebo lože pod dlažbu (přídlažbu) ze štěrkodrti tloušťky do 100 mm</t>
  </si>
  <si>
    <t>v ploše vodorovné nebo ve sklonu do 1:5</t>
  </si>
  <si>
    <t>skladba D6 : 12,1</t>
  </si>
  <si>
    <t>451579977R00</t>
  </si>
  <si>
    <t>Podklad nebo lože pod dlažbu (přídlažbu) ze štěrkodrti příplatek za každý další 1 cm štěrkodrti nad 100 mm</t>
  </si>
  <si>
    <t>vyrovnávací vrstva pod obrubou a přídlažbou - viz řezy : 1800</t>
  </si>
  <si>
    <t>451572111RK1</t>
  </si>
  <si>
    <t>Lože pod potrubí, stoky a drobné objekty z kameniva drobného těženého 0÷4 mm</t>
  </si>
  <si>
    <t>v otevřeném výkopu,</t>
  </si>
  <si>
    <t>UV : 6*1,2*1,2*0,1</t>
  </si>
  <si>
    <t>odtok z UV : 8,0*1,0*0,1</t>
  </si>
  <si>
    <t>564113505R00</t>
  </si>
  <si>
    <t>Podklad nebo podsyp z asfaltového recyklátu frakce 0-32 mm, tloušťka po zhutnění 5 cm</t>
  </si>
  <si>
    <t>s rozprostřením, vlhčením a zhutněním</t>
  </si>
  <si>
    <t>skladba A1 - materiál ze stavby (bez nákupu) : 798,5</t>
  </si>
  <si>
    <t>skladba A2 - materiál ze stavby (bez nákupu) : 88,5</t>
  </si>
  <si>
    <t>564851111RT2</t>
  </si>
  <si>
    <t>Podklad ze štěrkodrti s rozprostřením a zhutněním frakce 0-32 mm, tloušťka po zhutnění 150 mm</t>
  </si>
  <si>
    <t>skladba A2 : 88,5</t>
  </si>
  <si>
    <t>564851111RT4</t>
  </si>
  <si>
    <t>Podklad ze štěrkodrti s rozprostřením a zhutněním frakce 0-63 mm, tloušťka po zhutnění 150 mm</t>
  </si>
  <si>
    <t>skladba A2 : 132,5</t>
  </si>
  <si>
    <t>skladba D4 : 52,4+13,2</t>
  </si>
  <si>
    <t>564851112RT4</t>
  </si>
  <si>
    <t>Podklad ze štěrkodrti s rozprostřením a zhutněním frakce 0-63 mm, tloušťka po zhutnění 160 mm</t>
  </si>
  <si>
    <t>skladba D3a, D3b : 66,6+29,7+150,0+83,0+90,0</t>
  </si>
  <si>
    <t>564851113RT4</t>
  </si>
  <si>
    <t>Podklad ze štěrkodrti s rozprostřením a zhutněním frakce 0-63 mm, tloušťka po zhutnění 170 mm</t>
  </si>
  <si>
    <t>skladba D1 : 45,0+6,6</t>
  </si>
  <si>
    <t>skladba D2 : 16,5+2,6</t>
  </si>
  <si>
    <t>564861111RT2</t>
  </si>
  <si>
    <t>Podklad ze štěrkodrti s rozprostřením a zhutněním frakce 0-32 mm, tloušťka po zhutnění 200 mm</t>
  </si>
  <si>
    <t>skladba D5 : 229,2+5,9</t>
  </si>
  <si>
    <t>564952111R00</t>
  </si>
  <si>
    <t>Podklad nebo kryt z mechanicky zpevněného kameniva (MZK) tloušťka po zhutnění 150 mm</t>
  </si>
  <si>
    <t>s rozprostřením a zhutněním</t>
  </si>
  <si>
    <t>skladba D3a : 66,6+29,7</t>
  </si>
  <si>
    <t>skladba D3b : 150,0+83,0</t>
  </si>
  <si>
    <t>565141211RT2</t>
  </si>
  <si>
    <t>Podklad z kameniva obaleného asfaltem ACP 16+ až ACP 22+, v pruhu šířky přes 3 m, třídy 1, tloušťka po zhutnění 60 mm</t>
  </si>
  <si>
    <t>skladba A1 : 798,5</t>
  </si>
  <si>
    <t>566501111R00</t>
  </si>
  <si>
    <t>Úprava dosavadního krytu z kameniva drceného v množství přes 0,08 do 0,10 m3/m2</t>
  </si>
  <si>
    <t>jako podklad pro nový kryt, s vyrovnáním profilu v příčném i podélném směru, s vlhčením a zhutněním, s doplněním kamenivem drceným, jeho rozprostřením a zhutněním</t>
  </si>
  <si>
    <t>štěrkové plochy - vstupy, sjezdy - ŠD fr. 0-22mm : 62,4</t>
  </si>
  <si>
    <t>567122114R00</t>
  </si>
  <si>
    <t>Podklad z kameniva zpevněného cementem SC C8/10, tloušťka po zhutnění 150 mm</t>
  </si>
  <si>
    <t>bez dilatačních spár, s rozprostřením a zhutněním, ošetřením povrchu podkladu vodou</t>
  </si>
  <si>
    <t>skladba D1 : 45,0</t>
  </si>
  <si>
    <t>skladba D2 : 16,5</t>
  </si>
  <si>
    <t>571901111R00</t>
  </si>
  <si>
    <t xml:space="preserve">Posyp podkladu, krytu s rozprostřením a zhutněním kamenivem drceným nebo těženýn, v množství do 5 kg/m2 </t>
  </si>
  <si>
    <t>Odkaz na mn. položky pořadí 60 : 887,00000</t>
  </si>
  <si>
    <t>573111123R00</t>
  </si>
  <si>
    <t>Postřik živičný infiltrační s posypem kamenivem množství zbytkového asfaltu 0,8 kg/m2</t>
  </si>
  <si>
    <t>Odkaz na mn. položky pořadí 56 : 887,00000</t>
  </si>
  <si>
    <t>573231143R00</t>
  </si>
  <si>
    <t>Postřik živičný spojovací bez posypu kamenivem modifikovanou, množství zbytkového asfaltu 0,30 kg/m2</t>
  </si>
  <si>
    <t>bez posypu kamenivem</t>
  </si>
  <si>
    <t>Odkaz na mn. položky pořadí 62 : 888,10000</t>
  </si>
  <si>
    <t>577132111RT2</t>
  </si>
  <si>
    <t>Beton asfaltový s rozprostřením a zhutněním v pruhu šířky přes 3 m, ACO 11+, tloušťky 40 mm, plochy od 201 do 1000 m2</t>
  </si>
  <si>
    <t>591211211R00</t>
  </si>
  <si>
    <t>Kladení dlažby z kostek drobných z kamene, do lože z kamenné drti tloušťky 50 mm</t>
  </si>
  <si>
    <t>s provedením lože do 50 mm, s vyplněním spár, s dvojím beraněním a se smetením přebytečného materiálu na krajnici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</si>
  <si>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</si>
  <si>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</si>
  <si>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</si>
  <si>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596215041R00</t>
  </si>
  <si>
    <t>Kladení zámkové dlažby do drtě tloušťka dlažby 80 mm, tloušťka lože 50 mm</t>
  </si>
  <si>
    <t>596215028R00</t>
  </si>
  <si>
    <t>Kladení zámkové dlažby do drtě příplatek za více barev dlažby tloušťky 60 mm</t>
  </si>
  <si>
    <t>hmatové úpravy : 5,9</t>
  </si>
  <si>
    <t>596215029R00</t>
  </si>
  <si>
    <t>Kladení zámkové dlažby do drtě příplatek za více tvarů dlažby tloušťky 60 mm</t>
  </si>
  <si>
    <t>hmatový kontrast podél varovného pásu - dl. 20/20 bez zkosených hran : 5,9</t>
  </si>
  <si>
    <t>596215048R00</t>
  </si>
  <si>
    <t>Kladení zámkové dlažby do drtě příplatek za více barev dlažby tloušťky 80 mm</t>
  </si>
  <si>
    <t>hmatové úpravy : 13,2</t>
  </si>
  <si>
    <t>596215049R00</t>
  </si>
  <si>
    <t>Kladení zámkové dlažby do drtě příplatek za více tvarů dlažby tloušťky 80 mm</t>
  </si>
  <si>
    <t>hmatový kontrast podél varovného pásu - dl. 20/20 bez zkosených hran : 13,2</t>
  </si>
  <si>
    <t>596291111R00</t>
  </si>
  <si>
    <t>Řezání zámkové dlažby tloušťky 60 mm</t>
  </si>
  <si>
    <t>spasování v místě stavby : 151,7+10,2+5,6</t>
  </si>
  <si>
    <t>596291113R00</t>
  </si>
  <si>
    <t>Řezání zámkové dlažby tloušťky 80 mm</t>
  </si>
  <si>
    <t>spasování v místě stavby : 172,8+35,2+11,4+7,6+7,0+24,6+12,6</t>
  </si>
  <si>
    <t>596811111R00</t>
  </si>
  <si>
    <t>Kladení dlažby z betonových nebo kameninových dlaždic do lože z kameniva těženého tloušťky do 30 mm</t>
  </si>
  <si>
    <t>komunikací pro pěší do velikosti dlaždic 0,25 m2 s provedením lože do tl. 30 mm, s vyplněním spár a se smetením přebytečného materiálu na vzdálenost do 3 m</t>
  </si>
  <si>
    <t>599142111R00</t>
  </si>
  <si>
    <t>Úprava zálivky dilatačních nebo pracovních spár šířky přes 20 do 40 mm</t>
  </si>
  <si>
    <t>v cementobetonovém krytu hloubky do 40 mm</t>
  </si>
  <si>
    <t>ZÚ - stupňovité napojení : 5,5</t>
  </si>
  <si>
    <t>58380120.AR</t>
  </si>
  <si>
    <t>kostka dlažební materiálová skupina I/2 (žula); tř. I.; 8/10 cm</t>
  </si>
  <si>
    <t>skladba D2 : 16,5*1,02</t>
  </si>
  <si>
    <t>59245110R</t>
  </si>
  <si>
    <t>dlažba betonová dvouvrstvá, skladebná; obdélník; šedá; l = 200 mm; š = 100 mm; tl. 60,0 mm</t>
  </si>
  <si>
    <t>skladba D5 : (229,2-5,9)*1,05</t>
  </si>
  <si>
    <t>592451151R</t>
  </si>
  <si>
    <t>dlažba betonová dvouvrstvá, skladebná; obdélník; dlaždice pro nevidomé; červená; l = 200 mm; š = 100 mm; tl. 60,0 mm</t>
  </si>
  <si>
    <t>Odkaz na mn. položky pořadí 66 : 5,90000*1,05</t>
  </si>
  <si>
    <t>592451158R</t>
  </si>
  <si>
    <t>dlažba betonová dvouvrstvá, skladebná; obdélník; dlaždice pro nevidomé; červená; l = 200 mm; š = 100 mm; tl. 80,0 mm</t>
  </si>
  <si>
    <t>Odkaz na mn. položky pořadí 68 : 13,20000*1,05</t>
  </si>
  <si>
    <t>592451170R</t>
  </si>
  <si>
    <t>dlažba betonová dvouvrstvá; obdélník; šedá; l = 200 mm; š = 100 mm; tl. 80,0 mm</t>
  </si>
  <si>
    <t>skladba D1 : 45,0*1,05</t>
  </si>
  <si>
    <t>skladba D4 : (52,4-13,2)*1,05</t>
  </si>
  <si>
    <t>5924511900R</t>
  </si>
  <si>
    <t>dlažba betonová dvouvrstvá; čtverec; šedá; l = 200 mm; š = 200 mm; tl. 60,0 mm</t>
  </si>
  <si>
    <t>Odkaz na mn. položky pořadí 67 : 5,90000*1,05</t>
  </si>
  <si>
    <t>5924511910R</t>
  </si>
  <si>
    <t>dlažba betonová dvouvrstvá; čtverec; šedá; l = 200 mm; š = 200 mm; tl. 80,0 mm</t>
  </si>
  <si>
    <t>Odkaz na mn. položky pořadí 69 : 13,20000*1,05</t>
  </si>
  <si>
    <t>59248130R</t>
  </si>
  <si>
    <t>Dlažba betonová typ: vegetační, s fazetou; tl. = 80,00 mm; délka = 240,0 mm; šířka = 240,0 mm; povrch: hladký; zátěž: pojízdné do 3,5 t</t>
  </si>
  <si>
    <t>kus</t>
  </si>
  <si>
    <t>skladba D3a : (66,6+29,7)*17,6*1,05</t>
  </si>
  <si>
    <t>59248131R</t>
  </si>
  <si>
    <t>skladba D3b - barva černá : (150,0+83,0)*17,6*1,05</t>
  </si>
  <si>
    <t>871313121R00</t>
  </si>
  <si>
    <t>Montáž potrubí z trub z plastů těsněných gumovým kroužkem  DN 150 mm</t>
  </si>
  <si>
    <t>v otevřeném výkopu ve sklonu do 20 %,</t>
  </si>
  <si>
    <t>odtok z UV : 1,0+1,2+1,3+1,3+1,4+1,8</t>
  </si>
  <si>
    <t>877313123R00</t>
  </si>
  <si>
    <t>Montáž tvarovek na potrubí z trub z plastů těsněných gumovým kroužkem jednoosých DN 150 mm</t>
  </si>
  <si>
    <t>odtok z UV : 6</t>
  </si>
  <si>
    <t>877313126R00</t>
  </si>
  <si>
    <t>Montáž tvarovek na potrubí z trub z plastů těsněných gumovým kroužkem víček, zátek DN 150</t>
  </si>
  <si>
    <t>trativod - zátka horního konce : 6</t>
  </si>
  <si>
    <t>895941311RT2</t>
  </si>
  <si>
    <t xml:space="preserve">Zřízení vpusti kanalizační uliční z betonových dílců  včetně dodávky dílců pro uliční vpusti TBV  pro typ UVB-50 </t>
  </si>
  <si>
    <t>včetně zřízení lože ze štěrkopísku,</t>
  </si>
  <si>
    <t>UV, vč. stykové malty : 6</t>
  </si>
  <si>
    <t>899231111R00</t>
  </si>
  <si>
    <t>Výšková úprava uličního vstupu nebo vpustě do 20 cm zvýšením mříže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</si>
  <si>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</si>
  <si>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v místě KÚ vpravo před prahem : 1</t>
  </si>
  <si>
    <t>899332111R00</t>
  </si>
  <si>
    <t>Výšková úprava uličního vstupu nebo vpustě do 20 cm snížením poklopu</t>
  </si>
  <si>
    <t>kanalizační poklopy - ve vozovce : 6</t>
  </si>
  <si>
    <t>kanalizační poklopy - pěší komunikace : 11</t>
  </si>
  <si>
    <t>899432111R00</t>
  </si>
  <si>
    <t>Výšková úprava uličního vstupu nebo vpustě do 20 cm snížením krytu šoupěte</t>
  </si>
  <si>
    <t>vodovod, plynovod (vč. vybourání prstence - obdláždění) : 22</t>
  </si>
  <si>
    <t>899203111RT3</t>
  </si>
  <si>
    <t>Osazení mříží litinových včetně dodání mříže   500 x 500 mm, únosnost D400</t>
  </si>
  <si>
    <t>včetně rámů a košů na bahno,</t>
  </si>
  <si>
    <t>UV : 6</t>
  </si>
  <si>
    <t>28611260.AR</t>
  </si>
  <si>
    <t>Trubka plastová pro venkovní kanalizaci spoj: hrdlový; potrubí: jednovrstvé; materiál: PVC-U; povrch: hladký; DN/OD = 160; de = 160,0 mm; s = 4,7 mm; SN 8</t>
  </si>
  <si>
    <t>UV1-6 : 6*1,03</t>
  </si>
  <si>
    <t>UV 6 : 1*1,03</t>
  </si>
  <si>
    <t>28611327.AR</t>
  </si>
  <si>
    <t>Zátka plastová drenážní spoj: západkový; potrubí: jednovrstvé; materiál: PVC; DN = 125</t>
  </si>
  <si>
    <t>Odkaz na mn. položky pořadí 85 : 6,00000*1,015</t>
  </si>
  <si>
    <t>28651660.AR</t>
  </si>
  <si>
    <t>Koleno plastové pro venkovní kanalizaci typ: jednoznačné; spoj: hrdlový; potrubí: jednovrstvé; materiál: PVC-U; povrch: hladký; jmenovitý úhel = 15,0 °; DN = 150; SDR 41,0; SN 8</t>
  </si>
  <si>
    <t>Odkaz na mn. položky pořadí 84 : 6,00000*1,015</t>
  </si>
  <si>
    <t>914001121R00</t>
  </si>
  <si>
    <t xml:space="preserve">Osazení a montáž svislých dopravních značek sloupek, do betonového základu a AL patky,  </t>
  </si>
  <si>
    <t>IP 13e : 1</t>
  </si>
  <si>
    <t>914001125R00</t>
  </si>
  <si>
    <t xml:space="preserve">Osazení a montáž svislých dopravních značek značka, na sloupek,sloup, konzolu nebo objekt,  </t>
  </si>
  <si>
    <t>E 13 : 1</t>
  </si>
  <si>
    <t>914002813R00</t>
  </si>
  <si>
    <t>Osazení a montáž velkorozměrových svisl. značek tabule rozměrů 1500/1000, 1500/1500, 1600/1000 nebo 1600/1600mm</t>
  </si>
  <si>
    <t>s případnými zemními prcemi s odhozem výkopku na vzdálenost do 3 m, zabetonování patek nosné konstrukce,</t>
  </si>
  <si>
    <t>zóna 30 : 1+1</t>
  </si>
  <si>
    <t>915711111RT1</t>
  </si>
  <si>
    <t>Vodorovné značení krytů stříkané barvou, bílou, dělicích čar šířky 120 mm</t>
  </si>
  <si>
    <t>V 10a : 3*1,75</t>
  </si>
  <si>
    <t>917712111R00</t>
  </si>
  <si>
    <t>Osazení silničního nebo chodníkového betonového obrubníku ležatého, bez boční opěry, do lože z kameniva těženého</t>
  </si>
  <si>
    <t>S dodáním hmot pro lože tl. 80-100 mm.</t>
  </si>
  <si>
    <t>skladba D6 : 84,0*0,5</t>
  </si>
  <si>
    <t>917732111R00</t>
  </si>
  <si>
    <t>Osazení silničního nebo chodníkového betonového obrubníku ležatého, bez boční opěry, do lože z betonu prostého C 12/15</t>
  </si>
  <si>
    <t>viz situace obrubníků - beton C 16/20 : 357</t>
  </si>
  <si>
    <t>917862111R00</t>
  </si>
  <si>
    <t>Osazení silničního nebo chodníkového betonového obrubníku stojatého, s boční opěrou z betonu prostého, do lože z betonu prostého C 12/15</t>
  </si>
  <si>
    <t>viz situace obrubníků - beton C 16/20 : 175+12+14+8+5+79</t>
  </si>
  <si>
    <t>917932121R00</t>
  </si>
  <si>
    <t>Osazení silniční přídlažby  z betonových dlaždic o rozměru 500x250 mm,  , lože z betonu C16/20, bez dodávky přídlažby</t>
  </si>
  <si>
    <t>přídlažba : 374,0*0,5</t>
  </si>
  <si>
    <t>919735111R00</t>
  </si>
  <si>
    <t>Řezání stávajících krytů nebo podkladů živičných, hloubky do  50 mm</t>
  </si>
  <si>
    <t>včetně spotřeby vody</t>
  </si>
  <si>
    <t>40445050.AR</t>
  </si>
  <si>
    <t>značka dopravní silniční svislá; informativní provozní IP11-IP13; tvar obdélník svislý; 500x700 mm; štít z pozink.plechu s dvoj.ohybem,retroref.folie I.tř.; záruka 7 let</t>
  </si>
  <si>
    <t>IP 13 : 1</t>
  </si>
  <si>
    <t>40445089.AR</t>
  </si>
  <si>
    <t>značka dopravní silniční svislá; informativní směrová IS9-IS11; tvar obdélník svislý; 1000x1500 mm; štít z pozink.plechu s dvoj.ohybem,retroref.folie I.tř.; záruka 7 let</t>
  </si>
  <si>
    <t>IZ 8a : 1</t>
  </si>
  <si>
    <t>IZ 8b : 1</t>
  </si>
  <si>
    <t>40445161.AR</t>
  </si>
  <si>
    <t>značka dopravní silniční svislá; dodatková tabule E9-E10; tvar čtverec; 500 mm; štít z pozink.plechu s dvoj.ohybem,retroref.folie I.tř.; záruka 7 let</t>
  </si>
  <si>
    <t>404459502R</t>
  </si>
  <si>
    <t>příslušenství k dopr.značení sloupek Fe 60 pozinkovaný, délka 2500 mm</t>
  </si>
  <si>
    <t>pro IP 13e (parkovací záliv) : 1</t>
  </si>
  <si>
    <t>592162117.AR</t>
  </si>
  <si>
    <t>Dlažba betonová tl. = 100,00 mm; délka = 500,0 mm; šířka = 250,0 mm; povrch: hladký; zátěž: pojízdné nad 3,5 t</t>
  </si>
  <si>
    <t>přídlažba : 374,0*1,02</t>
  </si>
  <si>
    <t>59217410R</t>
  </si>
  <si>
    <t>obrubník chodníkový materiál beton; l = 1000,0 mm; š = 100,0 mm; h = 250,0 mm; barva šedá</t>
  </si>
  <si>
    <t>viz situace obrubníků : 79*1,01</t>
  </si>
  <si>
    <t>592174231R</t>
  </si>
  <si>
    <t>obrubník chodníkový materiál beton; l = 500,0 mm; š = 80,0 mm; h = 250,0 mm; barva šedá</t>
  </si>
  <si>
    <t>skladba D6 : 84*1,01</t>
  </si>
  <si>
    <t>59217450R</t>
  </si>
  <si>
    <t>obrubník silniční materiál beton; l = 1000,0 mm; š = 150,0 mm; h = 250,0 mm; barva šedá</t>
  </si>
  <si>
    <t>viz situace obrubníků : 175*1,01</t>
  </si>
  <si>
    <t>59217476R</t>
  </si>
  <si>
    <t>obrubník silniční nájezdový; materiál beton; l = 1000,0 mm; š = 150,0 mm; h = 150,0 mm; barva šedá</t>
  </si>
  <si>
    <t>Odkaz na mn. položky pořadí 99 : 357,00000*1,01</t>
  </si>
  <si>
    <t>59217480R</t>
  </si>
  <si>
    <t>obrubník silniční přechodový levý; materiál beton; l = 1000,0 mm; š = 150,0 mm; výškový rozsah h = 150 až 250 mm; barva šedá</t>
  </si>
  <si>
    <t>viz situace obrubníků : 14*1,01</t>
  </si>
  <si>
    <t>59217481R</t>
  </si>
  <si>
    <t>obrubník silniční přechodový pravý; materiál beton; l = 1000,0 mm; š = 150,0 mm; výškový rozsah h = 150 až 250 mm; barva šedá</t>
  </si>
  <si>
    <t>viz situace obrubníků : 12*1,01</t>
  </si>
  <si>
    <t>59217493R</t>
  </si>
  <si>
    <t>obrubník silniční oblouk vnější; r 500 mm; materiál beton; l = 1000,0 mm; š = 150,0 mm; h = 250,0 mm; barva šedá</t>
  </si>
  <si>
    <t>viz situace obrubníků : 8*1,01</t>
  </si>
  <si>
    <t>59217495R</t>
  </si>
  <si>
    <t>obrubník silniční oblouk vnější; r 1 000 mm; materiál beton; l = 1000,0 mm; š = 150,0 mm; h = 250,0 mm; barva šedá</t>
  </si>
  <si>
    <t>viz situace obrubníků : 5*1,01</t>
  </si>
  <si>
    <t>966006211R00</t>
  </si>
  <si>
    <t>Odstranění svislých dopr. značek včetně demontáže ze sloupů nebo konzolí</t>
  </si>
  <si>
    <t>s odklizením materiálu na skládku na vzdálenost do 20 m nebo s naložením na dopravní prostředek</t>
  </si>
  <si>
    <t>zóna 30 - odvoz v režii zhotovitele stavby : 2</t>
  </si>
  <si>
    <t>966006215R00</t>
  </si>
  <si>
    <t>Odstranění svislých dopr. značek včetně demontáže sloupků z AL patek</t>
  </si>
  <si>
    <t>zóna 30 - stranová přeložka v místě ZÚ : 1+1</t>
  </si>
  <si>
    <t>970041130R00</t>
  </si>
  <si>
    <t>Jádrové vrtání, kruhové prostupy v prostém betonu jádrové vrtání , do D 130 mm</t>
  </si>
  <si>
    <t>801-3</t>
  </si>
  <si>
    <t>napojení trativodu do UV, vč. utěsnění : 8*0,065</t>
  </si>
  <si>
    <t>970041200R00</t>
  </si>
  <si>
    <t>Jádrové vrtání, kruhové prostupy v prostém betonu jádrové vrtání , do D 200 mm</t>
  </si>
  <si>
    <t>odtok z UV - napojení do stoky, vč. utěsnění : 6*0,15</t>
  </si>
  <si>
    <t>970241100R00</t>
  </si>
  <si>
    <t>Řezání prostého betonu hloubka řezu 100 mm</t>
  </si>
  <si>
    <t>obruby - spasování v místě stavby : 23*0,25</t>
  </si>
  <si>
    <t>přídlažba - spasování v místě stavby : 10*0,25</t>
  </si>
  <si>
    <t>skladba D6 : 6*0,5</t>
  </si>
  <si>
    <t>970241150R00</t>
  </si>
  <si>
    <t>Řezání prostého betonu hloubka řezu 150 mm</t>
  </si>
  <si>
    <t>obruby - spasování v místě stavby : 42*0,25</t>
  </si>
  <si>
    <t>obruby - spasování v místě stavby : 48*0,15</t>
  </si>
  <si>
    <t>976085211R00</t>
  </si>
  <si>
    <t>Vybourání madel, objímek, rámů, mříží apod. kanalizačních rámů litinových, z rýhovaného plechu nebo betonových včetně poklopů nebo mříží  plochy do 0,3 m2</t>
  </si>
  <si>
    <t>stávající uliční vpusti - odvoz v režii zhotovitele : 4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</si>
  <si>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</si>
  <si>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</si>
  <si>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</si>
  <si>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979071121R00</t>
  </si>
  <si>
    <t xml:space="preserve">Očištění vybouraných dlažebních kostek drobných,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</si>
  <si>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</si>
  <si>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</si>
  <si>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</si>
  <si>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</si>
  <si>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</si>
  <si>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</si>
  <si>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230191028R00</t>
  </si>
  <si>
    <t>Uložení chráničky ve výkopu PE 160x9,1 mm</t>
  </si>
  <si>
    <t>křížení trativodu s plynovodem - chránička PE 160x9,5 : 3*2,2</t>
  </si>
  <si>
    <t>286134135R</t>
  </si>
  <si>
    <t>trubka plastová vodovodní hladká; HDPE (PE 100); SDR 17,0; PN 10; D = 160,0 mm; s = 9,50 mm</t>
  </si>
  <si>
    <t>křížení trativodu s plynovodem - chránička PE 160x9,5 - trubka 12m dělená v místě stavby : 3*2,2*1,03</t>
  </si>
  <si>
    <t>460200163R0a</t>
  </si>
  <si>
    <t>Výkop kabelové rýhy 35/80 cm  hor.3</t>
  </si>
  <si>
    <t>stranová přeložka SEK (CETIN a.s.) - ruční výkop, zásyp rýhy : 5,0+4,0</t>
  </si>
  <si>
    <t>stranová přeložka SEK (CETIN a.s.) - pokládka, lože : 4,0</t>
  </si>
  <si>
    <t>979082213R00</t>
  </si>
  <si>
    <t>Vodorovná doprava suti po suchu bez naložení, ale se složením a hrubým urovnáním na vzdálenost do 1 km</t>
  </si>
  <si>
    <t>Odkaz na dem. hmot. položky pořadí 8 : 0,12100</t>
  </si>
  <si>
    <t>Odkaz na dem. hmot. položky pořadí 9 : 13,84560</t>
  </si>
  <si>
    <t>Odkaz na dem. hmot. položky pořadí 10 : 266,94800</t>
  </si>
  <si>
    <t>Odkaz na mn. položky pořadí 14 : 0,48000*2,5</t>
  </si>
  <si>
    <t>Odkaz na mn. položky pořadí 132 : 207,17400</t>
  </si>
  <si>
    <t>979082219R00</t>
  </si>
  <si>
    <t>Vodorovná doprava suti po suchu příplatek k ceně za každý další i započatý 1 km přes 1 km</t>
  </si>
  <si>
    <t>Odkaz na mn. položky pořadí 129 : 729,29100*4</t>
  </si>
  <si>
    <t>Odkaz na mn. položky pořadí 132 : 207,17400*-4</t>
  </si>
  <si>
    <t>Odkaz na mn. položky pořadí 134 : 59,89500*23</t>
  </si>
  <si>
    <t>979084216R00</t>
  </si>
  <si>
    <t>Vodorovná doprava vybouraných hmot po suchu bez naložení, ale se složením na vzdálenost do 5 km</t>
  </si>
  <si>
    <t>Odkaz na dem. hmot. položky pořadí 11 : 140,37300</t>
  </si>
  <si>
    <t>Odkaz na dem. hmot. položky pořadí 12 : 0,33750</t>
  </si>
  <si>
    <t>chodník : 303,9*0,138</t>
  </si>
  <si>
    <t>st. cca 56m - chodník vpravo : 0,8*0,138</t>
  </si>
  <si>
    <t>st. cca 190m - sjezd vpravo : 1,2*0,138</t>
  </si>
  <si>
    <t>chodník : 103,1*0,225</t>
  </si>
  <si>
    <t>st. cca 5m - chodník vpravo : 0,7*0,225</t>
  </si>
  <si>
    <t>st. cca 14m - sjezd vpravo : 2,0*0,225</t>
  </si>
  <si>
    <t>st. cca 31m - chodník vpravo : 0,62*0,225</t>
  </si>
  <si>
    <t>příčný práh ve st. cca 197m : 24,3*0,225</t>
  </si>
  <si>
    <t>979087212R00</t>
  </si>
  <si>
    <t>Nakládání na dopravní prostředky suti</t>
  </si>
  <si>
    <t>pro vodorovnou dopravu</t>
  </si>
  <si>
    <t>Odkaz na mn. položky pořadí 29 : 14,60000*2,2</t>
  </si>
  <si>
    <t>Odkaz na mn. položky pořadí 30 : 35,22000*2,2</t>
  </si>
  <si>
    <t>Odkaz na mn. položky pořadí 49 : 887,00000*0,11</t>
  </si>
  <si>
    <t>979990103R00</t>
  </si>
  <si>
    <t>Poplatek za skládku za uložení, betonu,  , skupina 17 01 01 z Katalogu odpadů</t>
  </si>
  <si>
    <t>Odkaz na dem. hmot. položky pořadí 1 : 43,81500</t>
  </si>
  <si>
    <t>Odkaz na dem. hmot. položky pořadí 3 : 35,27010</t>
  </si>
  <si>
    <t>979990112R00</t>
  </si>
  <si>
    <t>Poplatek za skládku za uložení, obalované kamenivo, asfalt, kusovost do 300 x 300 mm,  , skupina 17 03 02 z Katalogu odpadů</t>
  </si>
  <si>
    <t>Odkaz na mn. položky pořadí 132 : 207,17400*-1</t>
  </si>
  <si>
    <t>122201101R00</t>
  </si>
  <si>
    <t>Odkopávky a  prokopávky nezapažené v hornině 3  do 100 m3</t>
  </si>
  <si>
    <t>do úrovně parapláně : (45,0+16,5)*0,2</t>
  </si>
  <si>
    <t>Odkaz na mn. položky pořadí 1 : 12,30000*0,2</t>
  </si>
  <si>
    <t>Odkaz na mn. položky pořadí 6 : 1,60000*2</t>
  </si>
  <si>
    <t>Odkaz na mn. položky pořadí 1 : 12,30000</t>
  </si>
  <si>
    <t>Odkaz na mn. položky pořadí 6 : 1,60000*-1</t>
  </si>
  <si>
    <t>Odkaz na mn. položky pořadí 6 : 1,60000</t>
  </si>
  <si>
    <t>v nezpevněném terénu za obrubou - výkopek ze stavby : 1,6</t>
  </si>
  <si>
    <t>Odkaz na mn. položky pořadí 4 : 10,70000</t>
  </si>
  <si>
    <t>frézovaná asfaltová směs získaná ze stavby : 10,7*2,2</t>
  </si>
  <si>
    <t>Odkaz na mn. položky pořadí 9 : 23,54000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</si>
</sst>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3" t="s">
        <v>39</v>
      </c>
      <c r="B2" s="73"/>
      <c r="C2" s="73"/>
      <c r="D2" s="73"/>
      <c r="E2" s="73"/>
      <c r="F2" s="73"/>
      <c r="G2" s="73"/>
    </row>
  </sheetData>
  <sheetProtection algorithmName="SHA-512" hashValue="SXssgesVK6UxVX3zKHDqsFeuF3JUYfntCXc0zEMaLA9KeQySVz5XKBBjuKhXvrvtJXz8M91H/mlTW3g+ahe45A==" saltValue="Mf+Sejbbj9embyI6nbPKy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4" t="s">
        <v>41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">
      <c r="A2" s="2"/>
      <c r="B2" s="105" t="s">
        <v>22</v>
      </c>
      <c r="C2" s="106"/>
      <c r="D2" s="107" t="s">
        <v>45</v>
      </c>
      <c r="E2" s="108" t="s">
        <v>46</v>
      </c>
      <c r="F2" s="109"/>
      <c r="G2" s="109"/>
      <c r="H2" s="109"/>
      <c r="I2" s="109"/>
      <c r="J2" s="110"/>
      <c r="O2" s="1"/>
    </row>
    <row r="3" spans="1:15" ht="27" hidden="1" customHeight="1" x14ac:dyDescent="0.2">
      <c r="A3" s="2"/>
      <c r="B3" s="111"/>
      <c r="C3" s="106"/>
      <c r="D3" s="112"/>
      <c r="E3" s="113"/>
      <c r="F3" s="114"/>
      <c r="G3" s="114"/>
      <c r="H3" s="114"/>
      <c r="I3" s="114"/>
      <c r="J3" s="115"/>
    </row>
    <row r="4" spans="1:15" ht="23.25" customHeight="1" x14ac:dyDescent="0.2">
      <c r="A4" s="2"/>
      <c r="B4" s="116"/>
      <c r="C4" s="117"/>
      <c r="D4" s="118"/>
      <c r="E4" s="119"/>
      <c r="F4" s="119"/>
      <c r="G4" s="119"/>
      <c r="H4" s="119"/>
      <c r="I4" s="119"/>
      <c r="J4" s="120"/>
    </row>
    <row r="5" spans="1:15" ht="24" customHeight="1" x14ac:dyDescent="0.2">
      <c r="A5" s="2"/>
      <c r="B5" s="31" t="s">
        <v>42</v>
      </c>
      <c r="D5" s="121" t="s">
        <v>47</v>
      </c>
      <c r="E5" s="88"/>
      <c r="F5" s="88"/>
      <c r="G5" s="88"/>
      <c r="H5" s="18" t="s">
        <v>40</v>
      </c>
      <c r="I5" s="125" t="s">
        <v>51</v>
      </c>
      <c r="J5" s="8"/>
    </row>
    <row r="6" spans="1:15" ht="15.75" customHeight="1" x14ac:dyDescent="0.2">
      <c r="A6" s="2"/>
      <c r="B6" s="28"/>
      <c r="C6" s="53"/>
      <c r="D6" s="122" t="s">
        <v>48</v>
      </c>
      <c r="E6" s="89"/>
      <c r="F6" s="89"/>
      <c r="G6" s="89"/>
      <c r="H6" s="18" t="s">
        <v>34</v>
      </c>
      <c r="I6" s="125" t="s">
        <v>52</v>
      </c>
      <c r="J6" s="8"/>
    </row>
    <row r="7" spans="1:15" ht="15.75" customHeight="1" x14ac:dyDescent="0.2">
      <c r="A7" s="2"/>
      <c r="B7" s="29"/>
      <c r="C7" s="54"/>
      <c r="D7" s="124" t="s">
        <v>50</v>
      </c>
      <c r="E7" s="123" t="s">
        <v>49</v>
      </c>
      <c r="F7" s="90"/>
      <c r="G7" s="9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26" t="s">
        <v>53</v>
      </c>
      <c r="H8" s="18" t="s">
        <v>40</v>
      </c>
      <c r="I8" s="125" t="s">
        <v>57</v>
      </c>
      <c r="J8" s="8"/>
    </row>
    <row r="9" spans="1:15" ht="15.75" hidden="1" customHeight="1" x14ac:dyDescent="0.2">
      <c r="A9" s="2"/>
      <c r="B9" s="2"/>
      <c r="D9" s="126" t="s">
        <v>54</v>
      </c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4"/>
      <c r="D10" s="124" t="s">
        <v>56</v>
      </c>
      <c r="E10" s="127" t="s">
        <v>55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75" customHeight="1" x14ac:dyDescent="0.2">
      <c r="A12" s="2"/>
      <c r="B12" s="28"/>
      <c r="C12" s="53"/>
      <c r="D12" s="129"/>
      <c r="E12" s="129"/>
      <c r="F12" s="129"/>
      <c r="G12" s="129"/>
      <c r="H12" s="18" t="s">
        <v>34</v>
      </c>
      <c r="I12" s="133"/>
      <c r="J12" s="8"/>
    </row>
    <row r="13" spans="1:15" ht="15.75" customHeight="1" x14ac:dyDescent="0.2">
      <c r="A13" s="2"/>
      <c r="B13" s="29"/>
      <c r="C13" s="54"/>
      <c r="D13" s="132"/>
      <c r="E13" s="130"/>
      <c r="F13" s="131"/>
      <c r="G13" s="131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 t="s">
        <v>43</v>
      </c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83"/>
      <c r="F15" s="83"/>
      <c r="G15" s="84"/>
      <c r="H15" s="84"/>
      <c r="I15" s="84" t="s">
        <v>29</v>
      </c>
      <c r="J15" s="85"/>
    </row>
    <row r="16" spans="1:15" ht="23.25" customHeight="1" x14ac:dyDescent="0.2">
      <c r="A16" s="195" t="s">
        <v>24</v>
      </c>
      <c r="B16" s="38" t="s">
        <v>24</v>
      </c>
      <c r="C16" s="59"/>
      <c r="D16" s="60"/>
      <c r="E16" s="80"/>
      <c r="F16" s="81"/>
      <c r="G16" s="80"/>
      <c r="H16" s="81"/>
      <c r="I16" s="80">
        <f>SUMIF(F59:F72,A16,I59:I72)+SUMIF(F59:F72,"PSU",I59:I72)</f>
        <v>0</v>
      </c>
      <c r="J16" s="82"/>
    </row>
    <row r="17" spans="1:10" ht="23.25" customHeight="1" x14ac:dyDescent="0.2">
      <c r="A17" s="195" t="s">
        <v>25</v>
      </c>
      <c r="B17" s="38" t="s">
        <v>25</v>
      </c>
      <c r="C17" s="59"/>
      <c r="D17" s="60"/>
      <c r="E17" s="80"/>
      <c r="F17" s="81"/>
      <c r="G17" s="80"/>
      <c r="H17" s="81"/>
      <c r="I17" s="80">
        <f>SUMIF(F59:F72,A17,I59:I72)</f>
        <v>0</v>
      </c>
      <c r="J17" s="82"/>
    </row>
    <row r="18" spans="1:10" ht="23.25" customHeight="1" x14ac:dyDescent="0.2">
      <c r="A18" s="195" t="s">
        <v>26</v>
      </c>
      <c r="B18" s="38" t="s">
        <v>26</v>
      </c>
      <c r="C18" s="59"/>
      <c r="D18" s="60"/>
      <c r="E18" s="80"/>
      <c r="F18" s="81"/>
      <c r="G18" s="80"/>
      <c r="H18" s="81"/>
      <c r="I18" s="80">
        <f>SUMIF(F59:F72,A18,I59:I72)</f>
        <v>0</v>
      </c>
      <c r="J18" s="82"/>
    </row>
    <row r="19" spans="1:10" ht="23.25" customHeight="1" x14ac:dyDescent="0.2">
      <c r="A19" s="195" t="s">
        <v>105</v>
      </c>
      <c r="B19" s="38" t="s">
        <v>27</v>
      </c>
      <c r="C19" s="59"/>
      <c r="D19" s="60"/>
      <c r="E19" s="80"/>
      <c r="F19" s="81"/>
      <c r="G19" s="80"/>
      <c r="H19" s="81"/>
      <c r="I19" s="80">
        <f>SUMIF(F59:F72,A19,I59:I72)</f>
        <v>0</v>
      </c>
      <c r="J19" s="82"/>
    </row>
    <row r="20" spans="1:10" ht="23.25" customHeight="1" x14ac:dyDescent="0.2">
      <c r="A20" s="195" t="s">
        <v>106</v>
      </c>
      <c r="B20" s="38" t="s">
        <v>28</v>
      </c>
      <c r="C20" s="59"/>
      <c r="D20" s="60"/>
      <c r="E20" s="80"/>
      <c r="F20" s="81"/>
      <c r="G20" s="80"/>
      <c r="H20" s="81"/>
      <c r="I20" s="80">
        <f>SUMIF(F59:F72,A20,I59:I72)</f>
        <v>0</v>
      </c>
      <c r="J20" s="82"/>
    </row>
    <row r="21" spans="1:10" ht="23.25" customHeight="1" x14ac:dyDescent="0.2">
      <c r="A21" s="2"/>
      <c r="B21" s="48" t="s">
        <v>29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15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15</v>
      </c>
      <c r="F24" s="39" t="s">
        <v>0</v>
      </c>
      <c r="G24" s="92">
        <f>A23</f>
        <v>0</v>
      </c>
      <c r="H24" s="93"/>
      <c r="I24" s="9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77">
        <f>A25</f>
        <v>0</v>
      </c>
      <c r="H26" s="78"/>
      <c r="I26" s="7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69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97" t="s">
        <v>44</v>
      </c>
      <c r="E34" s="98"/>
      <c r="G34" s="99"/>
      <c r="H34" s="100"/>
      <c r="I34" s="100"/>
      <c r="J34" s="25"/>
    </row>
    <row r="35" spans="1:10" ht="12.75" customHeight="1" x14ac:dyDescent="0.2">
      <c r="A35" s="2"/>
      <c r="B35" s="2"/>
      <c r="D35" s="91" t="s">
        <v>2</v>
      </c>
      <c r="E35" s="91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58</v>
      </c>
      <c r="C39" s="146"/>
      <c r="D39" s="146"/>
      <c r="E39" s="146"/>
      <c r="F39" s="147">
        <f>'00 00.1 Naklady'!AE45+'01 01.1 Pol'!AE626+'01 01.2 Pol'!AE50</f>
        <v>0</v>
      </c>
      <c r="G39" s="148">
        <f>'00 00.1 Naklady'!AF45+'01 01.1 Pol'!AF626+'01 01.2 Pol'!AF50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">
      <c r="A40" s="135">
        <v>2</v>
      </c>
      <c r="B40" s="151"/>
      <c r="C40" s="152" t="s">
        <v>59</v>
      </c>
      <c r="D40" s="152"/>
      <c r="E40" s="152"/>
      <c r="F40" s="153">
        <f>'00 00.1 Naklady'!AE45</f>
        <v>0</v>
      </c>
      <c r="G40" s="154">
        <f>'00 00.1 Naklady'!AF45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5">
        <v>3</v>
      </c>
      <c r="B41" s="156" t="s">
        <v>60</v>
      </c>
      <c r="C41" s="146" t="s">
        <v>61</v>
      </c>
      <c r="D41" s="146"/>
      <c r="E41" s="146"/>
      <c r="F41" s="157">
        <f>'00 00.1 Naklady'!AE45</f>
        <v>0</v>
      </c>
      <c r="G41" s="149">
        <f>'00 00.1 Naklady'!AF45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">
      <c r="A42" s="135">
        <v>2</v>
      </c>
      <c r="B42" s="151"/>
      <c r="C42" s="152" t="s">
        <v>62</v>
      </c>
      <c r="D42" s="152"/>
      <c r="E42" s="152"/>
      <c r="F42" s="153"/>
      <c r="G42" s="154"/>
      <c r="H42" s="154">
        <f>(F42*SazbaDPH1/100)+(G42*SazbaDPH2/100)</f>
        <v>0</v>
      </c>
      <c r="I42" s="154"/>
      <c r="J42" s="155"/>
    </row>
    <row r="43" spans="1:10" ht="25.5" customHeight="1" x14ac:dyDescent="0.2">
      <c r="A43" s="135">
        <v>2</v>
      </c>
      <c r="B43" s="151" t="s">
        <v>63</v>
      </c>
      <c r="C43" s="152" t="s">
        <v>64</v>
      </c>
      <c r="D43" s="152"/>
      <c r="E43" s="152"/>
      <c r="F43" s="153">
        <f>'01 01.1 Pol'!AE626+'01 01.2 Pol'!AE50</f>
        <v>0</v>
      </c>
      <c r="G43" s="154">
        <f>'01 01.1 Pol'!AF626+'01 01.2 Pol'!AF50</f>
        <v>0</v>
      </c>
      <c r="H43" s="154">
        <f>(F43*SazbaDPH1/100)+(G43*SazbaDPH2/100)</f>
        <v>0</v>
      </c>
      <c r="I43" s="154">
        <f>F43+G43+H43</f>
        <v>0</v>
      </c>
      <c r="J43" s="155" t="str">
        <f>IF(CenaCelkemVypocet=0,"",I43/CenaCelkemVypocet*100)</f>
        <v/>
      </c>
    </row>
    <row r="44" spans="1:10" ht="25.5" customHeight="1" x14ac:dyDescent="0.2">
      <c r="A44" s="135">
        <v>3</v>
      </c>
      <c r="B44" s="156" t="s">
        <v>65</v>
      </c>
      <c r="C44" s="146" t="s">
        <v>64</v>
      </c>
      <c r="D44" s="146"/>
      <c r="E44" s="146"/>
      <c r="F44" s="157">
        <f>'01 01.1 Pol'!AE626</f>
        <v>0</v>
      </c>
      <c r="G44" s="149">
        <f>'01 01.1 Pol'!AF626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">
      <c r="A45" s="135">
        <v>3</v>
      </c>
      <c r="B45" s="156" t="s">
        <v>66</v>
      </c>
      <c r="C45" s="146" t="s">
        <v>67</v>
      </c>
      <c r="D45" s="146"/>
      <c r="E45" s="146"/>
      <c r="F45" s="157">
        <f>'01 01.2 Pol'!AE50</f>
        <v>0</v>
      </c>
      <c r="G45" s="149">
        <f>'01 01.2 Pol'!AF50</f>
        <v>0</v>
      </c>
      <c r="H45" s="149">
        <f>(F45*SazbaDPH1/100)+(G45*SazbaDPH2/100)</f>
        <v>0</v>
      </c>
      <c r="I45" s="149">
        <f>F45+G45+H45</f>
        <v>0</v>
      </c>
      <c r="J45" s="150" t="str">
        <f>IF(CenaCelkemVypocet=0,"",I45/CenaCelkemVypocet*100)</f>
        <v/>
      </c>
    </row>
    <row r="46" spans="1:10" ht="25.5" customHeight="1" x14ac:dyDescent="0.2">
      <c r="A46" s="135"/>
      <c r="B46" s="158" t="s">
        <v>68</v>
      </c>
      <c r="C46" s="159"/>
      <c r="D46" s="159"/>
      <c r="E46" s="160"/>
      <c r="F46" s="161">
        <f>SUMIF(A39:A45,"=1",F39:F45)</f>
        <v>0</v>
      </c>
      <c r="G46" s="162">
        <f>SUMIF(A39:A45,"=1",G39:G45)</f>
        <v>0</v>
      </c>
      <c r="H46" s="162">
        <f>SUMIF(A39:A45,"=1",H39:H45)</f>
        <v>0</v>
      </c>
      <c r="I46" s="162">
        <f>SUMIF(A39:A45,"=1",I39:I45)</f>
        <v>0</v>
      </c>
      <c r="J46" s="163">
        <f>SUMIF(A39:A45,"=1",J39:J45)</f>
        <v>0</v>
      </c>
    </row>
    <row r="48" spans="1:10" x14ac:dyDescent="0.2">
      <c r="A48" t="s">
        <v>70</v>
      </c>
      <c r="B48" t="s">
        <v>71</v>
      </c>
    </row>
    <row r="49" spans="1:10" x14ac:dyDescent="0.2">
      <c r="A49" t="s">
        <v>72</v>
      </c>
      <c r="B49" t="s">
        <v>73</v>
      </c>
    </row>
    <row r="50" spans="1:10" x14ac:dyDescent="0.2">
      <c r="A50" t="s">
        <v>74</v>
      </c>
      <c r="B50" t="s">
        <v>75</v>
      </c>
    </row>
    <row r="51" spans="1:10" x14ac:dyDescent="0.2">
      <c r="A51" t="s">
        <v>72</v>
      </c>
      <c r="B51" t="s">
        <v>76</v>
      </c>
    </row>
    <row r="52" spans="1:10" x14ac:dyDescent="0.2">
      <c r="A52" t="s">
        <v>74</v>
      </c>
      <c r="B52" t="s">
        <v>77</v>
      </c>
    </row>
    <row r="53" spans="1:10" x14ac:dyDescent="0.2">
      <c r="A53" t="s">
        <v>74</v>
      </c>
      <c r="B53" t="s">
        <v>78</v>
      </c>
    </row>
    <row r="56" spans="1:10" ht="15.75" x14ac:dyDescent="0.25">
      <c r="B56" s="174" t="s">
        <v>79</v>
      </c>
    </row>
    <row r="58" spans="1:10" ht="25.5" customHeight="1" x14ac:dyDescent="0.2">
      <c r="A58" s="176"/>
      <c r="B58" s="179" t="s">
        <v>17</v>
      </c>
      <c r="C58" s="179" t="s">
        <v>5</v>
      </c>
      <c r="D58" s="180"/>
      <c r="E58" s="180"/>
      <c r="F58" s="181" t="s">
        <v>80</v>
      </c>
      <c r="G58" s="181"/>
      <c r="H58" s="181"/>
      <c r="I58" s="181" t="s">
        <v>29</v>
      </c>
      <c r="J58" s="181" t="s">
        <v>0</v>
      </c>
    </row>
    <row r="59" spans="1:10" ht="36.75" customHeight="1" x14ac:dyDescent="0.2">
      <c r="A59" s="177"/>
      <c r="B59" s="182" t="s">
        <v>81</v>
      </c>
      <c r="C59" s="183" t="s">
        <v>82</v>
      </c>
      <c r="D59" s="184"/>
      <c r="E59" s="184"/>
      <c r="F59" s="191" t="s">
        <v>24</v>
      </c>
      <c r="G59" s="192"/>
      <c r="H59" s="192"/>
      <c r="I59" s="192">
        <f>'00 00.1 Naklady'!G8</f>
        <v>0</v>
      </c>
      <c r="J59" s="188" t="str">
        <f>IF(I73=0,"",I59/I73*100)</f>
        <v/>
      </c>
    </row>
    <row r="60" spans="1:10" ht="36.75" customHeight="1" x14ac:dyDescent="0.2">
      <c r="A60" s="177"/>
      <c r="B60" s="182" t="s">
        <v>83</v>
      </c>
      <c r="C60" s="183" t="s">
        <v>84</v>
      </c>
      <c r="D60" s="184"/>
      <c r="E60" s="184"/>
      <c r="F60" s="191" t="s">
        <v>24</v>
      </c>
      <c r="G60" s="192"/>
      <c r="H60" s="192"/>
      <c r="I60" s="192">
        <f>'01 01.1 Pol'!G8+'01 01.2 Pol'!G8</f>
        <v>0</v>
      </c>
      <c r="J60" s="188" t="str">
        <f>IF(I73=0,"",I60/I73*100)</f>
        <v/>
      </c>
    </row>
    <row r="61" spans="1:10" ht="36.75" customHeight="1" x14ac:dyDescent="0.2">
      <c r="A61" s="177"/>
      <c r="B61" s="182" t="s">
        <v>85</v>
      </c>
      <c r="C61" s="183" t="s">
        <v>86</v>
      </c>
      <c r="D61" s="184"/>
      <c r="E61" s="184"/>
      <c r="F61" s="191" t="s">
        <v>24</v>
      </c>
      <c r="G61" s="192"/>
      <c r="H61" s="192"/>
      <c r="I61" s="192">
        <f>'01 01.1 Pol'!G196</f>
        <v>0</v>
      </c>
      <c r="J61" s="188" t="str">
        <f>IF(I73=0,"",I61/I73*100)</f>
        <v/>
      </c>
    </row>
    <row r="62" spans="1:10" ht="36.75" customHeight="1" x14ac:dyDescent="0.2">
      <c r="A62" s="177"/>
      <c r="B62" s="182" t="s">
        <v>87</v>
      </c>
      <c r="C62" s="183" t="s">
        <v>88</v>
      </c>
      <c r="D62" s="184"/>
      <c r="E62" s="184"/>
      <c r="F62" s="191" t="s">
        <v>24</v>
      </c>
      <c r="G62" s="192"/>
      <c r="H62" s="192"/>
      <c r="I62" s="192">
        <f>'01 01.1 Pol'!G223</f>
        <v>0</v>
      </c>
      <c r="J62" s="188" t="str">
        <f>IF(I73=0,"",I62/I73*100)</f>
        <v/>
      </c>
    </row>
    <row r="63" spans="1:10" ht="36.75" customHeight="1" x14ac:dyDescent="0.2">
      <c r="A63" s="177"/>
      <c r="B63" s="182" t="s">
        <v>89</v>
      </c>
      <c r="C63" s="183" t="s">
        <v>64</v>
      </c>
      <c r="D63" s="184"/>
      <c r="E63" s="184"/>
      <c r="F63" s="191" t="s">
        <v>24</v>
      </c>
      <c r="G63" s="192"/>
      <c r="H63" s="192"/>
      <c r="I63" s="192">
        <f>'01 01.1 Pol'!G237</f>
        <v>0</v>
      </c>
      <c r="J63" s="188" t="str">
        <f>IF(I73=0,"",I63/I73*100)</f>
        <v/>
      </c>
    </row>
    <row r="64" spans="1:10" ht="36.75" customHeight="1" x14ac:dyDescent="0.2">
      <c r="A64" s="177"/>
      <c r="B64" s="182" t="s">
        <v>90</v>
      </c>
      <c r="C64" s="183" t="s">
        <v>91</v>
      </c>
      <c r="D64" s="184"/>
      <c r="E64" s="184"/>
      <c r="F64" s="191" t="s">
        <v>24</v>
      </c>
      <c r="G64" s="192"/>
      <c r="H64" s="192"/>
      <c r="I64" s="192">
        <f>'01 01.1 Pol'!G385</f>
        <v>0</v>
      </c>
      <c r="J64" s="188" t="str">
        <f>IF(I73=0,"",I64/I73*100)</f>
        <v/>
      </c>
    </row>
    <row r="65" spans="1:10" ht="36.75" customHeight="1" x14ac:dyDescent="0.2">
      <c r="A65" s="177"/>
      <c r="B65" s="182" t="s">
        <v>92</v>
      </c>
      <c r="C65" s="183" t="s">
        <v>93</v>
      </c>
      <c r="D65" s="184"/>
      <c r="E65" s="184"/>
      <c r="F65" s="191" t="s">
        <v>24</v>
      </c>
      <c r="G65" s="192"/>
      <c r="H65" s="192"/>
      <c r="I65" s="192">
        <f>'01 01.1 Pol'!G429</f>
        <v>0</v>
      </c>
      <c r="J65" s="188" t="str">
        <f>IF(I73=0,"",I65/I73*100)</f>
        <v/>
      </c>
    </row>
    <row r="66" spans="1:10" ht="36.75" customHeight="1" x14ac:dyDescent="0.2">
      <c r="A66" s="177"/>
      <c r="B66" s="182" t="s">
        <v>94</v>
      </c>
      <c r="C66" s="183" t="s">
        <v>95</v>
      </c>
      <c r="D66" s="184"/>
      <c r="E66" s="184"/>
      <c r="F66" s="191" t="s">
        <v>24</v>
      </c>
      <c r="G66" s="192"/>
      <c r="H66" s="192"/>
      <c r="I66" s="192">
        <f>'01 01.1 Pol'!G502</f>
        <v>0</v>
      </c>
      <c r="J66" s="188" t="str">
        <f>IF(I73=0,"",I66/I73*100)</f>
        <v/>
      </c>
    </row>
    <row r="67" spans="1:10" ht="36.75" customHeight="1" x14ac:dyDescent="0.2">
      <c r="A67" s="177"/>
      <c r="B67" s="182" t="s">
        <v>96</v>
      </c>
      <c r="C67" s="183" t="s">
        <v>97</v>
      </c>
      <c r="D67" s="184"/>
      <c r="E67" s="184"/>
      <c r="F67" s="191" t="s">
        <v>24</v>
      </c>
      <c r="G67" s="192"/>
      <c r="H67" s="192"/>
      <c r="I67" s="192">
        <f>'01 01.1 Pol'!G553</f>
        <v>0</v>
      </c>
      <c r="J67" s="188" t="str">
        <f>IF(I73=0,"",I67/I73*100)</f>
        <v/>
      </c>
    </row>
    <row r="68" spans="1:10" ht="36.75" customHeight="1" x14ac:dyDescent="0.2">
      <c r="A68" s="177"/>
      <c r="B68" s="182" t="s">
        <v>98</v>
      </c>
      <c r="C68" s="183" t="s">
        <v>99</v>
      </c>
      <c r="D68" s="184"/>
      <c r="E68" s="184"/>
      <c r="F68" s="191" t="s">
        <v>26</v>
      </c>
      <c r="G68" s="192"/>
      <c r="H68" s="192"/>
      <c r="I68" s="192">
        <f>'01 01.1 Pol'!G557</f>
        <v>0</v>
      </c>
      <c r="J68" s="188" t="str">
        <f>IF(I73=0,"",I68/I73*100)</f>
        <v/>
      </c>
    </row>
    <row r="69" spans="1:10" ht="36.75" customHeight="1" x14ac:dyDescent="0.2">
      <c r="A69" s="177"/>
      <c r="B69" s="182" t="s">
        <v>100</v>
      </c>
      <c r="C69" s="183" t="s">
        <v>101</v>
      </c>
      <c r="D69" s="184"/>
      <c r="E69" s="184"/>
      <c r="F69" s="191" t="s">
        <v>26</v>
      </c>
      <c r="G69" s="192"/>
      <c r="H69" s="192"/>
      <c r="I69" s="192">
        <f>'01 01.1 Pol'!G564</f>
        <v>0</v>
      </c>
      <c r="J69" s="188" t="str">
        <f>IF(I73=0,"",I69/I73*100)</f>
        <v/>
      </c>
    </row>
    <row r="70" spans="1:10" ht="36.75" customHeight="1" x14ac:dyDescent="0.2">
      <c r="A70" s="177"/>
      <c r="B70" s="182" t="s">
        <v>102</v>
      </c>
      <c r="C70" s="183" t="s">
        <v>103</v>
      </c>
      <c r="D70" s="184"/>
      <c r="E70" s="184"/>
      <c r="F70" s="191" t="s">
        <v>104</v>
      </c>
      <c r="G70" s="192"/>
      <c r="H70" s="192"/>
      <c r="I70" s="192">
        <f>'01 01.1 Pol'!G569+'01 01.2 Pol'!G41</f>
        <v>0</v>
      </c>
      <c r="J70" s="188" t="str">
        <f>IF(I73=0,"",I70/I73*100)</f>
        <v/>
      </c>
    </row>
    <row r="71" spans="1:10" ht="36.75" customHeight="1" x14ac:dyDescent="0.2">
      <c r="A71" s="177"/>
      <c r="B71" s="182" t="s">
        <v>105</v>
      </c>
      <c r="C71" s="183" t="s">
        <v>27</v>
      </c>
      <c r="D71" s="184"/>
      <c r="E71" s="184"/>
      <c r="F71" s="191" t="s">
        <v>105</v>
      </c>
      <c r="G71" s="192"/>
      <c r="H71" s="192"/>
      <c r="I71" s="192">
        <f>'00 00.1 Naklady'!G23</f>
        <v>0</v>
      </c>
      <c r="J71" s="188" t="str">
        <f>IF(I73=0,"",I71/I73*100)</f>
        <v/>
      </c>
    </row>
    <row r="72" spans="1:10" ht="36.75" customHeight="1" x14ac:dyDescent="0.2">
      <c r="A72" s="177"/>
      <c r="B72" s="182" t="s">
        <v>106</v>
      </c>
      <c r="C72" s="183" t="s">
        <v>28</v>
      </c>
      <c r="D72" s="184"/>
      <c r="E72" s="184"/>
      <c r="F72" s="191" t="s">
        <v>106</v>
      </c>
      <c r="G72" s="192"/>
      <c r="H72" s="192"/>
      <c r="I72" s="192">
        <f>'00 00.1 Naklady'!G34</f>
        <v>0</v>
      </c>
      <c r="J72" s="188" t="str">
        <f>IF(I73=0,"",I72/I73*100)</f>
        <v/>
      </c>
    </row>
    <row r="73" spans="1:10" ht="25.5" customHeight="1" x14ac:dyDescent="0.2">
      <c r="A73" s="178"/>
      <c r="B73" s="185" t="s">
        <v>1</v>
      </c>
      <c r="C73" s="186"/>
      <c r="D73" s="187"/>
      <c r="E73" s="187"/>
      <c r="F73" s="193"/>
      <c r="G73" s="194"/>
      <c r="H73" s="194"/>
      <c r="I73" s="194">
        <f>SUM(I59:I72)</f>
        <v>0</v>
      </c>
      <c r="J73" s="189">
        <f>SUM(J59:J72)</f>
        <v>0</v>
      </c>
    </row>
    <row r="74" spans="1:10" x14ac:dyDescent="0.2">
      <c r="F74" s="134"/>
      <c r="G74" s="134"/>
      <c r="H74" s="134"/>
      <c r="I74" s="134"/>
      <c r="J74" s="190"/>
    </row>
    <row r="75" spans="1:10" x14ac:dyDescent="0.2">
      <c r="F75" s="134"/>
      <c r="G75" s="134"/>
      <c r="H75" s="134"/>
      <c r="I75" s="134"/>
      <c r="J75" s="190"/>
    </row>
    <row r="76" spans="1:10" x14ac:dyDescent="0.2">
      <c r="F76" s="134"/>
      <c r="G76" s="134"/>
      <c r="H76" s="134"/>
      <c r="I76" s="134"/>
      <c r="J76" s="190"/>
    </row>
  </sheetData>
  <sheetProtection algorithmName="SHA-512" hashValue="9UKV4rmwUGCXQTXZwXUzltP4sivfuGtzeDrrw0PSPIRBKggQH0b8XdUl6jbpAOKvn6hfMOl3G/mFMmNbvQFLVw==" saltValue="8SiU2IcSG4hAXn3yXf3op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71:E71"/>
    <mergeCell ref="C72:E72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50" t="s">
        <v>7</v>
      </c>
      <c r="B2" s="49"/>
      <c r="C2" s="103"/>
      <c r="D2" s="103"/>
      <c r="E2" s="103"/>
      <c r="F2" s="103"/>
      <c r="G2" s="104"/>
    </row>
    <row r="3" spans="1:7" ht="24.95" customHeight="1" x14ac:dyDescent="0.2">
      <c r="A3" s="50" t="s">
        <v>8</v>
      </c>
      <c r="B3" s="49"/>
      <c r="C3" s="103"/>
      <c r="D3" s="103"/>
      <c r="E3" s="103"/>
      <c r="F3" s="103"/>
      <c r="G3" s="104"/>
    </row>
    <row r="4" spans="1:7" ht="24.95" customHeight="1" x14ac:dyDescent="0.2">
      <c r="A4" s="50" t="s">
        <v>9</v>
      </c>
      <c r="B4" s="49"/>
      <c r="C4" s="103"/>
      <c r="D4" s="103"/>
      <c r="E4" s="103"/>
      <c r="F4" s="103"/>
      <c r="G4" s="104"/>
    </row>
    <row r="5" spans="1:7" x14ac:dyDescent="0.2">
      <c r="B5" s="4"/>
      <c r="C5" s="5"/>
      <c r="D5" s="6"/>
    </row>
  </sheetData>
  <sheetProtection algorithmName="SHA-512" hashValue="O9LMGm15jfpABfh/6xO13xOWXvp4IRxOWCOTPnlpQa+9JXD0s73+KK3UlNQ4PaGKcrgbxjx5jyJJUHhETBWWDA==" saltValue="p1XotRmJTLWE3MKwaIkVa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E8C1-22F2-41F0-9C57-481353EFE69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6" t="s">
        <v>107</v>
      </c>
      <c r="B1" s="196"/>
      <c r="C1" s="196"/>
      <c r="D1" s="196"/>
      <c r="E1" s="196"/>
      <c r="F1" s="196"/>
      <c r="G1" s="196"/>
      <c r="AG1" t="s">
        <v>108</v>
      </c>
    </row>
    <row r="2" spans="1:60" ht="24.95" customHeight="1" x14ac:dyDescent="0.2">
      <c r="A2" s="197" t="s">
        <v>7</v>
      </c>
      <c r="B2" s="49" t="s">
        <v>45</v>
      </c>
      <c r="C2" s="200" t="s">
        <v>46</v>
      </c>
      <c r="D2" s="198"/>
      <c r="E2" s="198"/>
      <c r="F2" s="198"/>
      <c r="G2" s="199"/>
      <c r="AG2" t="s">
        <v>109</v>
      </c>
    </row>
    <row r="3" spans="1:60" ht="24.95" customHeight="1" x14ac:dyDescent="0.2">
      <c r="A3" s="197" t="s">
        <v>8</v>
      </c>
      <c r="B3" s="49" t="s">
        <v>110</v>
      </c>
      <c r="C3" s="200" t="s">
        <v>61</v>
      </c>
      <c r="D3" s="198"/>
      <c r="E3" s="198"/>
      <c r="F3" s="198"/>
      <c r="G3" s="199"/>
      <c r="AC3" s="175" t="s">
        <v>111</v>
      </c>
      <c r="AG3" t="s">
        <v>112</v>
      </c>
    </row>
    <row r="4" spans="1:60" ht="24.95" customHeight="1" x14ac:dyDescent="0.2">
      <c r="A4" s="201" t="s">
        <v>9</v>
      </c>
      <c r="B4" s="202" t="s">
        <v>60</v>
      </c>
      <c r="C4" s="203" t="s">
        <v>61</v>
      </c>
      <c r="D4" s="204"/>
      <c r="E4" s="204"/>
      <c r="F4" s="204"/>
      <c r="G4" s="205"/>
      <c r="AG4" t="s">
        <v>113</v>
      </c>
    </row>
    <row r="5" spans="1:60" x14ac:dyDescent="0.2">
      <c r="D5" s="10"/>
    </row>
    <row r="6" spans="1:60" ht="38.25" x14ac:dyDescent="0.2">
      <c r="A6" s="207" t="s">
        <v>114</v>
      </c>
      <c r="B6" s="209" t="s">
        <v>115</v>
      </c>
      <c r="C6" s="209" t="s">
        <v>116</v>
      </c>
      <c r="D6" s="208" t="s">
        <v>117</v>
      </c>
      <c r="E6" s="207" t="s">
        <v>118</v>
      </c>
      <c r="F6" s="206" t="s">
        <v>119</v>
      </c>
      <c r="G6" s="207" t="s">
        <v>29</v>
      </c>
      <c r="H6" s="210" t="s">
        <v>30</v>
      </c>
      <c r="I6" s="210" t="s">
        <v>120</v>
      </c>
      <c r="J6" s="210" t="s">
        <v>31</v>
      </c>
      <c r="K6" s="210" t="s">
        <v>121</v>
      </c>
      <c r="L6" s="210" t="s">
        <v>122</v>
      </c>
      <c r="M6" s="210" t="s">
        <v>123</v>
      </c>
      <c r="N6" s="210" t="s">
        <v>124</v>
      </c>
      <c r="O6" s="210" t="s">
        <v>125</v>
      </c>
      <c r="P6" s="210" t="s">
        <v>126</v>
      </c>
      <c r="Q6" s="210" t="s">
        <v>127</v>
      </c>
      <c r="R6" s="210" t="s">
        <v>128</v>
      </c>
      <c r="S6" s="210" t="s">
        <v>129</v>
      </c>
      <c r="T6" s="210" t="s">
        <v>130</v>
      </c>
      <c r="U6" s="210" t="s">
        <v>131</v>
      </c>
      <c r="V6" s="210" t="s">
        <v>132</v>
      </c>
      <c r="W6" s="210" t="s">
        <v>133</v>
      </c>
      <c r="X6" s="210" t="s">
        <v>134</v>
      </c>
      <c r="Y6" s="210" t="s">
        <v>135</v>
      </c>
    </row>
    <row r="7" spans="1:60" hidden="1" x14ac:dyDescent="0.2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">
      <c r="A8" s="225" t="s">
        <v>136</v>
      </c>
      <c r="B8" s="226" t="s">
        <v>81</v>
      </c>
      <c r="C8" s="241" t="s">
        <v>82</v>
      </c>
      <c r="D8" s="227"/>
      <c r="E8" s="228"/>
      <c r="F8" s="229"/>
      <c r="G8" s="229">
        <f>SUMIF(AG9:AG22,"&lt;&gt;NOR",G9:G22)</f>
        <v>0</v>
      </c>
      <c r="H8" s="229"/>
      <c r="I8" s="229">
        <f>SUM(I9:I22)</f>
        <v>0</v>
      </c>
      <c r="J8" s="229"/>
      <c r="K8" s="229">
        <f>SUM(K9:K22)</f>
        <v>0</v>
      </c>
      <c r="L8" s="229"/>
      <c r="M8" s="229">
        <f>SUM(M9:M22)</f>
        <v>0</v>
      </c>
      <c r="N8" s="228"/>
      <c r="O8" s="228">
        <f>SUM(O9:O22)</f>
        <v>0</v>
      </c>
      <c r="P8" s="228"/>
      <c r="Q8" s="228">
        <f>SUM(Q9:Q22)</f>
        <v>0</v>
      </c>
      <c r="R8" s="229"/>
      <c r="S8" s="229"/>
      <c r="T8" s="230"/>
      <c r="U8" s="224"/>
      <c r="V8" s="224">
        <f>SUM(V9:V22)</f>
        <v>0</v>
      </c>
      <c r="W8" s="224"/>
      <c r="X8" s="224"/>
      <c r="Y8" s="224"/>
      <c r="AG8" t="s">
        <v>137</v>
      </c>
    </row>
    <row r="9" spans="1:60" outlineLevel="1" x14ac:dyDescent="0.2">
      <c r="A9" s="232">
        <v>1</v>
      </c>
      <c r="B9" s="233" t="s">
        <v>138</v>
      </c>
      <c r="C9" s="242" t="s">
        <v>139</v>
      </c>
      <c r="D9" s="234" t="s">
        <v>140</v>
      </c>
      <c r="E9" s="235">
        <v>6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141</v>
      </c>
      <c r="T9" s="238" t="s">
        <v>142</v>
      </c>
      <c r="U9" s="221">
        <v>0</v>
      </c>
      <c r="V9" s="221">
        <f>ROUND(E9*U9,2)</f>
        <v>0</v>
      </c>
      <c r="W9" s="221"/>
      <c r="X9" s="221" t="s">
        <v>143</v>
      </c>
      <c r="Y9" s="221" t="s">
        <v>144</v>
      </c>
      <c r="Z9" s="211"/>
      <c r="AA9" s="211"/>
      <c r="AB9" s="211"/>
      <c r="AC9" s="211"/>
      <c r="AD9" s="211"/>
      <c r="AE9" s="211"/>
      <c r="AF9" s="211"/>
      <c r="AG9" s="211" t="s">
        <v>145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">
      <c r="A10" s="218"/>
      <c r="B10" s="219"/>
      <c r="C10" s="243" t="s">
        <v>146</v>
      </c>
      <c r="D10" s="222"/>
      <c r="E10" s="223">
        <v>2</v>
      </c>
      <c r="F10" s="221"/>
      <c r="G10" s="221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1"/>
      <c r="AA10" s="211"/>
      <c r="AB10" s="211"/>
      <c r="AC10" s="211"/>
      <c r="AD10" s="211"/>
      <c r="AE10" s="211"/>
      <c r="AF10" s="211"/>
      <c r="AG10" s="211" t="s">
        <v>147</v>
      </c>
      <c r="AH10" s="211">
        <v>0</v>
      </c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3" x14ac:dyDescent="0.2">
      <c r="A11" s="218"/>
      <c r="B11" s="219"/>
      <c r="C11" s="243" t="s">
        <v>148</v>
      </c>
      <c r="D11" s="222"/>
      <c r="E11" s="223">
        <v>2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1"/>
      <c r="AA11" s="211"/>
      <c r="AB11" s="211"/>
      <c r="AC11" s="211"/>
      <c r="AD11" s="211"/>
      <c r="AE11" s="211"/>
      <c r="AF11" s="211"/>
      <c r="AG11" s="211" t="s">
        <v>147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3" x14ac:dyDescent="0.2">
      <c r="A12" s="218"/>
      <c r="B12" s="219"/>
      <c r="C12" s="243" t="s">
        <v>149</v>
      </c>
      <c r="D12" s="222"/>
      <c r="E12" s="223">
        <v>2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1"/>
      <c r="AA12" s="211"/>
      <c r="AB12" s="211"/>
      <c r="AC12" s="211"/>
      <c r="AD12" s="211"/>
      <c r="AE12" s="211"/>
      <c r="AF12" s="211"/>
      <c r="AG12" s="211" t="s">
        <v>147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2" x14ac:dyDescent="0.2">
      <c r="A13" s="218"/>
      <c r="B13" s="219"/>
      <c r="C13" s="244"/>
      <c r="D13" s="239"/>
      <c r="E13" s="239"/>
      <c r="F13" s="239"/>
      <c r="G13" s="239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1"/>
      <c r="AA13" s="211"/>
      <c r="AB13" s="211"/>
      <c r="AC13" s="211"/>
      <c r="AD13" s="211"/>
      <c r="AE13" s="211"/>
      <c r="AF13" s="211"/>
      <c r="AG13" s="211" t="s">
        <v>150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32">
        <v>2</v>
      </c>
      <c r="B14" s="233" t="s">
        <v>151</v>
      </c>
      <c r="C14" s="242" t="s">
        <v>152</v>
      </c>
      <c r="D14" s="234" t="s">
        <v>140</v>
      </c>
      <c r="E14" s="235">
        <v>1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0</v>
      </c>
      <c r="O14" s="235">
        <f>ROUND(E14*N14,2)</f>
        <v>0</v>
      </c>
      <c r="P14" s="235">
        <v>0</v>
      </c>
      <c r="Q14" s="235">
        <f>ROUND(E14*P14,2)</f>
        <v>0</v>
      </c>
      <c r="R14" s="237"/>
      <c r="S14" s="237" t="s">
        <v>153</v>
      </c>
      <c r="T14" s="238" t="s">
        <v>142</v>
      </c>
      <c r="U14" s="221">
        <v>0</v>
      </c>
      <c r="V14" s="221">
        <f>ROUND(E14*U14,2)</f>
        <v>0</v>
      </c>
      <c r="W14" s="221"/>
      <c r="X14" s="221" t="s">
        <v>143</v>
      </c>
      <c r="Y14" s="221" t="s">
        <v>144</v>
      </c>
      <c r="Z14" s="211"/>
      <c r="AA14" s="211"/>
      <c r="AB14" s="211"/>
      <c r="AC14" s="211"/>
      <c r="AD14" s="211"/>
      <c r="AE14" s="211"/>
      <c r="AF14" s="211"/>
      <c r="AG14" s="211" t="s">
        <v>145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2" x14ac:dyDescent="0.2">
      <c r="A15" s="218"/>
      <c r="B15" s="219"/>
      <c r="C15" s="243" t="s">
        <v>154</v>
      </c>
      <c r="D15" s="222"/>
      <c r="E15" s="223">
        <v>1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1"/>
      <c r="AA15" s="211"/>
      <c r="AB15" s="211"/>
      <c r="AC15" s="211"/>
      <c r="AD15" s="211"/>
      <c r="AE15" s="211"/>
      <c r="AF15" s="211"/>
      <c r="AG15" s="211" t="s">
        <v>147</v>
      </c>
      <c r="AH15" s="211">
        <v>0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2" x14ac:dyDescent="0.2">
      <c r="A16" s="218"/>
      <c r="B16" s="219"/>
      <c r="C16" s="244"/>
      <c r="D16" s="239"/>
      <c r="E16" s="239"/>
      <c r="F16" s="239"/>
      <c r="G16" s="239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1"/>
      <c r="AA16" s="211"/>
      <c r="AB16" s="211"/>
      <c r="AC16" s="211"/>
      <c r="AD16" s="211"/>
      <c r="AE16" s="211"/>
      <c r="AF16" s="211"/>
      <c r="AG16" s="211" t="s">
        <v>150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32">
        <v>3</v>
      </c>
      <c r="B17" s="233" t="s">
        <v>155</v>
      </c>
      <c r="C17" s="242" t="s">
        <v>156</v>
      </c>
      <c r="D17" s="234" t="s">
        <v>140</v>
      </c>
      <c r="E17" s="235">
        <v>1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/>
      <c r="S17" s="237" t="s">
        <v>153</v>
      </c>
      <c r="T17" s="238" t="s">
        <v>142</v>
      </c>
      <c r="U17" s="221">
        <v>0</v>
      </c>
      <c r="V17" s="221">
        <f>ROUND(E17*U17,2)</f>
        <v>0</v>
      </c>
      <c r="W17" s="221"/>
      <c r="X17" s="221" t="s">
        <v>143</v>
      </c>
      <c r="Y17" s="221" t="s">
        <v>144</v>
      </c>
      <c r="Z17" s="211"/>
      <c r="AA17" s="211"/>
      <c r="AB17" s="211"/>
      <c r="AC17" s="211"/>
      <c r="AD17" s="211"/>
      <c r="AE17" s="211"/>
      <c r="AF17" s="211"/>
      <c r="AG17" s="211" t="s">
        <v>145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2" x14ac:dyDescent="0.2">
      <c r="A18" s="218"/>
      <c r="B18" s="219"/>
      <c r="C18" s="243" t="s">
        <v>157</v>
      </c>
      <c r="D18" s="222"/>
      <c r="E18" s="223">
        <v>1</v>
      </c>
      <c r="F18" s="221"/>
      <c r="G18" s="221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1"/>
      <c r="AA18" s="211"/>
      <c r="AB18" s="211"/>
      <c r="AC18" s="211"/>
      <c r="AD18" s="211"/>
      <c r="AE18" s="211"/>
      <c r="AF18" s="211"/>
      <c r="AG18" s="211" t="s">
        <v>147</v>
      </c>
      <c r="AH18" s="211">
        <v>0</v>
      </c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2" x14ac:dyDescent="0.2">
      <c r="A19" s="218"/>
      <c r="B19" s="219"/>
      <c r="C19" s="244"/>
      <c r="D19" s="239"/>
      <c r="E19" s="239"/>
      <c r="F19" s="239"/>
      <c r="G19" s="239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1"/>
      <c r="AA19" s="211"/>
      <c r="AB19" s="211"/>
      <c r="AC19" s="211"/>
      <c r="AD19" s="211"/>
      <c r="AE19" s="211"/>
      <c r="AF19" s="211"/>
      <c r="AG19" s="211" t="s">
        <v>150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32">
        <v>4</v>
      </c>
      <c r="B20" s="233" t="s">
        <v>158</v>
      </c>
      <c r="C20" s="242" t="s">
        <v>159</v>
      </c>
      <c r="D20" s="234" t="s">
        <v>140</v>
      </c>
      <c r="E20" s="235">
        <v>1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</v>
      </c>
      <c r="Q20" s="235">
        <f>ROUND(E20*P20,2)</f>
        <v>0</v>
      </c>
      <c r="R20" s="237"/>
      <c r="S20" s="237" t="s">
        <v>153</v>
      </c>
      <c r="T20" s="238" t="s">
        <v>142</v>
      </c>
      <c r="U20" s="221">
        <v>0</v>
      </c>
      <c r="V20" s="221">
        <f>ROUND(E20*U20,2)</f>
        <v>0</v>
      </c>
      <c r="W20" s="221"/>
      <c r="X20" s="221" t="s">
        <v>143</v>
      </c>
      <c r="Y20" s="221" t="s">
        <v>144</v>
      </c>
      <c r="Z20" s="211"/>
      <c r="AA20" s="211"/>
      <c r="AB20" s="211"/>
      <c r="AC20" s="211"/>
      <c r="AD20" s="211"/>
      <c r="AE20" s="211"/>
      <c r="AF20" s="211"/>
      <c r="AG20" s="211" t="s">
        <v>145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2" x14ac:dyDescent="0.2">
      <c r="A21" s="218"/>
      <c r="B21" s="219"/>
      <c r="C21" s="243" t="s">
        <v>160</v>
      </c>
      <c r="D21" s="222"/>
      <c r="E21" s="223">
        <v>1</v>
      </c>
      <c r="F21" s="221"/>
      <c r="G21" s="221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1"/>
      <c r="AA21" s="211"/>
      <c r="AB21" s="211"/>
      <c r="AC21" s="211"/>
      <c r="AD21" s="211"/>
      <c r="AE21" s="211"/>
      <c r="AF21" s="211"/>
      <c r="AG21" s="211" t="s">
        <v>147</v>
      </c>
      <c r="AH21" s="211">
        <v>0</v>
      </c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">
      <c r="A22" s="218"/>
      <c r="B22" s="219"/>
      <c r="C22" s="244"/>
      <c r="D22" s="239"/>
      <c r="E22" s="239"/>
      <c r="F22" s="239"/>
      <c r="G22" s="239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1"/>
      <c r="AA22" s="211"/>
      <c r="AB22" s="211"/>
      <c r="AC22" s="211"/>
      <c r="AD22" s="211"/>
      <c r="AE22" s="211"/>
      <c r="AF22" s="211"/>
      <c r="AG22" s="211" t="s">
        <v>150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">
      <c r="A23" s="225" t="s">
        <v>136</v>
      </c>
      <c r="B23" s="226" t="s">
        <v>105</v>
      </c>
      <c r="C23" s="241" t="s">
        <v>27</v>
      </c>
      <c r="D23" s="227"/>
      <c r="E23" s="228"/>
      <c r="F23" s="229"/>
      <c r="G23" s="229">
        <f>SUMIF(AG24:AG33,"&lt;&gt;NOR",G24:G33)</f>
        <v>0</v>
      </c>
      <c r="H23" s="229"/>
      <c r="I23" s="229">
        <f>SUM(I24:I33)</f>
        <v>0</v>
      </c>
      <c r="J23" s="229"/>
      <c r="K23" s="229">
        <f>SUM(K24:K33)</f>
        <v>0</v>
      </c>
      <c r="L23" s="229"/>
      <c r="M23" s="229">
        <f>SUM(M24:M33)</f>
        <v>0</v>
      </c>
      <c r="N23" s="228"/>
      <c r="O23" s="228">
        <f>SUM(O24:O33)</f>
        <v>0</v>
      </c>
      <c r="P23" s="228"/>
      <c r="Q23" s="228">
        <f>SUM(Q24:Q33)</f>
        <v>0</v>
      </c>
      <c r="R23" s="229"/>
      <c r="S23" s="229"/>
      <c r="T23" s="230"/>
      <c r="U23" s="224"/>
      <c r="V23" s="224">
        <f>SUM(V24:V33)</f>
        <v>0</v>
      </c>
      <c r="W23" s="224"/>
      <c r="X23" s="224"/>
      <c r="Y23" s="224"/>
      <c r="AG23" t="s">
        <v>137</v>
      </c>
    </row>
    <row r="24" spans="1:60" outlineLevel="1" x14ac:dyDescent="0.2">
      <c r="A24" s="232">
        <v>5</v>
      </c>
      <c r="B24" s="233" t="s">
        <v>161</v>
      </c>
      <c r="C24" s="242" t="s">
        <v>162</v>
      </c>
      <c r="D24" s="234" t="s">
        <v>140</v>
      </c>
      <c r="E24" s="235">
        <v>1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/>
      <c r="S24" s="237" t="s">
        <v>141</v>
      </c>
      <c r="T24" s="238" t="s">
        <v>142</v>
      </c>
      <c r="U24" s="221">
        <v>0</v>
      </c>
      <c r="V24" s="221">
        <f>ROUND(E24*U24,2)</f>
        <v>0</v>
      </c>
      <c r="W24" s="221"/>
      <c r="X24" s="221" t="s">
        <v>143</v>
      </c>
      <c r="Y24" s="221" t="s">
        <v>144</v>
      </c>
      <c r="Z24" s="211"/>
      <c r="AA24" s="211"/>
      <c r="AB24" s="211"/>
      <c r="AC24" s="211"/>
      <c r="AD24" s="211"/>
      <c r="AE24" s="211"/>
      <c r="AF24" s="211"/>
      <c r="AG24" s="211" t="s">
        <v>163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">
      <c r="A25" s="218"/>
      <c r="B25" s="219"/>
      <c r="C25" s="245"/>
      <c r="D25" s="240"/>
      <c r="E25" s="240"/>
      <c r="F25" s="240"/>
      <c r="G25" s="240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150</v>
      </c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32">
        <v>6</v>
      </c>
      <c r="B26" s="233" t="s">
        <v>164</v>
      </c>
      <c r="C26" s="242" t="s">
        <v>165</v>
      </c>
      <c r="D26" s="234" t="s">
        <v>140</v>
      </c>
      <c r="E26" s="235">
        <v>1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/>
      <c r="S26" s="237" t="s">
        <v>141</v>
      </c>
      <c r="T26" s="238" t="s">
        <v>142</v>
      </c>
      <c r="U26" s="221">
        <v>0</v>
      </c>
      <c r="V26" s="221">
        <f>ROUND(E26*U26,2)</f>
        <v>0</v>
      </c>
      <c r="W26" s="221"/>
      <c r="X26" s="221" t="s">
        <v>143</v>
      </c>
      <c r="Y26" s="221" t="s">
        <v>144</v>
      </c>
      <c r="Z26" s="211"/>
      <c r="AA26" s="211"/>
      <c r="AB26" s="211"/>
      <c r="AC26" s="211"/>
      <c r="AD26" s="211"/>
      <c r="AE26" s="211"/>
      <c r="AF26" s="211"/>
      <c r="AG26" s="211" t="s">
        <v>145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">
      <c r="A27" s="218"/>
      <c r="B27" s="219"/>
      <c r="C27" s="245"/>
      <c r="D27" s="240"/>
      <c r="E27" s="240"/>
      <c r="F27" s="240"/>
      <c r="G27" s="240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150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32">
        <v>7</v>
      </c>
      <c r="B28" s="233" t="s">
        <v>166</v>
      </c>
      <c r="C28" s="242" t="s">
        <v>167</v>
      </c>
      <c r="D28" s="234" t="s">
        <v>140</v>
      </c>
      <c r="E28" s="235">
        <v>1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</v>
      </c>
      <c r="Q28" s="235">
        <f>ROUND(E28*P28,2)</f>
        <v>0</v>
      </c>
      <c r="R28" s="237"/>
      <c r="S28" s="237" t="s">
        <v>141</v>
      </c>
      <c r="T28" s="238" t="s">
        <v>142</v>
      </c>
      <c r="U28" s="221">
        <v>0</v>
      </c>
      <c r="V28" s="221">
        <f>ROUND(E28*U28,2)</f>
        <v>0</v>
      </c>
      <c r="W28" s="221"/>
      <c r="X28" s="221" t="s">
        <v>143</v>
      </c>
      <c r="Y28" s="221" t="s">
        <v>144</v>
      </c>
      <c r="Z28" s="211"/>
      <c r="AA28" s="211"/>
      <c r="AB28" s="211"/>
      <c r="AC28" s="211"/>
      <c r="AD28" s="211"/>
      <c r="AE28" s="211"/>
      <c r="AF28" s="211"/>
      <c r="AG28" s="211" t="s">
        <v>163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2" x14ac:dyDescent="0.2">
      <c r="A29" s="218"/>
      <c r="B29" s="219"/>
      <c r="C29" s="245"/>
      <c r="D29" s="240"/>
      <c r="E29" s="240"/>
      <c r="F29" s="240"/>
      <c r="G29" s="240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1"/>
      <c r="AA29" s="211"/>
      <c r="AB29" s="211"/>
      <c r="AC29" s="211"/>
      <c r="AD29" s="211"/>
      <c r="AE29" s="211"/>
      <c r="AF29" s="211"/>
      <c r="AG29" s="211" t="s">
        <v>150</v>
      </c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32">
        <v>8</v>
      </c>
      <c r="B30" s="233" t="s">
        <v>168</v>
      </c>
      <c r="C30" s="242" t="s">
        <v>169</v>
      </c>
      <c r="D30" s="234" t="s">
        <v>140</v>
      </c>
      <c r="E30" s="235">
        <v>1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/>
      <c r="S30" s="237" t="s">
        <v>141</v>
      </c>
      <c r="T30" s="238" t="s">
        <v>142</v>
      </c>
      <c r="U30" s="221">
        <v>0</v>
      </c>
      <c r="V30" s="221">
        <f>ROUND(E30*U30,2)</f>
        <v>0</v>
      </c>
      <c r="W30" s="221"/>
      <c r="X30" s="221" t="s">
        <v>143</v>
      </c>
      <c r="Y30" s="221" t="s">
        <v>144</v>
      </c>
      <c r="Z30" s="211"/>
      <c r="AA30" s="211"/>
      <c r="AB30" s="211"/>
      <c r="AC30" s="211"/>
      <c r="AD30" s="211"/>
      <c r="AE30" s="211"/>
      <c r="AF30" s="211"/>
      <c r="AG30" s="211" t="s">
        <v>163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2" x14ac:dyDescent="0.2">
      <c r="A31" s="218"/>
      <c r="B31" s="219"/>
      <c r="C31" s="245"/>
      <c r="D31" s="240"/>
      <c r="E31" s="240"/>
      <c r="F31" s="240"/>
      <c r="G31" s="240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150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32">
        <v>9</v>
      </c>
      <c r="B32" s="233" t="s">
        <v>170</v>
      </c>
      <c r="C32" s="242" t="s">
        <v>171</v>
      </c>
      <c r="D32" s="234" t="s">
        <v>140</v>
      </c>
      <c r="E32" s="235">
        <v>1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0</v>
      </c>
      <c r="O32" s="235">
        <f>ROUND(E32*N32,2)</f>
        <v>0</v>
      </c>
      <c r="P32" s="235">
        <v>0</v>
      </c>
      <c r="Q32" s="235">
        <f>ROUND(E32*P32,2)</f>
        <v>0</v>
      </c>
      <c r="R32" s="237"/>
      <c r="S32" s="237" t="s">
        <v>141</v>
      </c>
      <c r="T32" s="238" t="s">
        <v>142</v>
      </c>
      <c r="U32" s="221">
        <v>0</v>
      </c>
      <c r="V32" s="221">
        <f>ROUND(E32*U32,2)</f>
        <v>0</v>
      </c>
      <c r="W32" s="221"/>
      <c r="X32" s="221" t="s">
        <v>143</v>
      </c>
      <c r="Y32" s="221" t="s">
        <v>144</v>
      </c>
      <c r="Z32" s="211"/>
      <c r="AA32" s="211"/>
      <c r="AB32" s="211"/>
      <c r="AC32" s="211"/>
      <c r="AD32" s="211"/>
      <c r="AE32" s="211"/>
      <c r="AF32" s="211"/>
      <c r="AG32" s="211" t="s">
        <v>163</v>
      </c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2" x14ac:dyDescent="0.2">
      <c r="A33" s="218"/>
      <c r="B33" s="219"/>
      <c r="C33" s="245"/>
      <c r="D33" s="240"/>
      <c r="E33" s="240"/>
      <c r="F33" s="240"/>
      <c r="G33" s="240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1"/>
      <c r="AA33" s="211"/>
      <c r="AB33" s="211"/>
      <c r="AC33" s="211"/>
      <c r="AD33" s="211"/>
      <c r="AE33" s="211"/>
      <c r="AF33" s="211"/>
      <c r="AG33" s="211" t="s">
        <v>150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x14ac:dyDescent="0.2">
      <c r="A34" s="225" t="s">
        <v>136</v>
      </c>
      <c r="B34" s="226" t="s">
        <v>106</v>
      </c>
      <c r="C34" s="241" t="s">
        <v>28</v>
      </c>
      <c r="D34" s="227"/>
      <c r="E34" s="228"/>
      <c r="F34" s="229"/>
      <c r="G34" s="229">
        <f>SUMIF(AG35:AG43,"&lt;&gt;NOR",G35:G43)</f>
        <v>0</v>
      </c>
      <c r="H34" s="229"/>
      <c r="I34" s="229">
        <f>SUM(I35:I43)</f>
        <v>0</v>
      </c>
      <c r="J34" s="229"/>
      <c r="K34" s="229">
        <f>SUM(K35:K43)</f>
        <v>0</v>
      </c>
      <c r="L34" s="229"/>
      <c r="M34" s="229">
        <f>SUM(M35:M43)</f>
        <v>0</v>
      </c>
      <c r="N34" s="228"/>
      <c r="O34" s="228">
        <f>SUM(O35:O43)</f>
        <v>0</v>
      </c>
      <c r="P34" s="228"/>
      <c r="Q34" s="228">
        <f>SUM(Q35:Q43)</f>
        <v>0</v>
      </c>
      <c r="R34" s="229"/>
      <c r="S34" s="229"/>
      <c r="T34" s="230"/>
      <c r="U34" s="224"/>
      <c r="V34" s="224">
        <f>SUM(V35:V43)</f>
        <v>0</v>
      </c>
      <c r="W34" s="224"/>
      <c r="X34" s="224"/>
      <c r="Y34" s="224"/>
      <c r="AG34" t="s">
        <v>137</v>
      </c>
    </row>
    <row r="35" spans="1:60" outlineLevel="1" x14ac:dyDescent="0.2">
      <c r="A35" s="232">
        <v>10</v>
      </c>
      <c r="B35" s="233" t="s">
        <v>172</v>
      </c>
      <c r="C35" s="242" t="s">
        <v>173</v>
      </c>
      <c r="D35" s="234" t="s">
        <v>140</v>
      </c>
      <c r="E35" s="235">
        <v>1</v>
      </c>
      <c r="F35" s="236"/>
      <c r="G35" s="237">
        <f>ROUND(E35*F35,2)</f>
        <v>0</v>
      </c>
      <c r="H35" s="236"/>
      <c r="I35" s="237">
        <f>ROUND(E35*H35,2)</f>
        <v>0</v>
      </c>
      <c r="J35" s="236"/>
      <c r="K35" s="237">
        <f>ROUND(E35*J35,2)</f>
        <v>0</v>
      </c>
      <c r="L35" s="237">
        <v>21</v>
      </c>
      <c r="M35" s="237">
        <f>G35*(1+L35/100)</f>
        <v>0</v>
      </c>
      <c r="N35" s="235">
        <v>0</v>
      </c>
      <c r="O35" s="235">
        <f>ROUND(E35*N35,2)</f>
        <v>0</v>
      </c>
      <c r="P35" s="235">
        <v>0</v>
      </c>
      <c r="Q35" s="235">
        <f>ROUND(E35*P35,2)</f>
        <v>0</v>
      </c>
      <c r="R35" s="237"/>
      <c r="S35" s="237" t="s">
        <v>141</v>
      </c>
      <c r="T35" s="238" t="s">
        <v>142</v>
      </c>
      <c r="U35" s="221">
        <v>0</v>
      </c>
      <c r="V35" s="221">
        <f>ROUND(E35*U35,2)</f>
        <v>0</v>
      </c>
      <c r="W35" s="221"/>
      <c r="X35" s="221" t="s">
        <v>143</v>
      </c>
      <c r="Y35" s="221" t="s">
        <v>144</v>
      </c>
      <c r="Z35" s="211"/>
      <c r="AA35" s="211"/>
      <c r="AB35" s="211"/>
      <c r="AC35" s="211"/>
      <c r="AD35" s="211"/>
      <c r="AE35" s="211"/>
      <c r="AF35" s="211"/>
      <c r="AG35" s="211" t="s">
        <v>163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2" x14ac:dyDescent="0.2">
      <c r="A36" s="218"/>
      <c r="B36" s="219"/>
      <c r="C36" s="243" t="s">
        <v>174</v>
      </c>
      <c r="D36" s="222"/>
      <c r="E36" s="223">
        <v>1</v>
      </c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1"/>
      <c r="AA36" s="211"/>
      <c r="AB36" s="211"/>
      <c r="AC36" s="211"/>
      <c r="AD36" s="211"/>
      <c r="AE36" s="211"/>
      <c r="AF36" s="211"/>
      <c r="AG36" s="211" t="s">
        <v>147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2" x14ac:dyDescent="0.2">
      <c r="A37" s="218"/>
      <c r="B37" s="219"/>
      <c r="C37" s="244"/>
      <c r="D37" s="239"/>
      <c r="E37" s="239"/>
      <c r="F37" s="239"/>
      <c r="G37" s="239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1"/>
      <c r="AA37" s="211"/>
      <c r="AB37" s="211"/>
      <c r="AC37" s="211"/>
      <c r="AD37" s="211"/>
      <c r="AE37" s="211"/>
      <c r="AF37" s="211"/>
      <c r="AG37" s="211" t="s">
        <v>150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32">
        <v>11</v>
      </c>
      <c r="B38" s="233" t="s">
        <v>175</v>
      </c>
      <c r="C38" s="242" t="s">
        <v>176</v>
      </c>
      <c r="D38" s="234" t="s">
        <v>140</v>
      </c>
      <c r="E38" s="235">
        <v>1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0</v>
      </c>
      <c r="Q38" s="235">
        <f>ROUND(E38*P38,2)</f>
        <v>0</v>
      </c>
      <c r="R38" s="237"/>
      <c r="S38" s="237" t="s">
        <v>141</v>
      </c>
      <c r="T38" s="238" t="s">
        <v>142</v>
      </c>
      <c r="U38" s="221">
        <v>0</v>
      </c>
      <c r="V38" s="221">
        <f>ROUND(E38*U38,2)</f>
        <v>0</v>
      </c>
      <c r="W38" s="221"/>
      <c r="X38" s="221" t="s">
        <v>143</v>
      </c>
      <c r="Y38" s="221" t="s">
        <v>144</v>
      </c>
      <c r="Z38" s="211"/>
      <c r="AA38" s="211"/>
      <c r="AB38" s="211"/>
      <c r="AC38" s="211"/>
      <c r="AD38" s="211"/>
      <c r="AE38" s="211"/>
      <c r="AF38" s="211"/>
      <c r="AG38" s="211" t="s">
        <v>145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2" x14ac:dyDescent="0.2">
      <c r="A39" s="218"/>
      <c r="B39" s="219"/>
      <c r="C39" s="245"/>
      <c r="D39" s="240"/>
      <c r="E39" s="240"/>
      <c r="F39" s="240"/>
      <c r="G39" s="240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1"/>
      <c r="AA39" s="211"/>
      <c r="AB39" s="211"/>
      <c r="AC39" s="211"/>
      <c r="AD39" s="211"/>
      <c r="AE39" s="211"/>
      <c r="AF39" s="211"/>
      <c r="AG39" s="211" t="s">
        <v>150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32">
        <v>12</v>
      </c>
      <c r="B40" s="233" t="s">
        <v>177</v>
      </c>
      <c r="C40" s="242" t="s">
        <v>178</v>
      </c>
      <c r="D40" s="234" t="s">
        <v>140</v>
      </c>
      <c r="E40" s="235">
        <v>1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0</v>
      </c>
      <c r="O40" s="235">
        <f>ROUND(E40*N40,2)</f>
        <v>0</v>
      </c>
      <c r="P40" s="235">
        <v>0</v>
      </c>
      <c r="Q40" s="235">
        <f>ROUND(E40*P40,2)</f>
        <v>0</v>
      </c>
      <c r="R40" s="237"/>
      <c r="S40" s="237" t="s">
        <v>141</v>
      </c>
      <c r="T40" s="238" t="s">
        <v>142</v>
      </c>
      <c r="U40" s="221">
        <v>0</v>
      </c>
      <c r="V40" s="221">
        <f>ROUND(E40*U40,2)</f>
        <v>0</v>
      </c>
      <c r="W40" s="221"/>
      <c r="X40" s="221" t="s">
        <v>143</v>
      </c>
      <c r="Y40" s="221" t="s">
        <v>144</v>
      </c>
      <c r="Z40" s="211"/>
      <c r="AA40" s="211"/>
      <c r="AB40" s="211"/>
      <c r="AC40" s="211"/>
      <c r="AD40" s="211"/>
      <c r="AE40" s="211"/>
      <c r="AF40" s="211"/>
      <c r="AG40" s="211" t="s">
        <v>145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2" x14ac:dyDescent="0.2">
      <c r="A41" s="218"/>
      <c r="B41" s="219"/>
      <c r="C41" s="245"/>
      <c r="D41" s="240"/>
      <c r="E41" s="240"/>
      <c r="F41" s="240"/>
      <c r="G41" s="240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1"/>
      <c r="AA41" s="211"/>
      <c r="AB41" s="211"/>
      <c r="AC41" s="211"/>
      <c r="AD41" s="211"/>
      <c r="AE41" s="211"/>
      <c r="AF41" s="211"/>
      <c r="AG41" s="211" t="s">
        <v>150</v>
      </c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32">
        <v>13</v>
      </c>
      <c r="B42" s="233" t="s">
        <v>179</v>
      </c>
      <c r="C42" s="242" t="s">
        <v>180</v>
      </c>
      <c r="D42" s="234" t="s">
        <v>140</v>
      </c>
      <c r="E42" s="235">
        <v>1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0</v>
      </c>
      <c r="O42" s="235">
        <f>ROUND(E42*N42,2)</f>
        <v>0</v>
      </c>
      <c r="P42" s="235">
        <v>0</v>
      </c>
      <c r="Q42" s="235">
        <f>ROUND(E42*P42,2)</f>
        <v>0</v>
      </c>
      <c r="R42" s="237"/>
      <c r="S42" s="237" t="s">
        <v>141</v>
      </c>
      <c r="T42" s="238" t="s">
        <v>142</v>
      </c>
      <c r="U42" s="221">
        <v>0</v>
      </c>
      <c r="V42" s="221">
        <f>ROUND(E42*U42,2)</f>
        <v>0</v>
      </c>
      <c r="W42" s="221"/>
      <c r="X42" s="221" t="s">
        <v>143</v>
      </c>
      <c r="Y42" s="221" t="s">
        <v>144</v>
      </c>
      <c r="Z42" s="211"/>
      <c r="AA42" s="211"/>
      <c r="AB42" s="211"/>
      <c r="AC42" s="211"/>
      <c r="AD42" s="211"/>
      <c r="AE42" s="211"/>
      <c r="AF42" s="211"/>
      <c r="AG42" s="211" t="s">
        <v>145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2" x14ac:dyDescent="0.2">
      <c r="A43" s="218"/>
      <c r="B43" s="219"/>
      <c r="C43" s="245"/>
      <c r="D43" s="240"/>
      <c r="E43" s="240"/>
      <c r="F43" s="240"/>
      <c r="G43" s="240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1"/>
      <c r="AA43" s="211"/>
      <c r="AB43" s="211"/>
      <c r="AC43" s="211"/>
      <c r="AD43" s="211"/>
      <c r="AE43" s="211"/>
      <c r="AF43" s="211"/>
      <c r="AG43" s="211" t="s">
        <v>150</v>
      </c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x14ac:dyDescent="0.2">
      <c r="A44" s="3"/>
      <c r="B44" s="4"/>
      <c r="C44" s="246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E44">
        <v>15</v>
      </c>
      <c r="AF44">
        <v>21</v>
      </c>
      <c r="AG44" t="s">
        <v>122</v>
      </c>
    </row>
    <row r="45" spans="1:60" x14ac:dyDescent="0.2">
      <c r="A45" s="214"/>
      <c r="B45" s="215" t="s">
        <v>29</v>
      </c>
      <c r="C45" s="247"/>
      <c r="D45" s="216"/>
      <c r="E45" s="217"/>
      <c r="F45" s="217"/>
      <c r="G45" s="231">
        <f>G8+G23+G34</f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f>SUMIF(L7:L43,AE44,G7:G43)</f>
        <v>0</v>
      </c>
      <c r="AF45">
        <f>SUMIF(L7:L43,AF44,G7:G43)</f>
        <v>0</v>
      </c>
      <c r="AG45" t="s">
        <v>181</v>
      </c>
    </row>
    <row r="46" spans="1:60" x14ac:dyDescent="0.2">
      <c r="C46" s="248"/>
      <c r="D46" s="10"/>
      <c r="AG46" t="s">
        <v>182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3gLe/iX03d5EGtBPUp/HG+i8vERy9hzxYxSWvXnTUsBpc/QFIfZNSEo66ytqpVgXLbg3OMLv9HZdzywayvRYHQ==" saltValue="TeiTURHGEqWMGaCknVaQCA==" spinCount="100000" sheet="1" formatRows="0"/>
  <mergeCells count="17">
    <mergeCell ref="C33:G33"/>
    <mergeCell ref="C37:G37"/>
    <mergeCell ref="C39:G39"/>
    <mergeCell ref="C41:G41"/>
    <mergeCell ref="C43:G43"/>
    <mergeCell ref="C19:G19"/>
    <mergeCell ref="C22:G22"/>
    <mergeCell ref="C25:G25"/>
    <mergeCell ref="C27:G27"/>
    <mergeCell ref="C29:G29"/>
    <mergeCell ref="C31:G31"/>
    <mergeCell ref="A1:G1"/>
    <mergeCell ref="C2:G2"/>
    <mergeCell ref="C3:G3"/>
    <mergeCell ref="C4:G4"/>
    <mergeCell ref="C13:G13"/>
    <mergeCell ref="C16:G1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C1B8-297B-40D3-8315-263818E0EDD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6" t="s">
        <v>183</v>
      </c>
      <c r="B1" s="196"/>
      <c r="C1" s="196"/>
      <c r="D1" s="196"/>
      <c r="E1" s="196"/>
      <c r="F1" s="196"/>
      <c r="G1" s="196"/>
      <c r="AG1" t="s">
        <v>108</v>
      </c>
    </row>
    <row r="2" spans="1:60" ht="24.95" customHeight="1" x14ac:dyDescent="0.2">
      <c r="A2" s="197" t="s">
        <v>7</v>
      </c>
      <c r="B2" s="49" t="s">
        <v>45</v>
      </c>
      <c r="C2" s="200" t="s">
        <v>46</v>
      </c>
      <c r="D2" s="198"/>
      <c r="E2" s="198"/>
      <c r="F2" s="198"/>
      <c r="G2" s="199"/>
      <c r="AG2" t="s">
        <v>109</v>
      </c>
    </row>
    <row r="3" spans="1:60" ht="24.95" customHeight="1" x14ac:dyDescent="0.2">
      <c r="A3" s="197" t="s">
        <v>8</v>
      </c>
      <c r="B3" s="49" t="s">
        <v>63</v>
      </c>
      <c r="C3" s="200" t="s">
        <v>64</v>
      </c>
      <c r="D3" s="198"/>
      <c r="E3" s="198"/>
      <c r="F3" s="198"/>
      <c r="G3" s="199"/>
      <c r="AC3" s="175" t="s">
        <v>109</v>
      </c>
      <c r="AG3" t="s">
        <v>112</v>
      </c>
    </row>
    <row r="4" spans="1:60" ht="24.95" customHeight="1" x14ac:dyDescent="0.2">
      <c r="A4" s="201" t="s">
        <v>9</v>
      </c>
      <c r="B4" s="202" t="s">
        <v>65</v>
      </c>
      <c r="C4" s="203" t="s">
        <v>64</v>
      </c>
      <c r="D4" s="204"/>
      <c r="E4" s="204"/>
      <c r="F4" s="204"/>
      <c r="G4" s="205"/>
      <c r="AG4" t="s">
        <v>113</v>
      </c>
    </row>
    <row r="5" spans="1:60" x14ac:dyDescent="0.2">
      <c r="D5" s="10"/>
    </row>
    <row r="6" spans="1:60" ht="38.25" x14ac:dyDescent="0.2">
      <c r="A6" s="207" t="s">
        <v>114</v>
      </c>
      <c r="B6" s="209" t="s">
        <v>115</v>
      </c>
      <c r="C6" s="209" t="s">
        <v>116</v>
      </c>
      <c r="D6" s="208" t="s">
        <v>117</v>
      </c>
      <c r="E6" s="207" t="s">
        <v>118</v>
      </c>
      <c r="F6" s="206" t="s">
        <v>119</v>
      </c>
      <c r="G6" s="207" t="s">
        <v>29</v>
      </c>
      <c r="H6" s="210" t="s">
        <v>30</v>
      </c>
      <c r="I6" s="210" t="s">
        <v>120</v>
      </c>
      <c r="J6" s="210" t="s">
        <v>31</v>
      </c>
      <c r="K6" s="210" t="s">
        <v>121</v>
      </c>
      <c r="L6" s="210" t="s">
        <v>122</v>
      </c>
      <c r="M6" s="210" t="s">
        <v>123</v>
      </c>
      <c r="N6" s="210" t="s">
        <v>124</v>
      </c>
      <c r="O6" s="210" t="s">
        <v>125</v>
      </c>
      <c r="P6" s="210" t="s">
        <v>126</v>
      </c>
      <c r="Q6" s="210" t="s">
        <v>127</v>
      </c>
      <c r="R6" s="210" t="s">
        <v>128</v>
      </c>
      <c r="S6" s="210" t="s">
        <v>129</v>
      </c>
      <c r="T6" s="210" t="s">
        <v>130</v>
      </c>
      <c r="U6" s="210" t="s">
        <v>131</v>
      </c>
      <c r="V6" s="210" t="s">
        <v>132</v>
      </c>
      <c r="W6" s="210" t="s">
        <v>133</v>
      </c>
      <c r="X6" s="210" t="s">
        <v>134</v>
      </c>
      <c r="Y6" s="210" t="s">
        <v>135</v>
      </c>
    </row>
    <row r="7" spans="1:60" hidden="1" x14ac:dyDescent="0.2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">
      <c r="A8" s="225" t="s">
        <v>136</v>
      </c>
      <c r="B8" s="226" t="s">
        <v>83</v>
      </c>
      <c r="C8" s="241" t="s">
        <v>84</v>
      </c>
      <c r="D8" s="227"/>
      <c r="E8" s="228"/>
      <c r="F8" s="229"/>
      <c r="G8" s="229">
        <f>SUMIF(AG9:AG195,"&lt;&gt;NOR",G9:G195)</f>
        <v>0</v>
      </c>
      <c r="H8" s="229"/>
      <c r="I8" s="229">
        <f>SUM(I9:I195)</f>
        <v>0</v>
      </c>
      <c r="J8" s="229"/>
      <c r="K8" s="229">
        <f>SUM(K9:K195)</f>
        <v>0</v>
      </c>
      <c r="L8" s="229"/>
      <c r="M8" s="229">
        <f>SUM(M9:M195)</f>
        <v>0</v>
      </c>
      <c r="N8" s="228"/>
      <c r="O8" s="228">
        <f>SUM(O9:O195)</f>
        <v>51.290000000000006</v>
      </c>
      <c r="P8" s="228"/>
      <c r="Q8" s="228">
        <f>SUM(Q9:Q195)</f>
        <v>744.76</v>
      </c>
      <c r="R8" s="229"/>
      <c r="S8" s="229"/>
      <c r="T8" s="230"/>
      <c r="U8" s="224"/>
      <c r="V8" s="224">
        <f>SUM(V9:V195)</f>
        <v>589.76</v>
      </c>
      <c r="W8" s="224"/>
      <c r="X8" s="224"/>
      <c r="Y8" s="224"/>
      <c r="AG8" t="s">
        <v>137</v>
      </c>
    </row>
    <row r="9" spans="1:60" ht="22.5" outlineLevel="1" x14ac:dyDescent="0.2">
      <c r="A9" s="232">
        <v>1</v>
      </c>
      <c r="B9" s="233" t="s">
        <v>184</v>
      </c>
      <c r="C9" s="242" t="s">
        <v>185</v>
      </c>
      <c r="D9" s="234" t="s">
        <v>186</v>
      </c>
      <c r="E9" s="235">
        <v>317.5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0.13800000000000001</v>
      </c>
      <c r="Q9" s="235">
        <f>ROUND(E9*P9,2)</f>
        <v>43.82</v>
      </c>
      <c r="R9" s="237" t="s">
        <v>187</v>
      </c>
      <c r="S9" s="237" t="s">
        <v>141</v>
      </c>
      <c r="T9" s="238" t="s">
        <v>141</v>
      </c>
      <c r="U9" s="221">
        <v>0.16</v>
      </c>
      <c r="V9" s="221">
        <f>ROUND(E9*U9,2)</f>
        <v>50.8</v>
      </c>
      <c r="W9" s="221"/>
      <c r="X9" s="221" t="s">
        <v>188</v>
      </c>
      <c r="Y9" s="221" t="s">
        <v>144</v>
      </c>
      <c r="Z9" s="211"/>
      <c r="AA9" s="211"/>
      <c r="AB9" s="211"/>
      <c r="AC9" s="211"/>
      <c r="AD9" s="211"/>
      <c r="AE9" s="211"/>
      <c r="AF9" s="211"/>
      <c r="AG9" s="211" t="s">
        <v>189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">
      <c r="A10" s="218"/>
      <c r="B10" s="219"/>
      <c r="C10" s="251" t="s">
        <v>190</v>
      </c>
      <c r="D10" s="249"/>
      <c r="E10" s="249"/>
      <c r="F10" s="249"/>
      <c r="G10" s="249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1"/>
      <c r="AA10" s="211"/>
      <c r="AB10" s="211"/>
      <c r="AC10" s="211"/>
      <c r="AD10" s="211"/>
      <c r="AE10" s="211"/>
      <c r="AF10" s="211"/>
      <c r="AG10" s="211" t="s">
        <v>191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2" x14ac:dyDescent="0.2">
      <c r="A11" s="218"/>
      <c r="B11" s="219"/>
      <c r="C11" s="243" t="s">
        <v>192</v>
      </c>
      <c r="D11" s="222"/>
      <c r="E11" s="223">
        <v>303.89999999999998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1"/>
      <c r="AA11" s="211"/>
      <c r="AB11" s="211"/>
      <c r="AC11" s="211"/>
      <c r="AD11" s="211"/>
      <c r="AE11" s="211"/>
      <c r="AF11" s="211"/>
      <c r="AG11" s="211" t="s">
        <v>147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3" x14ac:dyDescent="0.2">
      <c r="A12" s="218"/>
      <c r="B12" s="219"/>
      <c r="C12" s="243" t="s">
        <v>193</v>
      </c>
      <c r="D12" s="222"/>
      <c r="E12" s="223">
        <v>8.4600000000000009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1"/>
      <c r="AA12" s="211"/>
      <c r="AB12" s="211"/>
      <c r="AC12" s="211"/>
      <c r="AD12" s="211"/>
      <c r="AE12" s="211"/>
      <c r="AF12" s="211"/>
      <c r="AG12" s="211" t="s">
        <v>147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3" x14ac:dyDescent="0.2">
      <c r="A13" s="218"/>
      <c r="B13" s="219"/>
      <c r="C13" s="243" t="s">
        <v>194</v>
      </c>
      <c r="D13" s="222"/>
      <c r="E13" s="223">
        <v>0.8</v>
      </c>
      <c r="F13" s="221"/>
      <c r="G13" s="221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1"/>
      <c r="AA13" s="211"/>
      <c r="AB13" s="211"/>
      <c r="AC13" s="211"/>
      <c r="AD13" s="211"/>
      <c r="AE13" s="211"/>
      <c r="AF13" s="211"/>
      <c r="AG13" s="211" t="s">
        <v>147</v>
      </c>
      <c r="AH13" s="211">
        <v>0</v>
      </c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3" x14ac:dyDescent="0.2">
      <c r="A14" s="218"/>
      <c r="B14" s="219"/>
      <c r="C14" s="243" t="s">
        <v>195</v>
      </c>
      <c r="D14" s="222"/>
      <c r="E14" s="223">
        <v>1.38</v>
      </c>
      <c r="F14" s="221"/>
      <c r="G14" s="221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1"/>
      <c r="AA14" s="211"/>
      <c r="AB14" s="211"/>
      <c r="AC14" s="211"/>
      <c r="AD14" s="211"/>
      <c r="AE14" s="211"/>
      <c r="AF14" s="211"/>
      <c r="AG14" s="211" t="s">
        <v>147</v>
      </c>
      <c r="AH14" s="211">
        <v>0</v>
      </c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3" x14ac:dyDescent="0.2">
      <c r="A15" s="218"/>
      <c r="B15" s="219"/>
      <c r="C15" s="243" t="s">
        <v>196</v>
      </c>
      <c r="D15" s="222"/>
      <c r="E15" s="223">
        <v>1.2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1"/>
      <c r="AA15" s="211"/>
      <c r="AB15" s="211"/>
      <c r="AC15" s="211"/>
      <c r="AD15" s="211"/>
      <c r="AE15" s="211"/>
      <c r="AF15" s="211"/>
      <c r="AG15" s="211" t="s">
        <v>147</v>
      </c>
      <c r="AH15" s="211">
        <v>0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3" x14ac:dyDescent="0.2">
      <c r="A16" s="218"/>
      <c r="B16" s="219"/>
      <c r="C16" s="243" t="s">
        <v>197</v>
      </c>
      <c r="D16" s="222"/>
      <c r="E16" s="223">
        <v>0.72</v>
      </c>
      <c r="F16" s="221"/>
      <c r="G16" s="221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1"/>
      <c r="AA16" s="211"/>
      <c r="AB16" s="211"/>
      <c r="AC16" s="211"/>
      <c r="AD16" s="211"/>
      <c r="AE16" s="211"/>
      <c r="AF16" s="211"/>
      <c r="AG16" s="211" t="s">
        <v>147</v>
      </c>
      <c r="AH16" s="211">
        <v>0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3" x14ac:dyDescent="0.2">
      <c r="A17" s="218"/>
      <c r="B17" s="219"/>
      <c r="C17" s="243" t="s">
        <v>198</v>
      </c>
      <c r="D17" s="222"/>
      <c r="E17" s="223">
        <v>0.6</v>
      </c>
      <c r="F17" s="221"/>
      <c r="G17" s="221"/>
      <c r="H17" s="221"/>
      <c r="I17" s="221"/>
      <c r="J17" s="221"/>
      <c r="K17" s="221"/>
      <c r="L17" s="221"/>
      <c r="M17" s="221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11"/>
      <c r="AA17" s="211"/>
      <c r="AB17" s="211"/>
      <c r="AC17" s="211"/>
      <c r="AD17" s="211"/>
      <c r="AE17" s="211"/>
      <c r="AF17" s="211"/>
      <c r="AG17" s="211" t="s">
        <v>147</v>
      </c>
      <c r="AH17" s="211">
        <v>0</v>
      </c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3" x14ac:dyDescent="0.2">
      <c r="A18" s="218"/>
      <c r="B18" s="219"/>
      <c r="C18" s="243" t="s">
        <v>199</v>
      </c>
      <c r="D18" s="222"/>
      <c r="E18" s="223">
        <v>0.44</v>
      </c>
      <c r="F18" s="221"/>
      <c r="G18" s="221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1"/>
      <c r="AA18" s="211"/>
      <c r="AB18" s="211"/>
      <c r="AC18" s="211"/>
      <c r="AD18" s="211"/>
      <c r="AE18" s="211"/>
      <c r="AF18" s="211"/>
      <c r="AG18" s="211" t="s">
        <v>147</v>
      </c>
      <c r="AH18" s="211">
        <v>0</v>
      </c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2" x14ac:dyDescent="0.2">
      <c r="A19" s="218"/>
      <c r="B19" s="219"/>
      <c r="C19" s="244"/>
      <c r="D19" s="239"/>
      <c r="E19" s="239"/>
      <c r="F19" s="239"/>
      <c r="G19" s="239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1"/>
      <c r="AA19" s="211"/>
      <c r="AB19" s="211"/>
      <c r="AC19" s="211"/>
      <c r="AD19" s="211"/>
      <c r="AE19" s="211"/>
      <c r="AF19" s="211"/>
      <c r="AG19" s="211" t="s">
        <v>150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33.75" outlineLevel="1" x14ac:dyDescent="0.2">
      <c r="A20" s="232">
        <v>2</v>
      </c>
      <c r="B20" s="233" t="s">
        <v>200</v>
      </c>
      <c r="C20" s="242" t="s">
        <v>201</v>
      </c>
      <c r="D20" s="234" t="s">
        <v>186</v>
      </c>
      <c r="E20" s="235">
        <v>20.22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0.2</v>
      </c>
      <c r="Q20" s="235">
        <f>ROUND(E20*P20,2)</f>
        <v>4.04</v>
      </c>
      <c r="R20" s="237" t="s">
        <v>187</v>
      </c>
      <c r="S20" s="237" t="s">
        <v>141</v>
      </c>
      <c r="T20" s="238" t="s">
        <v>141</v>
      </c>
      <c r="U20" s="221">
        <v>0.1</v>
      </c>
      <c r="V20" s="221">
        <f>ROUND(E20*U20,2)</f>
        <v>2.02</v>
      </c>
      <c r="W20" s="221"/>
      <c r="X20" s="221" t="s">
        <v>188</v>
      </c>
      <c r="Y20" s="221" t="s">
        <v>144</v>
      </c>
      <c r="Z20" s="211"/>
      <c r="AA20" s="211"/>
      <c r="AB20" s="211"/>
      <c r="AC20" s="211"/>
      <c r="AD20" s="211"/>
      <c r="AE20" s="211"/>
      <c r="AF20" s="211"/>
      <c r="AG20" s="211" t="s">
        <v>189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2" x14ac:dyDescent="0.2">
      <c r="A21" s="218"/>
      <c r="B21" s="219"/>
      <c r="C21" s="251" t="s">
        <v>190</v>
      </c>
      <c r="D21" s="249"/>
      <c r="E21" s="249"/>
      <c r="F21" s="249"/>
      <c r="G21" s="249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1"/>
      <c r="AA21" s="211"/>
      <c r="AB21" s="211"/>
      <c r="AC21" s="211"/>
      <c r="AD21" s="211"/>
      <c r="AE21" s="211"/>
      <c r="AF21" s="211"/>
      <c r="AG21" s="211" t="s">
        <v>191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">
      <c r="A22" s="218"/>
      <c r="B22" s="219"/>
      <c r="C22" s="243" t="s">
        <v>202</v>
      </c>
      <c r="D22" s="222"/>
      <c r="E22" s="223">
        <v>1.4</v>
      </c>
      <c r="F22" s="221"/>
      <c r="G22" s="221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1"/>
      <c r="AA22" s="211"/>
      <c r="AB22" s="211"/>
      <c r="AC22" s="211"/>
      <c r="AD22" s="211"/>
      <c r="AE22" s="211"/>
      <c r="AF22" s="211"/>
      <c r="AG22" s="211" t="s">
        <v>147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3" x14ac:dyDescent="0.2">
      <c r="A23" s="218"/>
      <c r="B23" s="219"/>
      <c r="C23" s="243" t="s">
        <v>203</v>
      </c>
      <c r="D23" s="222"/>
      <c r="E23" s="223">
        <v>1.44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1"/>
      <c r="AA23" s="211"/>
      <c r="AB23" s="211"/>
      <c r="AC23" s="211"/>
      <c r="AD23" s="211"/>
      <c r="AE23" s="211"/>
      <c r="AF23" s="211"/>
      <c r="AG23" s="211" t="s">
        <v>147</v>
      </c>
      <c r="AH23" s="211">
        <v>0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3" x14ac:dyDescent="0.2">
      <c r="A24" s="218"/>
      <c r="B24" s="219"/>
      <c r="C24" s="243" t="s">
        <v>204</v>
      </c>
      <c r="D24" s="222"/>
      <c r="E24" s="223">
        <v>2.58</v>
      </c>
      <c r="F24" s="221"/>
      <c r="G24" s="221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1"/>
      <c r="AA24" s="211"/>
      <c r="AB24" s="211"/>
      <c r="AC24" s="211"/>
      <c r="AD24" s="211"/>
      <c r="AE24" s="211"/>
      <c r="AF24" s="211"/>
      <c r="AG24" s="211" t="s">
        <v>147</v>
      </c>
      <c r="AH24" s="211">
        <v>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3" x14ac:dyDescent="0.2">
      <c r="A25" s="218"/>
      <c r="B25" s="219"/>
      <c r="C25" s="243" t="s">
        <v>205</v>
      </c>
      <c r="D25" s="222"/>
      <c r="E25" s="223">
        <v>4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147</v>
      </c>
      <c r="AH25" s="211">
        <v>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3" x14ac:dyDescent="0.2">
      <c r="A26" s="218"/>
      <c r="B26" s="219"/>
      <c r="C26" s="243" t="s">
        <v>206</v>
      </c>
      <c r="D26" s="222"/>
      <c r="E26" s="223">
        <v>10.8</v>
      </c>
      <c r="F26" s="221"/>
      <c r="G26" s="221"/>
      <c r="H26" s="221"/>
      <c r="I26" s="221"/>
      <c r="J26" s="221"/>
      <c r="K26" s="221"/>
      <c r="L26" s="221"/>
      <c r="M26" s="221"/>
      <c r="N26" s="220"/>
      <c r="O26" s="220"/>
      <c r="P26" s="220"/>
      <c r="Q26" s="220"/>
      <c r="R26" s="221"/>
      <c r="S26" s="221"/>
      <c r="T26" s="221"/>
      <c r="U26" s="221"/>
      <c r="V26" s="221"/>
      <c r="W26" s="221"/>
      <c r="X26" s="221"/>
      <c r="Y26" s="221"/>
      <c r="Z26" s="211"/>
      <c r="AA26" s="211"/>
      <c r="AB26" s="211"/>
      <c r="AC26" s="211"/>
      <c r="AD26" s="211"/>
      <c r="AE26" s="211"/>
      <c r="AF26" s="211"/>
      <c r="AG26" s="211" t="s">
        <v>147</v>
      </c>
      <c r="AH26" s="211">
        <v>0</v>
      </c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">
      <c r="A27" s="218"/>
      <c r="B27" s="219"/>
      <c r="C27" s="244"/>
      <c r="D27" s="239"/>
      <c r="E27" s="239"/>
      <c r="F27" s="239"/>
      <c r="G27" s="239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150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2.5" outlineLevel="1" x14ac:dyDescent="0.2">
      <c r="A28" s="232">
        <v>3</v>
      </c>
      <c r="B28" s="233" t="s">
        <v>207</v>
      </c>
      <c r="C28" s="242" t="s">
        <v>208</v>
      </c>
      <c r="D28" s="234" t="s">
        <v>186</v>
      </c>
      <c r="E28" s="235">
        <v>156.756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0.22500000000000001</v>
      </c>
      <c r="Q28" s="235">
        <f>ROUND(E28*P28,2)</f>
        <v>35.270000000000003</v>
      </c>
      <c r="R28" s="237" t="s">
        <v>187</v>
      </c>
      <c r="S28" s="237" t="s">
        <v>141</v>
      </c>
      <c r="T28" s="238" t="s">
        <v>141</v>
      </c>
      <c r="U28" s="221">
        <v>0.14000000000000001</v>
      </c>
      <c r="V28" s="221">
        <f>ROUND(E28*U28,2)</f>
        <v>21.95</v>
      </c>
      <c r="W28" s="221"/>
      <c r="X28" s="221" t="s">
        <v>188</v>
      </c>
      <c r="Y28" s="221" t="s">
        <v>144</v>
      </c>
      <c r="Z28" s="211"/>
      <c r="AA28" s="211"/>
      <c r="AB28" s="211"/>
      <c r="AC28" s="211"/>
      <c r="AD28" s="211"/>
      <c r="AE28" s="211"/>
      <c r="AF28" s="211"/>
      <c r="AG28" s="211" t="s">
        <v>189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2" x14ac:dyDescent="0.2">
      <c r="A29" s="218"/>
      <c r="B29" s="219"/>
      <c r="C29" s="251" t="s">
        <v>190</v>
      </c>
      <c r="D29" s="249"/>
      <c r="E29" s="249"/>
      <c r="F29" s="249"/>
      <c r="G29" s="249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1"/>
      <c r="AA29" s="211"/>
      <c r="AB29" s="211"/>
      <c r="AC29" s="211"/>
      <c r="AD29" s="211"/>
      <c r="AE29" s="211"/>
      <c r="AF29" s="211"/>
      <c r="AG29" s="211" t="s">
        <v>191</v>
      </c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2" x14ac:dyDescent="0.2">
      <c r="A30" s="218"/>
      <c r="B30" s="219"/>
      <c r="C30" s="243" t="s">
        <v>209</v>
      </c>
      <c r="D30" s="222"/>
      <c r="E30" s="223">
        <v>103.1</v>
      </c>
      <c r="F30" s="221"/>
      <c r="G30" s="221"/>
      <c r="H30" s="221"/>
      <c r="I30" s="221"/>
      <c r="J30" s="221"/>
      <c r="K30" s="221"/>
      <c r="L30" s="221"/>
      <c r="M30" s="221"/>
      <c r="N30" s="220"/>
      <c r="O30" s="220"/>
      <c r="P30" s="220"/>
      <c r="Q30" s="220"/>
      <c r="R30" s="221"/>
      <c r="S30" s="221"/>
      <c r="T30" s="221"/>
      <c r="U30" s="221"/>
      <c r="V30" s="221"/>
      <c r="W30" s="221"/>
      <c r="X30" s="221"/>
      <c r="Y30" s="221"/>
      <c r="Z30" s="211"/>
      <c r="AA30" s="211"/>
      <c r="AB30" s="211"/>
      <c r="AC30" s="211"/>
      <c r="AD30" s="211"/>
      <c r="AE30" s="211"/>
      <c r="AF30" s="211"/>
      <c r="AG30" s="211" t="s">
        <v>147</v>
      </c>
      <c r="AH30" s="211">
        <v>0</v>
      </c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3" x14ac:dyDescent="0.2">
      <c r="A31" s="218"/>
      <c r="B31" s="219"/>
      <c r="C31" s="243" t="s">
        <v>210</v>
      </c>
      <c r="D31" s="222"/>
      <c r="E31" s="223">
        <v>0.9</v>
      </c>
      <c r="F31" s="221"/>
      <c r="G31" s="221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147</v>
      </c>
      <c r="AH31" s="211">
        <v>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3" x14ac:dyDescent="0.2">
      <c r="A32" s="218"/>
      <c r="B32" s="219"/>
      <c r="C32" s="243" t="s">
        <v>211</v>
      </c>
      <c r="D32" s="222"/>
      <c r="E32" s="223">
        <v>1.38</v>
      </c>
      <c r="F32" s="221"/>
      <c r="G32" s="221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1"/>
      <c r="AA32" s="211"/>
      <c r="AB32" s="211"/>
      <c r="AC32" s="211"/>
      <c r="AD32" s="211"/>
      <c r="AE32" s="211"/>
      <c r="AF32" s="211"/>
      <c r="AG32" s="211" t="s">
        <v>147</v>
      </c>
      <c r="AH32" s="211">
        <v>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3" x14ac:dyDescent="0.2">
      <c r="A33" s="218"/>
      <c r="B33" s="219"/>
      <c r="C33" s="243" t="s">
        <v>212</v>
      </c>
      <c r="D33" s="222"/>
      <c r="E33" s="223">
        <v>0.7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1"/>
      <c r="AA33" s="211"/>
      <c r="AB33" s="211"/>
      <c r="AC33" s="211"/>
      <c r="AD33" s="211"/>
      <c r="AE33" s="211"/>
      <c r="AF33" s="211"/>
      <c r="AG33" s="211" t="s">
        <v>147</v>
      </c>
      <c r="AH33" s="211">
        <v>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3" x14ac:dyDescent="0.2">
      <c r="A34" s="218"/>
      <c r="B34" s="219"/>
      <c r="C34" s="243" t="s">
        <v>213</v>
      </c>
      <c r="D34" s="222"/>
      <c r="E34" s="223">
        <v>0.78</v>
      </c>
      <c r="F34" s="221"/>
      <c r="G34" s="221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1"/>
      <c r="AA34" s="211"/>
      <c r="AB34" s="211"/>
      <c r="AC34" s="211"/>
      <c r="AD34" s="211"/>
      <c r="AE34" s="211"/>
      <c r="AF34" s="211"/>
      <c r="AG34" s="211" t="s">
        <v>147</v>
      </c>
      <c r="AH34" s="211">
        <v>0</v>
      </c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3" x14ac:dyDescent="0.2">
      <c r="A35" s="218"/>
      <c r="B35" s="219"/>
      <c r="C35" s="243" t="s">
        <v>214</v>
      </c>
      <c r="D35" s="222"/>
      <c r="E35" s="223">
        <v>2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1"/>
      <c r="AA35" s="211"/>
      <c r="AB35" s="211"/>
      <c r="AC35" s="211"/>
      <c r="AD35" s="211"/>
      <c r="AE35" s="211"/>
      <c r="AF35" s="211"/>
      <c r="AG35" s="211" t="s">
        <v>147</v>
      </c>
      <c r="AH35" s="211">
        <v>0</v>
      </c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3" x14ac:dyDescent="0.2">
      <c r="A36" s="218"/>
      <c r="B36" s="219"/>
      <c r="C36" s="243" t="s">
        <v>215</v>
      </c>
      <c r="D36" s="222"/>
      <c r="E36" s="223">
        <v>2.2799999999999998</v>
      </c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1"/>
      <c r="AA36" s="211"/>
      <c r="AB36" s="211"/>
      <c r="AC36" s="211"/>
      <c r="AD36" s="211"/>
      <c r="AE36" s="211"/>
      <c r="AF36" s="211"/>
      <c r="AG36" s="211" t="s">
        <v>147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3" x14ac:dyDescent="0.2">
      <c r="A37" s="218"/>
      <c r="B37" s="219"/>
      <c r="C37" s="243" t="s">
        <v>216</v>
      </c>
      <c r="D37" s="222"/>
      <c r="E37" s="223">
        <v>0.62</v>
      </c>
      <c r="F37" s="221"/>
      <c r="G37" s="221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1"/>
      <c r="AA37" s="211"/>
      <c r="AB37" s="211"/>
      <c r="AC37" s="211"/>
      <c r="AD37" s="211"/>
      <c r="AE37" s="211"/>
      <c r="AF37" s="211"/>
      <c r="AG37" s="211" t="s">
        <v>147</v>
      </c>
      <c r="AH37" s="211">
        <v>0</v>
      </c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3" x14ac:dyDescent="0.2">
      <c r="A38" s="218"/>
      <c r="B38" s="219"/>
      <c r="C38" s="243" t="s">
        <v>217</v>
      </c>
      <c r="D38" s="222"/>
      <c r="E38" s="223">
        <v>0.66</v>
      </c>
      <c r="F38" s="221"/>
      <c r="G38" s="221"/>
      <c r="H38" s="221"/>
      <c r="I38" s="221"/>
      <c r="J38" s="221"/>
      <c r="K38" s="221"/>
      <c r="L38" s="221"/>
      <c r="M38" s="221"/>
      <c r="N38" s="220"/>
      <c r="O38" s="220"/>
      <c r="P38" s="220"/>
      <c r="Q38" s="220"/>
      <c r="R38" s="221"/>
      <c r="S38" s="221"/>
      <c r="T38" s="221"/>
      <c r="U38" s="221"/>
      <c r="V38" s="221"/>
      <c r="W38" s="221"/>
      <c r="X38" s="221"/>
      <c r="Y38" s="221"/>
      <c r="Z38" s="211"/>
      <c r="AA38" s="211"/>
      <c r="AB38" s="211"/>
      <c r="AC38" s="211"/>
      <c r="AD38" s="211"/>
      <c r="AE38" s="211"/>
      <c r="AF38" s="211"/>
      <c r="AG38" s="211" t="s">
        <v>147</v>
      </c>
      <c r="AH38" s="211">
        <v>0</v>
      </c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3" x14ac:dyDescent="0.2">
      <c r="A39" s="218"/>
      <c r="B39" s="219"/>
      <c r="C39" s="243" t="s">
        <v>218</v>
      </c>
      <c r="D39" s="222"/>
      <c r="E39" s="223">
        <v>2.46</v>
      </c>
      <c r="F39" s="221"/>
      <c r="G39" s="221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1"/>
      <c r="AA39" s="211"/>
      <c r="AB39" s="211"/>
      <c r="AC39" s="211"/>
      <c r="AD39" s="211"/>
      <c r="AE39" s="211"/>
      <c r="AF39" s="211"/>
      <c r="AG39" s="211" t="s">
        <v>147</v>
      </c>
      <c r="AH39" s="211">
        <v>0</v>
      </c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3" x14ac:dyDescent="0.2">
      <c r="A40" s="218"/>
      <c r="B40" s="219"/>
      <c r="C40" s="243" t="s">
        <v>219</v>
      </c>
      <c r="D40" s="222"/>
      <c r="E40" s="223">
        <v>7.1719999999999997</v>
      </c>
      <c r="F40" s="221"/>
      <c r="G40" s="221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1"/>
      <c r="AA40" s="211"/>
      <c r="AB40" s="211"/>
      <c r="AC40" s="211"/>
      <c r="AD40" s="211"/>
      <c r="AE40" s="211"/>
      <c r="AF40" s="211"/>
      <c r="AG40" s="211" t="s">
        <v>147</v>
      </c>
      <c r="AH40" s="211">
        <v>0</v>
      </c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3" x14ac:dyDescent="0.2">
      <c r="A41" s="218"/>
      <c r="B41" s="219"/>
      <c r="C41" s="243" t="s">
        <v>220</v>
      </c>
      <c r="D41" s="222"/>
      <c r="E41" s="223">
        <v>6.0039999999999996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1"/>
      <c r="AA41" s="211"/>
      <c r="AB41" s="211"/>
      <c r="AC41" s="211"/>
      <c r="AD41" s="211"/>
      <c r="AE41" s="211"/>
      <c r="AF41" s="211"/>
      <c r="AG41" s="211" t="s">
        <v>147</v>
      </c>
      <c r="AH41" s="211">
        <v>0</v>
      </c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3" x14ac:dyDescent="0.2">
      <c r="A42" s="218"/>
      <c r="B42" s="219"/>
      <c r="C42" s="243" t="s">
        <v>221</v>
      </c>
      <c r="D42" s="222"/>
      <c r="E42" s="223">
        <v>3.4</v>
      </c>
      <c r="F42" s="221"/>
      <c r="G42" s="221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1"/>
      <c r="AA42" s="211"/>
      <c r="AB42" s="211"/>
      <c r="AC42" s="211"/>
      <c r="AD42" s="211"/>
      <c r="AE42" s="211"/>
      <c r="AF42" s="211"/>
      <c r="AG42" s="211" t="s">
        <v>147</v>
      </c>
      <c r="AH42" s="211">
        <v>0</v>
      </c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3" x14ac:dyDescent="0.2">
      <c r="A43" s="218"/>
      <c r="B43" s="219"/>
      <c r="C43" s="243" t="s">
        <v>222</v>
      </c>
      <c r="D43" s="222"/>
      <c r="E43" s="223">
        <v>1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1"/>
      <c r="AA43" s="211"/>
      <c r="AB43" s="211"/>
      <c r="AC43" s="211"/>
      <c r="AD43" s="211"/>
      <c r="AE43" s="211"/>
      <c r="AF43" s="211"/>
      <c r="AG43" s="211" t="s">
        <v>147</v>
      </c>
      <c r="AH43" s="211">
        <v>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3" x14ac:dyDescent="0.2">
      <c r="A44" s="218"/>
      <c r="B44" s="219"/>
      <c r="C44" s="243" t="s">
        <v>223</v>
      </c>
      <c r="D44" s="222"/>
      <c r="E44" s="223">
        <v>24.3</v>
      </c>
      <c r="F44" s="221"/>
      <c r="G44" s="221"/>
      <c r="H44" s="221"/>
      <c r="I44" s="221"/>
      <c r="J44" s="221"/>
      <c r="K44" s="221"/>
      <c r="L44" s="221"/>
      <c r="M44" s="221"/>
      <c r="N44" s="220"/>
      <c r="O44" s="220"/>
      <c r="P44" s="220"/>
      <c r="Q44" s="220"/>
      <c r="R44" s="221"/>
      <c r="S44" s="221"/>
      <c r="T44" s="221"/>
      <c r="U44" s="221"/>
      <c r="V44" s="221"/>
      <c r="W44" s="221"/>
      <c r="X44" s="221"/>
      <c r="Y44" s="221"/>
      <c r="Z44" s="211"/>
      <c r="AA44" s="211"/>
      <c r="AB44" s="211"/>
      <c r="AC44" s="211"/>
      <c r="AD44" s="211"/>
      <c r="AE44" s="211"/>
      <c r="AF44" s="211"/>
      <c r="AG44" s="211" t="s">
        <v>147</v>
      </c>
      <c r="AH44" s="211">
        <v>0</v>
      </c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2" x14ac:dyDescent="0.2">
      <c r="A45" s="218"/>
      <c r="B45" s="219"/>
      <c r="C45" s="244"/>
      <c r="D45" s="239"/>
      <c r="E45" s="239"/>
      <c r="F45" s="239"/>
      <c r="G45" s="239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1"/>
      <c r="AA45" s="211"/>
      <c r="AB45" s="211"/>
      <c r="AC45" s="211"/>
      <c r="AD45" s="211"/>
      <c r="AE45" s="211"/>
      <c r="AF45" s="211"/>
      <c r="AG45" s="211" t="s">
        <v>150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ht="22.5" outlineLevel="1" x14ac:dyDescent="0.2">
      <c r="A46" s="232">
        <v>4</v>
      </c>
      <c r="B46" s="233" t="s">
        <v>224</v>
      </c>
      <c r="C46" s="242" t="s">
        <v>225</v>
      </c>
      <c r="D46" s="234" t="s">
        <v>186</v>
      </c>
      <c r="E46" s="235">
        <v>409.12</v>
      </c>
      <c r="F46" s="236"/>
      <c r="G46" s="237">
        <f>ROUND(E46*F46,2)</f>
        <v>0</v>
      </c>
      <c r="H46" s="236"/>
      <c r="I46" s="237">
        <f>ROUND(E46*H46,2)</f>
        <v>0</v>
      </c>
      <c r="J46" s="236"/>
      <c r="K46" s="237">
        <f>ROUND(E46*J46,2)</f>
        <v>0</v>
      </c>
      <c r="L46" s="237">
        <v>21</v>
      </c>
      <c r="M46" s="237">
        <f>G46*(1+L46/100)</f>
        <v>0</v>
      </c>
      <c r="N46" s="235">
        <v>0</v>
      </c>
      <c r="O46" s="235">
        <f>ROUND(E46*N46,2)</f>
        <v>0</v>
      </c>
      <c r="P46" s="235">
        <v>0.22</v>
      </c>
      <c r="Q46" s="235">
        <f>ROUND(E46*P46,2)</f>
        <v>90.01</v>
      </c>
      <c r="R46" s="237" t="s">
        <v>187</v>
      </c>
      <c r="S46" s="237" t="s">
        <v>141</v>
      </c>
      <c r="T46" s="238" t="s">
        <v>141</v>
      </c>
      <c r="U46" s="221">
        <v>0.03</v>
      </c>
      <c r="V46" s="221">
        <f>ROUND(E46*U46,2)</f>
        <v>12.27</v>
      </c>
      <c r="W46" s="221"/>
      <c r="X46" s="221" t="s">
        <v>188</v>
      </c>
      <c r="Y46" s="221" t="s">
        <v>144</v>
      </c>
      <c r="Z46" s="211"/>
      <c r="AA46" s="211"/>
      <c r="AB46" s="211"/>
      <c r="AC46" s="211"/>
      <c r="AD46" s="211"/>
      <c r="AE46" s="211"/>
      <c r="AF46" s="211"/>
      <c r="AG46" s="211" t="s">
        <v>189</v>
      </c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2" x14ac:dyDescent="0.2">
      <c r="A47" s="218"/>
      <c r="B47" s="219"/>
      <c r="C47" s="243" t="s">
        <v>226</v>
      </c>
      <c r="D47" s="222"/>
      <c r="E47" s="223">
        <v>407</v>
      </c>
      <c r="F47" s="221"/>
      <c r="G47" s="221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1"/>
      <c r="AA47" s="211"/>
      <c r="AB47" s="211"/>
      <c r="AC47" s="211"/>
      <c r="AD47" s="211"/>
      <c r="AE47" s="211"/>
      <c r="AF47" s="211"/>
      <c r="AG47" s="211" t="s">
        <v>147</v>
      </c>
      <c r="AH47" s="211">
        <v>0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3" x14ac:dyDescent="0.2">
      <c r="A48" s="218"/>
      <c r="B48" s="219"/>
      <c r="C48" s="243" t="s">
        <v>194</v>
      </c>
      <c r="D48" s="222"/>
      <c r="E48" s="223">
        <v>0.8</v>
      </c>
      <c r="F48" s="221"/>
      <c r="G48" s="221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1"/>
      <c r="AA48" s="211"/>
      <c r="AB48" s="211"/>
      <c r="AC48" s="211"/>
      <c r="AD48" s="211"/>
      <c r="AE48" s="211"/>
      <c r="AF48" s="211"/>
      <c r="AG48" s="211" t="s">
        <v>147</v>
      </c>
      <c r="AH48" s="211">
        <v>0</v>
      </c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3" x14ac:dyDescent="0.2">
      <c r="A49" s="218"/>
      <c r="B49" s="219"/>
      <c r="C49" s="243" t="s">
        <v>212</v>
      </c>
      <c r="D49" s="222"/>
      <c r="E49" s="223">
        <v>0.7</v>
      </c>
      <c r="F49" s="221"/>
      <c r="G49" s="221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1"/>
      <c r="AA49" s="211"/>
      <c r="AB49" s="211"/>
      <c r="AC49" s="211"/>
      <c r="AD49" s="211"/>
      <c r="AE49" s="211"/>
      <c r="AF49" s="211"/>
      <c r="AG49" s="211" t="s">
        <v>147</v>
      </c>
      <c r="AH49" s="211">
        <v>0</v>
      </c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3" x14ac:dyDescent="0.2">
      <c r="A50" s="218"/>
      <c r="B50" s="219"/>
      <c r="C50" s="243" t="s">
        <v>216</v>
      </c>
      <c r="D50" s="222"/>
      <c r="E50" s="223">
        <v>0.62</v>
      </c>
      <c r="F50" s="221"/>
      <c r="G50" s="221"/>
      <c r="H50" s="221"/>
      <c r="I50" s="221"/>
      <c r="J50" s="221"/>
      <c r="K50" s="221"/>
      <c r="L50" s="221"/>
      <c r="M50" s="221"/>
      <c r="N50" s="220"/>
      <c r="O50" s="220"/>
      <c r="P50" s="220"/>
      <c r="Q50" s="220"/>
      <c r="R50" s="221"/>
      <c r="S50" s="221"/>
      <c r="T50" s="221"/>
      <c r="U50" s="221"/>
      <c r="V50" s="221"/>
      <c r="W50" s="221"/>
      <c r="X50" s="221"/>
      <c r="Y50" s="221"/>
      <c r="Z50" s="211"/>
      <c r="AA50" s="211"/>
      <c r="AB50" s="211"/>
      <c r="AC50" s="211"/>
      <c r="AD50" s="211"/>
      <c r="AE50" s="211"/>
      <c r="AF50" s="211"/>
      <c r="AG50" s="211" t="s">
        <v>147</v>
      </c>
      <c r="AH50" s="211">
        <v>0</v>
      </c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2" x14ac:dyDescent="0.2">
      <c r="A51" s="218"/>
      <c r="B51" s="219"/>
      <c r="C51" s="244"/>
      <c r="D51" s="239"/>
      <c r="E51" s="239"/>
      <c r="F51" s="239"/>
      <c r="G51" s="239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1"/>
      <c r="AA51" s="211"/>
      <c r="AB51" s="211"/>
      <c r="AC51" s="211"/>
      <c r="AD51" s="211"/>
      <c r="AE51" s="211"/>
      <c r="AF51" s="211"/>
      <c r="AG51" s="211" t="s">
        <v>150</v>
      </c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ht="22.5" outlineLevel="1" x14ac:dyDescent="0.2">
      <c r="A52" s="232">
        <v>5</v>
      </c>
      <c r="B52" s="233" t="s">
        <v>227</v>
      </c>
      <c r="C52" s="242" t="s">
        <v>228</v>
      </c>
      <c r="D52" s="234" t="s">
        <v>186</v>
      </c>
      <c r="E52" s="235">
        <v>1213.4000000000001</v>
      </c>
      <c r="F52" s="236"/>
      <c r="G52" s="237">
        <f>ROUND(E52*F52,2)</f>
        <v>0</v>
      </c>
      <c r="H52" s="236"/>
      <c r="I52" s="237">
        <f>ROUND(E52*H52,2)</f>
        <v>0</v>
      </c>
      <c r="J52" s="236"/>
      <c r="K52" s="237">
        <f>ROUND(E52*J52,2)</f>
        <v>0</v>
      </c>
      <c r="L52" s="237">
        <v>21</v>
      </c>
      <c r="M52" s="237">
        <f>G52*(1+L52/100)</f>
        <v>0</v>
      </c>
      <c r="N52" s="235">
        <v>0</v>
      </c>
      <c r="O52" s="235">
        <f>ROUND(E52*N52,2)</f>
        <v>0</v>
      </c>
      <c r="P52" s="235">
        <v>0.11</v>
      </c>
      <c r="Q52" s="235">
        <f>ROUND(E52*P52,2)</f>
        <v>133.47</v>
      </c>
      <c r="R52" s="237" t="s">
        <v>187</v>
      </c>
      <c r="S52" s="237" t="s">
        <v>141</v>
      </c>
      <c r="T52" s="238" t="s">
        <v>141</v>
      </c>
      <c r="U52" s="221">
        <v>0.03</v>
      </c>
      <c r="V52" s="221">
        <f>ROUND(E52*U52,2)</f>
        <v>36.4</v>
      </c>
      <c r="W52" s="221"/>
      <c r="X52" s="221" t="s">
        <v>188</v>
      </c>
      <c r="Y52" s="221" t="s">
        <v>144</v>
      </c>
      <c r="Z52" s="211"/>
      <c r="AA52" s="211"/>
      <c r="AB52" s="211"/>
      <c r="AC52" s="211"/>
      <c r="AD52" s="211"/>
      <c r="AE52" s="211"/>
      <c r="AF52" s="211"/>
      <c r="AG52" s="211" t="s">
        <v>189</v>
      </c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2" x14ac:dyDescent="0.2">
      <c r="A53" s="218"/>
      <c r="B53" s="219"/>
      <c r="C53" s="243" t="s">
        <v>229</v>
      </c>
      <c r="D53" s="222"/>
      <c r="E53" s="223">
        <v>1213.4000000000001</v>
      </c>
      <c r="F53" s="221"/>
      <c r="G53" s="221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1"/>
      <c r="AA53" s="211"/>
      <c r="AB53" s="211"/>
      <c r="AC53" s="211"/>
      <c r="AD53" s="211"/>
      <c r="AE53" s="211"/>
      <c r="AF53" s="211"/>
      <c r="AG53" s="211" t="s">
        <v>147</v>
      </c>
      <c r="AH53" s="211">
        <v>0</v>
      </c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2" x14ac:dyDescent="0.2">
      <c r="A54" s="218"/>
      <c r="B54" s="219"/>
      <c r="C54" s="244"/>
      <c r="D54" s="239"/>
      <c r="E54" s="239"/>
      <c r="F54" s="239"/>
      <c r="G54" s="239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1"/>
      <c r="AA54" s="211"/>
      <c r="AB54" s="211"/>
      <c r="AC54" s="211"/>
      <c r="AD54" s="211"/>
      <c r="AE54" s="211"/>
      <c r="AF54" s="211"/>
      <c r="AG54" s="211" t="s">
        <v>150</v>
      </c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ht="22.5" outlineLevel="1" x14ac:dyDescent="0.2">
      <c r="A55" s="232">
        <v>6</v>
      </c>
      <c r="B55" s="233" t="s">
        <v>230</v>
      </c>
      <c r="C55" s="242" t="s">
        <v>231</v>
      </c>
      <c r="D55" s="234" t="s">
        <v>186</v>
      </c>
      <c r="E55" s="235">
        <v>68.2</v>
      </c>
      <c r="F55" s="236"/>
      <c r="G55" s="237">
        <f>ROUND(E55*F55,2)</f>
        <v>0</v>
      </c>
      <c r="H55" s="236"/>
      <c r="I55" s="237">
        <f>ROUND(E55*H55,2)</f>
        <v>0</v>
      </c>
      <c r="J55" s="236"/>
      <c r="K55" s="237">
        <f>ROUND(E55*J55,2)</f>
        <v>0</v>
      </c>
      <c r="L55" s="237">
        <v>21</v>
      </c>
      <c r="M55" s="237">
        <f>G55*(1+L55/100)</f>
        <v>0</v>
      </c>
      <c r="N55" s="235">
        <v>0</v>
      </c>
      <c r="O55" s="235">
        <f>ROUND(E55*N55,2)</f>
        <v>0</v>
      </c>
      <c r="P55" s="235">
        <v>0.22</v>
      </c>
      <c r="Q55" s="235">
        <f>ROUND(E55*P55,2)</f>
        <v>15</v>
      </c>
      <c r="R55" s="237" t="s">
        <v>187</v>
      </c>
      <c r="S55" s="237" t="s">
        <v>141</v>
      </c>
      <c r="T55" s="238" t="s">
        <v>141</v>
      </c>
      <c r="U55" s="221">
        <v>0.05</v>
      </c>
      <c r="V55" s="221">
        <f>ROUND(E55*U55,2)</f>
        <v>3.41</v>
      </c>
      <c r="W55" s="221"/>
      <c r="X55" s="221" t="s">
        <v>188</v>
      </c>
      <c r="Y55" s="221" t="s">
        <v>144</v>
      </c>
      <c r="Z55" s="211"/>
      <c r="AA55" s="211"/>
      <c r="AB55" s="211"/>
      <c r="AC55" s="211"/>
      <c r="AD55" s="211"/>
      <c r="AE55" s="211"/>
      <c r="AF55" s="211"/>
      <c r="AG55" s="211" t="s">
        <v>189</v>
      </c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2" x14ac:dyDescent="0.2">
      <c r="A56" s="218"/>
      <c r="B56" s="219"/>
      <c r="C56" s="243" t="s">
        <v>232</v>
      </c>
      <c r="D56" s="222"/>
      <c r="E56" s="223">
        <v>68.2</v>
      </c>
      <c r="F56" s="221"/>
      <c r="G56" s="221"/>
      <c r="H56" s="221"/>
      <c r="I56" s="221"/>
      <c r="J56" s="221"/>
      <c r="K56" s="221"/>
      <c r="L56" s="221"/>
      <c r="M56" s="221"/>
      <c r="N56" s="220"/>
      <c r="O56" s="220"/>
      <c r="P56" s="220"/>
      <c r="Q56" s="220"/>
      <c r="R56" s="221"/>
      <c r="S56" s="221"/>
      <c r="T56" s="221"/>
      <c r="U56" s="221"/>
      <c r="V56" s="221"/>
      <c r="W56" s="221"/>
      <c r="X56" s="221"/>
      <c r="Y56" s="221"/>
      <c r="Z56" s="211"/>
      <c r="AA56" s="211"/>
      <c r="AB56" s="211"/>
      <c r="AC56" s="211"/>
      <c r="AD56" s="211"/>
      <c r="AE56" s="211"/>
      <c r="AF56" s="211"/>
      <c r="AG56" s="211" t="s">
        <v>147</v>
      </c>
      <c r="AH56" s="211">
        <v>0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2" x14ac:dyDescent="0.2">
      <c r="A57" s="218"/>
      <c r="B57" s="219"/>
      <c r="C57" s="244"/>
      <c r="D57" s="239"/>
      <c r="E57" s="239"/>
      <c r="F57" s="239"/>
      <c r="G57" s="239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1"/>
      <c r="AA57" s="211"/>
      <c r="AB57" s="211"/>
      <c r="AC57" s="211"/>
      <c r="AD57" s="211"/>
      <c r="AE57" s="211"/>
      <c r="AF57" s="211"/>
      <c r="AG57" s="211" t="s">
        <v>150</v>
      </c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ht="22.5" outlineLevel="1" x14ac:dyDescent="0.2">
      <c r="A58" s="232">
        <v>7</v>
      </c>
      <c r="B58" s="233" t="s">
        <v>233</v>
      </c>
      <c r="C58" s="242" t="s">
        <v>234</v>
      </c>
      <c r="D58" s="234" t="s">
        <v>186</v>
      </c>
      <c r="E58" s="235">
        <v>4.5999999999999996</v>
      </c>
      <c r="F58" s="236"/>
      <c r="G58" s="237">
        <f>ROUND(E58*F58,2)</f>
        <v>0</v>
      </c>
      <c r="H58" s="236"/>
      <c r="I58" s="237">
        <f>ROUND(E58*H58,2)</f>
        <v>0</v>
      </c>
      <c r="J58" s="236"/>
      <c r="K58" s="237">
        <f>ROUND(E58*J58,2)</f>
        <v>0</v>
      </c>
      <c r="L58" s="237">
        <v>21</v>
      </c>
      <c r="M58" s="237">
        <f>G58*(1+L58/100)</f>
        <v>0</v>
      </c>
      <c r="N58" s="235">
        <v>0</v>
      </c>
      <c r="O58" s="235">
        <f>ROUND(E58*N58,2)</f>
        <v>0</v>
      </c>
      <c r="P58" s="235">
        <v>0.33</v>
      </c>
      <c r="Q58" s="235">
        <f>ROUND(E58*P58,2)</f>
        <v>1.52</v>
      </c>
      <c r="R58" s="237" t="s">
        <v>187</v>
      </c>
      <c r="S58" s="237" t="s">
        <v>141</v>
      </c>
      <c r="T58" s="238" t="s">
        <v>141</v>
      </c>
      <c r="U58" s="221">
        <v>0.06</v>
      </c>
      <c r="V58" s="221">
        <f>ROUND(E58*U58,2)</f>
        <v>0.28000000000000003</v>
      </c>
      <c r="W58" s="221"/>
      <c r="X58" s="221" t="s">
        <v>188</v>
      </c>
      <c r="Y58" s="221" t="s">
        <v>144</v>
      </c>
      <c r="Z58" s="211"/>
      <c r="AA58" s="211"/>
      <c r="AB58" s="211"/>
      <c r="AC58" s="211"/>
      <c r="AD58" s="211"/>
      <c r="AE58" s="211"/>
      <c r="AF58" s="211"/>
      <c r="AG58" s="211" t="s">
        <v>189</v>
      </c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2" x14ac:dyDescent="0.2">
      <c r="A59" s="218"/>
      <c r="B59" s="219"/>
      <c r="C59" s="243" t="s">
        <v>214</v>
      </c>
      <c r="D59" s="222"/>
      <c r="E59" s="223">
        <v>2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1"/>
      <c r="AA59" s="211"/>
      <c r="AB59" s="211"/>
      <c r="AC59" s="211"/>
      <c r="AD59" s="211"/>
      <c r="AE59" s="211"/>
      <c r="AF59" s="211"/>
      <c r="AG59" s="211" t="s">
        <v>147</v>
      </c>
      <c r="AH59" s="211">
        <v>0</v>
      </c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3" x14ac:dyDescent="0.2">
      <c r="A60" s="218"/>
      <c r="B60" s="219"/>
      <c r="C60" s="243" t="s">
        <v>235</v>
      </c>
      <c r="D60" s="222"/>
      <c r="E60" s="223">
        <v>2.6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1"/>
      <c r="AA60" s="211"/>
      <c r="AB60" s="211"/>
      <c r="AC60" s="211"/>
      <c r="AD60" s="211"/>
      <c r="AE60" s="211"/>
      <c r="AF60" s="211"/>
      <c r="AG60" s="211" t="s">
        <v>147</v>
      </c>
      <c r="AH60" s="211">
        <v>0</v>
      </c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2" x14ac:dyDescent="0.2">
      <c r="A61" s="218"/>
      <c r="B61" s="219"/>
      <c r="C61" s="244"/>
      <c r="D61" s="239"/>
      <c r="E61" s="239"/>
      <c r="F61" s="239"/>
      <c r="G61" s="239"/>
      <c r="H61" s="221"/>
      <c r="I61" s="221"/>
      <c r="J61" s="221"/>
      <c r="K61" s="221"/>
      <c r="L61" s="221"/>
      <c r="M61" s="221"/>
      <c r="N61" s="220"/>
      <c r="O61" s="220"/>
      <c r="P61" s="220"/>
      <c r="Q61" s="220"/>
      <c r="R61" s="221"/>
      <c r="S61" s="221"/>
      <c r="T61" s="221"/>
      <c r="U61" s="221"/>
      <c r="V61" s="221"/>
      <c r="W61" s="221"/>
      <c r="X61" s="221"/>
      <c r="Y61" s="221"/>
      <c r="Z61" s="211"/>
      <c r="AA61" s="211"/>
      <c r="AB61" s="211"/>
      <c r="AC61" s="211"/>
      <c r="AD61" s="211"/>
      <c r="AE61" s="211"/>
      <c r="AF61" s="211"/>
      <c r="AG61" s="211" t="s">
        <v>150</v>
      </c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ht="22.5" outlineLevel="1" x14ac:dyDescent="0.2">
      <c r="A62" s="232">
        <v>8</v>
      </c>
      <c r="B62" s="233" t="s">
        <v>236</v>
      </c>
      <c r="C62" s="242" t="s">
        <v>237</v>
      </c>
      <c r="D62" s="234" t="s">
        <v>186</v>
      </c>
      <c r="E62" s="235">
        <v>1.1000000000000001</v>
      </c>
      <c r="F62" s="236"/>
      <c r="G62" s="237">
        <f>ROUND(E62*F62,2)</f>
        <v>0</v>
      </c>
      <c r="H62" s="236"/>
      <c r="I62" s="237">
        <f>ROUND(E62*H62,2)</f>
        <v>0</v>
      </c>
      <c r="J62" s="236"/>
      <c r="K62" s="237">
        <f>ROUND(E62*J62,2)</f>
        <v>0</v>
      </c>
      <c r="L62" s="237">
        <v>21</v>
      </c>
      <c r="M62" s="237">
        <f>G62*(1+L62/100)</f>
        <v>0</v>
      </c>
      <c r="N62" s="235">
        <v>0</v>
      </c>
      <c r="O62" s="235">
        <f>ROUND(E62*N62,2)</f>
        <v>0</v>
      </c>
      <c r="P62" s="235">
        <v>0.11</v>
      </c>
      <c r="Q62" s="235">
        <f>ROUND(E62*P62,2)</f>
        <v>0.12</v>
      </c>
      <c r="R62" s="237" t="s">
        <v>187</v>
      </c>
      <c r="S62" s="237" t="s">
        <v>141</v>
      </c>
      <c r="T62" s="238" t="s">
        <v>141</v>
      </c>
      <c r="U62" s="221">
        <v>0.2</v>
      </c>
      <c r="V62" s="221">
        <f>ROUND(E62*U62,2)</f>
        <v>0.22</v>
      </c>
      <c r="W62" s="221"/>
      <c r="X62" s="221" t="s">
        <v>188</v>
      </c>
      <c r="Y62" s="221" t="s">
        <v>144</v>
      </c>
      <c r="Z62" s="211"/>
      <c r="AA62" s="211"/>
      <c r="AB62" s="211"/>
      <c r="AC62" s="211"/>
      <c r="AD62" s="211"/>
      <c r="AE62" s="211"/>
      <c r="AF62" s="211"/>
      <c r="AG62" s="211" t="s">
        <v>189</v>
      </c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2" x14ac:dyDescent="0.2">
      <c r="A63" s="218"/>
      <c r="B63" s="219"/>
      <c r="C63" s="243" t="s">
        <v>238</v>
      </c>
      <c r="D63" s="222"/>
      <c r="E63" s="223">
        <v>1.1000000000000001</v>
      </c>
      <c r="F63" s="221"/>
      <c r="G63" s="221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1"/>
      <c r="AA63" s="211"/>
      <c r="AB63" s="211"/>
      <c r="AC63" s="211"/>
      <c r="AD63" s="211"/>
      <c r="AE63" s="211"/>
      <c r="AF63" s="211"/>
      <c r="AG63" s="211" t="s">
        <v>147</v>
      </c>
      <c r="AH63" s="211">
        <v>0</v>
      </c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2" x14ac:dyDescent="0.2">
      <c r="A64" s="218"/>
      <c r="B64" s="219"/>
      <c r="C64" s="244"/>
      <c r="D64" s="239"/>
      <c r="E64" s="239"/>
      <c r="F64" s="239"/>
      <c r="G64" s="239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1"/>
      <c r="AA64" s="211"/>
      <c r="AB64" s="211"/>
      <c r="AC64" s="211"/>
      <c r="AD64" s="211"/>
      <c r="AE64" s="211"/>
      <c r="AF64" s="211"/>
      <c r="AG64" s="211" t="s">
        <v>150</v>
      </c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ht="22.5" outlineLevel="1" x14ac:dyDescent="0.2">
      <c r="A65" s="232">
        <v>9</v>
      </c>
      <c r="B65" s="233" t="s">
        <v>239</v>
      </c>
      <c r="C65" s="242" t="s">
        <v>240</v>
      </c>
      <c r="D65" s="234" t="s">
        <v>186</v>
      </c>
      <c r="E65" s="235">
        <v>38.46</v>
      </c>
      <c r="F65" s="236"/>
      <c r="G65" s="237">
        <f>ROUND(E65*F65,2)</f>
        <v>0</v>
      </c>
      <c r="H65" s="236"/>
      <c r="I65" s="237">
        <f>ROUND(E65*H65,2)</f>
        <v>0</v>
      </c>
      <c r="J65" s="236"/>
      <c r="K65" s="237">
        <f>ROUND(E65*J65,2)</f>
        <v>0</v>
      </c>
      <c r="L65" s="237">
        <v>21</v>
      </c>
      <c r="M65" s="237">
        <f>G65*(1+L65/100)</f>
        <v>0</v>
      </c>
      <c r="N65" s="235">
        <v>0</v>
      </c>
      <c r="O65" s="235">
        <f>ROUND(E65*N65,2)</f>
        <v>0</v>
      </c>
      <c r="P65" s="235">
        <v>0.36</v>
      </c>
      <c r="Q65" s="235">
        <f>ROUND(E65*P65,2)</f>
        <v>13.85</v>
      </c>
      <c r="R65" s="237" t="s">
        <v>187</v>
      </c>
      <c r="S65" s="237" t="s">
        <v>141</v>
      </c>
      <c r="T65" s="238" t="s">
        <v>141</v>
      </c>
      <c r="U65" s="221">
        <v>1.23</v>
      </c>
      <c r="V65" s="221">
        <f>ROUND(E65*U65,2)</f>
        <v>47.31</v>
      </c>
      <c r="W65" s="221"/>
      <c r="X65" s="221" t="s">
        <v>188</v>
      </c>
      <c r="Y65" s="221" t="s">
        <v>144</v>
      </c>
      <c r="Z65" s="211"/>
      <c r="AA65" s="211"/>
      <c r="AB65" s="211"/>
      <c r="AC65" s="211"/>
      <c r="AD65" s="211"/>
      <c r="AE65" s="211"/>
      <c r="AF65" s="211"/>
      <c r="AG65" s="211" t="s">
        <v>189</v>
      </c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2" x14ac:dyDescent="0.2">
      <c r="A66" s="218"/>
      <c r="B66" s="219"/>
      <c r="C66" s="243" t="s">
        <v>241</v>
      </c>
      <c r="D66" s="222"/>
      <c r="E66" s="223">
        <v>35.1</v>
      </c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1"/>
      <c r="AA66" s="211"/>
      <c r="AB66" s="211"/>
      <c r="AC66" s="211"/>
      <c r="AD66" s="211"/>
      <c r="AE66" s="211"/>
      <c r="AF66" s="211"/>
      <c r="AG66" s="211" t="s">
        <v>147</v>
      </c>
      <c r="AH66" s="211">
        <v>0</v>
      </c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3" x14ac:dyDescent="0.2">
      <c r="A67" s="218"/>
      <c r="B67" s="219"/>
      <c r="C67" s="243" t="s">
        <v>242</v>
      </c>
      <c r="D67" s="222"/>
      <c r="E67" s="223">
        <v>3.36</v>
      </c>
      <c r="F67" s="221"/>
      <c r="G67" s="221"/>
      <c r="H67" s="221"/>
      <c r="I67" s="221"/>
      <c r="J67" s="221"/>
      <c r="K67" s="221"/>
      <c r="L67" s="221"/>
      <c r="M67" s="221"/>
      <c r="N67" s="220"/>
      <c r="O67" s="220"/>
      <c r="P67" s="220"/>
      <c r="Q67" s="220"/>
      <c r="R67" s="221"/>
      <c r="S67" s="221"/>
      <c r="T67" s="221"/>
      <c r="U67" s="221"/>
      <c r="V67" s="221"/>
      <c r="W67" s="221"/>
      <c r="X67" s="221"/>
      <c r="Y67" s="221"/>
      <c r="Z67" s="211"/>
      <c r="AA67" s="211"/>
      <c r="AB67" s="211"/>
      <c r="AC67" s="211"/>
      <c r="AD67" s="211"/>
      <c r="AE67" s="211"/>
      <c r="AF67" s="211"/>
      <c r="AG67" s="211" t="s">
        <v>147</v>
      </c>
      <c r="AH67" s="211">
        <v>0</v>
      </c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2" x14ac:dyDescent="0.2">
      <c r="A68" s="218"/>
      <c r="B68" s="219"/>
      <c r="C68" s="244"/>
      <c r="D68" s="239"/>
      <c r="E68" s="239"/>
      <c r="F68" s="239"/>
      <c r="G68" s="239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1"/>
      <c r="AA68" s="211"/>
      <c r="AB68" s="211"/>
      <c r="AC68" s="211"/>
      <c r="AD68" s="211"/>
      <c r="AE68" s="211"/>
      <c r="AF68" s="211"/>
      <c r="AG68" s="211" t="s">
        <v>150</v>
      </c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ht="33.75" outlineLevel="1" x14ac:dyDescent="0.2">
      <c r="A69" s="232">
        <v>10</v>
      </c>
      <c r="B69" s="233" t="s">
        <v>243</v>
      </c>
      <c r="C69" s="242" t="s">
        <v>244</v>
      </c>
      <c r="D69" s="234" t="s">
        <v>186</v>
      </c>
      <c r="E69" s="235">
        <v>1213.4000000000001</v>
      </c>
      <c r="F69" s="236"/>
      <c r="G69" s="237">
        <f>ROUND(E69*F69,2)</f>
        <v>0</v>
      </c>
      <c r="H69" s="236"/>
      <c r="I69" s="237">
        <f>ROUND(E69*H69,2)</f>
        <v>0</v>
      </c>
      <c r="J69" s="236"/>
      <c r="K69" s="237">
        <f>ROUND(E69*J69,2)</f>
        <v>0</v>
      </c>
      <c r="L69" s="237">
        <v>21</v>
      </c>
      <c r="M69" s="237">
        <f>G69*(1+L69/100)</f>
        <v>0</v>
      </c>
      <c r="N69" s="235">
        <v>0</v>
      </c>
      <c r="O69" s="235">
        <f>ROUND(E69*N69,2)</f>
        <v>0</v>
      </c>
      <c r="P69" s="235">
        <v>0.22</v>
      </c>
      <c r="Q69" s="235">
        <f>ROUND(E69*P69,2)</f>
        <v>266.95</v>
      </c>
      <c r="R69" s="237" t="s">
        <v>187</v>
      </c>
      <c r="S69" s="237" t="s">
        <v>141</v>
      </c>
      <c r="T69" s="238" t="s">
        <v>141</v>
      </c>
      <c r="U69" s="221">
        <v>7.0000000000000007E-2</v>
      </c>
      <c r="V69" s="221">
        <f>ROUND(E69*U69,2)</f>
        <v>84.94</v>
      </c>
      <c r="W69" s="221"/>
      <c r="X69" s="221" t="s">
        <v>188</v>
      </c>
      <c r="Y69" s="221" t="s">
        <v>144</v>
      </c>
      <c r="Z69" s="211"/>
      <c r="AA69" s="211"/>
      <c r="AB69" s="211"/>
      <c r="AC69" s="211"/>
      <c r="AD69" s="211"/>
      <c r="AE69" s="211"/>
      <c r="AF69" s="211"/>
      <c r="AG69" s="211" t="s">
        <v>189</v>
      </c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ht="22.5" outlineLevel="2" x14ac:dyDescent="0.2">
      <c r="A70" s="218"/>
      <c r="B70" s="219"/>
      <c r="C70" s="251" t="s">
        <v>245</v>
      </c>
      <c r="D70" s="249"/>
      <c r="E70" s="249"/>
      <c r="F70" s="249"/>
      <c r="G70" s="249"/>
      <c r="H70" s="221"/>
      <c r="I70" s="221"/>
      <c r="J70" s="221"/>
      <c r="K70" s="221"/>
      <c r="L70" s="221"/>
      <c r="M70" s="221"/>
      <c r="N70" s="220"/>
      <c r="O70" s="220"/>
      <c r="P70" s="220"/>
      <c r="Q70" s="220"/>
      <c r="R70" s="221"/>
      <c r="S70" s="221"/>
      <c r="T70" s="221"/>
      <c r="U70" s="221"/>
      <c r="V70" s="221"/>
      <c r="W70" s="221"/>
      <c r="X70" s="221"/>
      <c r="Y70" s="221"/>
      <c r="Z70" s="211"/>
      <c r="AA70" s="211"/>
      <c r="AB70" s="211"/>
      <c r="AC70" s="211"/>
      <c r="AD70" s="211"/>
      <c r="AE70" s="211"/>
      <c r="AF70" s="211"/>
      <c r="AG70" s="211" t="s">
        <v>191</v>
      </c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50" t="str">
        <f>C70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70" s="211"/>
      <c r="BC70" s="211"/>
      <c r="BD70" s="211"/>
      <c r="BE70" s="211"/>
      <c r="BF70" s="211"/>
      <c r="BG70" s="211"/>
      <c r="BH70" s="211"/>
    </row>
    <row r="71" spans="1:60" outlineLevel="2" x14ac:dyDescent="0.2">
      <c r="A71" s="218"/>
      <c r="B71" s="219"/>
      <c r="C71" s="243" t="s">
        <v>246</v>
      </c>
      <c r="D71" s="222"/>
      <c r="E71" s="223">
        <v>1213.4000000000001</v>
      </c>
      <c r="F71" s="221"/>
      <c r="G71" s="221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1"/>
      <c r="AA71" s="211"/>
      <c r="AB71" s="211"/>
      <c r="AC71" s="211"/>
      <c r="AD71" s="211"/>
      <c r="AE71" s="211"/>
      <c r="AF71" s="211"/>
      <c r="AG71" s="211" t="s">
        <v>147</v>
      </c>
      <c r="AH71" s="211">
        <v>0</v>
      </c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2" x14ac:dyDescent="0.2">
      <c r="A72" s="218"/>
      <c r="B72" s="219"/>
      <c r="C72" s="244"/>
      <c r="D72" s="239"/>
      <c r="E72" s="239"/>
      <c r="F72" s="239"/>
      <c r="G72" s="239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1"/>
      <c r="AA72" s="211"/>
      <c r="AB72" s="211"/>
      <c r="AC72" s="211"/>
      <c r="AD72" s="211"/>
      <c r="AE72" s="211"/>
      <c r="AF72" s="211"/>
      <c r="AG72" s="211" t="s">
        <v>150</v>
      </c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32">
        <v>11</v>
      </c>
      <c r="B73" s="233" t="s">
        <v>247</v>
      </c>
      <c r="C73" s="242" t="s">
        <v>248</v>
      </c>
      <c r="D73" s="234" t="s">
        <v>249</v>
      </c>
      <c r="E73" s="235">
        <v>519.9</v>
      </c>
      <c r="F73" s="236"/>
      <c r="G73" s="237">
        <f>ROUND(E73*F73,2)</f>
        <v>0</v>
      </c>
      <c r="H73" s="236"/>
      <c r="I73" s="237">
        <f>ROUND(E73*H73,2)</f>
        <v>0</v>
      </c>
      <c r="J73" s="236"/>
      <c r="K73" s="237">
        <f>ROUND(E73*J73,2)</f>
        <v>0</v>
      </c>
      <c r="L73" s="237">
        <v>21</v>
      </c>
      <c r="M73" s="237">
        <f>G73*(1+L73/100)</f>
        <v>0</v>
      </c>
      <c r="N73" s="235">
        <v>0</v>
      </c>
      <c r="O73" s="235">
        <f>ROUND(E73*N73,2)</f>
        <v>0</v>
      </c>
      <c r="P73" s="235">
        <v>0.27</v>
      </c>
      <c r="Q73" s="235">
        <f>ROUND(E73*P73,2)</f>
        <v>140.37</v>
      </c>
      <c r="R73" s="237" t="s">
        <v>187</v>
      </c>
      <c r="S73" s="237" t="s">
        <v>141</v>
      </c>
      <c r="T73" s="238" t="s">
        <v>141</v>
      </c>
      <c r="U73" s="221">
        <v>0.12</v>
      </c>
      <c r="V73" s="221">
        <f>ROUND(E73*U73,2)</f>
        <v>62.39</v>
      </c>
      <c r="W73" s="221"/>
      <c r="X73" s="221" t="s">
        <v>188</v>
      </c>
      <c r="Y73" s="221" t="s">
        <v>144</v>
      </c>
      <c r="Z73" s="211"/>
      <c r="AA73" s="211"/>
      <c r="AB73" s="211"/>
      <c r="AC73" s="211"/>
      <c r="AD73" s="211"/>
      <c r="AE73" s="211"/>
      <c r="AF73" s="211"/>
      <c r="AG73" s="211" t="s">
        <v>189</v>
      </c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2" x14ac:dyDescent="0.2">
      <c r="A74" s="218"/>
      <c r="B74" s="219"/>
      <c r="C74" s="251" t="s">
        <v>250</v>
      </c>
      <c r="D74" s="249"/>
      <c r="E74" s="249"/>
      <c r="F74" s="249"/>
      <c r="G74" s="249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1"/>
      <c r="AA74" s="211"/>
      <c r="AB74" s="211"/>
      <c r="AC74" s="211"/>
      <c r="AD74" s="211"/>
      <c r="AE74" s="211"/>
      <c r="AF74" s="211"/>
      <c r="AG74" s="211" t="s">
        <v>191</v>
      </c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50" t="str">
        <f>C74</f>
        <v>s vybouráním lože, s přemístěním hmot na skládku na vzdálenost do 3 m nebo naložením na dopravní prostředek</v>
      </c>
      <c r="BB74" s="211"/>
      <c r="BC74" s="211"/>
      <c r="BD74" s="211"/>
      <c r="BE74" s="211"/>
      <c r="BF74" s="211"/>
      <c r="BG74" s="211"/>
      <c r="BH74" s="211"/>
    </row>
    <row r="75" spans="1:60" outlineLevel="2" x14ac:dyDescent="0.2">
      <c r="A75" s="218"/>
      <c r="B75" s="219"/>
      <c r="C75" s="243" t="s">
        <v>251</v>
      </c>
      <c r="D75" s="222"/>
      <c r="E75" s="223">
        <v>519.9</v>
      </c>
      <c r="F75" s="221"/>
      <c r="G75" s="221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1"/>
      <c r="AA75" s="211"/>
      <c r="AB75" s="211"/>
      <c r="AC75" s="211"/>
      <c r="AD75" s="211"/>
      <c r="AE75" s="211"/>
      <c r="AF75" s="211"/>
      <c r="AG75" s="211" t="s">
        <v>147</v>
      </c>
      <c r="AH75" s="211">
        <v>0</v>
      </c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2" x14ac:dyDescent="0.2">
      <c r="A76" s="218"/>
      <c r="B76" s="219"/>
      <c r="C76" s="244"/>
      <c r="D76" s="239"/>
      <c r="E76" s="239"/>
      <c r="F76" s="239"/>
      <c r="G76" s="239"/>
      <c r="H76" s="221"/>
      <c r="I76" s="221"/>
      <c r="J76" s="221"/>
      <c r="K76" s="221"/>
      <c r="L76" s="221"/>
      <c r="M76" s="221"/>
      <c r="N76" s="220"/>
      <c r="O76" s="220"/>
      <c r="P76" s="220"/>
      <c r="Q76" s="220"/>
      <c r="R76" s="221"/>
      <c r="S76" s="221"/>
      <c r="T76" s="221"/>
      <c r="U76" s="221"/>
      <c r="V76" s="221"/>
      <c r="W76" s="221"/>
      <c r="X76" s="221"/>
      <c r="Y76" s="221"/>
      <c r="Z76" s="211"/>
      <c r="AA76" s="211"/>
      <c r="AB76" s="211"/>
      <c r="AC76" s="211"/>
      <c r="AD76" s="211"/>
      <c r="AE76" s="211"/>
      <c r="AF76" s="211"/>
      <c r="AG76" s="211" t="s">
        <v>150</v>
      </c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32">
        <v>12</v>
      </c>
      <c r="B77" s="233" t="s">
        <v>252</v>
      </c>
      <c r="C77" s="242" t="s">
        <v>253</v>
      </c>
      <c r="D77" s="234" t="s">
        <v>249</v>
      </c>
      <c r="E77" s="235">
        <v>2.7</v>
      </c>
      <c r="F77" s="236"/>
      <c r="G77" s="237">
        <f>ROUND(E77*F77,2)</f>
        <v>0</v>
      </c>
      <c r="H77" s="236"/>
      <c r="I77" s="237">
        <f>ROUND(E77*H77,2)</f>
        <v>0</v>
      </c>
      <c r="J77" s="236"/>
      <c r="K77" s="237">
        <f>ROUND(E77*J77,2)</f>
        <v>0</v>
      </c>
      <c r="L77" s="237">
        <v>21</v>
      </c>
      <c r="M77" s="237">
        <f>G77*(1+L77/100)</f>
        <v>0</v>
      </c>
      <c r="N77" s="235">
        <v>0</v>
      </c>
      <c r="O77" s="235">
        <f>ROUND(E77*N77,2)</f>
        <v>0</v>
      </c>
      <c r="P77" s="235">
        <v>0.125</v>
      </c>
      <c r="Q77" s="235">
        <f>ROUND(E77*P77,2)</f>
        <v>0.34</v>
      </c>
      <c r="R77" s="237" t="s">
        <v>187</v>
      </c>
      <c r="S77" s="237" t="s">
        <v>141</v>
      </c>
      <c r="T77" s="238" t="s">
        <v>141</v>
      </c>
      <c r="U77" s="221">
        <v>0.08</v>
      </c>
      <c r="V77" s="221">
        <f>ROUND(E77*U77,2)</f>
        <v>0.22</v>
      </c>
      <c r="W77" s="221"/>
      <c r="X77" s="221" t="s">
        <v>188</v>
      </c>
      <c r="Y77" s="221" t="s">
        <v>144</v>
      </c>
      <c r="Z77" s="211"/>
      <c r="AA77" s="211"/>
      <c r="AB77" s="211"/>
      <c r="AC77" s="211"/>
      <c r="AD77" s="211"/>
      <c r="AE77" s="211"/>
      <c r="AF77" s="211"/>
      <c r="AG77" s="211" t="s">
        <v>189</v>
      </c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2" x14ac:dyDescent="0.2">
      <c r="A78" s="218"/>
      <c r="B78" s="219"/>
      <c r="C78" s="251" t="s">
        <v>250</v>
      </c>
      <c r="D78" s="249"/>
      <c r="E78" s="249"/>
      <c r="F78" s="249"/>
      <c r="G78" s="249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1"/>
      <c r="AA78" s="211"/>
      <c r="AB78" s="211"/>
      <c r="AC78" s="211"/>
      <c r="AD78" s="211"/>
      <c r="AE78" s="211"/>
      <c r="AF78" s="211"/>
      <c r="AG78" s="211" t="s">
        <v>191</v>
      </c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50" t="str">
        <f>C78</f>
        <v>s vybouráním lože, s přemístěním hmot na skládku na vzdálenost do 3 m nebo naložením na dopravní prostředek</v>
      </c>
      <c r="BB78" s="211"/>
      <c r="BC78" s="211"/>
      <c r="BD78" s="211"/>
      <c r="BE78" s="211"/>
      <c r="BF78" s="211"/>
      <c r="BG78" s="211"/>
      <c r="BH78" s="211"/>
    </row>
    <row r="79" spans="1:60" outlineLevel="2" x14ac:dyDescent="0.2">
      <c r="A79" s="218"/>
      <c r="B79" s="219"/>
      <c r="C79" s="243" t="s">
        <v>254</v>
      </c>
      <c r="D79" s="222"/>
      <c r="E79" s="223">
        <v>2.7</v>
      </c>
      <c r="F79" s="221"/>
      <c r="G79" s="221"/>
      <c r="H79" s="221"/>
      <c r="I79" s="221"/>
      <c r="J79" s="221"/>
      <c r="K79" s="221"/>
      <c r="L79" s="221"/>
      <c r="M79" s="221"/>
      <c r="N79" s="220"/>
      <c r="O79" s="220"/>
      <c r="P79" s="220"/>
      <c r="Q79" s="220"/>
      <c r="R79" s="221"/>
      <c r="S79" s="221"/>
      <c r="T79" s="221"/>
      <c r="U79" s="221"/>
      <c r="V79" s="221"/>
      <c r="W79" s="221"/>
      <c r="X79" s="221"/>
      <c r="Y79" s="221"/>
      <c r="Z79" s="211"/>
      <c r="AA79" s="211"/>
      <c r="AB79" s="211"/>
      <c r="AC79" s="211"/>
      <c r="AD79" s="211"/>
      <c r="AE79" s="211"/>
      <c r="AF79" s="211"/>
      <c r="AG79" s="211" t="s">
        <v>147</v>
      </c>
      <c r="AH79" s="211">
        <v>0</v>
      </c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2" x14ac:dyDescent="0.2">
      <c r="A80" s="218"/>
      <c r="B80" s="219"/>
      <c r="C80" s="244"/>
      <c r="D80" s="239"/>
      <c r="E80" s="239"/>
      <c r="F80" s="239"/>
      <c r="G80" s="239"/>
      <c r="H80" s="221"/>
      <c r="I80" s="221"/>
      <c r="J80" s="221"/>
      <c r="K80" s="221"/>
      <c r="L80" s="221"/>
      <c r="M80" s="221"/>
      <c r="N80" s="220"/>
      <c r="O80" s="220"/>
      <c r="P80" s="220"/>
      <c r="Q80" s="220"/>
      <c r="R80" s="221"/>
      <c r="S80" s="221"/>
      <c r="T80" s="221"/>
      <c r="U80" s="221"/>
      <c r="V80" s="221"/>
      <c r="W80" s="221"/>
      <c r="X80" s="221"/>
      <c r="Y80" s="221"/>
      <c r="Z80" s="211"/>
      <c r="AA80" s="211"/>
      <c r="AB80" s="211"/>
      <c r="AC80" s="211"/>
      <c r="AD80" s="211"/>
      <c r="AE80" s="211"/>
      <c r="AF80" s="211"/>
      <c r="AG80" s="211" t="s">
        <v>150</v>
      </c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32">
        <v>13</v>
      </c>
      <c r="B81" s="233" t="s">
        <v>255</v>
      </c>
      <c r="C81" s="242" t="s">
        <v>256</v>
      </c>
      <c r="D81" s="234" t="s">
        <v>257</v>
      </c>
      <c r="E81" s="235">
        <v>5</v>
      </c>
      <c r="F81" s="236"/>
      <c r="G81" s="237">
        <f>ROUND(E81*F81,2)</f>
        <v>0</v>
      </c>
      <c r="H81" s="236"/>
      <c r="I81" s="237">
        <f>ROUND(E81*H81,2)</f>
        <v>0</v>
      </c>
      <c r="J81" s="236"/>
      <c r="K81" s="237">
        <f>ROUND(E81*J81,2)</f>
        <v>0</v>
      </c>
      <c r="L81" s="237">
        <v>21</v>
      </c>
      <c r="M81" s="237">
        <f>G81*(1+L81/100)</f>
        <v>0</v>
      </c>
      <c r="N81" s="235">
        <v>0</v>
      </c>
      <c r="O81" s="235">
        <f>ROUND(E81*N81,2)</f>
        <v>0</v>
      </c>
      <c r="P81" s="235">
        <v>0</v>
      </c>
      <c r="Q81" s="235">
        <f>ROUND(E81*P81,2)</f>
        <v>0</v>
      </c>
      <c r="R81" s="237" t="s">
        <v>258</v>
      </c>
      <c r="S81" s="237" t="s">
        <v>141</v>
      </c>
      <c r="T81" s="238" t="s">
        <v>141</v>
      </c>
      <c r="U81" s="221">
        <v>1.55</v>
      </c>
      <c r="V81" s="221">
        <f>ROUND(E81*U81,2)</f>
        <v>7.75</v>
      </c>
      <c r="W81" s="221"/>
      <c r="X81" s="221" t="s">
        <v>188</v>
      </c>
      <c r="Y81" s="221" t="s">
        <v>144</v>
      </c>
      <c r="Z81" s="211"/>
      <c r="AA81" s="211"/>
      <c r="AB81" s="211"/>
      <c r="AC81" s="211"/>
      <c r="AD81" s="211"/>
      <c r="AE81" s="211"/>
      <c r="AF81" s="211"/>
      <c r="AG81" s="211" t="s">
        <v>189</v>
      </c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2" x14ac:dyDescent="0.2">
      <c r="A82" s="218"/>
      <c r="B82" s="219"/>
      <c r="C82" s="251" t="s">
        <v>259</v>
      </c>
      <c r="D82" s="249"/>
      <c r="E82" s="249"/>
      <c r="F82" s="249"/>
      <c r="G82" s="249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1"/>
      <c r="AA82" s="211"/>
      <c r="AB82" s="211"/>
      <c r="AC82" s="211"/>
      <c r="AD82" s="211"/>
      <c r="AE82" s="211"/>
      <c r="AF82" s="211"/>
      <c r="AG82" s="211" t="s">
        <v>191</v>
      </c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50" t="str">
        <f>C82</f>
        <v>příplatek k cenám vykopávek za ztížení vykopávky v blízkosti podzemního vedení nebo výbušnin v horninách jakékoliv třídy,</v>
      </c>
      <c r="BB82" s="211"/>
      <c r="BC82" s="211"/>
      <c r="BD82" s="211"/>
      <c r="BE82" s="211"/>
      <c r="BF82" s="211"/>
      <c r="BG82" s="211"/>
      <c r="BH82" s="211"/>
    </row>
    <row r="83" spans="1:60" outlineLevel="2" x14ac:dyDescent="0.2">
      <c r="A83" s="218"/>
      <c r="B83" s="219"/>
      <c r="C83" s="243" t="s">
        <v>260</v>
      </c>
      <c r="D83" s="222"/>
      <c r="E83" s="223">
        <v>5</v>
      </c>
      <c r="F83" s="221"/>
      <c r="G83" s="221"/>
      <c r="H83" s="221"/>
      <c r="I83" s="221"/>
      <c r="J83" s="221"/>
      <c r="K83" s="221"/>
      <c r="L83" s="221"/>
      <c r="M83" s="221"/>
      <c r="N83" s="220"/>
      <c r="O83" s="220"/>
      <c r="P83" s="220"/>
      <c r="Q83" s="220"/>
      <c r="R83" s="221"/>
      <c r="S83" s="221"/>
      <c r="T83" s="221"/>
      <c r="U83" s="221"/>
      <c r="V83" s="221"/>
      <c r="W83" s="221"/>
      <c r="X83" s="221"/>
      <c r="Y83" s="221"/>
      <c r="Z83" s="211"/>
      <c r="AA83" s="211"/>
      <c r="AB83" s="211"/>
      <c r="AC83" s="211"/>
      <c r="AD83" s="211"/>
      <c r="AE83" s="211"/>
      <c r="AF83" s="211"/>
      <c r="AG83" s="211" t="s">
        <v>147</v>
      </c>
      <c r="AH83" s="211">
        <v>0</v>
      </c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2" x14ac:dyDescent="0.2">
      <c r="A84" s="218"/>
      <c r="B84" s="219"/>
      <c r="C84" s="244"/>
      <c r="D84" s="239"/>
      <c r="E84" s="239"/>
      <c r="F84" s="239"/>
      <c r="G84" s="239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1"/>
      <c r="AA84" s="211"/>
      <c r="AB84" s="211"/>
      <c r="AC84" s="211"/>
      <c r="AD84" s="211"/>
      <c r="AE84" s="211"/>
      <c r="AF84" s="211"/>
      <c r="AG84" s="211" t="s">
        <v>150</v>
      </c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ht="22.5" outlineLevel="1" x14ac:dyDescent="0.2">
      <c r="A85" s="232">
        <v>14</v>
      </c>
      <c r="B85" s="233" t="s">
        <v>261</v>
      </c>
      <c r="C85" s="242" t="s">
        <v>262</v>
      </c>
      <c r="D85" s="234" t="s">
        <v>257</v>
      </c>
      <c r="E85" s="235">
        <v>0.48</v>
      </c>
      <c r="F85" s="236"/>
      <c r="G85" s="237">
        <f>ROUND(E85*F85,2)</f>
        <v>0</v>
      </c>
      <c r="H85" s="236"/>
      <c r="I85" s="237">
        <f>ROUND(E85*H85,2)</f>
        <v>0</v>
      </c>
      <c r="J85" s="236"/>
      <c r="K85" s="237">
        <f>ROUND(E85*J85,2)</f>
        <v>0</v>
      </c>
      <c r="L85" s="237">
        <v>21</v>
      </c>
      <c r="M85" s="237">
        <f>G85*(1+L85/100)</f>
        <v>0</v>
      </c>
      <c r="N85" s="235">
        <v>0</v>
      </c>
      <c r="O85" s="235">
        <f>ROUND(E85*N85,2)</f>
        <v>0</v>
      </c>
      <c r="P85" s="235">
        <v>0</v>
      </c>
      <c r="Q85" s="235">
        <f>ROUND(E85*P85,2)</f>
        <v>0</v>
      </c>
      <c r="R85" s="237" t="s">
        <v>258</v>
      </c>
      <c r="S85" s="237" t="s">
        <v>141</v>
      </c>
      <c r="T85" s="238" t="s">
        <v>141</v>
      </c>
      <c r="U85" s="221">
        <v>16.54</v>
      </c>
      <c r="V85" s="221">
        <f>ROUND(E85*U85,2)</f>
        <v>7.94</v>
      </c>
      <c r="W85" s="221"/>
      <c r="X85" s="221" t="s">
        <v>188</v>
      </c>
      <c r="Y85" s="221" t="s">
        <v>144</v>
      </c>
      <c r="Z85" s="211"/>
      <c r="AA85" s="211"/>
      <c r="AB85" s="211"/>
      <c r="AC85" s="211"/>
      <c r="AD85" s="211"/>
      <c r="AE85" s="211"/>
      <c r="AF85" s="211"/>
      <c r="AG85" s="211" t="s">
        <v>189</v>
      </c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ht="22.5" outlineLevel="2" x14ac:dyDescent="0.2">
      <c r="A86" s="218"/>
      <c r="B86" s="219"/>
      <c r="C86" s="251" t="s">
        <v>263</v>
      </c>
      <c r="D86" s="249"/>
      <c r="E86" s="249"/>
      <c r="F86" s="249"/>
      <c r="G86" s="249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1"/>
      <c r="AA86" s="211"/>
      <c r="AB86" s="211"/>
      <c r="AC86" s="211"/>
      <c r="AD86" s="211"/>
      <c r="AE86" s="211"/>
      <c r="AF86" s="211"/>
      <c r="AG86" s="211" t="s">
        <v>191</v>
      </c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50" t="str">
        <f>C86</f>
        <v>korytech vodotečí, melioračních kanálech s přemístěním suti na hromady na vzdálenost do 20 m nebo s naložením na dopravní prostředek,</v>
      </c>
      <c r="BB86" s="211"/>
      <c r="BC86" s="211"/>
      <c r="BD86" s="211"/>
      <c r="BE86" s="211"/>
      <c r="BF86" s="211"/>
      <c r="BG86" s="211"/>
      <c r="BH86" s="211"/>
    </row>
    <row r="87" spans="1:60" outlineLevel="2" x14ac:dyDescent="0.2">
      <c r="A87" s="218"/>
      <c r="B87" s="219"/>
      <c r="C87" s="243" t="s">
        <v>264</v>
      </c>
      <c r="D87" s="222"/>
      <c r="E87" s="223">
        <v>0.48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1"/>
      <c r="AA87" s="211"/>
      <c r="AB87" s="211"/>
      <c r="AC87" s="211"/>
      <c r="AD87" s="211"/>
      <c r="AE87" s="211"/>
      <c r="AF87" s="211"/>
      <c r="AG87" s="211" t="s">
        <v>147</v>
      </c>
      <c r="AH87" s="211">
        <v>0</v>
      </c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2" x14ac:dyDescent="0.2">
      <c r="A88" s="218"/>
      <c r="B88" s="219"/>
      <c r="C88" s="244"/>
      <c r="D88" s="239"/>
      <c r="E88" s="239"/>
      <c r="F88" s="239"/>
      <c r="G88" s="239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1"/>
      <c r="AA88" s="211"/>
      <c r="AB88" s="211"/>
      <c r="AC88" s="211"/>
      <c r="AD88" s="211"/>
      <c r="AE88" s="211"/>
      <c r="AF88" s="211"/>
      <c r="AG88" s="211" t="s">
        <v>150</v>
      </c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1" x14ac:dyDescent="0.2">
      <c r="A89" s="232">
        <v>15</v>
      </c>
      <c r="B89" s="233" t="s">
        <v>265</v>
      </c>
      <c r="C89" s="242" t="s">
        <v>266</v>
      </c>
      <c r="D89" s="234" t="s">
        <v>257</v>
      </c>
      <c r="E89" s="235">
        <v>154.30000000000001</v>
      </c>
      <c r="F89" s="236"/>
      <c r="G89" s="237">
        <f>ROUND(E89*F89,2)</f>
        <v>0</v>
      </c>
      <c r="H89" s="236"/>
      <c r="I89" s="237">
        <f>ROUND(E89*H89,2)</f>
        <v>0</v>
      </c>
      <c r="J89" s="236"/>
      <c r="K89" s="237">
        <f>ROUND(E89*J89,2)</f>
        <v>0</v>
      </c>
      <c r="L89" s="237">
        <v>21</v>
      </c>
      <c r="M89" s="237">
        <f>G89*(1+L89/100)</f>
        <v>0</v>
      </c>
      <c r="N89" s="235">
        <v>0</v>
      </c>
      <c r="O89" s="235">
        <f>ROUND(E89*N89,2)</f>
        <v>0</v>
      </c>
      <c r="P89" s="235">
        <v>0</v>
      </c>
      <c r="Q89" s="235">
        <f>ROUND(E89*P89,2)</f>
        <v>0</v>
      </c>
      <c r="R89" s="237" t="s">
        <v>258</v>
      </c>
      <c r="S89" s="237" t="s">
        <v>141</v>
      </c>
      <c r="T89" s="238" t="s">
        <v>141</v>
      </c>
      <c r="U89" s="221">
        <v>0.19</v>
      </c>
      <c r="V89" s="221">
        <f>ROUND(E89*U89,2)</f>
        <v>29.32</v>
      </c>
      <c r="W89" s="221"/>
      <c r="X89" s="221" t="s">
        <v>188</v>
      </c>
      <c r="Y89" s="221" t="s">
        <v>144</v>
      </c>
      <c r="Z89" s="211"/>
      <c r="AA89" s="211"/>
      <c r="AB89" s="211"/>
      <c r="AC89" s="211"/>
      <c r="AD89" s="211"/>
      <c r="AE89" s="211"/>
      <c r="AF89" s="211"/>
      <c r="AG89" s="211" t="s">
        <v>189</v>
      </c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2" x14ac:dyDescent="0.2">
      <c r="A90" s="218"/>
      <c r="B90" s="219"/>
      <c r="C90" s="251" t="s">
        <v>267</v>
      </c>
      <c r="D90" s="249"/>
      <c r="E90" s="249"/>
      <c r="F90" s="249"/>
      <c r="G90" s="249"/>
      <c r="H90" s="221"/>
      <c r="I90" s="221"/>
      <c r="J90" s="221"/>
      <c r="K90" s="221"/>
      <c r="L90" s="221"/>
      <c r="M90" s="221"/>
      <c r="N90" s="220"/>
      <c r="O90" s="220"/>
      <c r="P90" s="220"/>
      <c r="Q90" s="220"/>
      <c r="R90" s="221"/>
      <c r="S90" s="221"/>
      <c r="T90" s="221"/>
      <c r="U90" s="221"/>
      <c r="V90" s="221"/>
      <c r="W90" s="221"/>
      <c r="X90" s="221"/>
      <c r="Y90" s="221"/>
      <c r="Z90" s="211"/>
      <c r="AA90" s="211"/>
      <c r="AB90" s="211"/>
      <c r="AC90" s="211"/>
      <c r="AD90" s="211"/>
      <c r="AE90" s="211"/>
      <c r="AF90" s="211"/>
      <c r="AG90" s="211" t="s">
        <v>191</v>
      </c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2" x14ac:dyDescent="0.2">
      <c r="A91" s="218"/>
      <c r="B91" s="219"/>
      <c r="C91" s="243" t="s">
        <v>268</v>
      </c>
      <c r="D91" s="222"/>
      <c r="E91" s="223">
        <v>154.30000000000001</v>
      </c>
      <c r="F91" s="221"/>
      <c r="G91" s="221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1"/>
      <c r="AA91" s="211"/>
      <c r="AB91" s="211"/>
      <c r="AC91" s="211"/>
      <c r="AD91" s="211"/>
      <c r="AE91" s="211"/>
      <c r="AF91" s="211"/>
      <c r="AG91" s="211" t="s">
        <v>147</v>
      </c>
      <c r="AH91" s="211">
        <v>0</v>
      </c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2" x14ac:dyDescent="0.2">
      <c r="A92" s="218"/>
      <c r="B92" s="219"/>
      <c r="C92" s="244"/>
      <c r="D92" s="239"/>
      <c r="E92" s="239"/>
      <c r="F92" s="239"/>
      <c r="G92" s="239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1"/>
      <c r="AA92" s="211"/>
      <c r="AB92" s="211"/>
      <c r="AC92" s="211"/>
      <c r="AD92" s="211"/>
      <c r="AE92" s="211"/>
      <c r="AF92" s="211"/>
      <c r="AG92" s="211" t="s">
        <v>150</v>
      </c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ht="22.5" outlineLevel="1" x14ac:dyDescent="0.2">
      <c r="A93" s="232">
        <v>16</v>
      </c>
      <c r="B93" s="233" t="s">
        <v>269</v>
      </c>
      <c r="C93" s="242" t="s">
        <v>270</v>
      </c>
      <c r="D93" s="234" t="s">
        <v>257</v>
      </c>
      <c r="E93" s="235">
        <v>30.86</v>
      </c>
      <c r="F93" s="236"/>
      <c r="G93" s="237">
        <f>ROUND(E93*F93,2)</f>
        <v>0</v>
      </c>
      <c r="H93" s="236"/>
      <c r="I93" s="237">
        <f>ROUND(E93*H93,2)</f>
        <v>0</v>
      </c>
      <c r="J93" s="236"/>
      <c r="K93" s="237">
        <f>ROUND(E93*J93,2)</f>
        <v>0</v>
      </c>
      <c r="L93" s="237">
        <v>21</v>
      </c>
      <c r="M93" s="237">
        <f>G93*(1+L93/100)</f>
        <v>0</v>
      </c>
      <c r="N93" s="235">
        <v>0</v>
      </c>
      <c r="O93" s="235">
        <f>ROUND(E93*N93,2)</f>
        <v>0</v>
      </c>
      <c r="P93" s="235">
        <v>0</v>
      </c>
      <c r="Q93" s="235">
        <f>ROUND(E93*P93,2)</f>
        <v>0</v>
      </c>
      <c r="R93" s="237" t="s">
        <v>258</v>
      </c>
      <c r="S93" s="237" t="s">
        <v>141</v>
      </c>
      <c r="T93" s="238" t="s">
        <v>141</v>
      </c>
      <c r="U93" s="221">
        <v>0.06</v>
      </c>
      <c r="V93" s="221">
        <f>ROUND(E93*U93,2)</f>
        <v>1.85</v>
      </c>
      <c r="W93" s="221"/>
      <c r="X93" s="221" t="s">
        <v>188</v>
      </c>
      <c r="Y93" s="221" t="s">
        <v>144</v>
      </c>
      <c r="Z93" s="211"/>
      <c r="AA93" s="211"/>
      <c r="AB93" s="211"/>
      <c r="AC93" s="211"/>
      <c r="AD93" s="211"/>
      <c r="AE93" s="211"/>
      <c r="AF93" s="211"/>
      <c r="AG93" s="211" t="s">
        <v>189</v>
      </c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2" x14ac:dyDescent="0.2">
      <c r="A94" s="218"/>
      <c r="B94" s="219"/>
      <c r="C94" s="251" t="s">
        <v>267</v>
      </c>
      <c r="D94" s="249"/>
      <c r="E94" s="249"/>
      <c r="F94" s="249"/>
      <c r="G94" s="249"/>
      <c r="H94" s="221"/>
      <c r="I94" s="221"/>
      <c r="J94" s="221"/>
      <c r="K94" s="221"/>
      <c r="L94" s="221"/>
      <c r="M94" s="221"/>
      <c r="N94" s="220"/>
      <c r="O94" s="220"/>
      <c r="P94" s="220"/>
      <c r="Q94" s="220"/>
      <c r="R94" s="221"/>
      <c r="S94" s="221"/>
      <c r="T94" s="221"/>
      <c r="U94" s="221"/>
      <c r="V94" s="221"/>
      <c r="W94" s="221"/>
      <c r="X94" s="221"/>
      <c r="Y94" s="221"/>
      <c r="Z94" s="211"/>
      <c r="AA94" s="211"/>
      <c r="AB94" s="211"/>
      <c r="AC94" s="211"/>
      <c r="AD94" s="211"/>
      <c r="AE94" s="211"/>
      <c r="AF94" s="211"/>
      <c r="AG94" s="211" t="s">
        <v>191</v>
      </c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2" x14ac:dyDescent="0.2">
      <c r="A95" s="218"/>
      <c r="B95" s="219"/>
      <c r="C95" s="243" t="s">
        <v>271</v>
      </c>
      <c r="D95" s="222"/>
      <c r="E95" s="223">
        <v>30.86</v>
      </c>
      <c r="F95" s="221"/>
      <c r="G95" s="221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1"/>
      <c r="AA95" s="211"/>
      <c r="AB95" s="211"/>
      <c r="AC95" s="211"/>
      <c r="AD95" s="211"/>
      <c r="AE95" s="211"/>
      <c r="AF95" s="211"/>
      <c r="AG95" s="211" t="s">
        <v>147</v>
      </c>
      <c r="AH95" s="211">
        <v>5</v>
      </c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2" x14ac:dyDescent="0.2">
      <c r="A96" s="218"/>
      <c r="B96" s="219"/>
      <c r="C96" s="244"/>
      <c r="D96" s="239"/>
      <c r="E96" s="239"/>
      <c r="F96" s="239"/>
      <c r="G96" s="239"/>
      <c r="H96" s="221"/>
      <c r="I96" s="221"/>
      <c r="J96" s="221"/>
      <c r="K96" s="221"/>
      <c r="L96" s="221"/>
      <c r="M96" s="221"/>
      <c r="N96" s="220"/>
      <c r="O96" s="220"/>
      <c r="P96" s="220"/>
      <c r="Q96" s="220"/>
      <c r="R96" s="221"/>
      <c r="S96" s="221"/>
      <c r="T96" s="221"/>
      <c r="U96" s="221"/>
      <c r="V96" s="221"/>
      <c r="W96" s="221"/>
      <c r="X96" s="221"/>
      <c r="Y96" s="221"/>
      <c r="Z96" s="211"/>
      <c r="AA96" s="211"/>
      <c r="AB96" s="211"/>
      <c r="AC96" s="211"/>
      <c r="AD96" s="211"/>
      <c r="AE96" s="211"/>
      <c r="AF96" s="211"/>
      <c r="AG96" s="211" t="s">
        <v>150</v>
      </c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">
      <c r="A97" s="232">
        <v>17</v>
      </c>
      <c r="B97" s="233" t="s">
        <v>272</v>
      </c>
      <c r="C97" s="242" t="s">
        <v>273</v>
      </c>
      <c r="D97" s="234" t="s">
        <v>257</v>
      </c>
      <c r="E97" s="235">
        <v>55.972000000000001</v>
      </c>
      <c r="F97" s="236"/>
      <c r="G97" s="237">
        <f>ROUND(E97*F97,2)</f>
        <v>0</v>
      </c>
      <c r="H97" s="236"/>
      <c r="I97" s="237">
        <f>ROUND(E97*H97,2)</f>
        <v>0</v>
      </c>
      <c r="J97" s="236"/>
      <c r="K97" s="237">
        <f>ROUND(E97*J97,2)</f>
        <v>0</v>
      </c>
      <c r="L97" s="237">
        <v>21</v>
      </c>
      <c r="M97" s="237">
        <f>G97*(1+L97/100)</f>
        <v>0</v>
      </c>
      <c r="N97" s="235">
        <v>0</v>
      </c>
      <c r="O97" s="235">
        <f>ROUND(E97*N97,2)</f>
        <v>0</v>
      </c>
      <c r="P97" s="235">
        <v>0</v>
      </c>
      <c r="Q97" s="235">
        <f>ROUND(E97*P97,2)</f>
        <v>0</v>
      </c>
      <c r="R97" s="237" t="s">
        <v>258</v>
      </c>
      <c r="S97" s="237" t="s">
        <v>141</v>
      </c>
      <c r="T97" s="238" t="s">
        <v>141</v>
      </c>
      <c r="U97" s="221">
        <v>0.23</v>
      </c>
      <c r="V97" s="221">
        <f>ROUND(E97*U97,2)</f>
        <v>12.87</v>
      </c>
      <c r="W97" s="221"/>
      <c r="X97" s="221" t="s">
        <v>188</v>
      </c>
      <c r="Y97" s="221" t="s">
        <v>144</v>
      </c>
      <c r="Z97" s="211"/>
      <c r="AA97" s="211"/>
      <c r="AB97" s="211"/>
      <c r="AC97" s="211"/>
      <c r="AD97" s="211"/>
      <c r="AE97" s="211"/>
      <c r="AF97" s="211"/>
      <c r="AG97" s="211" t="s">
        <v>189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ht="22.5" outlineLevel="2" x14ac:dyDescent="0.2">
      <c r="A98" s="218"/>
      <c r="B98" s="219"/>
      <c r="C98" s="251" t="s">
        <v>274</v>
      </c>
      <c r="D98" s="249"/>
      <c r="E98" s="249"/>
      <c r="F98" s="249"/>
      <c r="G98" s="249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1"/>
      <c r="AA98" s="211"/>
      <c r="AB98" s="211"/>
      <c r="AC98" s="211"/>
      <c r="AD98" s="211"/>
      <c r="AE98" s="211"/>
      <c r="AF98" s="211"/>
      <c r="AG98" s="211" t="s">
        <v>191</v>
      </c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50" t="str">
        <f>C98</f>
        <v>zapažených i nezapažených s urovnáním dna do předepsaného profilu a spádu, s přehozením výkopku na přilehlém terénu na vzdálenost do 3 m od podélné osy rýhy nebo s naložením výkopku na dopravní prostředek.</v>
      </c>
      <c r="BB98" s="211"/>
      <c r="BC98" s="211"/>
      <c r="BD98" s="211"/>
      <c r="BE98" s="211"/>
      <c r="BF98" s="211"/>
      <c r="BG98" s="211"/>
      <c r="BH98" s="211"/>
    </row>
    <row r="99" spans="1:60" outlineLevel="2" x14ac:dyDescent="0.2">
      <c r="A99" s="218"/>
      <c r="B99" s="219"/>
      <c r="C99" s="243" t="s">
        <v>275</v>
      </c>
      <c r="D99" s="222"/>
      <c r="E99" s="223">
        <v>62.112000000000002</v>
      </c>
      <c r="F99" s="221"/>
      <c r="G99" s="221"/>
      <c r="H99" s="221"/>
      <c r="I99" s="221"/>
      <c r="J99" s="221"/>
      <c r="K99" s="221"/>
      <c r="L99" s="221"/>
      <c r="M99" s="221"/>
      <c r="N99" s="220"/>
      <c r="O99" s="220"/>
      <c r="P99" s="220"/>
      <c r="Q99" s="220"/>
      <c r="R99" s="221"/>
      <c r="S99" s="221"/>
      <c r="T99" s="221"/>
      <c r="U99" s="221"/>
      <c r="V99" s="221"/>
      <c r="W99" s="221"/>
      <c r="X99" s="221"/>
      <c r="Y99" s="221"/>
      <c r="Z99" s="211"/>
      <c r="AA99" s="211"/>
      <c r="AB99" s="211"/>
      <c r="AC99" s="211"/>
      <c r="AD99" s="211"/>
      <c r="AE99" s="211"/>
      <c r="AF99" s="211"/>
      <c r="AG99" s="211" t="s">
        <v>147</v>
      </c>
      <c r="AH99" s="211">
        <v>0</v>
      </c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3" x14ac:dyDescent="0.2">
      <c r="A100" s="218"/>
      <c r="B100" s="219"/>
      <c r="C100" s="243" t="s">
        <v>276</v>
      </c>
      <c r="D100" s="222"/>
      <c r="E100" s="223">
        <v>-6.14</v>
      </c>
      <c r="F100" s="221"/>
      <c r="G100" s="221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1"/>
      <c r="AA100" s="211"/>
      <c r="AB100" s="211"/>
      <c r="AC100" s="211"/>
      <c r="AD100" s="211"/>
      <c r="AE100" s="211"/>
      <c r="AF100" s="211"/>
      <c r="AG100" s="211" t="s">
        <v>147</v>
      </c>
      <c r="AH100" s="211">
        <v>0</v>
      </c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2" x14ac:dyDescent="0.2">
      <c r="A101" s="218"/>
      <c r="B101" s="219"/>
      <c r="C101" s="244"/>
      <c r="D101" s="239"/>
      <c r="E101" s="239"/>
      <c r="F101" s="239"/>
      <c r="G101" s="239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1"/>
      <c r="AA101" s="211"/>
      <c r="AB101" s="211"/>
      <c r="AC101" s="211"/>
      <c r="AD101" s="211"/>
      <c r="AE101" s="211"/>
      <c r="AF101" s="211"/>
      <c r="AG101" s="211" t="s">
        <v>150</v>
      </c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1" x14ac:dyDescent="0.2">
      <c r="A102" s="232">
        <v>18</v>
      </c>
      <c r="B102" s="233" t="s">
        <v>277</v>
      </c>
      <c r="C102" s="242" t="s">
        <v>278</v>
      </c>
      <c r="D102" s="234" t="s">
        <v>257</v>
      </c>
      <c r="E102" s="235">
        <v>11.1944</v>
      </c>
      <c r="F102" s="236"/>
      <c r="G102" s="237">
        <f>ROUND(E102*F102,2)</f>
        <v>0</v>
      </c>
      <c r="H102" s="236"/>
      <c r="I102" s="237">
        <f>ROUND(E102*H102,2)</f>
        <v>0</v>
      </c>
      <c r="J102" s="236"/>
      <c r="K102" s="237">
        <f>ROUND(E102*J102,2)</f>
        <v>0</v>
      </c>
      <c r="L102" s="237">
        <v>21</v>
      </c>
      <c r="M102" s="237">
        <f>G102*(1+L102/100)</f>
        <v>0</v>
      </c>
      <c r="N102" s="235">
        <v>0</v>
      </c>
      <c r="O102" s="235">
        <f>ROUND(E102*N102,2)</f>
        <v>0</v>
      </c>
      <c r="P102" s="235">
        <v>0</v>
      </c>
      <c r="Q102" s="235">
        <f>ROUND(E102*P102,2)</f>
        <v>0</v>
      </c>
      <c r="R102" s="237" t="s">
        <v>258</v>
      </c>
      <c r="S102" s="237" t="s">
        <v>141</v>
      </c>
      <c r="T102" s="238" t="s">
        <v>141</v>
      </c>
      <c r="U102" s="221">
        <v>0.39</v>
      </c>
      <c r="V102" s="221">
        <f>ROUND(E102*U102,2)</f>
        <v>4.37</v>
      </c>
      <c r="W102" s="221"/>
      <c r="X102" s="221" t="s">
        <v>188</v>
      </c>
      <c r="Y102" s="221" t="s">
        <v>144</v>
      </c>
      <c r="Z102" s="211"/>
      <c r="AA102" s="211"/>
      <c r="AB102" s="211"/>
      <c r="AC102" s="211"/>
      <c r="AD102" s="211"/>
      <c r="AE102" s="211"/>
      <c r="AF102" s="211"/>
      <c r="AG102" s="211" t="s">
        <v>189</v>
      </c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ht="22.5" outlineLevel="2" x14ac:dyDescent="0.2">
      <c r="A103" s="218"/>
      <c r="B103" s="219"/>
      <c r="C103" s="251" t="s">
        <v>274</v>
      </c>
      <c r="D103" s="249"/>
      <c r="E103" s="249"/>
      <c r="F103" s="249"/>
      <c r="G103" s="249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1"/>
      <c r="AA103" s="211"/>
      <c r="AB103" s="211"/>
      <c r="AC103" s="211"/>
      <c r="AD103" s="211"/>
      <c r="AE103" s="211"/>
      <c r="AF103" s="211"/>
      <c r="AG103" s="211" t="s">
        <v>191</v>
      </c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50" t="str">
        <f>C103</f>
        <v>zapažených i nezapažených s urovnáním dna do předepsaného profilu a spádu, s přehozením výkopku na přilehlém terénu na vzdálenost do 3 m od podélné osy rýhy nebo s naložením výkopku na dopravní prostředek.</v>
      </c>
      <c r="BB103" s="211"/>
      <c r="BC103" s="211"/>
      <c r="BD103" s="211"/>
      <c r="BE103" s="211"/>
      <c r="BF103" s="211"/>
      <c r="BG103" s="211"/>
      <c r="BH103" s="211"/>
    </row>
    <row r="104" spans="1:60" outlineLevel="2" x14ac:dyDescent="0.2">
      <c r="A104" s="218"/>
      <c r="B104" s="219"/>
      <c r="C104" s="243" t="s">
        <v>279</v>
      </c>
      <c r="D104" s="222"/>
      <c r="E104" s="223">
        <v>11.1944</v>
      </c>
      <c r="F104" s="221"/>
      <c r="G104" s="221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1"/>
      <c r="AA104" s="211"/>
      <c r="AB104" s="211"/>
      <c r="AC104" s="211"/>
      <c r="AD104" s="211"/>
      <c r="AE104" s="211"/>
      <c r="AF104" s="211"/>
      <c r="AG104" s="211" t="s">
        <v>147</v>
      </c>
      <c r="AH104" s="211">
        <v>5</v>
      </c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2" x14ac:dyDescent="0.2">
      <c r="A105" s="218"/>
      <c r="B105" s="219"/>
      <c r="C105" s="244"/>
      <c r="D105" s="239"/>
      <c r="E105" s="239"/>
      <c r="F105" s="239"/>
      <c r="G105" s="239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1"/>
      <c r="AA105" s="211"/>
      <c r="AB105" s="211"/>
      <c r="AC105" s="211"/>
      <c r="AD105" s="211"/>
      <c r="AE105" s="211"/>
      <c r="AF105" s="211"/>
      <c r="AG105" s="211" t="s">
        <v>150</v>
      </c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32">
        <v>19</v>
      </c>
      <c r="B106" s="233" t="s">
        <v>280</v>
      </c>
      <c r="C106" s="242" t="s">
        <v>281</v>
      </c>
      <c r="D106" s="234" t="s">
        <v>257</v>
      </c>
      <c r="E106" s="235">
        <v>28.271999999999998</v>
      </c>
      <c r="F106" s="236"/>
      <c r="G106" s="237">
        <f>ROUND(E106*F106,2)</f>
        <v>0</v>
      </c>
      <c r="H106" s="236"/>
      <c r="I106" s="237">
        <f>ROUND(E106*H106,2)</f>
        <v>0</v>
      </c>
      <c r="J106" s="236"/>
      <c r="K106" s="237">
        <f>ROUND(E106*J106,2)</f>
        <v>0</v>
      </c>
      <c r="L106" s="237">
        <v>21</v>
      </c>
      <c r="M106" s="237">
        <f>G106*(1+L106/100)</f>
        <v>0</v>
      </c>
      <c r="N106" s="235">
        <v>0</v>
      </c>
      <c r="O106" s="235">
        <f>ROUND(E106*N106,2)</f>
        <v>0</v>
      </c>
      <c r="P106" s="235">
        <v>0</v>
      </c>
      <c r="Q106" s="235">
        <f>ROUND(E106*P106,2)</f>
        <v>0</v>
      </c>
      <c r="R106" s="237" t="s">
        <v>258</v>
      </c>
      <c r="S106" s="237" t="s">
        <v>141</v>
      </c>
      <c r="T106" s="238" t="s">
        <v>141</v>
      </c>
      <c r="U106" s="221">
        <v>0.37</v>
      </c>
      <c r="V106" s="221">
        <f>ROUND(E106*U106,2)</f>
        <v>10.46</v>
      </c>
      <c r="W106" s="221"/>
      <c r="X106" s="221" t="s">
        <v>188</v>
      </c>
      <c r="Y106" s="221" t="s">
        <v>144</v>
      </c>
      <c r="Z106" s="211"/>
      <c r="AA106" s="211"/>
      <c r="AB106" s="211"/>
      <c r="AC106" s="211"/>
      <c r="AD106" s="211"/>
      <c r="AE106" s="211"/>
      <c r="AF106" s="211"/>
      <c r="AG106" s="211" t="s">
        <v>189</v>
      </c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ht="33.75" outlineLevel="2" x14ac:dyDescent="0.2">
      <c r="A107" s="218"/>
      <c r="B107" s="219"/>
      <c r="C107" s="251" t="s">
        <v>282</v>
      </c>
      <c r="D107" s="249"/>
      <c r="E107" s="249"/>
      <c r="F107" s="249"/>
      <c r="G107" s="249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1"/>
      <c r="AA107" s="211"/>
      <c r="AB107" s="211"/>
      <c r="AC107" s="211"/>
      <c r="AD107" s="211"/>
      <c r="AE107" s="211"/>
      <c r="AF107" s="211"/>
      <c r="AG107" s="211" t="s">
        <v>191</v>
      </c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50" t="str">
        <f>C107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07" s="211"/>
      <c r="BC107" s="211"/>
      <c r="BD107" s="211"/>
      <c r="BE107" s="211"/>
      <c r="BF107" s="211"/>
      <c r="BG107" s="211"/>
      <c r="BH107" s="211"/>
    </row>
    <row r="108" spans="1:60" outlineLevel="2" x14ac:dyDescent="0.2">
      <c r="A108" s="218"/>
      <c r="B108" s="219"/>
      <c r="C108" s="243" t="s">
        <v>283</v>
      </c>
      <c r="D108" s="222"/>
      <c r="E108" s="223">
        <v>19.872</v>
      </c>
      <c r="F108" s="221"/>
      <c r="G108" s="221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1"/>
      <c r="AA108" s="211"/>
      <c r="AB108" s="211"/>
      <c r="AC108" s="211"/>
      <c r="AD108" s="211"/>
      <c r="AE108" s="211"/>
      <c r="AF108" s="211"/>
      <c r="AG108" s="211" t="s">
        <v>147</v>
      </c>
      <c r="AH108" s="211">
        <v>0</v>
      </c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3" x14ac:dyDescent="0.2">
      <c r="A109" s="218"/>
      <c r="B109" s="219"/>
      <c r="C109" s="243" t="s">
        <v>284</v>
      </c>
      <c r="D109" s="222"/>
      <c r="E109" s="223">
        <v>14.4</v>
      </c>
      <c r="F109" s="221"/>
      <c r="G109" s="221"/>
      <c r="H109" s="221"/>
      <c r="I109" s="221"/>
      <c r="J109" s="221"/>
      <c r="K109" s="221"/>
      <c r="L109" s="221"/>
      <c r="M109" s="221"/>
      <c r="N109" s="220"/>
      <c r="O109" s="220"/>
      <c r="P109" s="220"/>
      <c r="Q109" s="220"/>
      <c r="R109" s="221"/>
      <c r="S109" s="221"/>
      <c r="T109" s="221"/>
      <c r="U109" s="221"/>
      <c r="V109" s="221"/>
      <c r="W109" s="221"/>
      <c r="X109" s="221"/>
      <c r="Y109" s="221"/>
      <c r="Z109" s="211"/>
      <c r="AA109" s="211"/>
      <c r="AB109" s="211"/>
      <c r="AC109" s="211"/>
      <c r="AD109" s="211"/>
      <c r="AE109" s="211"/>
      <c r="AF109" s="211"/>
      <c r="AG109" s="211" t="s">
        <v>147</v>
      </c>
      <c r="AH109" s="211">
        <v>0</v>
      </c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3" x14ac:dyDescent="0.2">
      <c r="A110" s="218"/>
      <c r="B110" s="219"/>
      <c r="C110" s="243" t="s">
        <v>285</v>
      </c>
      <c r="D110" s="222"/>
      <c r="E110" s="223">
        <v>-6</v>
      </c>
      <c r="F110" s="221"/>
      <c r="G110" s="221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1"/>
      <c r="AA110" s="211"/>
      <c r="AB110" s="211"/>
      <c r="AC110" s="211"/>
      <c r="AD110" s="211"/>
      <c r="AE110" s="211"/>
      <c r="AF110" s="211"/>
      <c r="AG110" s="211" t="s">
        <v>147</v>
      </c>
      <c r="AH110" s="211">
        <v>0</v>
      </c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2" x14ac:dyDescent="0.2">
      <c r="A111" s="218"/>
      <c r="B111" s="219"/>
      <c r="C111" s="244"/>
      <c r="D111" s="239"/>
      <c r="E111" s="239"/>
      <c r="F111" s="239"/>
      <c r="G111" s="239"/>
      <c r="H111" s="221"/>
      <c r="I111" s="221"/>
      <c r="J111" s="221"/>
      <c r="K111" s="221"/>
      <c r="L111" s="221"/>
      <c r="M111" s="221"/>
      <c r="N111" s="220"/>
      <c r="O111" s="220"/>
      <c r="P111" s="220"/>
      <c r="Q111" s="220"/>
      <c r="R111" s="221"/>
      <c r="S111" s="221"/>
      <c r="T111" s="221"/>
      <c r="U111" s="221"/>
      <c r="V111" s="221"/>
      <c r="W111" s="221"/>
      <c r="X111" s="221"/>
      <c r="Y111" s="221"/>
      <c r="Z111" s="211"/>
      <c r="AA111" s="211"/>
      <c r="AB111" s="211"/>
      <c r="AC111" s="211"/>
      <c r="AD111" s="211"/>
      <c r="AE111" s="211"/>
      <c r="AF111" s="211"/>
      <c r="AG111" s="211" t="s">
        <v>150</v>
      </c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32">
        <v>20</v>
      </c>
      <c r="B112" s="233" t="s">
        <v>286</v>
      </c>
      <c r="C112" s="242" t="s">
        <v>287</v>
      </c>
      <c r="D112" s="234" t="s">
        <v>257</v>
      </c>
      <c r="E112" s="235">
        <v>5.6543999999999999</v>
      </c>
      <c r="F112" s="236"/>
      <c r="G112" s="237">
        <f>ROUND(E112*F112,2)</f>
        <v>0</v>
      </c>
      <c r="H112" s="236"/>
      <c r="I112" s="237">
        <f>ROUND(E112*H112,2)</f>
        <v>0</v>
      </c>
      <c r="J112" s="236"/>
      <c r="K112" s="237">
        <f>ROUND(E112*J112,2)</f>
        <v>0</v>
      </c>
      <c r="L112" s="237">
        <v>21</v>
      </c>
      <c r="M112" s="237">
        <f>G112*(1+L112/100)</f>
        <v>0</v>
      </c>
      <c r="N112" s="235">
        <v>0</v>
      </c>
      <c r="O112" s="235">
        <f>ROUND(E112*N112,2)</f>
        <v>0</v>
      </c>
      <c r="P112" s="235">
        <v>0</v>
      </c>
      <c r="Q112" s="235">
        <f>ROUND(E112*P112,2)</f>
        <v>0</v>
      </c>
      <c r="R112" s="237" t="s">
        <v>258</v>
      </c>
      <c r="S112" s="237" t="s">
        <v>141</v>
      </c>
      <c r="T112" s="238" t="s">
        <v>141</v>
      </c>
      <c r="U112" s="221">
        <v>0.08</v>
      </c>
      <c r="V112" s="221">
        <f>ROUND(E112*U112,2)</f>
        <v>0.45</v>
      </c>
      <c r="W112" s="221"/>
      <c r="X112" s="221" t="s">
        <v>188</v>
      </c>
      <c r="Y112" s="221" t="s">
        <v>144</v>
      </c>
      <c r="Z112" s="211"/>
      <c r="AA112" s="211"/>
      <c r="AB112" s="211"/>
      <c r="AC112" s="211"/>
      <c r="AD112" s="211"/>
      <c r="AE112" s="211"/>
      <c r="AF112" s="211"/>
      <c r="AG112" s="211" t="s">
        <v>189</v>
      </c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ht="33.75" outlineLevel="2" x14ac:dyDescent="0.2">
      <c r="A113" s="218"/>
      <c r="B113" s="219"/>
      <c r="C113" s="251" t="s">
        <v>282</v>
      </c>
      <c r="D113" s="249"/>
      <c r="E113" s="249"/>
      <c r="F113" s="249"/>
      <c r="G113" s="249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1"/>
      <c r="AA113" s="211"/>
      <c r="AB113" s="211"/>
      <c r="AC113" s="211"/>
      <c r="AD113" s="211"/>
      <c r="AE113" s="211"/>
      <c r="AF113" s="211"/>
      <c r="AG113" s="211" t="s">
        <v>191</v>
      </c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50" t="str">
        <f>C113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13" s="211"/>
      <c r="BC113" s="211"/>
      <c r="BD113" s="211"/>
      <c r="BE113" s="211"/>
      <c r="BF113" s="211"/>
      <c r="BG113" s="211"/>
      <c r="BH113" s="211"/>
    </row>
    <row r="114" spans="1:60" outlineLevel="2" x14ac:dyDescent="0.2">
      <c r="A114" s="218"/>
      <c r="B114" s="219"/>
      <c r="C114" s="243" t="s">
        <v>288</v>
      </c>
      <c r="D114" s="222"/>
      <c r="E114" s="223">
        <v>5.6543999999999999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1"/>
      <c r="AA114" s="211"/>
      <c r="AB114" s="211"/>
      <c r="AC114" s="211"/>
      <c r="AD114" s="211"/>
      <c r="AE114" s="211"/>
      <c r="AF114" s="211"/>
      <c r="AG114" s="211" t="s">
        <v>147</v>
      </c>
      <c r="AH114" s="211">
        <v>5</v>
      </c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2" x14ac:dyDescent="0.2">
      <c r="A115" s="218"/>
      <c r="B115" s="219"/>
      <c r="C115" s="244"/>
      <c r="D115" s="239"/>
      <c r="E115" s="239"/>
      <c r="F115" s="239"/>
      <c r="G115" s="239"/>
      <c r="H115" s="221"/>
      <c r="I115" s="221"/>
      <c r="J115" s="221"/>
      <c r="K115" s="221"/>
      <c r="L115" s="221"/>
      <c r="M115" s="221"/>
      <c r="N115" s="220"/>
      <c r="O115" s="220"/>
      <c r="P115" s="220"/>
      <c r="Q115" s="220"/>
      <c r="R115" s="221"/>
      <c r="S115" s="221"/>
      <c r="T115" s="221"/>
      <c r="U115" s="221"/>
      <c r="V115" s="221"/>
      <c r="W115" s="221"/>
      <c r="X115" s="221"/>
      <c r="Y115" s="221"/>
      <c r="Z115" s="211"/>
      <c r="AA115" s="211"/>
      <c r="AB115" s="211"/>
      <c r="AC115" s="211"/>
      <c r="AD115" s="211"/>
      <c r="AE115" s="211"/>
      <c r="AF115" s="211"/>
      <c r="AG115" s="211" t="s">
        <v>150</v>
      </c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">
      <c r="A116" s="232">
        <v>21</v>
      </c>
      <c r="B116" s="233" t="s">
        <v>289</v>
      </c>
      <c r="C116" s="242" t="s">
        <v>290</v>
      </c>
      <c r="D116" s="234" t="s">
        <v>257</v>
      </c>
      <c r="E116" s="235">
        <v>12.1425</v>
      </c>
      <c r="F116" s="236"/>
      <c r="G116" s="237">
        <f>ROUND(E116*F116,2)</f>
        <v>0</v>
      </c>
      <c r="H116" s="236"/>
      <c r="I116" s="237">
        <f>ROUND(E116*H116,2)</f>
        <v>0</v>
      </c>
      <c r="J116" s="236"/>
      <c r="K116" s="237">
        <f>ROUND(E116*J116,2)</f>
        <v>0</v>
      </c>
      <c r="L116" s="237">
        <v>21</v>
      </c>
      <c r="M116" s="237">
        <f>G116*(1+L116/100)</f>
        <v>0</v>
      </c>
      <c r="N116" s="235">
        <v>0</v>
      </c>
      <c r="O116" s="235">
        <f>ROUND(E116*N116,2)</f>
        <v>0</v>
      </c>
      <c r="P116" s="235">
        <v>0</v>
      </c>
      <c r="Q116" s="235">
        <f>ROUND(E116*P116,2)</f>
        <v>0</v>
      </c>
      <c r="R116" s="237" t="s">
        <v>258</v>
      </c>
      <c r="S116" s="237" t="s">
        <v>141</v>
      </c>
      <c r="T116" s="238" t="s">
        <v>141</v>
      </c>
      <c r="U116" s="221">
        <v>3.53</v>
      </c>
      <c r="V116" s="221">
        <f>ROUND(E116*U116,2)</f>
        <v>42.86</v>
      </c>
      <c r="W116" s="221"/>
      <c r="X116" s="221" t="s">
        <v>188</v>
      </c>
      <c r="Y116" s="221" t="s">
        <v>144</v>
      </c>
      <c r="Z116" s="211"/>
      <c r="AA116" s="211"/>
      <c r="AB116" s="211"/>
      <c r="AC116" s="211"/>
      <c r="AD116" s="211"/>
      <c r="AE116" s="211"/>
      <c r="AF116" s="211"/>
      <c r="AG116" s="211" t="s">
        <v>189</v>
      </c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2" x14ac:dyDescent="0.2">
      <c r="A117" s="218"/>
      <c r="B117" s="219"/>
      <c r="C117" s="251" t="s">
        <v>291</v>
      </c>
      <c r="D117" s="249"/>
      <c r="E117" s="249"/>
      <c r="F117" s="249"/>
      <c r="G117" s="249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1"/>
      <c r="AA117" s="211"/>
      <c r="AB117" s="211"/>
      <c r="AC117" s="211"/>
      <c r="AD117" s="211"/>
      <c r="AE117" s="211"/>
      <c r="AF117" s="211"/>
      <c r="AG117" s="211" t="s">
        <v>191</v>
      </c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2" x14ac:dyDescent="0.2">
      <c r="A118" s="218"/>
      <c r="B118" s="219"/>
      <c r="C118" s="243" t="s">
        <v>292</v>
      </c>
      <c r="D118" s="222"/>
      <c r="E118" s="223">
        <v>3.6855000000000002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1"/>
      <c r="AA118" s="211"/>
      <c r="AB118" s="211"/>
      <c r="AC118" s="211"/>
      <c r="AD118" s="211"/>
      <c r="AE118" s="211"/>
      <c r="AF118" s="211"/>
      <c r="AG118" s="211" t="s">
        <v>147</v>
      </c>
      <c r="AH118" s="211">
        <v>0</v>
      </c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3" x14ac:dyDescent="0.2">
      <c r="A119" s="218"/>
      <c r="B119" s="219"/>
      <c r="C119" s="243" t="s">
        <v>293</v>
      </c>
      <c r="D119" s="222"/>
      <c r="E119" s="223">
        <v>2.4569999999999999</v>
      </c>
      <c r="F119" s="221"/>
      <c r="G119" s="221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1"/>
      <c r="AA119" s="211"/>
      <c r="AB119" s="211"/>
      <c r="AC119" s="211"/>
      <c r="AD119" s="211"/>
      <c r="AE119" s="211"/>
      <c r="AF119" s="211"/>
      <c r="AG119" s="211" t="s">
        <v>147</v>
      </c>
      <c r="AH119" s="211">
        <v>0</v>
      </c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3" x14ac:dyDescent="0.2">
      <c r="A120" s="218"/>
      <c r="B120" s="219"/>
      <c r="C120" s="243" t="s">
        <v>294</v>
      </c>
      <c r="D120" s="222"/>
      <c r="E120" s="223">
        <v>6</v>
      </c>
      <c r="F120" s="221"/>
      <c r="G120" s="221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1"/>
      <c r="AA120" s="211"/>
      <c r="AB120" s="211"/>
      <c r="AC120" s="211"/>
      <c r="AD120" s="211"/>
      <c r="AE120" s="211"/>
      <c r="AF120" s="211"/>
      <c r="AG120" s="211" t="s">
        <v>147</v>
      </c>
      <c r="AH120" s="211">
        <v>0</v>
      </c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2" x14ac:dyDescent="0.2">
      <c r="A121" s="218"/>
      <c r="B121" s="219"/>
      <c r="C121" s="244"/>
      <c r="D121" s="239"/>
      <c r="E121" s="239"/>
      <c r="F121" s="239"/>
      <c r="G121" s="239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1"/>
      <c r="AA121" s="211"/>
      <c r="AB121" s="211"/>
      <c r="AC121" s="211"/>
      <c r="AD121" s="211"/>
      <c r="AE121" s="211"/>
      <c r="AF121" s="211"/>
      <c r="AG121" s="211" t="s">
        <v>150</v>
      </c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ht="22.5" outlineLevel="1" x14ac:dyDescent="0.2">
      <c r="A122" s="232">
        <v>22</v>
      </c>
      <c r="B122" s="233" t="s">
        <v>295</v>
      </c>
      <c r="C122" s="242" t="s">
        <v>296</v>
      </c>
      <c r="D122" s="234" t="s">
        <v>186</v>
      </c>
      <c r="E122" s="235">
        <v>95</v>
      </c>
      <c r="F122" s="236"/>
      <c r="G122" s="237">
        <f>ROUND(E122*F122,2)</f>
        <v>0</v>
      </c>
      <c r="H122" s="236"/>
      <c r="I122" s="237">
        <f>ROUND(E122*H122,2)</f>
        <v>0</v>
      </c>
      <c r="J122" s="236"/>
      <c r="K122" s="237">
        <f>ROUND(E122*J122,2)</f>
        <v>0</v>
      </c>
      <c r="L122" s="237">
        <v>21</v>
      </c>
      <c r="M122" s="237">
        <f>G122*(1+L122/100)</f>
        <v>0</v>
      </c>
      <c r="N122" s="235">
        <v>9.8999999999999999E-4</v>
      </c>
      <c r="O122" s="235">
        <f>ROUND(E122*N122,2)</f>
        <v>0.09</v>
      </c>
      <c r="P122" s="235">
        <v>0</v>
      </c>
      <c r="Q122" s="235">
        <f>ROUND(E122*P122,2)</f>
        <v>0</v>
      </c>
      <c r="R122" s="237" t="s">
        <v>258</v>
      </c>
      <c r="S122" s="237" t="s">
        <v>141</v>
      </c>
      <c r="T122" s="238" t="s">
        <v>141</v>
      </c>
      <c r="U122" s="221">
        <v>0.24</v>
      </c>
      <c r="V122" s="221">
        <f>ROUND(E122*U122,2)</f>
        <v>22.8</v>
      </c>
      <c r="W122" s="221"/>
      <c r="X122" s="221" t="s">
        <v>188</v>
      </c>
      <c r="Y122" s="221" t="s">
        <v>144</v>
      </c>
      <c r="Z122" s="211"/>
      <c r="AA122" s="211"/>
      <c r="AB122" s="211"/>
      <c r="AC122" s="211"/>
      <c r="AD122" s="211"/>
      <c r="AE122" s="211"/>
      <c r="AF122" s="211"/>
      <c r="AG122" s="211" t="s">
        <v>189</v>
      </c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2" x14ac:dyDescent="0.2">
      <c r="A123" s="218"/>
      <c r="B123" s="219"/>
      <c r="C123" s="251" t="s">
        <v>297</v>
      </c>
      <c r="D123" s="249"/>
      <c r="E123" s="249"/>
      <c r="F123" s="249"/>
      <c r="G123" s="249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1"/>
      <c r="AA123" s="211"/>
      <c r="AB123" s="211"/>
      <c r="AC123" s="211"/>
      <c r="AD123" s="211"/>
      <c r="AE123" s="211"/>
      <c r="AF123" s="211"/>
      <c r="AG123" s="211" t="s">
        <v>191</v>
      </c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2" x14ac:dyDescent="0.2">
      <c r="A124" s="218"/>
      <c r="B124" s="219"/>
      <c r="C124" s="243" t="s">
        <v>298</v>
      </c>
      <c r="D124" s="222"/>
      <c r="E124" s="223">
        <v>95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1"/>
      <c r="AA124" s="211"/>
      <c r="AB124" s="211"/>
      <c r="AC124" s="211"/>
      <c r="AD124" s="211"/>
      <c r="AE124" s="211"/>
      <c r="AF124" s="211"/>
      <c r="AG124" s="211" t="s">
        <v>147</v>
      </c>
      <c r="AH124" s="211">
        <v>0</v>
      </c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2" x14ac:dyDescent="0.2">
      <c r="A125" s="218"/>
      <c r="B125" s="219"/>
      <c r="C125" s="244"/>
      <c r="D125" s="239"/>
      <c r="E125" s="239"/>
      <c r="F125" s="239"/>
      <c r="G125" s="239"/>
      <c r="H125" s="221"/>
      <c r="I125" s="221"/>
      <c r="J125" s="221"/>
      <c r="K125" s="221"/>
      <c r="L125" s="221"/>
      <c r="M125" s="221"/>
      <c r="N125" s="220"/>
      <c r="O125" s="220"/>
      <c r="P125" s="220"/>
      <c r="Q125" s="220"/>
      <c r="R125" s="221"/>
      <c r="S125" s="221"/>
      <c r="T125" s="221"/>
      <c r="U125" s="221"/>
      <c r="V125" s="221"/>
      <c r="W125" s="221"/>
      <c r="X125" s="221"/>
      <c r="Y125" s="221"/>
      <c r="Z125" s="211"/>
      <c r="AA125" s="211"/>
      <c r="AB125" s="211"/>
      <c r="AC125" s="211"/>
      <c r="AD125" s="211"/>
      <c r="AE125" s="211"/>
      <c r="AF125" s="211"/>
      <c r="AG125" s="211" t="s">
        <v>150</v>
      </c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">
      <c r="A126" s="232">
        <v>23</v>
      </c>
      <c r="B126" s="233" t="s">
        <v>299</v>
      </c>
      <c r="C126" s="242" t="s">
        <v>300</v>
      </c>
      <c r="D126" s="234" t="s">
        <v>186</v>
      </c>
      <c r="E126" s="235">
        <v>95</v>
      </c>
      <c r="F126" s="236"/>
      <c r="G126" s="237">
        <f>ROUND(E126*F126,2)</f>
        <v>0</v>
      </c>
      <c r="H126" s="236"/>
      <c r="I126" s="237">
        <f>ROUND(E126*H126,2)</f>
        <v>0</v>
      </c>
      <c r="J126" s="236"/>
      <c r="K126" s="237">
        <f>ROUND(E126*J126,2)</f>
        <v>0</v>
      </c>
      <c r="L126" s="237">
        <v>21</v>
      </c>
      <c r="M126" s="237">
        <f>G126*(1+L126/100)</f>
        <v>0</v>
      </c>
      <c r="N126" s="235">
        <v>0</v>
      </c>
      <c r="O126" s="235">
        <f>ROUND(E126*N126,2)</f>
        <v>0</v>
      </c>
      <c r="P126" s="235">
        <v>0</v>
      </c>
      <c r="Q126" s="235">
        <f>ROUND(E126*P126,2)</f>
        <v>0</v>
      </c>
      <c r="R126" s="237" t="s">
        <v>258</v>
      </c>
      <c r="S126" s="237" t="s">
        <v>141</v>
      </c>
      <c r="T126" s="238" t="s">
        <v>141</v>
      </c>
      <c r="U126" s="221">
        <v>7.0000000000000007E-2</v>
      </c>
      <c r="V126" s="221">
        <f>ROUND(E126*U126,2)</f>
        <v>6.65</v>
      </c>
      <c r="W126" s="221"/>
      <c r="X126" s="221" t="s">
        <v>188</v>
      </c>
      <c r="Y126" s="221" t="s">
        <v>144</v>
      </c>
      <c r="Z126" s="211"/>
      <c r="AA126" s="211"/>
      <c r="AB126" s="211"/>
      <c r="AC126" s="211"/>
      <c r="AD126" s="211"/>
      <c r="AE126" s="211"/>
      <c r="AF126" s="211"/>
      <c r="AG126" s="211" t="s">
        <v>189</v>
      </c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2" x14ac:dyDescent="0.2">
      <c r="A127" s="218"/>
      <c r="B127" s="219"/>
      <c r="C127" s="251" t="s">
        <v>301</v>
      </c>
      <c r="D127" s="249"/>
      <c r="E127" s="249"/>
      <c r="F127" s="249"/>
      <c r="G127" s="249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1"/>
      <c r="AA127" s="211"/>
      <c r="AB127" s="211"/>
      <c r="AC127" s="211"/>
      <c r="AD127" s="211"/>
      <c r="AE127" s="211"/>
      <c r="AF127" s="211"/>
      <c r="AG127" s="211" t="s">
        <v>191</v>
      </c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2" x14ac:dyDescent="0.2">
      <c r="A128" s="218"/>
      <c r="B128" s="219"/>
      <c r="C128" s="243" t="s">
        <v>302</v>
      </c>
      <c r="D128" s="222"/>
      <c r="E128" s="223">
        <v>95</v>
      </c>
      <c r="F128" s="221"/>
      <c r="G128" s="221"/>
      <c r="H128" s="221"/>
      <c r="I128" s="221"/>
      <c r="J128" s="221"/>
      <c r="K128" s="221"/>
      <c r="L128" s="221"/>
      <c r="M128" s="221"/>
      <c r="N128" s="220"/>
      <c r="O128" s="220"/>
      <c r="P128" s="220"/>
      <c r="Q128" s="220"/>
      <c r="R128" s="221"/>
      <c r="S128" s="221"/>
      <c r="T128" s="221"/>
      <c r="U128" s="221"/>
      <c r="V128" s="221"/>
      <c r="W128" s="221"/>
      <c r="X128" s="221"/>
      <c r="Y128" s="221"/>
      <c r="Z128" s="211"/>
      <c r="AA128" s="211"/>
      <c r="AB128" s="211"/>
      <c r="AC128" s="211"/>
      <c r="AD128" s="211"/>
      <c r="AE128" s="211"/>
      <c r="AF128" s="211"/>
      <c r="AG128" s="211" t="s">
        <v>147</v>
      </c>
      <c r="AH128" s="211">
        <v>5</v>
      </c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2" x14ac:dyDescent="0.2">
      <c r="A129" s="218"/>
      <c r="B129" s="219"/>
      <c r="C129" s="244"/>
      <c r="D129" s="239"/>
      <c r="E129" s="239"/>
      <c r="F129" s="239"/>
      <c r="G129" s="239"/>
      <c r="H129" s="221"/>
      <c r="I129" s="221"/>
      <c r="J129" s="221"/>
      <c r="K129" s="221"/>
      <c r="L129" s="221"/>
      <c r="M129" s="221"/>
      <c r="N129" s="220"/>
      <c r="O129" s="220"/>
      <c r="P129" s="220"/>
      <c r="Q129" s="220"/>
      <c r="R129" s="221"/>
      <c r="S129" s="221"/>
      <c r="T129" s="221"/>
      <c r="U129" s="221"/>
      <c r="V129" s="221"/>
      <c r="W129" s="221"/>
      <c r="X129" s="221"/>
      <c r="Y129" s="221"/>
      <c r="Z129" s="211"/>
      <c r="AA129" s="211"/>
      <c r="AB129" s="211"/>
      <c r="AC129" s="211"/>
      <c r="AD129" s="211"/>
      <c r="AE129" s="211"/>
      <c r="AF129" s="211"/>
      <c r="AG129" s="211" t="s">
        <v>150</v>
      </c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">
      <c r="A130" s="232">
        <v>24</v>
      </c>
      <c r="B130" s="233" t="s">
        <v>303</v>
      </c>
      <c r="C130" s="242" t="s">
        <v>304</v>
      </c>
      <c r="D130" s="234" t="s">
        <v>257</v>
      </c>
      <c r="E130" s="235">
        <v>34.271999999999998</v>
      </c>
      <c r="F130" s="236"/>
      <c r="G130" s="237">
        <f>ROUND(E130*F130,2)</f>
        <v>0</v>
      </c>
      <c r="H130" s="236"/>
      <c r="I130" s="237">
        <f>ROUND(E130*H130,2)</f>
        <v>0</v>
      </c>
      <c r="J130" s="236"/>
      <c r="K130" s="237">
        <f>ROUND(E130*J130,2)</f>
        <v>0</v>
      </c>
      <c r="L130" s="237">
        <v>21</v>
      </c>
      <c r="M130" s="237">
        <f>G130*(1+L130/100)</f>
        <v>0</v>
      </c>
      <c r="N130" s="235">
        <v>0</v>
      </c>
      <c r="O130" s="235">
        <f>ROUND(E130*N130,2)</f>
        <v>0</v>
      </c>
      <c r="P130" s="235">
        <v>0</v>
      </c>
      <c r="Q130" s="235">
        <f>ROUND(E130*P130,2)</f>
        <v>0</v>
      </c>
      <c r="R130" s="237" t="s">
        <v>258</v>
      </c>
      <c r="S130" s="237" t="s">
        <v>141</v>
      </c>
      <c r="T130" s="238" t="s">
        <v>141</v>
      </c>
      <c r="U130" s="221">
        <v>0.35</v>
      </c>
      <c r="V130" s="221">
        <f>ROUND(E130*U130,2)</f>
        <v>12</v>
      </c>
      <c r="W130" s="221"/>
      <c r="X130" s="221" t="s">
        <v>188</v>
      </c>
      <c r="Y130" s="221" t="s">
        <v>144</v>
      </c>
      <c r="Z130" s="211"/>
      <c r="AA130" s="211"/>
      <c r="AB130" s="211"/>
      <c r="AC130" s="211"/>
      <c r="AD130" s="211"/>
      <c r="AE130" s="211"/>
      <c r="AF130" s="211"/>
      <c r="AG130" s="211" t="s">
        <v>189</v>
      </c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2" x14ac:dyDescent="0.2">
      <c r="A131" s="218"/>
      <c r="B131" s="219"/>
      <c r="C131" s="251" t="s">
        <v>305</v>
      </c>
      <c r="D131" s="249"/>
      <c r="E131" s="249"/>
      <c r="F131" s="249"/>
      <c r="G131" s="249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1"/>
      <c r="AA131" s="211"/>
      <c r="AB131" s="211"/>
      <c r="AC131" s="211"/>
      <c r="AD131" s="211"/>
      <c r="AE131" s="211"/>
      <c r="AF131" s="211"/>
      <c r="AG131" s="211" t="s">
        <v>191</v>
      </c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50" t="str">
        <f>C131</f>
        <v>bez naložení do dopravní nádoby, ale s vyprázdněním dopravní nádoby na hromadu nebo na dopravní prostředek,</v>
      </c>
      <c r="BB131" s="211"/>
      <c r="BC131" s="211"/>
      <c r="BD131" s="211"/>
      <c r="BE131" s="211"/>
      <c r="BF131" s="211"/>
      <c r="BG131" s="211"/>
      <c r="BH131" s="211"/>
    </row>
    <row r="132" spans="1:60" outlineLevel="2" x14ac:dyDescent="0.2">
      <c r="A132" s="218"/>
      <c r="B132" s="219"/>
      <c r="C132" s="243" t="s">
        <v>306</v>
      </c>
      <c r="D132" s="222"/>
      <c r="E132" s="223">
        <v>28.271999999999998</v>
      </c>
      <c r="F132" s="221"/>
      <c r="G132" s="221"/>
      <c r="H132" s="221"/>
      <c r="I132" s="221"/>
      <c r="J132" s="221"/>
      <c r="K132" s="221"/>
      <c r="L132" s="221"/>
      <c r="M132" s="221"/>
      <c r="N132" s="220"/>
      <c r="O132" s="220"/>
      <c r="P132" s="220"/>
      <c r="Q132" s="220"/>
      <c r="R132" s="221"/>
      <c r="S132" s="221"/>
      <c r="T132" s="221"/>
      <c r="U132" s="221"/>
      <c r="V132" s="221"/>
      <c r="W132" s="221"/>
      <c r="X132" s="221"/>
      <c r="Y132" s="221"/>
      <c r="Z132" s="211"/>
      <c r="AA132" s="211"/>
      <c r="AB132" s="211"/>
      <c r="AC132" s="211"/>
      <c r="AD132" s="211"/>
      <c r="AE132" s="211"/>
      <c r="AF132" s="211"/>
      <c r="AG132" s="211" t="s">
        <v>147</v>
      </c>
      <c r="AH132" s="211">
        <v>5</v>
      </c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3" x14ac:dyDescent="0.2">
      <c r="A133" s="218"/>
      <c r="B133" s="219"/>
      <c r="C133" s="243" t="s">
        <v>307</v>
      </c>
      <c r="D133" s="222"/>
      <c r="E133" s="223">
        <v>6</v>
      </c>
      <c r="F133" s="221"/>
      <c r="G133" s="221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1"/>
      <c r="AA133" s="211"/>
      <c r="AB133" s="211"/>
      <c r="AC133" s="211"/>
      <c r="AD133" s="211"/>
      <c r="AE133" s="211"/>
      <c r="AF133" s="211"/>
      <c r="AG133" s="211" t="s">
        <v>147</v>
      </c>
      <c r="AH133" s="211">
        <v>0</v>
      </c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outlineLevel="2" x14ac:dyDescent="0.2">
      <c r="A134" s="218"/>
      <c r="B134" s="219"/>
      <c r="C134" s="244"/>
      <c r="D134" s="239"/>
      <c r="E134" s="239"/>
      <c r="F134" s="239"/>
      <c r="G134" s="239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1"/>
      <c r="AA134" s="211"/>
      <c r="AB134" s="211"/>
      <c r="AC134" s="211"/>
      <c r="AD134" s="211"/>
      <c r="AE134" s="211"/>
      <c r="AF134" s="211"/>
      <c r="AG134" s="211" t="s">
        <v>150</v>
      </c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1" x14ac:dyDescent="0.2">
      <c r="A135" s="232">
        <v>25</v>
      </c>
      <c r="B135" s="233" t="s">
        <v>308</v>
      </c>
      <c r="C135" s="242" t="s">
        <v>309</v>
      </c>
      <c r="D135" s="234" t="s">
        <v>257</v>
      </c>
      <c r="E135" s="235">
        <v>79.2</v>
      </c>
      <c r="F135" s="236"/>
      <c r="G135" s="237">
        <f>ROUND(E135*F135,2)</f>
        <v>0</v>
      </c>
      <c r="H135" s="236"/>
      <c r="I135" s="237">
        <f>ROUND(E135*H135,2)</f>
        <v>0</v>
      </c>
      <c r="J135" s="236"/>
      <c r="K135" s="237">
        <f>ROUND(E135*J135,2)</f>
        <v>0</v>
      </c>
      <c r="L135" s="237">
        <v>21</v>
      </c>
      <c r="M135" s="237">
        <f>G135*(1+L135/100)</f>
        <v>0</v>
      </c>
      <c r="N135" s="235">
        <v>0</v>
      </c>
      <c r="O135" s="235">
        <f>ROUND(E135*N135,2)</f>
        <v>0</v>
      </c>
      <c r="P135" s="235">
        <v>0</v>
      </c>
      <c r="Q135" s="235">
        <f>ROUND(E135*P135,2)</f>
        <v>0</v>
      </c>
      <c r="R135" s="237" t="s">
        <v>258</v>
      </c>
      <c r="S135" s="237" t="s">
        <v>141</v>
      </c>
      <c r="T135" s="238" t="s">
        <v>141</v>
      </c>
      <c r="U135" s="221">
        <v>0.01</v>
      </c>
      <c r="V135" s="221">
        <f>ROUND(E135*U135,2)</f>
        <v>0.79</v>
      </c>
      <c r="W135" s="221"/>
      <c r="X135" s="221" t="s">
        <v>188</v>
      </c>
      <c r="Y135" s="221" t="s">
        <v>144</v>
      </c>
      <c r="Z135" s="211"/>
      <c r="AA135" s="211"/>
      <c r="AB135" s="211"/>
      <c r="AC135" s="211"/>
      <c r="AD135" s="211"/>
      <c r="AE135" s="211"/>
      <c r="AF135" s="211"/>
      <c r="AG135" s="211" t="s">
        <v>189</v>
      </c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2" x14ac:dyDescent="0.2">
      <c r="A136" s="218"/>
      <c r="B136" s="219"/>
      <c r="C136" s="251" t="s">
        <v>310</v>
      </c>
      <c r="D136" s="249"/>
      <c r="E136" s="249"/>
      <c r="F136" s="249"/>
      <c r="G136" s="249"/>
      <c r="H136" s="221"/>
      <c r="I136" s="221"/>
      <c r="J136" s="221"/>
      <c r="K136" s="221"/>
      <c r="L136" s="221"/>
      <c r="M136" s="221"/>
      <c r="N136" s="220"/>
      <c r="O136" s="220"/>
      <c r="P136" s="220"/>
      <c r="Q136" s="220"/>
      <c r="R136" s="221"/>
      <c r="S136" s="221"/>
      <c r="T136" s="221"/>
      <c r="U136" s="221"/>
      <c r="V136" s="221"/>
      <c r="W136" s="221"/>
      <c r="X136" s="221"/>
      <c r="Y136" s="221"/>
      <c r="Z136" s="211"/>
      <c r="AA136" s="211"/>
      <c r="AB136" s="211"/>
      <c r="AC136" s="211"/>
      <c r="AD136" s="211"/>
      <c r="AE136" s="211"/>
      <c r="AF136" s="211"/>
      <c r="AG136" s="211" t="s">
        <v>191</v>
      </c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2" x14ac:dyDescent="0.2">
      <c r="A137" s="218"/>
      <c r="B137" s="219"/>
      <c r="C137" s="243" t="s">
        <v>311</v>
      </c>
      <c r="D137" s="222"/>
      <c r="E137" s="223">
        <v>79.2</v>
      </c>
      <c r="F137" s="221"/>
      <c r="G137" s="221"/>
      <c r="H137" s="221"/>
      <c r="I137" s="221"/>
      <c r="J137" s="221"/>
      <c r="K137" s="221"/>
      <c r="L137" s="221"/>
      <c r="M137" s="221"/>
      <c r="N137" s="220"/>
      <c r="O137" s="220"/>
      <c r="P137" s="220"/>
      <c r="Q137" s="220"/>
      <c r="R137" s="221"/>
      <c r="S137" s="221"/>
      <c r="T137" s="221"/>
      <c r="U137" s="221"/>
      <c r="V137" s="221"/>
      <c r="W137" s="221"/>
      <c r="X137" s="221"/>
      <c r="Y137" s="221"/>
      <c r="Z137" s="211"/>
      <c r="AA137" s="211"/>
      <c r="AB137" s="211"/>
      <c r="AC137" s="211"/>
      <c r="AD137" s="211"/>
      <c r="AE137" s="211"/>
      <c r="AF137" s="211"/>
      <c r="AG137" s="211" t="s">
        <v>147</v>
      </c>
      <c r="AH137" s="211">
        <v>5</v>
      </c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2" x14ac:dyDescent="0.2">
      <c r="A138" s="218"/>
      <c r="B138" s="219"/>
      <c r="C138" s="244"/>
      <c r="D138" s="239"/>
      <c r="E138" s="239"/>
      <c r="F138" s="239"/>
      <c r="G138" s="239"/>
      <c r="H138" s="221"/>
      <c r="I138" s="221"/>
      <c r="J138" s="221"/>
      <c r="K138" s="221"/>
      <c r="L138" s="221"/>
      <c r="M138" s="221"/>
      <c r="N138" s="220"/>
      <c r="O138" s="220"/>
      <c r="P138" s="220"/>
      <c r="Q138" s="220"/>
      <c r="R138" s="221"/>
      <c r="S138" s="221"/>
      <c r="T138" s="221"/>
      <c r="U138" s="221"/>
      <c r="V138" s="221"/>
      <c r="W138" s="221"/>
      <c r="X138" s="221"/>
      <c r="Y138" s="221"/>
      <c r="Z138" s="211"/>
      <c r="AA138" s="211"/>
      <c r="AB138" s="211"/>
      <c r="AC138" s="211"/>
      <c r="AD138" s="211"/>
      <c r="AE138" s="211"/>
      <c r="AF138" s="211"/>
      <c r="AG138" s="211" t="s">
        <v>150</v>
      </c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">
      <c r="A139" s="232">
        <v>26</v>
      </c>
      <c r="B139" s="233" t="s">
        <v>312</v>
      </c>
      <c r="C139" s="242" t="s">
        <v>313</v>
      </c>
      <c r="D139" s="234" t="s">
        <v>257</v>
      </c>
      <c r="E139" s="235">
        <v>211.0865</v>
      </c>
      <c r="F139" s="236"/>
      <c r="G139" s="237">
        <f>ROUND(E139*F139,2)</f>
        <v>0</v>
      </c>
      <c r="H139" s="236"/>
      <c r="I139" s="237">
        <f>ROUND(E139*H139,2)</f>
        <v>0</v>
      </c>
      <c r="J139" s="236"/>
      <c r="K139" s="237">
        <f>ROUND(E139*J139,2)</f>
        <v>0</v>
      </c>
      <c r="L139" s="237">
        <v>21</v>
      </c>
      <c r="M139" s="237">
        <f>G139*(1+L139/100)</f>
        <v>0</v>
      </c>
      <c r="N139" s="235">
        <v>0</v>
      </c>
      <c r="O139" s="235">
        <f>ROUND(E139*N139,2)</f>
        <v>0</v>
      </c>
      <c r="P139" s="235">
        <v>0</v>
      </c>
      <c r="Q139" s="235">
        <f>ROUND(E139*P139,2)</f>
        <v>0</v>
      </c>
      <c r="R139" s="237" t="s">
        <v>258</v>
      </c>
      <c r="S139" s="237" t="s">
        <v>141</v>
      </c>
      <c r="T139" s="238" t="s">
        <v>141</v>
      </c>
      <c r="U139" s="221">
        <v>0.01</v>
      </c>
      <c r="V139" s="221">
        <f>ROUND(E139*U139,2)</f>
        <v>2.11</v>
      </c>
      <c r="W139" s="221"/>
      <c r="X139" s="221" t="s">
        <v>188</v>
      </c>
      <c r="Y139" s="221" t="s">
        <v>144</v>
      </c>
      <c r="Z139" s="211"/>
      <c r="AA139" s="211"/>
      <c r="AB139" s="211"/>
      <c r="AC139" s="211"/>
      <c r="AD139" s="211"/>
      <c r="AE139" s="211"/>
      <c r="AF139" s="211"/>
      <c r="AG139" s="211" t="s">
        <v>189</v>
      </c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2" x14ac:dyDescent="0.2">
      <c r="A140" s="218"/>
      <c r="B140" s="219"/>
      <c r="C140" s="251" t="s">
        <v>310</v>
      </c>
      <c r="D140" s="249"/>
      <c r="E140" s="249"/>
      <c r="F140" s="249"/>
      <c r="G140" s="249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1"/>
      <c r="AA140" s="211"/>
      <c r="AB140" s="211"/>
      <c r="AC140" s="211"/>
      <c r="AD140" s="211"/>
      <c r="AE140" s="211"/>
      <c r="AF140" s="211"/>
      <c r="AG140" s="211" t="s">
        <v>191</v>
      </c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2" x14ac:dyDescent="0.2">
      <c r="A141" s="218"/>
      <c r="B141" s="219"/>
      <c r="C141" s="243" t="s">
        <v>314</v>
      </c>
      <c r="D141" s="222"/>
      <c r="E141" s="223">
        <v>154.30000000000001</v>
      </c>
      <c r="F141" s="221"/>
      <c r="G141" s="221"/>
      <c r="H141" s="221"/>
      <c r="I141" s="221"/>
      <c r="J141" s="221"/>
      <c r="K141" s="221"/>
      <c r="L141" s="221"/>
      <c r="M141" s="221"/>
      <c r="N141" s="220"/>
      <c r="O141" s="220"/>
      <c r="P141" s="220"/>
      <c r="Q141" s="220"/>
      <c r="R141" s="221"/>
      <c r="S141" s="221"/>
      <c r="T141" s="221"/>
      <c r="U141" s="221"/>
      <c r="V141" s="221"/>
      <c r="W141" s="221"/>
      <c r="X141" s="221"/>
      <c r="Y141" s="221"/>
      <c r="Z141" s="211"/>
      <c r="AA141" s="211"/>
      <c r="AB141" s="211"/>
      <c r="AC141" s="211"/>
      <c r="AD141" s="211"/>
      <c r="AE141" s="211"/>
      <c r="AF141" s="211"/>
      <c r="AG141" s="211" t="s">
        <v>147</v>
      </c>
      <c r="AH141" s="211">
        <v>5</v>
      </c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3" x14ac:dyDescent="0.2">
      <c r="A142" s="218"/>
      <c r="B142" s="219"/>
      <c r="C142" s="243" t="s">
        <v>315</v>
      </c>
      <c r="D142" s="222"/>
      <c r="E142" s="223">
        <v>55.972000000000001</v>
      </c>
      <c r="F142" s="221"/>
      <c r="G142" s="221"/>
      <c r="H142" s="221"/>
      <c r="I142" s="221"/>
      <c r="J142" s="221"/>
      <c r="K142" s="221"/>
      <c r="L142" s="221"/>
      <c r="M142" s="221"/>
      <c r="N142" s="220"/>
      <c r="O142" s="220"/>
      <c r="P142" s="220"/>
      <c r="Q142" s="220"/>
      <c r="R142" s="221"/>
      <c r="S142" s="221"/>
      <c r="T142" s="221"/>
      <c r="U142" s="221"/>
      <c r="V142" s="221"/>
      <c r="W142" s="221"/>
      <c r="X142" s="221"/>
      <c r="Y142" s="221"/>
      <c r="Z142" s="211"/>
      <c r="AA142" s="211"/>
      <c r="AB142" s="211"/>
      <c r="AC142" s="211"/>
      <c r="AD142" s="211"/>
      <c r="AE142" s="211"/>
      <c r="AF142" s="211"/>
      <c r="AG142" s="211" t="s">
        <v>147</v>
      </c>
      <c r="AH142" s="211">
        <v>5</v>
      </c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3" x14ac:dyDescent="0.2">
      <c r="A143" s="218"/>
      <c r="B143" s="219"/>
      <c r="C143" s="243" t="s">
        <v>306</v>
      </c>
      <c r="D143" s="222"/>
      <c r="E143" s="223">
        <v>28.271999999999998</v>
      </c>
      <c r="F143" s="221"/>
      <c r="G143" s="221"/>
      <c r="H143" s="221"/>
      <c r="I143" s="221"/>
      <c r="J143" s="221"/>
      <c r="K143" s="221"/>
      <c r="L143" s="221"/>
      <c r="M143" s="221"/>
      <c r="N143" s="220"/>
      <c r="O143" s="220"/>
      <c r="P143" s="220"/>
      <c r="Q143" s="220"/>
      <c r="R143" s="221"/>
      <c r="S143" s="221"/>
      <c r="T143" s="221"/>
      <c r="U143" s="221"/>
      <c r="V143" s="221"/>
      <c r="W143" s="221"/>
      <c r="X143" s="221"/>
      <c r="Y143" s="221"/>
      <c r="Z143" s="211"/>
      <c r="AA143" s="211"/>
      <c r="AB143" s="211"/>
      <c r="AC143" s="211"/>
      <c r="AD143" s="211"/>
      <c r="AE143" s="211"/>
      <c r="AF143" s="211"/>
      <c r="AG143" s="211" t="s">
        <v>147</v>
      </c>
      <c r="AH143" s="211">
        <v>5</v>
      </c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3" x14ac:dyDescent="0.2">
      <c r="A144" s="218"/>
      <c r="B144" s="219"/>
      <c r="C144" s="243" t="s">
        <v>316</v>
      </c>
      <c r="D144" s="222"/>
      <c r="E144" s="223">
        <v>12.1425</v>
      </c>
      <c r="F144" s="221"/>
      <c r="G144" s="221"/>
      <c r="H144" s="221"/>
      <c r="I144" s="221"/>
      <c r="J144" s="221"/>
      <c r="K144" s="221"/>
      <c r="L144" s="221"/>
      <c r="M144" s="221"/>
      <c r="N144" s="220"/>
      <c r="O144" s="220"/>
      <c r="P144" s="220"/>
      <c r="Q144" s="220"/>
      <c r="R144" s="221"/>
      <c r="S144" s="221"/>
      <c r="T144" s="221"/>
      <c r="U144" s="221"/>
      <c r="V144" s="221"/>
      <c r="W144" s="221"/>
      <c r="X144" s="221"/>
      <c r="Y144" s="221"/>
      <c r="Z144" s="211"/>
      <c r="AA144" s="211"/>
      <c r="AB144" s="211"/>
      <c r="AC144" s="211"/>
      <c r="AD144" s="211"/>
      <c r="AE144" s="211"/>
      <c r="AF144" s="211"/>
      <c r="AG144" s="211" t="s">
        <v>147</v>
      </c>
      <c r="AH144" s="211">
        <v>5</v>
      </c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3" x14ac:dyDescent="0.2">
      <c r="A145" s="218"/>
      <c r="B145" s="219"/>
      <c r="C145" s="243" t="s">
        <v>317</v>
      </c>
      <c r="D145" s="222"/>
      <c r="E145" s="223">
        <v>-39.6</v>
      </c>
      <c r="F145" s="221"/>
      <c r="G145" s="221"/>
      <c r="H145" s="221"/>
      <c r="I145" s="221"/>
      <c r="J145" s="221"/>
      <c r="K145" s="221"/>
      <c r="L145" s="221"/>
      <c r="M145" s="221"/>
      <c r="N145" s="220"/>
      <c r="O145" s="220"/>
      <c r="P145" s="220"/>
      <c r="Q145" s="220"/>
      <c r="R145" s="221"/>
      <c r="S145" s="221"/>
      <c r="T145" s="221"/>
      <c r="U145" s="221"/>
      <c r="V145" s="221"/>
      <c r="W145" s="221"/>
      <c r="X145" s="221"/>
      <c r="Y145" s="221"/>
      <c r="Z145" s="211"/>
      <c r="AA145" s="211"/>
      <c r="AB145" s="211"/>
      <c r="AC145" s="211"/>
      <c r="AD145" s="211"/>
      <c r="AE145" s="211"/>
      <c r="AF145" s="211"/>
      <c r="AG145" s="211" t="s">
        <v>147</v>
      </c>
      <c r="AH145" s="211">
        <v>5</v>
      </c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outlineLevel="2" x14ac:dyDescent="0.2">
      <c r="A146" s="218"/>
      <c r="B146" s="219"/>
      <c r="C146" s="244"/>
      <c r="D146" s="239"/>
      <c r="E146" s="239"/>
      <c r="F146" s="239"/>
      <c r="G146" s="239"/>
      <c r="H146" s="221"/>
      <c r="I146" s="221"/>
      <c r="J146" s="221"/>
      <c r="K146" s="221"/>
      <c r="L146" s="221"/>
      <c r="M146" s="221"/>
      <c r="N146" s="220"/>
      <c r="O146" s="220"/>
      <c r="P146" s="220"/>
      <c r="Q146" s="220"/>
      <c r="R146" s="221"/>
      <c r="S146" s="221"/>
      <c r="T146" s="221"/>
      <c r="U146" s="221"/>
      <c r="V146" s="221"/>
      <c r="W146" s="221"/>
      <c r="X146" s="221"/>
      <c r="Y146" s="221"/>
      <c r="Z146" s="211"/>
      <c r="AA146" s="211"/>
      <c r="AB146" s="211"/>
      <c r="AC146" s="211"/>
      <c r="AD146" s="211"/>
      <c r="AE146" s="211"/>
      <c r="AF146" s="211"/>
      <c r="AG146" s="211" t="s">
        <v>150</v>
      </c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ht="22.5" outlineLevel="1" x14ac:dyDescent="0.2">
      <c r="A147" s="232">
        <v>27</v>
      </c>
      <c r="B147" s="233" t="s">
        <v>318</v>
      </c>
      <c r="C147" s="242" t="s">
        <v>319</v>
      </c>
      <c r="D147" s="234" t="s">
        <v>257</v>
      </c>
      <c r="E147" s="235">
        <v>39.6</v>
      </c>
      <c r="F147" s="236"/>
      <c r="G147" s="237">
        <f>ROUND(E147*F147,2)</f>
        <v>0</v>
      </c>
      <c r="H147" s="236"/>
      <c r="I147" s="237">
        <f>ROUND(E147*H147,2)</f>
        <v>0</v>
      </c>
      <c r="J147" s="236"/>
      <c r="K147" s="237">
        <f>ROUND(E147*J147,2)</f>
        <v>0</v>
      </c>
      <c r="L147" s="237">
        <v>21</v>
      </c>
      <c r="M147" s="237">
        <f>G147*(1+L147/100)</f>
        <v>0</v>
      </c>
      <c r="N147" s="235">
        <v>0</v>
      </c>
      <c r="O147" s="235">
        <f>ROUND(E147*N147,2)</f>
        <v>0</v>
      </c>
      <c r="P147" s="235">
        <v>0</v>
      </c>
      <c r="Q147" s="235">
        <f>ROUND(E147*P147,2)</f>
        <v>0</v>
      </c>
      <c r="R147" s="237" t="s">
        <v>258</v>
      </c>
      <c r="S147" s="237" t="s">
        <v>141</v>
      </c>
      <c r="T147" s="238" t="s">
        <v>141</v>
      </c>
      <c r="U147" s="221">
        <v>0.65</v>
      </c>
      <c r="V147" s="221">
        <f>ROUND(E147*U147,2)</f>
        <v>25.74</v>
      </c>
      <c r="W147" s="221"/>
      <c r="X147" s="221" t="s">
        <v>188</v>
      </c>
      <c r="Y147" s="221" t="s">
        <v>144</v>
      </c>
      <c r="Z147" s="211"/>
      <c r="AA147" s="211"/>
      <c r="AB147" s="211"/>
      <c r="AC147" s="211"/>
      <c r="AD147" s="211"/>
      <c r="AE147" s="211"/>
      <c r="AF147" s="211"/>
      <c r="AG147" s="211" t="s">
        <v>189</v>
      </c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2" x14ac:dyDescent="0.2">
      <c r="A148" s="218"/>
      <c r="B148" s="219"/>
      <c r="C148" s="243" t="s">
        <v>320</v>
      </c>
      <c r="D148" s="222"/>
      <c r="E148" s="223">
        <v>39.6</v>
      </c>
      <c r="F148" s="221"/>
      <c r="G148" s="221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1"/>
      <c r="AA148" s="211"/>
      <c r="AB148" s="211"/>
      <c r="AC148" s="211"/>
      <c r="AD148" s="211"/>
      <c r="AE148" s="211"/>
      <c r="AF148" s="211"/>
      <c r="AG148" s="211" t="s">
        <v>147</v>
      </c>
      <c r="AH148" s="211">
        <v>5</v>
      </c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2" x14ac:dyDescent="0.2">
      <c r="A149" s="218"/>
      <c r="B149" s="219"/>
      <c r="C149" s="244"/>
      <c r="D149" s="239"/>
      <c r="E149" s="239"/>
      <c r="F149" s="239"/>
      <c r="G149" s="239"/>
      <c r="H149" s="221"/>
      <c r="I149" s="221"/>
      <c r="J149" s="221"/>
      <c r="K149" s="221"/>
      <c r="L149" s="221"/>
      <c r="M149" s="221"/>
      <c r="N149" s="220"/>
      <c r="O149" s="220"/>
      <c r="P149" s="220"/>
      <c r="Q149" s="220"/>
      <c r="R149" s="221"/>
      <c r="S149" s="221"/>
      <c r="T149" s="221"/>
      <c r="U149" s="221"/>
      <c r="V149" s="221"/>
      <c r="W149" s="221"/>
      <c r="X149" s="221"/>
      <c r="Y149" s="221"/>
      <c r="Z149" s="211"/>
      <c r="AA149" s="211"/>
      <c r="AB149" s="211"/>
      <c r="AC149" s="211"/>
      <c r="AD149" s="211"/>
      <c r="AE149" s="211"/>
      <c r="AF149" s="211"/>
      <c r="AG149" s="211" t="s">
        <v>150</v>
      </c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ht="33.75" outlineLevel="1" x14ac:dyDescent="0.2">
      <c r="A150" s="232">
        <v>28</v>
      </c>
      <c r="B150" s="233" t="s">
        <v>321</v>
      </c>
      <c r="C150" s="242" t="s">
        <v>322</v>
      </c>
      <c r="D150" s="234" t="s">
        <v>257</v>
      </c>
      <c r="E150" s="235">
        <v>39.6</v>
      </c>
      <c r="F150" s="236"/>
      <c r="G150" s="237">
        <f>ROUND(E150*F150,2)</f>
        <v>0</v>
      </c>
      <c r="H150" s="236"/>
      <c r="I150" s="237">
        <f>ROUND(E150*H150,2)</f>
        <v>0</v>
      </c>
      <c r="J150" s="236"/>
      <c r="K150" s="237">
        <f>ROUND(E150*J150,2)</f>
        <v>0</v>
      </c>
      <c r="L150" s="237">
        <v>21</v>
      </c>
      <c r="M150" s="237">
        <f>G150*(1+L150/100)</f>
        <v>0</v>
      </c>
      <c r="N150" s="235">
        <v>0</v>
      </c>
      <c r="O150" s="235">
        <f>ROUND(E150*N150,2)</f>
        <v>0</v>
      </c>
      <c r="P150" s="235">
        <v>0</v>
      </c>
      <c r="Q150" s="235">
        <f>ROUND(E150*P150,2)</f>
        <v>0</v>
      </c>
      <c r="R150" s="237" t="s">
        <v>258</v>
      </c>
      <c r="S150" s="237" t="s">
        <v>141</v>
      </c>
      <c r="T150" s="238" t="s">
        <v>141</v>
      </c>
      <c r="U150" s="221">
        <v>0.04</v>
      </c>
      <c r="V150" s="221">
        <f>ROUND(E150*U150,2)</f>
        <v>1.58</v>
      </c>
      <c r="W150" s="221"/>
      <c r="X150" s="221" t="s">
        <v>188</v>
      </c>
      <c r="Y150" s="221" t="s">
        <v>144</v>
      </c>
      <c r="Z150" s="211"/>
      <c r="AA150" s="211"/>
      <c r="AB150" s="211"/>
      <c r="AC150" s="211"/>
      <c r="AD150" s="211"/>
      <c r="AE150" s="211"/>
      <c r="AF150" s="211"/>
      <c r="AG150" s="211" t="s">
        <v>189</v>
      </c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2" x14ac:dyDescent="0.2">
      <c r="A151" s="218"/>
      <c r="B151" s="219"/>
      <c r="C151" s="251" t="s">
        <v>323</v>
      </c>
      <c r="D151" s="249"/>
      <c r="E151" s="249"/>
      <c r="F151" s="249"/>
      <c r="G151" s="249"/>
      <c r="H151" s="221"/>
      <c r="I151" s="221"/>
      <c r="J151" s="221"/>
      <c r="K151" s="221"/>
      <c r="L151" s="221"/>
      <c r="M151" s="221"/>
      <c r="N151" s="220"/>
      <c r="O151" s="220"/>
      <c r="P151" s="220"/>
      <c r="Q151" s="220"/>
      <c r="R151" s="221"/>
      <c r="S151" s="221"/>
      <c r="T151" s="221"/>
      <c r="U151" s="221"/>
      <c r="V151" s="221"/>
      <c r="W151" s="221"/>
      <c r="X151" s="221"/>
      <c r="Y151" s="221"/>
      <c r="Z151" s="211"/>
      <c r="AA151" s="211"/>
      <c r="AB151" s="211"/>
      <c r="AC151" s="211"/>
      <c r="AD151" s="211"/>
      <c r="AE151" s="211"/>
      <c r="AF151" s="211"/>
      <c r="AG151" s="211" t="s">
        <v>191</v>
      </c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outlineLevel="2" x14ac:dyDescent="0.2">
      <c r="A152" s="218"/>
      <c r="B152" s="219"/>
      <c r="C152" s="243" t="s">
        <v>324</v>
      </c>
      <c r="D152" s="222"/>
      <c r="E152" s="223">
        <v>39.6</v>
      </c>
      <c r="F152" s="221"/>
      <c r="G152" s="221"/>
      <c r="H152" s="221"/>
      <c r="I152" s="221"/>
      <c r="J152" s="221"/>
      <c r="K152" s="221"/>
      <c r="L152" s="221"/>
      <c r="M152" s="221"/>
      <c r="N152" s="220"/>
      <c r="O152" s="220"/>
      <c r="P152" s="220"/>
      <c r="Q152" s="220"/>
      <c r="R152" s="221"/>
      <c r="S152" s="221"/>
      <c r="T152" s="221"/>
      <c r="U152" s="221"/>
      <c r="V152" s="221"/>
      <c r="W152" s="221"/>
      <c r="X152" s="221"/>
      <c r="Y152" s="221"/>
      <c r="Z152" s="211"/>
      <c r="AA152" s="211"/>
      <c r="AB152" s="211"/>
      <c r="AC152" s="211"/>
      <c r="AD152" s="211"/>
      <c r="AE152" s="211"/>
      <c r="AF152" s="211"/>
      <c r="AG152" s="211" t="s">
        <v>147</v>
      </c>
      <c r="AH152" s="211">
        <v>0</v>
      </c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2" x14ac:dyDescent="0.2">
      <c r="A153" s="218"/>
      <c r="B153" s="219"/>
      <c r="C153" s="244"/>
      <c r="D153" s="239"/>
      <c r="E153" s="239"/>
      <c r="F153" s="239"/>
      <c r="G153" s="239"/>
      <c r="H153" s="221"/>
      <c r="I153" s="221"/>
      <c r="J153" s="221"/>
      <c r="K153" s="221"/>
      <c r="L153" s="221"/>
      <c r="M153" s="221"/>
      <c r="N153" s="220"/>
      <c r="O153" s="220"/>
      <c r="P153" s="220"/>
      <c r="Q153" s="220"/>
      <c r="R153" s="221"/>
      <c r="S153" s="221"/>
      <c r="T153" s="221"/>
      <c r="U153" s="221"/>
      <c r="V153" s="221"/>
      <c r="W153" s="221"/>
      <c r="X153" s="221"/>
      <c r="Y153" s="221"/>
      <c r="Z153" s="211"/>
      <c r="AA153" s="211"/>
      <c r="AB153" s="211"/>
      <c r="AC153" s="211"/>
      <c r="AD153" s="211"/>
      <c r="AE153" s="211"/>
      <c r="AF153" s="211"/>
      <c r="AG153" s="211" t="s">
        <v>150</v>
      </c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ht="22.5" outlineLevel="1" x14ac:dyDescent="0.2">
      <c r="A154" s="232">
        <v>29</v>
      </c>
      <c r="B154" s="233" t="s">
        <v>325</v>
      </c>
      <c r="C154" s="242" t="s">
        <v>326</v>
      </c>
      <c r="D154" s="234" t="s">
        <v>257</v>
      </c>
      <c r="E154" s="235">
        <v>14.6</v>
      </c>
      <c r="F154" s="236"/>
      <c r="G154" s="237">
        <f>ROUND(E154*F154,2)</f>
        <v>0</v>
      </c>
      <c r="H154" s="236"/>
      <c r="I154" s="237">
        <f>ROUND(E154*H154,2)</f>
        <v>0</v>
      </c>
      <c r="J154" s="236"/>
      <c r="K154" s="237">
        <f>ROUND(E154*J154,2)</f>
        <v>0</v>
      </c>
      <c r="L154" s="237">
        <v>21</v>
      </c>
      <c r="M154" s="237">
        <f>G154*(1+L154/100)</f>
        <v>0</v>
      </c>
      <c r="N154" s="235">
        <v>0</v>
      </c>
      <c r="O154" s="235">
        <f>ROUND(E154*N154,2)</f>
        <v>0</v>
      </c>
      <c r="P154" s="235">
        <v>0</v>
      </c>
      <c r="Q154" s="235">
        <f>ROUND(E154*P154,2)</f>
        <v>0</v>
      </c>
      <c r="R154" s="237" t="s">
        <v>258</v>
      </c>
      <c r="S154" s="237" t="s">
        <v>141</v>
      </c>
      <c r="T154" s="238" t="s">
        <v>141</v>
      </c>
      <c r="U154" s="221">
        <v>0.12</v>
      </c>
      <c r="V154" s="221">
        <f>ROUND(E154*U154,2)</f>
        <v>1.75</v>
      </c>
      <c r="W154" s="221"/>
      <c r="X154" s="221" t="s">
        <v>188</v>
      </c>
      <c r="Y154" s="221" t="s">
        <v>144</v>
      </c>
      <c r="Z154" s="211"/>
      <c r="AA154" s="211"/>
      <c r="AB154" s="211"/>
      <c r="AC154" s="211"/>
      <c r="AD154" s="211"/>
      <c r="AE154" s="211"/>
      <c r="AF154" s="211"/>
      <c r="AG154" s="211" t="s">
        <v>189</v>
      </c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2" x14ac:dyDescent="0.2">
      <c r="A155" s="218"/>
      <c r="B155" s="219"/>
      <c r="C155" s="251" t="s">
        <v>323</v>
      </c>
      <c r="D155" s="249"/>
      <c r="E155" s="249"/>
      <c r="F155" s="249"/>
      <c r="G155" s="249"/>
      <c r="H155" s="221"/>
      <c r="I155" s="221"/>
      <c r="J155" s="221"/>
      <c r="K155" s="221"/>
      <c r="L155" s="221"/>
      <c r="M155" s="221"/>
      <c r="N155" s="220"/>
      <c r="O155" s="220"/>
      <c r="P155" s="220"/>
      <c r="Q155" s="220"/>
      <c r="R155" s="221"/>
      <c r="S155" s="221"/>
      <c r="T155" s="221"/>
      <c r="U155" s="221"/>
      <c r="V155" s="221"/>
      <c r="W155" s="221"/>
      <c r="X155" s="221"/>
      <c r="Y155" s="221"/>
      <c r="Z155" s="211"/>
      <c r="AA155" s="211"/>
      <c r="AB155" s="211"/>
      <c r="AC155" s="211"/>
      <c r="AD155" s="211"/>
      <c r="AE155" s="211"/>
      <c r="AF155" s="211"/>
      <c r="AG155" s="211" t="s">
        <v>191</v>
      </c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2" x14ac:dyDescent="0.2">
      <c r="A156" s="218"/>
      <c r="B156" s="219"/>
      <c r="C156" s="243" t="s">
        <v>327</v>
      </c>
      <c r="D156" s="222"/>
      <c r="E156" s="223">
        <v>14.6</v>
      </c>
      <c r="F156" s="221"/>
      <c r="G156" s="221"/>
      <c r="H156" s="221"/>
      <c r="I156" s="221"/>
      <c r="J156" s="221"/>
      <c r="K156" s="221"/>
      <c r="L156" s="221"/>
      <c r="M156" s="221"/>
      <c r="N156" s="220"/>
      <c r="O156" s="220"/>
      <c r="P156" s="220"/>
      <c r="Q156" s="220"/>
      <c r="R156" s="221"/>
      <c r="S156" s="221"/>
      <c r="T156" s="221"/>
      <c r="U156" s="221"/>
      <c r="V156" s="221"/>
      <c r="W156" s="221"/>
      <c r="X156" s="221"/>
      <c r="Y156" s="221"/>
      <c r="Z156" s="211"/>
      <c r="AA156" s="211"/>
      <c r="AB156" s="211"/>
      <c r="AC156" s="211"/>
      <c r="AD156" s="211"/>
      <c r="AE156" s="211"/>
      <c r="AF156" s="211"/>
      <c r="AG156" s="211" t="s">
        <v>147</v>
      </c>
      <c r="AH156" s="211">
        <v>0</v>
      </c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2" x14ac:dyDescent="0.2">
      <c r="A157" s="218"/>
      <c r="B157" s="219"/>
      <c r="C157" s="244"/>
      <c r="D157" s="239"/>
      <c r="E157" s="239"/>
      <c r="F157" s="239"/>
      <c r="G157" s="239"/>
      <c r="H157" s="221"/>
      <c r="I157" s="221"/>
      <c r="J157" s="221"/>
      <c r="K157" s="221"/>
      <c r="L157" s="221"/>
      <c r="M157" s="221"/>
      <c r="N157" s="220"/>
      <c r="O157" s="220"/>
      <c r="P157" s="220"/>
      <c r="Q157" s="220"/>
      <c r="R157" s="221"/>
      <c r="S157" s="221"/>
      <c r="T157" s="221"/>
      <c r="U157" s="221"/>
      <c r="V157" s="221"/>
      <c r="W157" s="221"/>
      <c r="X157" s="221"/>
      <c r="Y157" s="221"/>
      <c r="Z157" s="211"/>
      <c r="AA157" s="211"/>
      <c r="AB157" s="211"/>
      <c r="AC157" s="211"/>
      <c r="AD157" s="211"/>
      <c r="AE157" s="211"/>
      <c r="AF157" s="211"/>
      <c r="AG157" s="211" t="s">
        <v>150</v>
      </c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ht="22.5" outlineLevel="1" x14ac:dyDescent="0.2">
      <c r="A158" s="232">
        <v>30</v>
      </c>
      <c r="B158" s="233" t="s">
        <v>328</v>
      </c>
      <c r="C158" s="242" t="s">
        <v>329</v>
      </c>
      <c r="D158" s="234" t="s">
        <v>257</v>
      </c>
      <c r="E158" s="235">
        <v>35.22</v>
      </c>
      <c r="F158" s="236"/>
      <c r="G158" s="237">
        <f>ROUND(E158*F158,2)</f>
        <v>0</v>
      </c>
      <c r="H158" s="236"/>
      <c r="I158" s="237">
        <f>ROUND(E158*H158,2)</f>
        <v>0</v>
      </c>
      <c r="J158" s="236"/>
      <c r="K158" s="237">
        <f>ROUND(E158*J158,2)</f>
        <v>0</v>
      </c>
      <c r="L158" s="237">
        <v>21</v>
      </c>
      <c r="M158" s="237">
        <f>G158*(1+L158/100)</f>
        <v>0</v>
      </c>
      <c r="N158" s="235">
        <v>0</v>
      </c>
      <c r="O158" s="235">
        <f>ROUND(E158*N158,2)</f>
        <v>0</v>
      </c>
      <c r="P158" s="235">
        <v>0</v>
      </c>
      <c r="Q158" s="235">
        <f>ROUND(E158*P158,2)</f>
        <v>0</v>
      </c>
      <c r="R158" s="237" t="s">
        <v>258</v>
      </c>
      <c r="S158" s="237" t="s">
        <v>141</v>
      </c>
      <c r="T158" s="238" t="s">
        <v>141</v>
      </c>
      <c r="U158" s="221">
        <v>0.2</v>
      </c>
      <c r="V158" s="221">
        <f>ROUND(E158*U158,2)</f>
        <v>7.04</v>
      </c>
      <c r="W158" s="221"/>
      <c r="X158" s="221" t="s">
        <v>188</v>
      </c>
      <c r="Y158" s="221" t="s">
        <v>144</v>
      </c>
      <c r="Z158" s="211"/>
      <c r="AA158" s="211"/>
      <c r="AB158" s="211"/>
      <c r="AC158" s="211"/>
      <c r="AD158" s="211"/>
      <c r="AE158" s="211"/>
      <c r="AF158" s="211"/>
      <c r="AG158" s="211" t="s">
        <v>189</v>
      </c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2" x14ac:dyDescent="0.2">
      <c r="A159" s="218"/>
      <c r="B159" s="219"/>
      <c r="C159" s="251" t="s">
        <v>330</v>
      </c>
      <c r="D159" s="249"/>
      <c r="E159" s="249"/>
      <c r="F159" s="249"/>
      <c r="G159" s="249"/>
      <c r="H159" s="221"/>
      <c r="I159" s="221"/>
      <c r="J159" s="221"/>
      <c r="K159" s="221"/>
      <c r="L159" s="221"/>
      <c r="M159" s="221"/>
      <c r="N159" s="220"/>
      <c r="O159" s="220"/>
      <c r="P159" s="220"/>
      <c r="Q159" s="220"/>
      <c r="R159" s="221"/>
      <c r="S159" s="221"/>
      <c r="T159" s="221"/>
      <c r="U159" s="221"/>
      <c r="V159" s="221"/>
      <c r="W159" s="221"/>
      <c r="X159" s="221"/>
      <c r="Y159" s="221"/>
      <c r="Z159" s="211"/>
      <c r="AA159" s="211"/>
      <c r="AB159" s="211"/>
      <c r="AC159" s="211"/>
      <c r="AD159" s="211"/>
      <c r="AE159" s="211"/>
      <c r="AF159" s="211"/>
      <c r="AG159" s="211" t="s">
        <v>191</v>
      </c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2" x14ac:dyDescent="0.2">
      <c r="A160" s="218"/>
      <c r="B160" s="219"/>
      <c r="C160" s="243" t="s">
        <v>331</v>
      </c>
      <c r="D160" s="222"/>
      <c r="E160" s="223">
        <v>28.9</v>
      </c>
      <c r="F160" s="221"/>
      <c r="G160" s="221"/>
      <c r="H160" s="221"/>
      <c r="I160" s="221"/>
      <c r="J160" s="221"/>
      <c r="K160" s="221"/>
      <c r="L160" s="221"/>
      <c r="M160" s="221"/>
      <c r="N160" s="220"/>
      <c r="O160" s="220"/>
      <c r="P160" s="220"/>
      <c r="Q160" s="220"/>
      <c r="R160" s="221"/>
      <c r="S160" s="221"/>
      <c r="T160" s="221"/>
      <c r="U160" s="221"/>
      <c r="V160" s="221"/>
      <c r="W160" s="221"/>
      <c r="X160" s="221"/>
      <c r="Y160" s="221"/>
      <c r="Z160" s="211"/>
      <c r="AA160" s="211"/>
      <c r="AB160" s="211"/>
      <c r="AC160" s="211"/>
      <c r="AD160" s="211"/>
      <c r="AE160" s="211"/>
      <c r="AF160" s="211"/>
      <c r="AG160" s="211" t="s">
        <v>147</v>
      </c>
      <c r="AH160" s="211">
        <v>0</v>
      </c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3" x14ac:dyDescent="0.2">
      <c r="A161" s="218"/>
      <c r="B161" s="219"/>
      <c r="C161" s="243" t="s">
        <v>332</v>
      </c>
      <c r="D161" s="222"/>
      <c r="E161" s="223">
        <v>6.32</v>
      </c>
      <c r="F161" s="221"/>
      <c r="G161" s="221"/>
      <c r="H161" s="221"/>
      <c r="I161" s="221"/>
      <c r="J161" s="221"/>
      <c r="K161" s="221"/>
      <c r="L161" s="221"/>
      <c r="M161" s="221"/>
      <c r="N161" s="220"/>
      <c r="O161" s="220"/>
      <c r="P161" s="220"/>
      <c r="Q161" s="220"/>
      <c r="R161" s="221"/>
      <c r="S161" s="221"/>
      <c r="T161" s="221"/>
      <c r="U161" s="221"/>
      <c r="V161" s="221"/>
      <c r="W161" s="221"/>
      <c r="X161" s="221"/>
      <c r="Y161" s="221"/>
      <c r="Z161" s="211"/>
      <c r="AA161" s="211"/>
      <c r="AB161" s="211"/>
      <c r="AC161" s="211"/>
      <c r="AD161" s="211"/>
      <c r="AE161" s="211"/>
      <c r="AF161" s="211"/>
      <c r="AG161" s="211" t="s">
        <v>147</v>
      </c>
      <c r="AH161" s="211">
        <v>0</v>
      </c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2" x14ac:dyDescent="0.2">
      <c r="A162" s="218"/>
      <c r="B162" s="219"/>
      <c r="C162" s="244"/>
      <c r="D162" s="239"/>
      <c r="E162" s="239"/>
      <c r="F162" s="239"/>
      <c r="G162" s="239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1"/>
      <c r="AA162" s="211"/>
      <c r="AB162" s="211"/>
      <c r="AC162" s="211"/>
      <c r="AD162" s="211"/>
      <c r="AE162" s="211"/>
      <c r="AF162" s="211"/>
      <c r="AG162" s="211" t="s">
        <v>150</v>
      </c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">
      <c r="A163" s="232">
        <v>31</v>
      </c>
      <c r="B163" s="233" t="s">
        <v>333</v>
      </c>
      <c r="C163" s="242" t="s">
        <v>334</v>
      </c>
      <c r="D163" s="234" t="s">
        <v>257</v>
      </c>
      <c r="E163" s="235">
        <v>3.68</v>
      </c>
      <c r="F163" s="236"/>
      <c r="G163" s="237">
        <f>ROUND(E163*F163,2)</f>
        <v>0</v>
      </c>
      <c r="H163" s="236"/>
      <c r="I163" s="237">
        <f>ROUND(E163*H163,2)</f>
        <v>0</v>
      </c>
      <c r="J163" s="236"/>
      <c r="K163" s="237">
        <f>ROUND(E163*J163,2)</f>
        <v>0</v>
      </c>
      <c r="L163" s="237">
        <v>21</v>
      </c>
      <c r="M163" s="237">
        <f>G163*(1+L163/100)</f>
        <v>0</v>
      </c>
      <c r="N163" s="235">
        <v>0</v>
      </c>
      <c r="O163" s="235">
        <f>ROUND(E163*N163,2)</f>
        <v>0</v>
      </c>
      <c r="P163" s="235">
        <v>0</v>
      </c>
      <c r="Q163" s="235">
        <f>ROUND(E163*P163,2)</f>
        <v>0</v>
      </c>
      <c r="R163" s="237" t="s">
        <v>258</v>
      </c>
      <c r="S163" s="237" t="s">
        <v>141</v>
      </c>
      <c r="T163" s="238" t="s">
        <v>141</v>
      </c>
      <c r="U163" s="221">
        <v>1.59</v>
      </c>
      <c r="V163" s="221">
        <f>ROUND(E163*U163,2)</f>
        <v>5.85</v>
      </c>
      <c r="W163" s="221"/>
      <c r="X163" s="221" t="s">
        <v>188</v>
      </c>
      <c r="Y163" s="221" t="s">
        <v>144</v>
      </c>
      <c r="Z163" s="211"/>
      <c r="AA163" s="211"/>
      <c r="AB163" s="211"/>
      <c r="AC163" s="211"/>
      <c r="AD163" s="211"/>
      <c r="AE163" s="211"/>
      <c r="AF163" s="211"/>
      <c r="AG163" s="211" t="s">
        <v>189</v>
      </c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ht="22.5" outlineLevel="2" x14ac:dyDescent="0.2">
      <c r="A164" s="218"/>
      <c r="B164" s="219"/>
      <c r="C164" s="251" t="s">
        <v>335</v>
      </c>
      <c r="D164" s="249"/>
      <c r="E164" s="249"/>
      <c r="F164" s="249"/>
      <c r="G164" s="249"/>
      <c r="H164" s="221"/>
      <c r="I164" s="221"/>
      <c r="J164" s="221"/>
      <c r="K164" s="221"/>
      <c r="L164" s="221"/>
      <c r="M164" s="221"/>
      <c r="N164" s="220"/>
      <c r="O164" s="220"/>
      <c r="P164" s="220"/>
      <c r="Q164" s="220"/>
      <c r="R164" s="221"/>
      <c r="S164" s="221"/>
      <c r="T164" s="221"/>
      <c r="U164" s="221"/>
      <c r="V164" s="221"/>
      <c r="W164" s="221"/>
      <c r="X164" s="221"/>
      <c r="Y164" s="221"/>
      <c r="Z164" s="211"/>
      <c r="AA164" s="211"/>
      <c r="AB164" s="211"/>
      <c r="AC164" s="211"/>
      <c r="AD164" s="211"/>
      <c r="AE164" s="211"/>
      <c r="AF164" s="211"/>
      <c r="AG164" s="211" t="s">
        <v>191</v>
      </c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50" t="str">
        <f>C164</f>
        <v>sypaninou z vhodných hornin tř. 1 - 4 nebo materiálem připraveným podél výkopu ve vzdálenosti do 3 m od jeho kraje, pro jakoukoliv hloubku výkopu a jakoukoliv míru zhutnění,</v>
      </c>
      <c r="BB164" s="211"/>
      <c r="BC164" s="211"/>
      <c r="BD164" s="211"/>
      <c r="BE164" s="211"/>
      <c r="BF164" s="211"/>
      <c r="BG164" s="211"/>
      <c r="BH164" s="211"/>
    </row>
    <row r="165" spans="1:60" outlineLevel="2" x14ac:dyDescent="0.2">
      <c r="A165" s="218"/>
      <c r="B165" s="219"/>
      <c r="C165" s="243" t="s">
        <v>336</v>
      </c>
      <c r="D165" s="222"/>
      <c r="E165" s="223">
        <v>3.68</v>
      </c>
      <c r="F165" s="221"/>
      <c r="G165" s="221"/>
      <c r="H165" s="221"/>
      <c r="I165" s="221"/>
      <c r="J165" s="221"/>
      <c r="K165" s="221"/>
      <c r="L165" s="221"/>
      <c r="M165" s="221"/>
      <c r="N165" s="220"/>
      <c r="O165" s="220"/>
      <c r="P165" s="220"/>
      <c r="Q165" s="220"/>
      <c r="R165" s="221"/>
      <c r="S165" s="221"/>
      <c r="T165" s="221"/>
      <c r="U165" s="221"/>
      <c r="V165" s="221"/>
      <c r="W165" s="221"/>
      <c r="X165" s="221"/>
      <c r="Y165" s="221"/>
      <c r="Z165" s="211"/>
      <c r="AA165" s="211"/>
      <c r="AB165" s="211"/>
      <c r="AC165" s="211"/>
      <c r="AD165" s="211"/>
      <c r="AE165" s="211"/>
      <c r="AF165" s="211"/>
      <c r="AG165" s="211" t="s">
        <v>147</v>
      </c>
      <c r="AH165" s="211">
        <v>0</v>
      </c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2" x14ac:dyDescent="0.2">
      <c r="A166" s="218"/>
      <c r="B166" s="219"/>
      <c r="C166" s="244"/>
      <c r="D166" s="239"/>
      <c r="E166" s="239"/>
      <c r="F166" s="239"/>
      <c r="G166" s="239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1"/>
      <c r="AA166" s="211"/>
      <c r="AB166" s="211"/>
      <c r="AC166" s="211"/>
      <c r="AD166" s="211"/>
      <c r="AE166" s="211"/>
      <c r="AF166" s="211"/>
      <c r="AG166" s="211" t="s">
        <v>150</v>
      </c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">
      <c r="A167" s="232">
        <v>32</v>
      </c>
      <c r="B167" s="233" t="s">
        <v>337</v>
      </c>
      <c r="C167" s="242" t="s">
        <v>338</v>
      </c>
      <c r="D167" s="234" t="s">
        <v>186</v>
      </c>
      <c r="E167" s="235">
        <v>258</v>
      </c>
      <c r="F167" s="236"/>
      <c r="G167" s="237">
        <f>ROUND(E167*F167,2)</f>
        <v>0</v>
      </c>
      <c r="H167" s="236"/>
      <c r="I167" s="237">
        <f>ROUND(E167*H167,2)</f>
        <v>0</v>
      </c>
      <c r="J167" s="236"/>
      <c r="K167" s="237">
        <f>ROUND(E167*J167,2)</f>
        <v>0</v>
      </c>
      <c r="L167" s="237">
        <v>21</v>
      </c>
      <c r="M167" s="237">
        <f>G167*(1+L167/100)</f>
        <v>0</v>
      </c>
      <c r="N167" s="235">
        <v>0</v>
      </c>
      <c r="O167" s="235">
        <f>ROUND(E167*N167,2)</f>
        <v>0</v>
      </c>
      <c r="P167" s="235">
        <v>0</v>
      </c>
      <c r="Q167" s="235">
        <f>ROUND(E167*P167,2)</f>
        <v>0</v>
      </c>
      <c r="R167" s="237" t="s">
        <v>339</v>
      </c>
      <c r="S167" s="237" t="s">
        <v>141</v>
      </c>
      <c r="T167" s="238" t="s">
        <v>141</v>
      </c>
      <c r="U167" s="221">
        <v>0.06</v>
      </c>
      <c r="V167" s="221">
        <f>ROUND(E167*U167,2)</f>
        <v>15.48</v>
      </c>
      <c r="W167" s="221"/>
      <c r="X167" s="221" t="s">
        <v>188</v>
      </c>
      <c r="Y167" s="221" t="s">
        <v>144</v>
      </c>
      <c r="Z167" s="211"/>
      <c r="AA167" s="211"/>
      <c r="AB167" s="211"/>
      <c r="AC167" s="211"/>
      <c r="AD167" s="211"/>
      <c r="AE167" s="211"/>
      <c r="AF167" s="211"/>
      <c r="AG167" s="211" t="s">
        <v>189</v>
      </c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outlineLevel="2" x14ac:dyDescent="0.2">
      <c r="A168" s="218"/>
      <c r="B168" s="219"/>
      <c r="C168" s="251" t="s">
        <v>340</v>
      </c>
      <c r="D168" s="249"/>
      <c r="E168" s="249"/>
      <c r="F168" s="249"/>
      <c r="G168" s="249"/>
      <c r="H168" s="221"/>
      <c r="I168" s="221"/>
      <c r="J168" s="221"/>
      <c r="K168" s="221"/>
      <c r="L168" s="221"/>
      <c r="M168" s="221"/>
      <c r="N168" s="220"/>
      <c r="O168" s="220"/>
      <c r="P168" s="220"/>
      <c r="Q168" s="220"/>
      <c r="R168" s="221"/>
      <c r="S168" s="221"/>
      <c r="T168" s="221"/>
      <c r="U168" s="221"/>
      <c r="V168" s="221"/>
      <c r="W168" s="221"/>
      <c r="X168" s="221"/>
      <c r="Y168" s="221"/>
      <c r="Z168" s="211"/>
      <c r="AA168" s="211"/>
      <c r="AB168" s="211"/>
      <c r="AC168" s="211"/>
      <c r="AD168" s="211"/>
      <c r="AE168" s="211"/>
      <c r="AF168" s="211"/>
      <c r="AG168" s="211" t="s">
        <v>191</v>
      </c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2" x14ac:dyDescent="0.2">
      <c r="A169" s="218"/>
      <c r="B169" s="219"/>
      <c r="C169" s="243" t="s">
        <v>341</v>
      </c>
      <c r="D169" s="222"/>
      <c r="E169" s="223">
        <v>258</v>
      </c>
      <c r="F169" s="221"/>
      <c r="G169" s="221"/>
      <c r="H169" s="221"/>
      <c r="I169" s="221"/>
      <c r="J169" s="221"/>
      <c r="K169" s="221"/>
      <c r="L169" s="221"/>
      <c r="M169" s="221"/>
      <c r="N169" s="220"/>
      <c r="O169" s="220"/>
      <c r="P169" s="220"/>
      <c r="Q169" s="220"/>
      <c r="R169" s="221"/>
      <c r="S169" s="221"/>
      <c r="T169" s="221"/>
      <c r="U169" s="221"/>
      <c r="V169" s="221"/>
      <c r="W169" s="221"/>
      <c r="X169" s="221"/>
      <c r="Y169" s="221"/>
      <c r="Z169" s="211"/>
      <c r="AA169" s="211"/>
      <c r="AB169" s="211"/>
      <c r="AC169" s="211"/>
      <c r="AD169" s="211"/>
      <c r="AE169" s="211"/>
      <c r="AF169" s="211"/>
      <c r="AG169" s="211" t="s">
        <v>147</v>
      </c>
      <c r="AH169" s="211">
        <v>0</v>
      </c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2" x14ac:dyDescent="0.2">
      <c r="A170" s="218"/>
      <c r="B170" s="219"/>
      <c r="C170" s="244"/>
      <c r="D170" s="239"/>
      <c r="E170" s="239"/>
      <c r="F170" s="239"/>
      <c r="G170" s="239"/>
      <c r="H170" s="221"/>
      <c r="I170" s="221"/>
      <c r="J170" s="221"/>
      <c r="K170" s="221"/>
      <c r="L170" s="221"/>
      <c r="M170" s="221"/>
      <c r="N170" s="220"/>
      <c r="O170" s="220"/>
      <c r="P170" s="220"/>
      <c r="Q170" s="220"/>
      <c r="R170" s="221"/>
      <c r="S170" s="221"/>
      <c r="T170" s="221"/>
      <c r="U170" s="221"/>
      <c r="V170" s="221"/>
      <c r="W170" s="221"/>
      <c r="X170" s="221"/>
      <c r="Y170" s="221"/>
      <c r="Z170" s="211"/>
      <c r="AA170" s="211"/>
      <c r="AB170" s="211"/>
      <c r="AC170" s="211"/>
      <c r="AD170" s="211"/>
      <c r="AE170" s="211"/>
      <c r="AF170" s="211"/>
      <c r="AG170" s="211" t="s">
        <v>150</v>
      </c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1" x14ac:dyDescent="0.2">
      <c r="A171" s="232">
        <v>33</v>
      </c>
      <c r="B171" s="233" t="s">
        <v>342</v>
      </c>
      <c r="C171" s="242" t="s">
        <v>343</v>
      </c>
      <c r="D171" s="234" t="s">
        <v>186</v>
      </c>
      <c r="E171" s="235">
        <v>717.3</v>
      </c>
      <c r="F171" s="236"/>
      <c r="G171" s="237">
        <f>ROUND(E171*F171,2)</f>
        <v>0</v>
      </c>
      <c r="H171" s="236"/>
      <c r="I171" s="237">
        <f>ROUND(E171*H171,2)</f>
        <v>0</v>
      </c>
      <c r="J171" s="236"/>
      <c r="K171" s="237">
        <f>ROUND(E171*J171,2)</f>
        <v>0</v>
      </c>
      <c r="L171" s="237">
        <v>21</v>
      </c>
      <c r="M171" s="237">
        <f>G171*(1+L171/100)</f>
        <v>0</v>
      </c>
      <c r="N171" s="235">
        <v>0</v>
      </c>
      <c r="O171" s="235">
        <f>ROUND(E171*N171,2)</f>
        <v>0</v>
      </c>
      <c r="P171" s="235">
        <v>0</v>
      </c>
      <c r="Q171" s="235">
        <f>ROUND(E171*P171,2)</f>
        <v>0</v>
      </c>
      <c r="R171" s="237" t="s">
        <v>258</v>
      </c>
      <c r="S171" s="237" t="s">
        <v>141</v>
      </c>
      <c r="T171" s="238" t="s">
        <v>141</v>
      </c>
      <c r="U171" s="221">
        <v>0.02</v>
      </c>
      <c r="V171" s="221">
        <f>ROUND(E171*U171,2)</f>
        <v>14.35</v>
      </c>
      <c r="W171" s="221"/>
      <c r="X171" s="221" t="s">
        <v>188</v>
      </c>
      <c r="Y171" s="221" t="s">
        <v>144</v>
      </c>
      <c r="Z171" s="211"/>
      <c r="AA171" s="211"/>
      <c r="AB171" s="211"/>
      <c r="AC171" s="211"/>
      <c r="AD171" s="211"/>
      <c r="AE171" s="211"/>
      <c r="AF171" s="211"/>
      <c r="AG171" s="211" t="s">
        <v>189</v>
      </c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outlineLevel="2" x14ac:dyDescent="0.2">
      <c r="A172" s="218"/>
      <c r="B172" s="219"/>
      <c r="C172" s="251" t="s">
        <v>344</v>
      </c>
      <c r="D172" s="249"/>
      <c r="E172" s="249"/>
      <c r="F172" s="249"/>
      <c r="G172" s="249"/>
      <c r="H172" s="221"/>
      <c r="I172" s="221"/>
      <c r="J172" s="221"/>
      <c r="K172" s="221"/>
      <c r="L172" s="221"/>
      <c r="M172" s="221"/>
      <c r="N172" s="220"/>
      <c r="O172" s="220"/>
      <c r="P172" s="220"/>
      <c r="Q172" s="220"/>
      <c r="R172" s="221"/>
      <c r="S172" s="221"/>
      <c r="T172" s="221"/>
      <c r="U172" s="221"/>
      <c r="V172" s="221"/>
      <c r="W172" s="221"/>
      <c r="X172" s="221"/>
      <c r="Y172" s="221"/>
      <c r="Z172" s="211"/>
      <c r="AA172" s="211"/>
      <c r="AB172" s="211"/>
      <c r="AC172" s="211"/>
      <c r="AD172" s="211"/>
      <c r="AE172" s="211"/>
      <c r="AF172" s="211"/>
      <c r="AG172" s="211" t="s">
        <v>191</v>
      </c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2" x14ac:dyDescent="0.2">
      <c r="A173" s="218"/>
      <c r="B173" s="219"/>
      <c r="C173" s="243" t="s">
        <v>345</v>
      </c>
      <c r="D173" s="222"/>
      <c r="E173" s="223">
        <v>846.7</v>
      </c>
      <c r="F173" s="221"/>
      <c r="G173" s="221"/>
      <c r="H173" s="221"/>
      <c r="I173" s="221"/>
      <c r="J173" s="221"/>
      <c r="K173" s="221"/>
      <c r="L173" s="221"/>
      <c r="M173" s="221"/>
      <c r="N173" s="220"/>
      <c r="O173" s="220"/>
      <c r="P173" s="220"/>
      <c r="Q173" s="220"/>
      <c r="R173" s="221"/>
      <c r="S173" s="221"/>
      <c r="T173" s="221"/>
      <c r="U173" s="221"/>
      <c r="V173" s="221"/>
      <c r="W173" s="221"/>
      <c r="X173" s="221"/>
      <c r="Y173" s="221"/>
      <c r="Z173" s="211"/>
      <c r="AA173" s="211"/>
      <c r="AB173" s="211"/>
      <c r="AC173" s="211"/>
      <c r="AD173" s="211"/>
      <c r="AE173" s="211"/>
      <c r="AF173" s="211"/>
      <c r="AG173" s="211" t="s">
        <v>147</v>
      </c>
      <c r="AH173" s="211">
        <v>0</v>
      </c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outlineLevel="3" x14ac:dyDescent="0.2">
      <c r="A174" s="218"/>
      <c r="B174" s="219"/>
      <c r="C174" s="243" t="s">
        <v>346</v>
      </c>
      <c r="D174" s="222"/>
      <c r="E174" s="223">
        <v>-129.4</v>
      </c>
      <c r="F174" s="221"/>
      <c r="G174" s="221"/>
      <c r="H174" s="221"/>
      <c r="I174" s="221"/>
      <c r="J174" s="221"/>
      <c r="K174" s="221"/>
      <c r="L174" s="221"/>
      <c r="M174" s="221"/>
      <c r="N174" s="220"/>
      <c r="O174" s="220"/>
      <c r="P174" s="220"/>
      <c r="Q174" s="220"/>
      <c r="R174" s="221"/>
      <c r="S174" s="221"/>
      <c r="T174" s="221"/>
      <c r="U174" s="221"/>
      <c r="V174" s="221"/>
      <c r="W174" s="221"/>
      <c r="X174" s="221"/>
      <c r="Y174" s="221"/>
      <c r="Z174" s="211"/>
      <c r="AA174" s="211"/>
      <c r="AB174" s="211"/>
      <c r="AC174" s="211"/>
      <c r="AD174" s="211"/>
      <c r="AE174" s="211"/>
      <c r="AF174" s="211"/>
      <c r="AG174" s="211" t="s">
        <v>147</v>
      </c>
      <c r="AH174" s="211">
        <v>0</v>
      </c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2" x14ac:dyDescent="0.2">
      <c r="A175" s="218"/>
      <c r="B175" s="219"/>
      <c r="C175" s="244"/>
      <c r="D175" s="239"/>
      <c r="E175" s="239"/>
      <c r="F175" s="239"/>
      <c r="G175" s="239"/>
      <c r="H175" s="221"/>
      <c r="I175" s="221"/>
      <c r="J175" s="221"/>
      <c r="K175" s="221"/>
      <c r="L175" s="221"/>
      <c r="M175" s="221"/>
      <c r="N175" s="220"/>
      <c r="O175" s="220"/>
      <c r="P175" s="220"/>
      <c r="Q175" s="220"/>
      <c r="R175" s="221"/>
      <c r="S175" s="221"/>
      <c r="T175" s="221"/>
      <c r="U175" s="221"/>
      <c r="V175" s="221"/>
      <c r="W175" s="221"/>
      <c r="X175" s="221"/>
      <c r="Y175" s="221"/>
      <c r="Z175" s="211"/>
      <c r="AA175" s="211"/>
      <c r="AB175" s="211"/>
      <c r="AC175" s="211"/>
      <c r="AD175" s="211"/>
      <c r="AE175" s="211"/>
      <c r="AF175" s="211"/>
      <c r="AG175" s="211" t="s">
        <v>150</v>
      </c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ht="22.5" outlineLevel="1" x14ac:dyDescent="0.2">
      <c r="A176" s="232">
        <v>34</v>
      </c>
      <c r="B176" s="233" t="s">
        <v>347</v>
      </c>
      <c r="C176" s="242" t="s">
        <v>348</v>
      </c>
      <c r="D176" s="234" t="s">
        <v>186</v>
      </c>
      <c r="E176" s="235">
        <v>258</v>
      </c>
      <c r="F176" s="236"/>
      <c r="G176" s="237">
        <f>ROUND(E176*F176,2)</f>
        <v>0</v>
      </c>
      <c r="H176" s="236"/>
      <c r="I176" s="237">
        <f>ROUND(E176*H176,2)</f>
        <v>0</v>
      </c>
      <c r="J176" s="236"/>
      <c r="K176" s="237">
        <f>ROUND(E176*J176,2)</f>
        <v>0</v>
      </c>
      <c r="L176" s="237">
        <v>21</v>
      </c>
      <c r="M176" s="237">
        <f>G176*(1+L176/100)</f>
        <v>0</v>
      </c>
      <c r="N176" s="235">
        <v>0</v>
      </c>
      <c r="O176" s="235">
        <f>ROUND(E176*N176,2)</f>
        <v>0</v>
      </c>
      <c r="P176" s="235">
        <v>0</v>
      </c>
      <c r="Q176" s="235">
        <f>ROUND(E176*P176,2)</f>
        <v>0</v>
      </c>
      <c r="R176" s="237" t="s">
        <v>258</v>
      </c>
      <c r="S176" s="237" t="s">
        <v>141</v>
      </c>
      <c r="T176" s="238" t="s">
        <v>141</v>
      </c>
      <c r="U176" s="221">
        <v>0.13</v>
      </c>
      <c r="V176" s="221">
        <f>ROUND(E176*U176,2)</f>
        <v>33.54</v>
      </c>
      <c r="W176" s="221"/>
      <c r="X176" s="221" t="s">
        <v>188</v>
      </c>
      <c r="Y176" s="221" t="s">
        <v>144</v>
      </c>
      <c r="Z176" s="211"/>
      <c r="AA176" s="211"/>
      <c r="AB176" s="211"/>
      <c r="AC176" s="211"/>
      <c r="AD176" s="211"/>
      <c r="AE176" s="211"/>
      <c r="AF176" s="211"/>
      <c r="AG176" s="211" t="s">
        <v>189</v>
      </c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ht="22.5" outlineLevel="2" x14ac:dyDescent="0.2">
      <c r="A177" s="218"/>
      <c r="B177" s="219"/>
      <c r="C177" s="251" t="s">
        <v>349</v>
      </c>
      <c r="D177" s="249"/>
      <c r="E177" s="249"/>
      <c r="F177" s="249"/>
      <c r="G177" s="249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1"/>
      <c r="AA177" s="211"/>
      <c r="AB177" s="211"/>
      <c r="AC177" s="211"/>
      <c r="AD177" s="211"/>
      <c r="AE177" s="211"/>
      <c r="AF177" s="211"/>
      <c r="AG177" s="211" t="s">
        <v>191</v>
      </c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50" t="str">
        <f>C177</f>
        <v>s případným nutným přemístěním hromad nebo dočasných skládek na místo potřeby ze vzdálenosti do 30 m, v rovině nebo ve svahu do 1 : 5,</v>
      </c>
      <c r="BB177" s="211"/>
      <c r="BC177" s="211"/>
      <c r="BD177" s="211"/>
      <c r="BE177" s="211"/>
      <c r="BF177" s="211"/>
      <c r="BG177" s="211"/>
      <c r="BH177" s="211"/>
    </row>
    <row r="178" spans="1:60" outlineLevel="2" x14ac:dyDescent="0.2">
      <c r="A178" s="218"/>
      <c r="B178" s="219"/>
      <c r="C178" s="243" t="s">
        <v>350</v>
      </c>
      <c r="D178" s="222"/>
      <c r="E178" s="223">
        <v>258</v>
      </c>
      <c r="F178" s="221"/>
      <c r="G178" s="221"/>
      <c r="H178" s="221"/>
      <c r="I178" s="221"/>
      <c r="J178" s="221"/>
      <c r="K178" s="221"/>
      <c r="L178" s="221"/>
      <c r="M178" s="221"/>
      <c r="N178" s="220"/>
      <c r="O178" s="220"/>
      <c r="P178" s="220"/>
      <c r="Q178" s="220"/>
      <c r="R178" s="221"/>
      <c r="S178" s="221"/>
      <c r="T178" s="221"/>
      <c r="U178" s="221"/>
      <c r="V178" s="221"/>
      <c r="W178" s="221"/>
      <c r="X178" s="221"/>
      <c r="Y178" s="221"/>
      <c r="Z178" s="211"/>
      <c r="AA178" s="211"/>
      <c r="AB178" s="211"/>
      <c r="AC178" s="211"/>
      <c r="AD178" s="211"/>
      <c r="AE178" s="211"/>
      <c r="AF178" s="211"/>
      <c r="AG178" s="211" t="s">
        <v>147</v>
      </c>
      <c r="AH178" s="211">
        <v>5</v>
      </c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outlineLevel="2" x14ac:dyDescent="0.2">
      <c r="A179" s="218"/>
      <c r="B179" s="219"/>
      <c r="C179" s="244"/>
      <c r="D179" s="239"/>
      <c r="E179" s="239"/>
      <c r="F179" s="239"/>
      <c r="G179" s="239"/>
      <c r="H179" s="221"/>
      <c r="I179" s="221"/>
      <c r="J179" s="221"/>
      <c r="K179" s="221"/>
      <c r="L179" s="221"/>
      <c r="M179" s="221"/>
      <c r="N179" s="220"/>
      <c r="O179" s="220"/>
      <c r="P179" s="220"/>
      <c r="Q179" s="220"/>
      <c r="R179" s="221"/>
      <c r="S179" s="221"/>
      <c r="T179" s="221"/>
      <c r="U179" s="221"/>
      <c r="V179" s="221"/>
      <c r="W179" s="221"/>
      <c r="X179" s="221"/>
      <c r="Y179" s="221"/>
      <c r="Z179" s="211"/>
      <c r="AA179" s="211"/>
      <c r="AB179" s="211"/>
      <c r="AC179" s="211"/>
      <c r="AD179" s="211"/>
      <c r="AE179" s="211"/>
      <c r="AF179" s="211"/>
      <c r="AG179" s="211" t="s">
        <v>150</v>
      </c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1" x14ac:dyDescent="0.2">
      <c r="A180" s="232">
        <v>35</v>
      </c>
      <c r="B180" s="233" t="s">
        <v>351</v>
      </c>
      <c r="C180" s="242" t="s">
        <v>352</v>
      </c>
      <c r="D180" s="234" t="s">
        <v>353</v>
      </c>
      <c r="E180" s="235">
        <v>619.95809999999994</v>
      </c>
      <c r="F180" s="236"/>
      <c r="G180" s="237">
        <f>ROUND(E180*F180,2)</f>
        <v>0</v>
      </c>
      <c r="H180" s="236"/>
      <c r="I180" s="237">
        <f>ROUND(E180*H180,2)</f>
        <v>0</v>
      </c>
      <c r="J180" s="236"/>
      <c r="K180" s="237">
        <f>ROUND(E180*J180,2)</f>
        <v>0</v>
      </c>
      <c r="L180" s="237">
        <v>21</v>
      </c>
      <c r="M180" s="237">
        <f>G180*(1+L180/100)</f>
        <v>0</v>
      </c>
      <c r="N180" s="235">
        <v>0</v>
      </c>
      <c r="O180" s="235">
        <f>ROUND(E180*N180,2)</f>
        <v>0</v>
      </c>
      <c r="P180" s="235">
        <v>0</v>
      </c>
      <c r="Q180" s="235">
        <f>ROUND(E180*P180,2)</f>
        <v>0</v>
      </c>
      <c r="R180" s="237" t="s">
        <v>258</v>
      </c>
      <c r="S180" s="237" t="s">
        <v>141</v>
      </c>
      <c r="T180" s="238" t="s">
        <v>141</v>
      </c>
      <c r="U180" s="221">
        <v>0</v>
      </c>
      <c r="V180" s="221">
        <f>ROUND(E180*U180,2)</f>
        <v>0</v>
      </c>
      <c r="W180" s="221"/>
      <c r="X180" s="221" t="s">
        <v>188</v>
      </c>
      <c r="Y180" s="221" t="s">
        <v>144</v>
      </c>
      <c r="Z180" s="211"/>
      <c r="AA180" s="211"/>
      <c r="AB180" s="211"/>
      <c r="AC180" s="211"/>
      <c r="AD180" s="211"/>
      <c r="AE180" s="211"/>
      <c r="AF180" s="211"/>
      <c r="AG180" s="211" t="s">
        <v>189</v>
      </c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2" x14ac:dyDescent="0.2">
      <c r="A181" s="218"/>
      <c r="B181" s="219"/>
      <c r="C181" s="243" t="s">
        <v>354</v>
      </c>
      <c r="D181" s="222"/>
      <c r="E181" s="223">
        <v>90.006399999999999</v>
      </c>
      <c r="F181" s="221"/>
      <c r="G181" s="221"/>
      <c r="H181" s="221"/>
      <c r="I181" s="221"/>
      <c r="J181" s="221"/>
      <c r="K181" s="221"/>
      <c r="L181" s="221"/>
      <c r="M181" s="221"/>
      <c r="N181" s="220"/>
      <c r="O181" s="220"/>
      <c r="P181" s="220"/>
      <c r="Q181" s="220"/>
      <c r="R181" s="221"/>
      <c r="S181" s="221"/>
      <c r="T181" s="221"/>
      <c r="U181" s="221"/>
      <c r="V181" s="221"/>
      <c r="W181" s="221"/>
      <c r="X181" s="221"/>
      <c r="Y181" s="221"/>
      <c r="Z181" s="211"/>
      <c r="AA181" s="211"/>
      <c r="AB181" s="211"/>
      <c r="AC181" s="211"/>
      <c r="AD181" s="211"/>
      <c r="AE181" s="211"/>
      <c r="AF181" s="211"/>
      <c r="AG181" s="211" t="s">
        <v>147</v>
      </c>
      <c r="AH181" s="211">
        <v>7</v>
      </c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3" x14ac:dyDescent="0.2">
      <c r="A182" s="218"/>
      <c r="B182" s="219"/>
      <c r="C182" s="243" t="s">
        <v>355</v>
      </c>
      <c r="D182" s="222"/>
      <c r="E182" s="223">
        <v>133.47399999999999</v>
      </c>
      <c r="F182" s="221"/>
      <c r="G182" s="221"/>
      <c r="H182" s="221"/>
      <c r="I182" s="221"/>
      <c r="J182" s="221"/>
      <c r="K182" s="221"/>
      <c r="L182" s="221"/>
      <c r="M182" s="221"/>
      <c r="N182" s="220"/>
      <c r="O182" s="220"/>
      <c r="P182" s="220"/>
      <c r="Q182" s="220"/>
      <c r="R182" s="221"/>
      <c r="S182" s="221"/>
      <c r="T182" s="221"/>
      <c r="U182" s="221"/>
      <c r="V182" s="221"/>
      <c r="W182" s="221"/>
      <c r="X182" s="221"/>
      <c r="Y182" s="221"/>
      <c r="Z182" s="211"/>
      <c r="AA182" s="211"/>
      <c r="AB182" s="211"/>
      <c r="AC182" s="211"/>
      <c r="AD182" s="211"/>
      <c r="AE182" s="211"/>
      <c r="AF182" s="211"/>
      <c r="AG182" s="211" t="s">
        <v>147</v>
      </c>
      <c r="AH182" s="211">
        <v>7</v>
      </c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3" x14ac:dyDescent="0.2">
      <c r="A183" s="218"/>
      <c r="B183" s="219"/>
      <c r="C183" s="243" t="s">
        <v>356</v>
      </c>
      <c r="D183" s="222"/>
      <c r="E183" s="223">
        <v>15.004</v>
      </c>
      <c r="F183" s="221"/>
      <c r="G183" s="221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1"/>
      <c r="AA183" s="211"/>
      <c r="AB183" s="211"/>
      <c r="AC183" s="211"/>
      <c r="AD183" s="211"/>
      <c r="AE183" s="211"/>
      <c r="AF183" s="211"/>
      <c r="AG183" s="211" t="s">
        <v>147</v>
      </c>
      <c r="AH183" s="211">
        <v>7</v>
      </c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3" x14ac:dyDescent="0.2">
      <c r="A184" s="218"/>
      <c r="B184" s="219"/>
      <c r="C184" s="243" t="s">
        <v>357</v>
      </c>
      <c r="D184" s="222"/>
      <c r="E184" s="223">
        <v>1.518</v>
      </c>
      <c r="F184" s="221"/>
      <c r="G184" s="221"/>
      <c r="H184" s="221"/>
      <c r="I184" s="221"/>
      <c r="J184" s="221"/>
      <c r="K184" s="221"/>
      <c r="L184" s="221"/>
      <c r="M184" s="221"/>
      <c r="N184" s="220"/>
      <c r="O184" s="220"/>
      <c r="P184" s="220"/>
      <c r="Q184" s="220"/>
      <c r="R184" s="221"/>
      <c r="S184" s="221"/>
      <c r="T184" s="221"/>
      <c r="U184" s="221"/>
      <c r="V184" s="221"/>
      <c r="W184" s="221"/>
      <c r="X184" s="221"/>
      <c r="Y184" s="221"/>
      <c r="Z184" s="211"/>
      <c r="AA184" s="211"/>
      <c r="AB184" s="211"/>
      <c r="AC184" s="211"/>
      <c r="AD184" s="211"/>
      <c r="AE184" s="211"/>
      <c r="AF184" s="211"/>
      <c r="AG184" s="211" t="s">
        <v>147</v>
      </c>
      <c r="AH184" s="211">
        <v>7</v>
      </c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3" x14ac:dyDescent="0.2">
      <c r="A185" s="218"/>
      <c r="B185" s="219"/>
      <c r="C185" s="243" t="s">
        <v>358</v>
      </c>
      <c r="D185" s="222"/>
      <c r="E185" s="223">
        <v>379.95569999999998</v>
      </c>
      <c r="F185" s="221"/>
      <c r="G185" s="221"/>
      <c r="H185" s="221"/>
      <c r="I185" s="221"/>
      <c r="J185" s="221"/>
      <c r="K185" s="221"/>
      <c r="L185" s="221"/>
      <c r="M185" s="221"/>
      <c r="N185" s="220"/>
      <c r="O185" s="220"/>
      <c r="P185" s="220"/>
      <c r="Q185" s="220"/>
      <c r="R185" s="221"/>
      <c r="S185" s="221"/>
      <c r="T185" s="221"/>
      <c r="U185" s="221"/>
      <c r="V185" s="221"/>
      <c r="W185" s="221"/>
      <c r="X185" s="221"/>
      <c r="Y185" s="221"/>
      <c r="Z185" s="211"/>
      <c r="AA185" s="211"/>
      <c r="AB185" s="211"/>
      <c r="AC185" s="211"/>
      <c r="AD185" s="211"/>
      <c r="AE185" s="211"/>
      <c r="AF185" s="211"/>
      <c r="AG185" s="211" t="s">
        <v>147</v>
      </c>
      <c r="AH185" s="211">
        <v>5</v>
      </c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2" x14ac:dyDescent="0.2">
      <c r="A186" s="218"/>
      <c r="B186" s="219"/>
      <c r="C186" s="244"/>
      <c r="D186" s="239"/>
      <c r="E186" s="239"/>
      <c r="F186" s="239"/>
      <c r="G186" s="239"/>
      <c r="H186" s="221"/>
      <c r="I186" s="221"/>
      <c r="J186" s="221"/>
      <c r="K186" s="221"/>
      <c r="L186" s="221"/>
      <c r="M186" s="221"/>
      <c r="N186" s="220"/>
      <c r="O186" s="220"/>
      <c r="P186" s="220"/>
      <c r="Q186" s="220"/>
      <c r="R186" s="221"/>
      <c r="S186" s="221"/>
      <c r="T186" s="221"/>
      <c r="U186" s="221"/>
      <c r="V186" s="221"/>
      <c r="W186" s="221"/>
      <c r="X186" s="221"/>
      <c r="Y186" s="221"/>
      <c r="Z186" s="211"/>
      <c r="AA186" s="211"/>
      <c r="AB186" s="211"/>
      <c r="AC186" s="211"/>
      <c r="AD186" s="211"/>
      <c r="AE186" s="211"/>
      <c r="AF186" s="211"/>
      <c r="AG186" s="211" t="s">
        <v>150</v>
      </c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1" x14ac:dyDescent="0.2">
      <c r="A187" s="232">
        <v>36</v>
      </c>
      <c r="B187" s="233" t="s">
        <v>359</v>
      </c>
      <c r="C187" s="242" t="s">
        <v>360</v>
      </c>
      <c r="D187" s="234" t="s">
        <v>361</v>
      </c>
      <c r="E187" s="235">
        <v>10.32</v>
      </c>
      <c r="F187" s="236"/>
      <c r="G187" s="237">
        <f>ROUND(E187*F187,2)</f>
        <v>0</v>
      </c>
      <c r="H187" s="236"/>
      <c r="I187" s="237">
        <f>ROUND(E187*H187,2)</f>
        <v>0</v>
      </c>
      <c r="J187" s="236"/>
      <c r="K187" s="237">
        <f>ROUND(E187*J187,2)</f>
        <v>0</v>
      </c>
      <c r="L187" s="237">
        <v>21</v>
      </c>
      <c r="M187" s="237">
        <f>G187*(1+L187/100)</f>
        <v>0</v>
      </c>
      <c r="N187" s="235">
        <v>1E-3</v>
      </c>
      <c r="O187" s="235">
        <f>ROUND(E187*N187,2)</f>
        <v>0.01</v>
      </c>
      <c r="P187" s="235">
        <v>0</v>
      </c>
      <c r="Q187" s="235">
        <f>ROUND(E187*P187,2)</f>
        <v>0</v>
      </c>
      <c r="R187" s="237" t="s">
        <v>362</v>
      </c>
      <c r="S187" s="237" t="s">
        <v>141</v>
      </c>
      <c r="T187" s="238" t="s">
        <v>141</v>
      </c>
      <c r="U187" s="221">
        <v>0</v>
      </c>
      <c r="V187" s="221">
        <f>ROUND(E187*U187,2)</f>
        <v>0</v>
      </c>
      <c r="W187" s="221"/>
      <c r="X187" s="221" t="s">
        <v>363</v>
      </c>
      <c r="Y187" s="221" t="s">
        <v>144</v>
      </c>
      <c r="Z187" s="211"/>
      <c r="AA187" s="211"/>
      <c r="AB187" s="211"/>
      <c r="AC187" s="211"/>
      <c r="AD187" s="211"/>
      <c r="AE187" s="211"/>
      <c r="AF187" s="211"/>
      <c r="AG187" s="211" t="s">
        <v>364</v>
      </c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2" x14ac:dyDescent="0.2">
      <c r="A188" s="218"/>
      <c r="B188" s="219"/>
      <c r="C188" s="243" t="s">
        <v>365</v>
      </c>
      <c r="D188" s="222"/>
      <c r="E188" s="223">
        <v>10.32</v>
      </c>
      <c r="F188" s="221"/>
      <c r="G188" s="221"/>
      <c r="H188" s="221"/>
      <c r="I188" s="221"/>
      <c r="J188" s="221"/>
      <c r="K188" s="221"/>
      <c r="L188" s="221"/>
      <c r="M188" s="221"/>
      <c r="N188" s="220"/>
      <c r="O188" s="220"/>
      <c r="P188" s="220"/>
      <c r="Q188" s="220"/>
      <c r="R188" s="221"/>
      <c r="S188" s="221"/>
      <c r="T188" s="221"/>
      <c r="U188" s="221"/>
      <c r="V188" s="221"/>
      <c r="W188" s="221"/>
      <c r="X188" s="221"/>
      <c r="Y188" s="221"/>
      <c r="Z188" s="211"/>
      <c r="AA188" s="211"/>
      <c r="AB188" s="211"/>
      <c r="AC188" s="211"/>
      <c r="AD188" s="211"/>
      <c r="AE188" s="211"/>
      <c r="AF188" s="211"/>
      <c r="AG188" s="211" t="s">
        <v>147</v>
      </c>
      <c r="AH188" s="211">
        <v>5</v>
      </c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2" x14ac:dyDescent="0.2">
      <c r="A189" s="218"/>
      <c r="B189" s="219"/>
      <c r="C189" s="244"/>
      <c r="D189" s="239"/>
      <c r="E189" s="239"/>
      <c r="F189" s="239"/>
      <c r="G189" s="239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1"/>
      <c r="AA189" s="211"/>
      <c r="AB189" s="211"/>
      <c r="AC189" s="211"/>
      <c r="AD189" s="211"/>
      <c r="AE189" s="211"/>
      <c r="AF189" s="211"/>
      <c r="AG189" s="211" t="s">
        <v>150</v>
      </c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1" x14ac:dyDescent="0.2">
      <c r="A190" s="232">
        <v>37</v>
      </c>
      <c r="B190" s="233" t="s">
        <v>366</v>
      </c>
      <c r="C190" s="242" t="s">
        <v>367</v>
      </c>
      <c r="D190" s="234" t="s">
        <v>257</v>
      </c>
      <c r="E190" s="235">
        <v>25.8</v>
      </c>
      <c r="F190" s="236"/>
      <c r="G190" s="237">
        <f>ROUND(E190*F190,2)</f>
        <v>0</v>
      </c>
      <c r="H190" s="236"/>
      <c r="I190" s="237">
        <f>ROUND(E190*H190,2)</f>
        <v>0</v>
      </c>
      <c r="J190" s="236"/>
      <c r="K190" s="237">
        <f>ROUND(E190*J190,2)</f>
        <v>0</v>
      </c>
      <c r="L190" s="237">
        <v>21</v>
      </c>
      <c r="M190" s="237">
        <f>G190*(1+L190/100)</f>
        <v>0</v>
      </c>
      <c r="N190" s="235">
        <v>1.67</v>
      </c>
      <c r="O190" s="235">
        <f>ROUND(E190*N190,2)</f>
        <v>43.09</v>
      </c>
      <c r="P190" s="235">
        <v>0</v>
      </c>
      <c r="Q190" s="235">
        <f>ROUND(E190*P190,2)</f>
        <v>0</v>
      </c>
      <c r="R190" s="237" t="s">
        <v>362</v>
      </c>
      <c r="S190" s="237" t="s">
        <v>368</v>
      </c>
      <c r="T190" s="238" t="s">
        <v>368</v>
      </c>
      <c r="U190" s="221">
        <v>0</v>
      </c>
      <c r="V190" s="221">
        <f>ROUND(E190*U190,2)</f>
        <v>0</v>
      </c>
      <c r="W190" s="221"/>
      <c r="X190" s="221" t="s">
        <v>363</v>
      </c>
      <c r="Y190" s="221" t="s">
        <v>144</v>
      </c>
      <c r="Z190" s="211"/>
      <c r="AA190" s="211"/>
      <c r="AB190" s="211"/>
      <c r="AC190" s="211"/>
      <c r="AD190" s="211"/>
      <c r="AE190" s="211"/>
      <c r="AF190" s="211"/>
      <c r="AG190" s="211" t="s">
        <v>364</v>
      </c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2" x14ac:dyDescent="0.2">
      <c r="A191" s="218"/>
      <c r="B191" s="219"/>
      <c r="C191" s="243" t="s">
        <v>369</v>
      </c>
      <c r="D191" s="222"/>
      <c r="E191" s="223">
        <v>25.8</v>
      </c>
      <c r="F191" s="221"/>
      <c r="G191" s="221"/>
      <c r="H191" s="221"/>
      <c r="I191" s="221"/>
      <c r="J191" s="221"/>
      <c r="K191" s="221"/>
      <c r="L191" s="221"/>
      <c r="M191" s="221"/>
      <c r="N191" s="220"/>
      <c r="O191" s="220"/>
      <c r="P191" s="220"/>
      <c r="Q191" s="220"/>
      <c r="R191" s="221"/>
      <c r="S191" s="221"/>
      <c r="T191" s="221"/>
      <c r="U191" s="221"/>
      <c r="V191" s="221"/>
      <c r="W191" s="221"/>
      <c r="X191" s="221"/>
      <c r="Y191" s="221"/>
      <c r="Z191" s="211"/>
      <c r="AA191" s="211"/>
      <c r="AB191" s="211"/>
      <c r="AC191" s="211"/>
      <c r="AD191" s="211"/>
      <c r="AE191" s="211"/>
      <c r="AF191" s="211"/>
      <c r="AG191" s="211" t="s">
        <v>147</v>
      </c>
      <c r="AH191" s="211">
        <v>0</v>
      </c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2" x14ac:dyDescent="0.2">
      <c r="A192" s="218"/>
      <c r="B192" s="219"/>
      <c r="C192" s="244"/>
      <c r="D192" s="239"/>
      <c r="E192" s="239"/>
      <c r="F192" s="239"/>
      <c r="G192" s="239"/>
      <c r="H192" s="221"/>
      <c r="I192" s="221"/>
      <c r="J192" s="221"/>
      <c r="K192" s="221"/>
      <c r="L192" s="221"/>
      <c r="M192" s="221"/>
      <c r="N192" s="220"/>
      <c r="O192" s="220"/>
      <c r="P192" s="220"/>
      <c r="Q192" s="220"/>
      <c r="R192" s="221"/>
      <c r="S192" s="221"/>
      <c r="T192" s="221"/>
      <c r="U192" s="221"/>
      <c r="V192" s="221"/>
      <c r="W192" s="221"/>
      <c r="X192" s="221"/>
      <c r="Y192" s="221"/>
      <c r="Z192" s="211"/>
      <c r="AA192" s="211"/>
      <c r="AB192" s="211"/>
      <c r="AC192" s="211"/>
      <c r="AD192" s="211"/>
      <c r="AE192" s="211"/>
      <c r="AF192" s="211"/>
      <c r="AG192" s="211" t="s">
        <v>150</v>
      </c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1" x14ac:dyDescent="0.2">
      <c r="A193" s="232">
        <v>38</v>
      </c>
      <c r="B193" s="233" t="s">
        <v>370</v>
      </c>
      <c r="C193" s="242" t="s">
        <v>371</v>
      </c>
      <c r="D193" s="234" t="s">
        <v>353</v>
      </c>
      <c r="E193" s="235">
        <v>8.0960000000000001</v>
      </c>
      <c r="F193" s="236"/>
      <c r="G193" s="237">
        <f>ROUND(E193*F193,2)</f>
        <v>0</v>
      </c>
      <c r="H193" s="236"/>
      <c r="I193" s="237">
        <f>ROUND(E193*H193,2)</f>
        <v>0</v>
      </c>
      <c r="J193" s="236"/>
      <c r="K193" s="237">
        <f>ROUND(E193*J193,2)</f>
        <v>0</v>
      </c>
      <c r="L193" s="237">
        <v>21</v>
      </c>
      <c r="M193" s="237">
        <f>G193*(1+L193/100)</f>
        <v>0</v>
      </c>
      <c r="N193" s="235">
        <v>1</v>
      </c>
      <c r="O193" s="235">
        <f>ROUND(E193*N193,2)</f>
        <v>8.1</v>
      </c>
      <c r="P193" s="235">
        <v>0</v>
      </c>
      <c r="Q193" s="235">
        <f>ROUND(E193*P193,2)</f>
        <v>0</v>
      </c>
      <c r="R193" s="237" t="s">
        <v>362</v>
      </c>
      <c r="S193" s="237" t="s">
        <v>141</v>
      </c>
      <c r="T193" s="238" t="s">
        <v>141</v>
      </c>
      <c r="U193" s="221">
        <v>0</v>
      </c>
      <c r="V193" s="221">
        <f>ROUND(E193*U193,2)</f>
        <v>0</v>
      </c>
      <c r="W193" s="221"/>
      <c r="X193" s="221" t="s">
        <v>363</v>
      </c>
      <c r="Y193" s="221" t="s">
        <v>144</v>
      </c>
      <c r="Z193" s="211"/>
      <c r="AA193" s="211"/>
      <c r="AB193" s="211"/>
      <c r="AC193" s="211"/>
      <c r="AD193" s="211"/>
      <c r="AE193" s="211"/>
      <c r="AF193" s="211"/>
      <c r="AG193" s="211" t="s">
        <v>364</v>
      </c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2" x14ac:dyDescent="0.2">
      <c r="A194" s="218"/>
      <c r="B194" s="219"/>
      <c r="C194" s="243" t="s">
        <v>372</v>
      </c>
      <c r="D194" s="222"/>
      <c r="E194" s="223">
        <v>8.0960000000000001</v>
      </c>
      <c r="F194" s="221"/>
      <c r="G194" s="221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1"/>
      <c r="AA194" s="211"/>
      <c r="AB194" s="211"/>
      <c r="AC194" s="211"/>
      <c r="AD194" s="211"/>
      <c r="AE194" s="211"/>
      <c r="AF194" s="211"/>
      <c r="AG194" s="211" t="s">
        <v>147</v>
      </c>
      <c r="AH194" s="211">
        <v>5</v>
      </c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2" x14ac:dyDescent="0.2">
      <c r="A195" s="218"/>
      <c r="B195" s="219"/>
      <c r="C195" s="244"/>
      <c r="D195" s="239"/>
      <c r="E195" s="239"/>
      <c r="F195" s="239"/>
      <c r="G195" s="239"/>
      <c r="H195" s="221"/>
      <c r="I195" s="221"/>
      <c r="J195" s="221"/>
      <c r="K195" s="221"/>
      <c r="L195" s="221"/>
      <c r="M195" s="221"/>
      <c r="N195" s="220"/>
      <c r="O195" s="220"/>
      <c r="P195" s="220"/>
      <c r="Q195" s="220"/>
      <c r="R195" s="221"/>
      <c r="S195" s="221"/>
      <c r="T195" s="221"/>
      <c r="U195" s="221"/>
      <c r="V195" s="221"/>
      <c r="W195" s="221"/>
      <c r="X195" s="221"/>
      <c r="Y195" s="221"/>
      <c r="Z195" s="211"/>
      <c r="AA195" s="211"/>
      <c r="AB195" s="211"/>
      <c r="AC195" s="211"/>
      <c r="AD195" s="211"/>
      <c r="AE195" s="211"/>
      <c r="AF195" s="211"/>
      <c r="AG195" s="211" t="s">
        <v>150</v>
      </c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x14ac:dyDescent="0.2">
      <c r="A196" s="225" t="s">
        <v>136</v>
      </c>
      <c r="B196" s="226" t="s">
        <v>85</v>
      </c>
      <c r="C196" s="241" t="s">
        <v>86</v>
      </c>
      <c r="D196" s="227"/>
      <c r="E196" s="228"/>
      <c r="F196" s="229"/>
      <c r="G196" s="229">
        <f>SUMIF(AG197:AG222,"&lt;&gt;NOR",G197:G222)</f>
        <v>0</v>
      </c>
      <c r="H196" s="229"/>
      <c r="I196" s="229">
        <f>SUM(I197:I222)</f>
        <v>0</v>
      </c>
      <c r="J196" s="229"/>
      <c r="K196" s="229">
        <f>SUM(K197:K222)</f>
        <v>0</v>
      </c>
      <c r="L196" s="229"/>
      <c r="M196" s="229">
        <f>SUM(M197:M222)</f>
        <v>0</v>
      </c>
      <c r="N196" s="228"/>
      <c r="O196" s="228">
        <f>SUM(O197:O222)</f>
        <v>96.539999999999992</v>
      </c>
      <c r="P196" s="228"/>
      <c r="Q196" s="228">
        <f>SUM(Q197:Q222)</f>
        <v>0</v>
      </c>
      <c r="R196" s="229"/>
      <c r="S196" s="229"/>
      <c r="T196" s="230"/>
      <c r="U196" s="224"/>
      <c r="V196" s="224">
        <f>SUM(V197:V222)</f>
        <v>138.34</v>
      </c>
      <c r="W196" s="224"/>
      <c r="X196" s="224"/>
      <c r="Y196" s="224"/>
      <c r="AG196" t="s">
        <v>137</v>
      </c>
    </row>
    <row r="197" spans="1:60" outlineLevel="1" x14ac:dyDescent="0.2">
      <c r="A197" s="232">
        <v>39</v>
      </c>
      <c r="B197" s="233" t="s">
        <v>373</v>
      </c>
      <c r="C197" s="242" t="s">
        <v>374</v>
      </c>
      <c r="D197" s="234" t="s">
        <v>186</v>
      </c>
      <c r="E197" s="235">
        <v>388.2</v>
      </c>
      <c r="F197" s="236"/>
      <c r="G197" s="237">
        <f>ROUND(E197*F197,2)</f>
        <v>0</v>
      </c>
      <c r="H197" s="236"/>
      <c r="I197" s="237">
        <f>ROUND(E197*H197,2)</f>
        <v>0</v>
      </c>
      <c r="J197" s="236"/>
      <c r="K197" s="237">
        <f>ROUND(E197*J197,2)</f>
        <v>0</v>
      </c>
      <c r="L197" s="237">
        <v>21</v>
      </c>
      <c r="M197" s="237">
        <f>G197*(1+L197/100)</f>
        <v>0</v>
      </c>
      <c r="N197" s="235">
        <v>1.8000000000000001E-4</v>
      </c>
      <c r="O197" s="235">
        <f>ROUND(E197*N197,2)</f>
        <v>7.0000000000000007E-2</v>
      </c>
      <c r="P197" s="235">
        <v>0</v>
      </c>
      <c r="Q197" s="235">
        <f>ROUND(E197*P197,2)</f>
        <v>0</v>
      </c>
      <c r="R197" s="237" t="s">
        <v>375</v>
      </c>
      <c r="S197" s="237" t="s">
        <v>141</v>
      </c>
      <c r="T197" s="238" t="s">
        <v>141</v>
      </c>
      <c r="U197" s="221">
        <v>0.08</v>
      </c>
      <c r="V197" s="221">
        <f>ROUND(E197*U197,2)</f>
        <v>31.06</v>
      </c>
      <c r="W197" s="221"/>
      <c r="X197" s="221" t="s">
        <v>188</v>
      </c>
      <c r="Y197" s="221" t="s">
        <v>144</v>
      </c>
      <c r="Z197" s="211"/>
      <c r="AA197" s="211"/>
      <c r="AB197" s="211"/>
      <c r="AC197" s="211"/>
      <c r="AD197" s="211"/>
      <c r="AE197" s="211"/>
      <c r="AF197" s="211"/>
      <c r="AG197" s="211" t="s">
        <v>189</v>
      </c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outlineLevel="2" x14ac:dyDescent="0.2">
      <c r="A198" s="218"/>
      <c r="B198" s="219"/>
      <c r="C198" s="251" t="s">
        <v>376</v>
      </c>
      <c r="D198" s="249"/>
      <c r="E198" s="249"/>
      <c r="F198" s="249"/>
      <c r="G198" s="249"/>
      <c r="H198" s="221"/>
      <c r="I198" s="221"/>
      <c r="J198" s="221"/>
      <c r="K198" s="221"/>
      <c r="L198" s="221"/>
      <c r="M198" s="221"/>
      <c r="N198" s="220"/>
      <c r="O198" s="220"/>
      <c r="P198" s="220"/>
      <c r="Q198" s="220"/>
      <c r="R198" s="221"/>
      <c r="S198" s="221"/>
      <c r="T198" s="221"/>
      <c r="U198" s="221"/>
      <c r="V198" s="221"/>
      <c r="W198" s="221"/>
      <c r="X198" s="221"/>
      <c r="Y198" s="221"/>
      <c r="Z198" s="211"/>
      <c r="AA198" s="211"/>
      <c r="AB198" s="211"/>
      <c r="AC198" s="211"/>
      <c r="AD198" s="211"/>
      <c r="AE198" s="211"/>
      <c r="AF198" s="211"/>
      <c r="AG198" s="211" t="s">
        <v>191</v>
      </c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outlineLevel="2" x14ac:dyDescent="0.2">
      <c r="A199" s="218"/>
      <c r="B199" s="219"/>
      <c r="C199" s="243" t="s">
        <v>377</v>
      </c>
      <c r="D199" s="222"/>
      <c r="E199" s="223">
        <v>388.2</v>
      </c>
      <c r="F199" s="221"/>
      <c r="G199" s="221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1"/>
      <c r="AA199" s="211"/>
      <c r="AB199" s="211"/>
      <c r="AC199" s="211"/>
      <c r="AD199" s="211"/>
      <c r="AE199" s="211"/>
      <c r="AF199" s="211"/>
      <c r="AG199" s="211" t="s">
        <v>147</v>
      </c>
      <c r="AH199" s="211">
        <v>0</v>
      </c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</row>
    <row r="200" spans="1:60" outlineLevel="2" x14ac:dyDescent="0.2">
      <c r="A200" s="218"/>
      <c r="B200" s="219"/>
      <c r="C200" s="244"/>
      <c r="D200" s="239"/>
      <c r="E200" s="239"/>
      <c r="F200" s="239"/>
      <c r="G200" s="239"/>
      <c r="H200" s="221"/>
      <c r="I200" s="221"/>
      <c r="J200" s="221"/>
      <c r="K200" s="221"/>
      <c r="L200" s="221"/>
      <c r="M200" s="221"/>
      <c r="N200" s="220"/>
      <c r="O200" s="220"/>
      <c r="P200" s="220"/>
      <c r="Q200" s="220"/>
      <c r="R200" s="221"/>
      <c r="S200" s="221"/>
      <c r="T200" s="221"/>
      <c r="U200" s="221"/>
      <c r="V200" s="221"/>
      <c r="W200" s="221"/>
      <c r="X200" s="221"/>
      <c r="Y200" s="221"/>
      <c r="Z200" s="211"/>
      <c r="AA200" s="211"/>
      <c r="AB200" s="211"/>
      <c r="AC200" s="211"/>
      <c r="AD200" s="211"/>
      <c r="AE200" s="211"/>
      <c r="AF200" s="211"/>
      <c r="AG200" s="211" t="s">
        <v>150</v>
      </c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1" x14ac:dyDescent="0.2">
      <c r="A201" s="232">
        <v>40</v>
      </c>
      <c r="B201" s="233" t="s">
        <v>378</v>
      </c>
      <c r="C201" s="242" t="s">
        <v>379</v>
      </c>
      <c r="D201" s="234" t="s">
        <v>257</v>
      </c>
      <c r="E201" s="235">
        <v>23.292000000000002</v>
      </c>
      <c r="F201" s="236"/>
      <c r="G201" s="237">
        <f>ROUND(E201*F201,2)</f>
        <v>0</v>
      </c>
      <c r="H201" s="236"/>
      <c r="I201" s="237">
        <f>ROUND(E201*H201,2)</f>
        <v>0</v>
      </c>
      <c r="J201" s="236"/>
      <c r="K201" s="237">
        <f>ROUND(E201*J201,2)</f>
        <v>0</v>
      </c>
      <c r="L201" s="237">
        <v>21</v>
      </c>
      <c r="M201" s="237">
        <f>G201*(1+L201/100)</f>
        <v>0</v>
      </c>
      <c r="N201" s="235">
        <v>1.665</v>
      </c>
      <c r="O201" s="235">
        <f>ROUND(E201*N201,2)</f>
        <v>38.78</v>
      </c>
      <c r="P201" s="235">
        <v>0</v>
      </c>
      <c r="Q201" s="235">
        <f>ROUND(E201*P201,2)</f>
        <v>0</v>
      </c>
      <c r="R201" s="237" t="s">
        <v>375</v>
      </c>
      <c r="S201" s="237" t="s">
        <v>141</v>
      </c>
      <c r="T201" s="238" t="s">
        <v>141</v>
      </c>
      <c r="U201" s="221">
        <v>0.92</v>
      </c>
      <c r="V201" s="221">
        <f>ROUND(E201*U201,2)</f>
        <v>21.43</v>
      </c>
      <c r="W201" s="221"/>
      <c r="X201" s="221" t="s">
        <v>188</v>
      </c>
      <c r="Y201" s="221" t="s">
        <v>144</v>
      </c>
      <c r="Z201" s="211"/>
      <c r="AA201" s="211"/>
      <c r="AB201" s="211"/>
      <c r="AC201" s="211"/>
      <c r="AD201" s="211"/>
      <c r="AE201" s="211"/>
      <c r="AF201" s="211"/>
      <c r="AG201" s="211" t="s">
        <v>189</v>
      </c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outlineLevel="2" x14ac:dyDescent="0.2">
      <c r="A202" s="218"/>
      <c r="B202" s="219"/>
      <c r="C202" s="251" t="s">
        <v>380</v>
      </c>
      <c r="D202" s="249"/>
      <c r="E202" s="249"/>
      <c r="F202" s="249"/>
      <c r="G202" s="249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1"/>
      <c r="AA202" s="211"/>
      <c r="AB202" s="211"/>
      <c r="AC202" s="211"/>
      <c r="AD202" s="211"/>
      <c r="AE202" s="211"/>
      <c r="AF202" s="211"/>
      <c r="AG202" s="211" t="s">
        <v>191</v>
      </c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2" x14ac:dyDescent="0.2">
      <c r="A203" s="218"/>
      <c r="B203" s="219"/>
      <c r="C203" s="243" t="s">
        <v>381</v>
      </c>
      <c r="D203" s="222"/>
      <c r="E203" s="223">
        <v>23.292000000000002</v>
      </c>
      <c r="F203" s="221"/>
      <c r="G203" s="221"/>
      <c r="H203" s="221"/>
      <c r="I203" s="221"/>
      <c r="J203" s="221"/>
      <c r="K203" s="221"/>
      <c r="L203" s="221"/>
      <c r="M203" s="221"/>
      <c r="N203" s="220"/>
      <c r="O203" s="220"/>
      <c r="P203" s="220"/>
      <c r="Q203" s="220"/>
      <c r="R203" s="221"/>
      <c r="S203" s="221"/>
      <c r="T203" s="221"/>
      <c r="U203" s="221"/>
      <c r="V203" s="221"/>
      <c r="W203" s="221"/>
      <c r="X203" s="221"/>
      <c r="Y203" s="221"/>
      <c r="Z203" s="211"/>
      <c r="AA203" s="211"/>
      <c r="AB203" s="211"/>
      <c r="AC203" s="211"/>
      <c r="AD203" s="211"/>
      <c r="AE203" s="211"/>
      <c r="AF203" s="211"/>
      <c r="AG203" s="211" t="s">
        <v>147</v>
      </c>
      <c r="AH203" s="211">
        <v>0</v>
      </c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2" x14ac:dyDescent="0.2">
      <c r="A204" s="218"/>
      <c r="B204" s="219"/>
      <c r="C204" s="244"/>
      <c r="D204" s="239"/>
      <c r="E204" s="239"/>
      <c r="F204" s="239"/>
      <c r="G204" s="239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1"/>
      <c r="AA204" s="211"/>
      <c r="AB204" s="211"/>
      <c r="AC204" s="211"/>
      <c r="AD204" s="211"/>
      <c r="AE204" s="211"/>
      <c r="AF204" s="211"/>
      <c r="AG204" s="211" t="s">
        <v>150</v>
      </c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1" x14ac:dyDescent="0.2">
      <c r="A205" s="232">
        <v>41</v>
      </c>
      <c r="B205" s="233" t="s">
        <v>382</v>
      </c>
      <c r="C205" s="242" t="s">
        <v>383</v>
      </c>
      <c r="D205" s="234" t="s">
        <v>249</v>
      </c>
      <c r="E205" s="235">
        <v>258.8</v>
      </c>
      <c r="F205" s="236"/>
      <c r="G205" s="237">
        <f>ROUND(E205*F205,2)</f>
        <v>0</v>
      </c>
      <c r="H205" s="236"/>
      <c r="I205" s="237">
        <f>ROUND(E205*H205,2)</f>
        <v>0</v>
      </c>
      <c r="J205" s="236"/>
      <c r="K205" s="237">
        <f>ROUND(E205*J205,2)</f>
        <v>0</v>
      </c>
      <c r="L205" s="237">
        <v>21</v>
      </c>
      <c r="M205" s="237">
        <f>G205*(1+L205/100)</f>
        <v>0</v>
      </c>
      <c r="N205" s="235">
        <v>0.22106999999999999</v>
      </c>
      <c r="O205" s="235">
        <f>ROUND(E205*N205,2)</f>
        <v>57.21</v>
      </c>
      <c r="P205" s="235">
        <v>0</v>
      </c>
      <c r="Q205" s="235">
        <f>ROUND(E205*P205,2)</f>
        <v>0</v>
      </c>
      <c r="R205" s="237" t="s">
        <v>384</v>
      </c>
      <c r="S205" s="237" t="s">
        <v>141</v>
      </c>
      <c r="T205" s="238" t="s">
        <v>141</v>
      </c>
      <c r="U205" s="221">
        <v>0.19</v>
      </c>
      <c r="V205" s="221">
        <f>ROUND(E205*U205,2)</f>
        <v>49.17</v>
      </c>
      <c r="W205" s="221"/>
      <c r="X205" s="221" t="s">
        <v>188</v>
      </c>
      <c r="Y205" s="221" t="s">
        <v>144</v>
      </c>
      <c r="Z205" s="211"/>
      <c r="AA205" s="211"/>
      <c r="AB205" s="211"/>
      <c r="AC205" s="211"/>
      <c r="AD205" s="211"/>
      <c r="AE205" s="211"/>
      <c r="AF205" s="211"/>
      <c r="AG205" s="211" t="s">
        <v>189</v>
      </c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2" x14ac:dyDescent="0.2">
      <c r="A206" s="218"/>
      <c r="B206" s="219"/>
      <c r="C206" s="251" t="s">
        <v>385</v>
      </c>
      <c r="D206" s="249"/>
      <c r="E206" s="249"/>
      <c r="F206" s="249"/>
      <c r="G206" s="249"/>
      <c r="H206" s="221"/>
      <c r="I206" s="221"/>
      <c r="J206" s="221"/>
      <c r="K206" s="221"/>
      <c r="L206" s="221"/>
      <c r="M206" s="221"/>
      <c r="N206" s="220"/>
      <c r="O206" s="220"/>
      <c r="P206" s="220"/>
      <c r="Q206" s="220"/>
      <c r="R206" s="221"/>
      <c r="S206" s="221"/>
      <c r="T206" s="221"/>
      <c r="U206" s="221"/>
      <c r="V206" s="221"/>
      <c r="W206" s="221"/>
      <c r="X206" s="221"/>
      <c r="Y206" s="221"/>
      <c r="Z206" s="211"/>
      <c r="AA206" s="211"/>
      <c r="AB206" s="211"/>
      <c r="AC206" s="211"/>
      <c r="AD206" s="211"/>
      <c r="AE206" s="211"/>
      <c r="AF206" s="211"/>
      <c r="AG206" s="211" t="s">
        <v>191</v>
      </c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50" t="str">
        <f>C206</f>
        <v>se zřízením štěrkopískového lože pod trubky a s jejich obsypem v průměrném celkovém množství do 0,15 m3/m,</v>
      </c>
      <c r="BB206" s="211"/>
      <c r="BC206" s="211"/>
      <c r="BD206" s="211"/>
      <c r="BE206" s="211"/>
      <c r="BF206" s="211"/>
      <c r="BG206" s="211"/>
      <c r="BH206" s="211"/>
    </row>
    <row r="207" spans="1:60" outlineLevel="2" x14ac:dyDescent="0.2">
      <c r="A207" s="218"/>
      <c r="B207" s="219"/>
      <c r="C207" s="243" t="s">
        <v>386</v>
      </c>
      <c r="D207" s="222"/>
      <c r="E207" s="223">
        <v>258.8</v>
      </c>
      <c r="F207" s="221"/>
      <c r="G207" s="221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1"/>
      <c r="AA207" s="211"/>
      <c r="AB207" s="211"/>
      <c r="AC207" s="211"/>
      <c r="AD207" s="211"/>
      <c r="AE207" s="211"/>
      <c r="AF207" s="211"/>
      <c r="AG207" s="211" t="s">
        <v>147</v>
      </c>
      <c r="AH207" s="211">
        <v>0</v>
      </c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2" x14ac:dyDescent="0.2">
      <c r="A208" s="218"/>
      <c r="B208" s="219"/>
      <c r="C208" s="244"/>
      <c r="D208" s="239"/>
      <c r="E208" s="239"/>
      <c r="F208" s="239"/>
      <c r="G208" s="239"/>
      <c r="H208" s="221"/>
      <c r="I208" s="221"/>
      <c r="J208" s="221"/>
      <c r="K208" s="221"/>
      <c r="L208" s="221"/>
      <c r="M208" s="221"/>
      <c r="N208" s="220"/>
      <c r="O208" s="220"/>
      <c r="P208" s="220"/>
      <c r="Q208" s="220"/>
      <c r="R208" s="221"/>
      <c r="S208" s="221"/>
      <c r="T208" s="221"/>
      <c r="U208" s="221"/>
      <c r="V208" s="221"/>
      <c r="W208" s="221"/>
      <c r="X208" s="221"/>
      <c r="Y208" s="221"/>
      <c r="Z208" s="211"/>
      <c r="AA208" s="211"/>
      <c r="AB208" s="211"/>
      <c r="AC208" s="211"/>
      <c r="AD208" s="211"/>
      <c r="AE208" s="211"/>
      <c r="AF208" s="211"/>
      <c r="AG208" s="211" t="s">
        <v>150</v>
      </c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ht="22.5" outlineLevel="1" x14ac:dyDescent="0.2">
      <c r="A209" s="232">
        <v>42</v>
      </c>
      <c r="B209" s="233" t="s">
        <v>387</v>
      </c>
      <c r="C209" s="242" t="s">
        <v>388</v>
      </c>
      <c r="D209" s="234" t="s">
        <v>186</v>
      </c>
      <c r="E209" s="235">
        <v>798.5</v>
      </c>
      <c r="F209" s="236"/>
      <c r="G209" s="237">
        <f>ROUND(E209*F209,2)</f>
        <v>0</v>
      </c>
      <c r="H209" s="236"/>
      <c r="I209" s="237">
        <f>ROUND(E209*H209,2)</f>
        <v>0</v>
      </c>
      <c r="J209" s="236"/>
      <c r="K209" s="237">
        <f>ROUND(E209*J209,2)</f>
        <v>0</v>
      </c>
      <c r="L209" s="237">
        <v>21</v>
      </c>
      <c r="M209" s="237">
        <f>G209*(1+L209/100)</f>
        <v>0</v>
      </c>
      <c r="N209" s="235">
        <v>0</v>
      </c>
      <c r="O209" s="235">
        <f>ROUND(E209*N209,2)</f>
        <v>0</v>
      </c>
      <c r="P209" s="235">
        <v>0</v>
      </c>
      <c r="Q209" s="235">
        <f>ROUND(E209*P209,2)</f>
        <v>0</v>
      </c>
      <c r="R209" s="237" t="s">
        <v>258</v>
      </c>
      <c r="S209" s="237" t="s">
        <v>141</v>
      </c>
      <c r="T209" s="238" t="s">
        <v>141</v>
      </c>
      <c r="U209" s="221">
        <v>0.01</v>
      </c>
      <c r="V209" s="221">
        <f>ROUND(E209*U209,2)</f>
        <v>7.99</v>
      </c>
      <c r="W209" s="221"/>
      <c r="X209" s="221" t="s">
        <v>188</v>
      </c>
      <c r="Y209" s="221" t="s">
        <v>144</v>
      </c>
      <c r="Z209" s="211"/>
      <c r="AA209" s="211"/>
      <c r="AB209" s="211"/>
      <c r="AC209" s="211"/>
      <c r="AD209" s="211"/>
      <c r="AE209" s="211"/>
      <c r="AF209" s="211"/>
      <c r="AG209" s="211" t="s">
        <v>189</v>
      </c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2" x14ac:dyDescent="0.2">
      <c r="A210" s="218"/>
      <c r="B210" s="219"/>
      <c r="C210" s="251" t="s">
        <v>389</v>
      </c>
      <c r="D210" s="249"/>
      <c r="E210" s="249"/>
      <c r="F210" s="249"/>
      <c r="G210" s="249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1"/>
      <c r="AA210" s="211"/>
      <c r="AB210" s="211"/>
      <c r="AC210" s="211"/>
      <c r="AD210" s="211"/>
      <c r="AE210" s="211"/>
      <c r="AF210" s="211"/>
      <c r="AG210" s="211" t="s">
        <v>191</v>
      </c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50" t="str">
        <f>C210</f>
        <v>z rostlé horniny tř.1 - 4 pod násypy z hornin soudržných do 92% PS a hornin nesoudržných sypkých relativní ulehlosti I(d) do 0,8</v>
      </c>
      <c r="BB210" s="211"/>
      <c r="BC210" s="211"/>
      <c r="BD210" s="211"/>
      <c r="BE210" s="211"/>
      <c r="BF210" s="211"/>
      <c r="BG210" s="211"/>
      <c r="BH210" s="211"/>
    </row>
    <row r="211" spans="1:60" outlineLevel="2" x14ac:dyDescent="0.2">
      <c r="A211" s="218"/>
      <c r="B211" s="219"/>
      <c r="C211" s="243" t="s">
        <v>390</v>
      </c>
      <c r="D211" s="222"/>
      <c r="E211" s="223">
        <v>798.5</v>
      </c>
      <c r="F211" s="221"/>
      <c r="G211" s="221"/>
      <c r="H211" s="221"/>
      <c r="I211" s="221"/>
      <c r="J211" s="221"/>
      <c r="K211" s="221"/>
      <c r="L211" s="221"/>
      <c r="M211" s="221"/>
      <c r="N211" s="220"/>
      <c r="O211" s="220"/>
      <c r="P211" s="220"/>
      <c r="Q211" s="220"/>
      <c r="R211" s="221"/>
      <c r="S211" s="221"/>
      <c r="T211" s="221"/>
      <c r="U211" s="221"/>
      <c r="V211" s="221"/>
      <c r="W211" s="221"/>
      <c r="X211" s="221"/>
      <c r="Y211" s="221"/>
      <c r="Z211" s="211"/>
      <c r="AA211" s="211"/>
      <c r="AB211" s="211"/>
      <c r="AC211" s="211"/>
      <c r="AD211" s="211"/>
      <c r="AE211" s="211"/>
      <c r="AF211" s="211"/>
      <c r="AG211" s="211" t="s">
        <v>147</v>
      </c>
      <c r="AH211" s="211">
        <v>0</v>
      </c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2" x14ac:dyDescent="0.2">
      <c r="A212" s="218"/>
      <c r="B212" s="219"/>
      <c r="C212" s="244"/>
      <c r="D212" s="239"/>
      <c r="E212" s="239"/>
      <c r="F212" s="239"/>
      <c r="G212" s="239"/>
      <c r="H212" s="221"/>
      <c r="I212" s="221"/>
      <c r="J212" s="221"/>
      <c r="K212" s="221"/>
      <c r="L212" s="221"/>
      <c r="M212" s="221"/>
      <c r="N212" s="220"/>
      <c r="O212" s="220"/>
      <c r="P212" s="220"/>
      <c r="Q212" s="220"/>
      <c r="R212" s="221"/>
      <c r="S212" s="221"/>
      <c r="T212" s="221"/>
      <c r="U212" s="221"/>
      <c r="V212" s="221"/>
      <c r="W212" s="221"/>
      <c r="X212" s="221"/>
      <c r="Y212" s="221"/>
      <c r="Z212" s="211"/>
      <c r="AA212" s="211"/>
      <c r="AB212" s="211"/>
      <c r="AC212" s="211"/>
      <c r="AD212" s="211"/>
      <c r="AE212" s="211"/>
      <c r="AF212" s="211"/>
      <c r="AG212" s="211" t="s">
        <v>150</v>
      </c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1" x14ac:dyDescent="0.2">
      <c r="A213" s="232">
        <v>43</v>
      </c>
      <c r="B213" s="233" t="s">
        <v>391</v>
      </c>
      <c r="C213" s="242" t="s">
        <v>392</v>
      </c>
      <c r="D213" s="234" t="s">
        <v>186</v>
      </c>
      <c r="E213" s="235">
        <v>717.3</v>
      </c>
      <c r="F213" s="236"/>
      <c r="G213" s="237">
        <f>ROUND(E213*F213,2)</f>
        <v>0</v>
      </c>
      <c r="H213" s="236"/>
      <c r="I213" s="237">
        <f>ROUND(E213*H213,2)</f>
        <v>0</v>
      </c>
      <c r="J213" s="236"/>
      <c r="K213" s="237">
        <f>ROUND(E213*J213,2)</f>
        <v>0</v>
      </c>
      <c r="L213" s="237">
        <v>21</v>
      </c>
      <c r="M213" s="237">
        <f>G213*(1+L213/100)</f>
        <v>0</v>
      </c>
      <c r="N213" s="235">
        <v>3.0000000000000001E-5</v>
      </c>
      <c r="O213" s="235">
        <f>ROUND(E213*N213,2)</f>
        <v>0.02</v>
      </c>
      <c r="P213" s="235">
        <v>0</v>
      </c>
      <c r="Q213" s="235">
        <f>ROUND(E213*P213,2)</f>
        <v>0</v>
      </c>
      <c r="R213" s="237" t="s">
        <v>375</v>
      </c>
      <c r="S213" s="237" t="s">
        <v>141</v>
      </c>
      <c r="T213" s="238" t="s">
        <v>141</v>
      </c>
      <c r="U213" s="221">
        <v>0.04</v>
      </c>
      <c r="V213" s="221">
        <f>ROUND(E213*U213,2)</f>
        <v>28.69</v>
      </c>
      <c r="W213" s="221"/>
      <c r="X213" s="221" t="s">
        <v>188</v>
      </c>
      <c r="Y213" s="221" t="s">
        <v>144</v>
      </c>
      <c r="Z213" s="211"/>
      <c r="AA213" s="211"/>
      <c r="AB213" s="211"/>
      <c r="AC213" s="211"/>
      <c r="AD213" s="211"/>
      <c r="AE213" s="211"/>
      <c r="AF213" s="211"/>
      <c r="AG213" s="211" t="s">
        <v>189</v>
      </c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2" x14ac:dyDescent="0.2">
      <c r="A214" s="218"/>
      <c r="B214" s="219"/>
      <c r="C214" s="243" t="s">
        <v>393</v>
      </c>
      <c r="D214" s="222"/>
      <c r="E214" s="223">
        <v>717.3</v>
      </c>
      <c r="F214" s="221"/>
      <c r="G214" s="221"/>
      <c r="H214" s="221"/>
      <c r="I214" s="221"/>
      <c r="J214" s="221"/>
      <c r="K214" s="221"/>
      <c r="L214" s="221"/>
      <c r="M214" s="221"/>
      <c r="N214" s="220"/>
      <c r="O214" s="220"/>
      <c r="P214" s="220"/>
      <c r="Q214" s="220"/>
      <c r="R214" s="221"/>
      <c r="S214" s="221"/>
      <c r="T214" s="221"/>
      <c r="U214" s="221"/>
      <c r="V214" s="221"/>
      <c r="W214" s="221"/>
      <c r="X214" s="221"/>
      <c r="Y214" s="221"/>
      <c r="Z214" s="211"/>
      <c r="AA214" s="211"/>
      <c r="AB214" s="211"/>
      <c r="AC214" s="211"/>
      <c r="AD214" s="211"/>
      <c r="AE214" s="211"/>
      <c r="AF214" s="211"/>
      <c r="AG214" s="211" t="s">
        <v>147</v>
      </c>
      <c r="AH214" s="211">
        <v>5</v>
      </c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2" x14ac:dyDescent="0.2">
      <c r="A215" s="218"/>
      <c r="B215" s="219"/>
      <c r="C215" s="244"/>
      <c r="D215" s="239"/>
      <c r="E215" s="239"/>
      <c r="F215" s="239"/>
      <c r="G215" s="239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1"/>
      <c r="AA215" s="211"/>
      <c r="AB215" s="211"/>
      <c r="AC215" s="211"/>
      <c r="AD215" s="211"/>
      <c r="AE215" s="211"/>
      <c r="AF215" s="211"/>
      <c r="AG215" s="211" t="s">
        <v>150</v>
      </c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ht="22.5" outlineLevel="1" x14ac:dyDescent="0.2">
      <c r="A216" s="232">
        <v>44</v>
      </c>
      <c r="B216" s="233" t="s">
        <v>394</v>
      </c>
      <c r="C216" s="242" t="s">
        <v>395</v>
      </c>
      <c r="D216" s="234" t="s">
        <v>249</v>
      </c>
      <c r="E216" s="235">
        <v>266.56400000000002</v>
      </c>
      <c r="F216" s="236"/>
      <c r="G216" s="237">
        <f>ROUND(E216*F216,2)</f>
        <v>0</v>
      </c>
      <c r="H216" s="236"/>
      <c r="I216" s="237">
        <f>ROUND(E216*H216,2)</f>
        <v>0</v>
      </c>
      <c r="J216" s="236"/>
      <c r="K216" s="237">
        <f>ROUND(E216*J216,2)</f>
        <v>0</v>
      </c>
      <c r="L216" s="237">
        <v>21</v>
      </c>
      <c r="M216" s="237">
        <f>G216*(1+L216/100)</f>
        <v>0</v>
      </c>
      <c r="N216" s="235">
        <v>5.9999999999999995E-4</v>
      </c>
      <c r="O216" s="235">
        <f>ROUND(E216*N216,2)</f>
        <v>0.16</v>
      </c>
      <c r="P216" s="235">
        <v>0</v>
      </c>
      <c r="Q216" s="235">
        <f>ROUND(E216*P216,2)</f>
        <v>0</v>
      </c>
      <c r="R216" s="237" t="s">
        <v>362</v>
      </c>
      <c r="S216" s="237" t="s">
        <v>141</v>
      </c>
      <c r="T216" s="238" t="s">
        <v>141</v>
      </c>
      <c r="U216" s="221">
        <v>0</v>
      </c>
      <c r="V216" s="221">
        <f>ROUND(E216*U216,2)</f>
        <v>0</v>
      </c>
      <c r="W216" s="221"/>
      <c r="X216" s="221" t="s">
        <v>363</v>
      </c>
      <c r="Y216" s="221" t="s">
        <v>144</v>
      </c>
      <c r="Z216" s="211"/>
      <c r="AA216" s="211"/>
      <c r="AB216" s="211"/>
      <c r="AC216" s="211"/>
      <c r="AD216" s="211"/>
      <c r="AE216" s="211"/>
      <c r="AF216" s="211"/>
      <c r="AG216" s="211" t="s">
        <v>364</v>
      </c>
      <c r="AH216" s="211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2" x14ac:dyDescent="0.2">
      <c r="A217" s="218"/>
      <c r="B217" s="219"/>
      <c r="C217" s="243" t="s">
        <v>396</v>
      </c>
      <c r="D217" s="222"/>
      <c r="E217" s="223">
        <v>266.56400000000002</v>
      </c>
      <c r="F217" s="221"/>
      <c r="G217" s="221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1"/>
      <c r="AA217" s="211"/>
      <c r="AB217" s="211"/>
      <c r="AC217" s="211"/>
      <c r="AD217" s="211"/>
      <c r="AE217" s="211"/>
      <c r="AF217" s="211"/>
      <c r="AG217" s="211" t="s">
        <v>147</v>
      </c>
      <c r="AH217" s="211">
        <v>0</v>
      </c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2" x14ac:dyDescent="0.2">
      <c r="A218" s="218"/>
      <c r="B218" s="219"/>
      <c r="C218" s="244"/>
      <c r="D218" s="239"/>
      <c r="E218" s="239"/>
      <c r="F218" s="239"/>
      <c r="G218" s="239"/>
      <c r="H218" s="221"/>
      <c r="I218" s="221"/>
      <c r="J218" s="221"/>
      <c r="K218" s="221"/>
      <c r="L218" s="221"/>
      <c r="M218" s="221"/>
      <c r="N218" s="220"/>
      <c r="O218" s="220"/>
      <c r="P218" s="220"/>
      <c r="Q218" s="220"/>
      <c r="R218" s="221"/>
      <c r="S218" s="221"/>
      <c r="T218" s="221"/>
      <c r="U218" s="221"/>
      <c r="V218" s="221"/>
      <c r="W218" s="221"/>
      <c r="X218" s="221"/>
      <c r="Y218" s="221"/>
      <c r="Z218" s="211"/>
      <c r="AA218" s="211"/>
      <c r="AB218" s="211"/>
      <c r="AC218" s="211"/>
      <c r="AD218" s="211"/>
      <c r="AE218" s="211"/>
      <c r="AF218" s="211"/>
      <c r="AG218" s="211" t="s">
        <v>150</v>
      </c>
      <c r="AH218" s="211"/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ht="22.5" outlineLevel="1" x14ac:dyDescent="0.2">
      <c r="A219" s="232">
        <v>45</v>
      </c>
      <c r="B219" s="233" t="s">
        <v>397</v>
      </c>
      <c r="C219" s="242" t="s">
        <v>398</v>
      </c>
      <c r="D219" s="234" t="s">
        <v>186</v>
      </c>
      <c r="E219" s="235">
        <v>1216.05</v>
      </c>
      <c r="F219" s="236"/>
      <c r="G219" s="237">
        <f>ROUND(E219*F219,2)</f>
        <v>0</v>
      </c>
      <c r="H219" s="236"/>
      <c r="I219" s="237">
        <f>ROUND(E219*H219,2)</f>
        <v>0</v>
      </c>
      <c r="J219" s="236"/>
      <c r="K219" s="237">
        <f>ROUND(E219*J219,2)</f>
        <v>0</v>
      </c>
      <c r="L219" s="237">
        <v>21</v>
      </c>
      <c r="M219" s="237">
        <f>G219*(1+L219/100)</f>
        <v>0</v>
      </c>
      <c r="N219" s="235">
        <v>2.5000000000000001E-4</v>
      </c>
      <c r="O219" s="235">
        <f>ROUND(E219*N219,2)</f>
        <v>0.3</v>
      </c>
      <c r="P219" s="235">
        <v>0</v>
      </c>
      <c r="Q219" s="235">
        <f>ROUND(E219*P219,2)</f>
        <v>0</v>
      </c>
      <c r="R219" s="237" t="s">
        <v>362</v>
      </c>
      <c r="S219" s="237" t="s">
        <v>141</v>
      </c>
      <c r="T219" s="238" t="s">
        <v>141</v>
      </c>
      <c r="U219" s="221">
        <v>0</v>
      </c>
      <c r="V219" s="221">
        <f>ROUND(E219*U219,2)</f>
        <v>0</v>
      </c>
      <c r="W219" s="221"/>
      <c r="X219" s="221" t="s">
        <v>363</v>
      </c>
      <c r="Y219" s="221" t="s">
        <v>144</v>
      </c>
      <c r="Z219" s="211"/>
      <c r="AA219" s="211"/>
      <c r="AB219" s="211"/>
      <c r="AC219" s="211"/>
      <c r="AD219" s="211"/>
      <c r="AE219" s="211"/>
      <c r="AF219" s="211"/>
      <c r="AG219" s="211" t="s">
        <v>364</v>
      </c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outlineLevel="2" x14ac:dyDescent="0.2">
      <c r="A220" s="218"/>
      <c r="B220" s="219"/>
      <c r="C220" s="243" t="s">
        <v>399</v>
      </c>
      <c r="D220" s="222"/>
      <c r="E220" s="223">
        <v>427.02</v>
      </c>
      <c r="F220" s="221"/>
      <c r="G220" s="221"/>
      <c r="H220" s="221"/>
      <c r="I220" s="221"/>
      <c r="J220" s="221"/>
      <c r="K220" s="221"/>
      <c r="L220" s="221"/>
      <c r="M220" s="221"/>
      <c r="N220" s="220"/>
      <c r="O220" s="220"/>
      <c r="P220" s="220"/>
      <c r="Q220" s="220"/>
      <c r="R220" s="221"/>
      <c r="S220" s="221"/>
      <c r="T220" s="221"/>
      <c r="U220" s="221"/>
      <c r="V220" s="221"/>
      <c r="W220" s="221"/>
      <c r="X220" s="221"/>
      <c r="Y220" s="221"/>
      <c r="Z220" s="211"/>
      <c r="AA220" s="211"/>
      <c r="AB220" s="211"/>
      <c r="AC220" s="211"/>
      <c r="AD220" s="211"/>
      <c r="AE220" s="211"/>
      <c r="AF220" s="211"/>
      <c r="AG220" s="211" t="s">
        <v>147</v>
      </c>
      <c r="AH220" s="211">
        <v>5</v>
      </c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outlineLevel="3" x14ac:dyDescent="0.2">
      <c r="A221" s="218"/>
      <c r="B221" s="219"/>
      <c r="C221" s="243" t="s">
        <v>400</v>
      </c>
      <c r="D221" s="222"/>
      <c r="E221" s="223">
        <v>789.03</v>
      </c>
      <c r="F221" s="221"/>
      <c r="G221" s="221"/>
      <c r="H221" s="221"/>
      <c r="I221" s="221"/>
      <c r="J221" s="221"/>
      <c r="K221" s="221"/>
      <c r="L221" s="221"/>
      <c r="M221" s="221"/>
      <c r="N221" s="220"/>
      <c r="O221" s="220"/>
      <c r="P221" s="220"/>
      <c r="Q221" s="220"/>
      <c r="R221" s="221"/>
      <c r="S221" s="221"/>
      <c r="T221" s="221"/>
      <c r="U221" s="221"/>
      <c r="V221" s="221"/>
      <c r="W221" s="221"/>
      <c r="X221" s="221"/>
      <c r="Y221" s="221"/>
      <c r="Z221" s="211"/>
      <c r="AA221" s="211"/>
      <c r="AB221" s="211"/>
      <c r="AC221" s="211"/>
      <c r="AD221" s="211"/>
      <c r="AE221" s="211"/>
      <c r="AF221" s="211"/>
      <c r="AG221" s="211" t="s">
        <v>147</v>
      </c>
      <c r="AH221" s="211">
        <v>5</v>
      </c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outlineLevel="2" x14ac:dyDescent="0.2">
      <c r="A222" s="218"/>
      <c r="B222" s="219"/>
      <c r="C222" s="244"/>
      <c r="D222" s="239"/>
      <c r="E222" s="239"/>
      <c r="F222" s="239"/>
      <c r="G222" s="239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1"/>
      <c r="AA222" s="211"/>
      <c r="AB222" s="211"/>
      <c r="AC222" s="211"/>
      <c r="AD222" s="211"/>
      <c r="AE222" s="211"/>
      <c r="AF222" s="211"/>
      <c r="AG222" s="211" t="s">
        <v>150</v>
      </c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x14ac:dyDescent="0.2">
      <c r="A223" s="225" t="s">
        <v>136</v>
      </c>
      <c r="B223" s="226" t="s">
        <v>87</v>
      </c>
      <c r="C223" s="241" t="s">
        <v>88</v>
      </c>
      <c r="D223" s="227"/>
      <c r="E223" s="228"/>
      <c r="F223" s="229"/>
      <c r="G223" s="229">
        <f>SUMIF(AG224:AG236,"&lt;&gt;NOR",G224:G236)</f>
        <v>0</v>
      </c>
      <c r="H223" s="229"/>
      <c r="I223" s="229">
        <f>SUM(I224:I236)</f>
        <v>0</v>
      </c>
      <c r="J223" s="229"/>
      <c r="K223" s="229">
        <f>SUM(K224:K236)</f>
        <v>0</v>
      </c>
      <c r="L223" s="229"/>
      <c r="M223" s="229">
        <f>SUM(M224:M236)</f>
        <v>0</v>
      </c>
      <c r="N223" s="228"/>
      <c r="O223" s="228">
        <f>SUM(O224:O236)</f>
        <v>42.089999999999996</v>
      </c>
      <c r="P223" s="228"/>
      <c r="Q223" s="228">
        <f>SUM(Q224:Q236)</f>
        <v>0</v>
      </c>
      <c r="R223" s="229"/>
      <c r="S223" s="229"/>
      <c r="T223" s="230"/>
      <c r="U223" s="224"/>
      <c r="V223" s="224">
        <f>SUM(V224:V236)</f>
        <v>21.92</v>
      </c>
      <c r="W223" s="224"/>
      <c r="X223" s="224"/>
      <c r="Y223" s="224"/>
      <c r="AG223" t="s">
        <v>137</v>
      </c>
    </row>
    <row r="224" spans="1:60" outlineLevel="1" x14ac:dyDescent="0.2">
      <c r="A224" s="232">
        <v>46</v>
      </c>
      <c r="B224" s="233" t="s">
        <v>401</v>
      </c>
      <c r="C224" s="242" t="s">
        <v>402</v>
      </c>
      <c r="D224" s="234" t="s">
        <v>186</v>
      </c>
      <c r="E224" s="235">
        <v>12.1</v>
      </c>
      <c r="F224" s="236"/>
      <c r="G224" s="237">
        <f>ROUND(E224*F224,2)</f>
        <v>0</v>
      </c>
      <c r="H224" s="236"/>
      <c r="I224" s="237">
        <f>ROUND(E224*H224,2)</f>
        <v>0</v>
      </c>
      <c r="J224" s="236"/>
      <c r="K224" s="237">
        <f>ROUND(E224*J224,2)</f>
        <v>0</v>
      </c>
      <c r="L224" s="237">
        <v>21</v>
      </c>
      <c r="M224" s="237">
        <f>G224*(1+L224/100)</f>
        <v>0</v>
      </c>
      <c r="N224" s="235">
        <v>0.18360000000000001</v>
      </c>
      <c r="O224" s="235">
        <f>ROUND(E224*N224,2)</f>
        <v>2.2200000000000002</v>
      </c>
      <c r="P224" s="235">
        <v>0</v>
      </c>
      <c r="Q224" s="235">
        <f>ROUND(E224*P224,2)</f>
        <v>0</v>
      </c>
      <c r="R224" s="237" t="s">
        <v>187</v>
      </c>
      <c r="S224" s="237" t="s">
        <v>141</v>
      </c>
      <c r="T224" s="238" t="s">
        <v>141</v>
      </c>
      <c r="U224" s="221">
        <v>0.09</v>
      </c>
      <c r="V224" s="221">
        <f>ROUND(E224*U224,2)</f>
        <v>1.0900000000000001</v>
      </c>
      <c r="W224" s="221"/>
      <c r="X224" s="221" t="s">
        <v>188</v>
      </c>
      <c r="Y224" s="221" t="s">
        <v>144</v>
      </c>
      <c r="Z224" s="211"/>
      <c r="AA224" s="211"/>
      <c r="AB224" s="211"/>
      <c r="AC224" s="211"/>
      <c r="AD224" s="211"/>
      <c r="AE224" s="211"/>
      <c r="AF224" s="211"/>
      <c r="AG224" s="211" t="s">
        <v>189</v>
      </c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2" x14ac:dyDescent="0.2">
      <c r="A225" s="218"/>
      <c r="B225" s="219"/>
      <c r="C225" s="251" t="s">
        <v>403</v>
      </c>
      <c r="D225" s="249"/>
      <c r="E225" s="249"/>
      <c r="F225" s="249"/>
      <c r="G225" s="249"/>
      <c r="H225" s="221"/>
      <c r="I225" s="221"/>
      <c r="J225" s="221"/>
      <c r="K225" s="221"/>
      <c r="L225" s="221"/>
      <c r="M225" s="221"/>
      <c r="N225" s="220"/>
      <c r="O225" s="220"/>
      <c r="P225" s="220"/>
      <c r="Q225" s="220"/>
      <c r="R225" s="221"/>
      <c r="S225" s="221"/>
      <c r="T225" s="221"/>
      <c r="U225" s="221"/>
      <c r="V225" s="221"/>
      <c r="W225" s="221"/>
      <c r="X225" s="221"/>
      <c r="Y225" s="221"/>
      <c r="Z225" s="211"/>
      <c r="AA225" s="211"/>
      <c r="AB225" s="211"/>
      <c r="AC225" s="211"/>
      <c r="AD225" s="211"/>
      <c r="AE225" s="211"/>
      <c r="AF225" s="211"/>
      <c r="AG225" s="211" t="s">
        <v>191</v>
      </c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2" x14ac:dyDescent="0.2">
      <c r="A226" s="218"/>
      <c r="B226" s="219"/>
      <c r="C226" s="243" t="s">
        <v>404</v>
      </c>
      <c r="D226" s="222"/>
      <c r="E226" s="223">
        <v>12.1</v>
      </c>
      <c r="F226" s="221"/>
      <c r="G226" s="221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1"/>
      <c r="AA226" s="211"/>
      <c r="AB226" s="211"/>
      <c r="AC226" s="211"/>
      <c r="AD226" s="211"/>
      <c r="AE226" s="211"/>
      <c r="AF226" s="211"/>
      <c r="AG226" s="211" t="s">
        <v>147</v>
      </c>
      <c r="AH226" s="211">
        <v>0</v>
      </c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2" x14ac:dyDescent="0.2">
      <c r="A227" s="218"/>
      <c r="B227" s="219"/>
      <c r="C227" s="244"/>
      <c r="D227" s="239"/>
      <c r="E227" s="239"/>
      <c r="F227" s="239"/>
      <c r="G227" s="239"/>
      <c r="H227" s="221"/>
      <c r="I227" s="221"/>
      <c r="J227" s="221"/>
      <c r="K227" s="221"/>
      <c r="L227" s="221"/>
      <c r="M227" s="221"/>
      <c r="N227" s="220"/>
      <c r="O227" s="220"/>
      <c r="P227" s="220"/>
      <c r="Q227" s="220"/>
      <c r="R227" s="221"/>
      <c r="S227" s="221"/>
      <c r="T227" s="221"/>
      <c r="U227" s="221"/>
      <c r="V227" s="221"/>
      <c r="W227" s="221"/>
      <c r="X227" s="221"/>
      <c r="Y227" s="221"/>
      <c r="Z227" s="211"/>
      <c r="AA227" s="211"/>
      <c r="AB227" s="211"/>
      <c r="AC227" s="211"/>
      <c r="AD227" s="211"/>
      <c r="AE227" s="211"/>
      <c r="AF227" s="211"/>
      <c r="AG227" s="211" t="s">
        <v>150</v>
      </c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ht="22.5" outlineLevel="1" x14ac:dyDescent="0.2">
      <c r="A228" s="232">
        <v>47</v>
      </c>
      <c r="B228" s="233" t="s">
        <v>405</v>
      </c>
      <c r="C228" s="242" t="s">
        <v>406</v>
      </c>
      <c r="D228" s="234" t="s">
        <v>186</v>
      </c>
      <c r="E228" s="235">
        <v>1800</v>
      </c>
      <c r="F228" s="236"/>
      <c r="G228" s="237">
        <f>ROUND(E228*F228,2)</f>
        <v>0</v>
      </c>
      <c r="H228" s="236"/>
      <c r="I228" s="237">
        <f>ROUND(E228*H228,2)</f>
        <v>0</v>
      </c>
      <c r="J228" s="236"/>
      <c r="K228" s="237">
        <f>ROUND(E228*J228,2)</f>
        <v>0</v>
      </c>
      <c r="L228" s="237">
        <v>21</v>
      </c>
      <c r="M228" s="237">
        <f>G228*(1+L228/100)</f>
        <v>0</v>
      </c>
      <c r="N228" s="235">
        <v>2.0400000000000001E-2</v>
      </c>
      <c r="O228" s="235">
        <f>ROUND(E228*N228,2)</f>
        <v>36.72</v>
      </c>
      <c r="P228" s="235">
        <v>0</v>
      </c>
      <c r="Q228" s="235">
        <f>ROUND(E228*P228,2)</f>
        <v>0</v>
      </c>
      <c r="R228" s="237" t="s">
        <v>187</v>
      </c>
      <c r="S228" s="237" t="s">
        <v>141</v>
      </c>
      <c r="T228" s="238" t="s">
        <v>141</v>
      </c>
      <c r="U228" s="221">
        <v>0.01</v>
      </c>
      <c r="V228" s="221">
        <f>ROUND(E228*U228,2)</f>
        <v>18</v>
      </c>
      <c r="W228" s="221"/>
      <c r="X228" s="221" t="s">
        <v>188</v>
      </c>
      <c r="Y228" s="221" t="s">
        <v>144</v>
      </c>
      <c r="Z228" s="211"/>
      <c r="AA228" s="211"/>
      <c r="AB228" s="211"/>
      <c r="AC228" s="211"/>
      <c r="AD228" s="211"/>
      <c r="AE228" s="211"/>
      <c r="AF228" s="211"/>
      <c r="AG228" s="211" t="s">
        <v>189</v>
      </c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2" x14ac:dyDescent="0.2">
      <c r="A229" s="218"/>
      <c r="B229" s="219"/>
      <c r="C229" s="251" t="s">
        <v>403</v>
      </c>
      <c r="D229" s="249"/>
      <c r="E229" s="249"/>
      <c r="F229" s="249"/>
      <c r="G229" s="249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1"/>
      <c r="AA229" s="211"/>
      <c r="AB229" s="211"/>
      <c r="AC229" s="211"/>
      <c r="AD229" s="211"/>
      <c r="AE229" s="211"/>
      <c r="AF229" s="211"/>
      <c r="AG229" s="211" t="s">
        <v>191</v>
      </c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outlineLevel="2" x14ac:dyDescent="0.2">
      <c r="A230" s="218"/>
      <c r="B230" s="219"/>
      <c r="C230" s="243" t="s">
        <v>407</v>
      </c>
      <c r="D230" s="222"/>
      <c r="E230" s="223">
        <v>1800</v>
      </c>
      <c r="F230" s="221"/>
      <c r="G230" s="221"/>
      <c r="H230" s="221"/>
      <c r="I230" s="221"/>
      <c r="J230" s="221"/>
      <c r="K230" s="221"/>
      <c r="L230" s="221"/>
      <c r="M230" s="221"/>
      <c r="N230" s="220"/>
      <c r="O230" s="220"/>
      <c r="P230" s="220"/>
      <c r="Q230" s="220"/>
      <c r="R230" s="221"/>
      <c r="S230" s="221"/>
      <c r="T230" s="221"/>
      <c r="U230" s="221"/>
      <c r="V230" s="221"/>
      <c r="W230" s="221"/>
      <c r="X230" s="221"/>
      <c r="Y230" s="221"/>
      <c r="Z230" s="211"/>
      <c r="AA230" s="211"/>
      <c r="AB230" s="211"/>
      <c r="AC230" s="211"/>
      <c r="AD230" s="211"/>
      <c r="AE230" s="211"/>
      <c r="AF230" s="211"/>
      <c r="AG230" s="211" t="s">
        <v>147</v>
      </c>
      <c r="AH230" s="211">
        <v>0</v>
      </c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2" x14ac:dyDescent="0.2">
      <c r="A231" s="218"/>
      <c r="B231" s="219"/>
      <c r="C231" s="244"/>
      <c r="D231" s="239"/>
      <c r="E231" s="239"/>
      <c r="F231" s="239"/>
      <c r="G231" s="239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1"/>
      <c r="AA231" s="211"/>
      <c r="AB231" s="211"/>
      <c r="AC231" s="211"/>
      <c r="AD231" s="211"/>
      <c r="AE231" s="211"/>
      <c r="AF231" s="211"/>
      <c r="AG231" s="211" t="s">
        <v>150</v>
      </c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outlineLevel="1" x14ac:dyDescent="0.2">
      <c r="A232" s="232">
        <v>48</v>
      </c>
      <c r="B232" s="233" t="s">
        <v>408</v>
      </c>
      <c r="C232" s="242" t="s">
        <v>409</v>
      </c>
      <c r="D232" s="234" t="s">
        <v>257</v>
      </c>
      <c r="E232" s="235">
        <v>1.6639999999999999</v>
      </c>
      <c r="F232" s="236"/>
      <c r="G232" s="237">
        <f>ROUND(E232*F232,2)</f>
        <v>0</v>
      </c>
      <c r="H232" s="236"/>
      <c r="I232" s="237">
        <f>ROUND(E232*H232,2)</f>
        <v>0</v>
      </c>
      <c r="J232" s="236"/>
      <c r="K232" s="237">
        <f>ROUND(E232*J232,2)</f>
        <v>0</v>
      </c>
      <c r="L232" s="237">
        <v>21</v>
      </c>
      <c r="M232" s="237">
        <f>G232*(1+L232/100)</f>
        <v>0</v>
      </c>
      <c r="N232" s="235">
        <v>1.8907700000000001</v>
      </c>
      <c r="O232" s="235">
        <f>ROUND(E232*N232,2)</f>
        <v>3.15</v>
      </c>
      <c r="P232" s="235">
        <v>0</v>
      </c>
      <c r="Q232" s="235">
        <f>ROUND(E232*P232,2)</f>
        <v>0</v>
      </c>
      <c r="R232" s="237" t="s">
        <v>384</v>
      </c>
      <c r="S232" s="237" t="s">
        <v>141</v>
      </c>
      <c r="T232" s="238" t="s">
        <v>141</v>
      </c>
      <c r="U232" s="221">
        <v>1.7</v>
      </c>
      <c r="V232" s="221">
        <f>ROUND(E232*U232,2)</f>
        <v>2.83</v>
      </c>
      <c r="W232" s="221"/>
      <c r="X232" s="221" t="s">
        <v>188</v>
      </c>
      <c r="Y232" s="221" t="s">
        <v>144</v>
      </c>
      <c r="Z232" s="211"/>
      <c r="AA232" s="211"/>
      <c r="AB232" s="211"/>
      <c r="AC232" s="211"/>
      <c r="AD232" s="211"/>
      <c r="AE232" s="211"/>
      <c r="AF232" s="211"/>
      <c r="AG232" s="211" t="s">
        <v>189</v>
      </c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</row>
    <row r="233" spans="1:60" outlineLevel="2" x14ac:dyDescent="0.2">
      <c r="A233" s="218"/>
      <c r="B233" s="219"/>
      <c r="C233" s="251" t="s">
        <v>410</v>
      </c>
      <c r="D233" s="249"/>
      <c r="E233" s="249"/>
      <c r="F233" s="249"/>
      <c r="G233" s="249"/>
      <c r="H233" s="221"/>
      <c r="I233" s="221"/>
      <c r="J233" s="221"/>
      <c r="K233" s="221"/>
      <c r="L233" s="221"/>
      <c r="M233" s="221"/>
      <c r="N233" s="220"/>
      <c r="O233" s="220"/>
      <c r="P233" s="220"/>
      <c r="Q233" s="220"/>
      <c r="R233" s="221"/>
      <c r="S233" s="221"/>
      <c r="T233" s="221"/>
      <c r="U233" s="221"/>
      <c r="V233" s="221"/>
      <c r="W233" s="221"/>
      <c r="X233" s="221"/>
      <c r="Y233" s="221"/>
      <c r="Z233" s="211"/>
      <c r="AA233" s="211"/>
      <c r="AB233" s="211"/>
      <c r="AC233" s="211"/>
      <c r="AD233" s="211"/>
      <c r="AE233" s="211"/>
      <c r="AF233" s="211"/>
      <c r="AG233" s="211" t="s">
        <v>191</v>
      </c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</row>
    <row r="234" spans="1:60" outlineLevel="2" x14ac:dyDescent="0.2">
      <c r="A234" s="218"/>
      <c r="B234" s="219"/>
      <c r="C234" s="243" t="s">
        <v>411</v>
      </c>
      <c r="D234" s="222"/>
      <c r="E234" s="223">
        <v>0.86399999999999999</v>
      </c>
      <c r="F234" s="221"/>
      <c r="G234" s="221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1"/>
      <c r="AA234" s="211"/>
      <c r="AB234" s="211"/>
      <c r="AC234" s="211"/>
      <c r="AD234" s="211"/>
      <c r="AE234" s="211"/>
      <c r="AF234" s="211"/>
      <c r="AG234" s="211" t="s">
        <v>147</v>
      </c>
      <c r="AH234" s="211">
        <v>0</v>
      </c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outlineLevel="3" x14ac:dyDescent="0.2">
      <c r="A235" s="218"/>
      <c r="B235" s="219"/>
      <c r="C235" s="243" t="s">
        <v>412</v>
      </c>
      <c r="D235" s="222"/>
      <c r="E235" s="223">
        <v>0.8</v>
      </c>
      <c r="F235" s="221"/>
      <c r="G235" s="221"/>
      <c r="H235" s="221"/>
      <c r="I235" s="221"/>
      <c r="J235" s="221"/>
      <c r="K235" s="221"/>
      <c r="L235" s="221"/>
      <c r="M235" s="221"/>
      <c r="N235" s="220"/>
      <c r="O235" s="220"/>
      <c r="P235" s="220"/>
      <c r="Q235" s="220"/>
      <c r="R235" s="221"/>
      <c r="S235" s="221"/>
      <c r="T235" s="221"/>
      <c r="U235" s="221"/>
      <c r="V235" s="221"/>
      <c r="W235" s="221"/>
      <c r="X235" s="221"/>
      <c r="Y235" s="221"/>
      <c r="Z235" s="211"/>
      <c r="AA235" s="211"/>
      <c r="AB235" s="211"/>
      <c r="AC235" s="211"/>
      <c r="AD235" s="211"/>
      <c r="AE235" s="211"/>
      <c r="AF235" s="211"/>
      <c r="AG235" s="211" t="s">
        <v>147</v>
      </c>
      <c r="AH235" s="211">
        <v>0</v>
      </c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</row>
    <row r="236" spans="1:60" outlineLevel="2" x14ac:dyDescent="0.2">
      <c r="A236" s="218"/>
      <c r="B236" s="219"/>
      <c r="C236" s="244"/>
      <c r="D236" s="239"/>
      <c r="E236" s="239"/>
      <c r="F236" s="239"/>
      <c r="G236" s="239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1"/>
      <c r="AA236" s="211"/>
      <c r="AB236" s="211"/>
      <c r="AC236" s="211"/>
      <c r="AD236" s="211"/>
      <c r="AE236" s="211"/>
      <c r="AF236" s="211"/>
      <c r="AG236" s="211" t="s">
        <v>150</v>
      </c>
      <c r="AH236" s="211"/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11"/>
      <c r="BB236" s="211"/>
      <c r="BC236" s="211"/>
      <c r="BD236" s="211"/>
      <c r="BE236" s="211"/>
      <c r="BF236" s="211"/>
      <c r="BG236" s="211"/>
      <c r="BH236" s="211"/>
    </row>
    <row r="237" spans="1:60" x14ac:dyDescent="0.2">
      <c r="A237" s="225" t="s">
        <v>136</v>
      </c>
      <c r="B237" s="226" t="s">
        <v>89</v>
      </c>
      <c r="C237" s="241" t="s">
        <v>64</v>
      </c>
      <c r="D237" s="227"/>
      <c r="E237" s="228"/>
      <c r="F237" s="229"/>
      <c r="G237" s="229">
        <f>SUMIF(AG238:AG384,"&lt;&gt;NOR",G238:G384)</f>
        <v>0</v>
      </c>
      <c r="H237" s="229"/>
      <c r="I237" s="229">
        <f>SUM(I238:I384)</f>
        <v>0</v>
      </c>
      <c r="J237" s="229"/>
      <c r="K237" s="229">
        <f>SUM(K238:K384)</f>
        <v>0</v>
      </c>
      <c r="L237" s="229"/>
      <c r="M237" s="229">
        <f>SUM(M238:M384)</f>
        <v>0</v>
      </c>
      <c r="N237" s="228"/>
      <c r="O237" s="228">
        <f>SUM(O238:O384)</f>
        <v>1098.06</v>
      </c>
      <c r="P237" s="228"/>
      <c r="Q237" s="228">
        <f>SUM(Q238:Q384)</f>
        <v>0</v>
      </c>
      <c r="R237" s="229"/>
      <c r="S237" s="229"/>
      <c r="T237" s="230"/>
      <c r="U237" s="224"/>
      <c r="V237" s="224">
        <f>SUM(V238:V384)</f>
        <v>664.2700000000001</v>
      </c>
      <c r="W237" s="224"/>
      <c r="X237" s="224"/>
      <c r="Y237" s="224"/>
      <c r="AG237" t="s">
        <v>137</v>
      </c>
    </row>
    <row r="238" spans="1:60" ht="22.5" outlineLevel="1" x14ac:dyDescent="0.2">
      <c r="A238" s="232">
        <v>49</v>
      </c>
      <c r="B238" s="233" t="s">
        <v>413</v>
      </c>
      <c r="C238" s="242" t="s">
        <v>414</v>
      </c>
      <c r="D238" s="234" t="s">
        <v>186</v>
      </c>
      <c r="E238" s="235">
        <v>887</v>
      </c>
      <c r="F238" s="236"/>
      <c r="G238" s="237">
        <f>ROUND(E238*F238,2)</f>
        <v>0</v>
      </c>
      <c r="H238" s="236"/>
      <c r="I238" s="237">
        <f>ROUND(E238*H238,2)</f>
        <v>0</v>
      </c>
      <c r="J238" s="236"/>
      <c r="K238" s="237">
        <f>ROUND(E238*J238,2)</f>
        <v>0</v>
      </c>
      <c r="L238" s="237">
        <v>21</v>
      </c>
      <c r="M238" s="237">
        <f>G238*(1+L238/100)</f>
        <v>0</v>
      </c>
      <c r="N238" s="235">
        <v>0.105</v>
      </c>
      <c r="O238" s="235">
        <f>ROUND(E238*N238,2)</f>
        <v>93.14</v>
      </c>
      <c r="P238" s="235">
        <v>0</v>
      </c>
      <c r="Q238" s="235">
        <f>ROUND(E238*P238,2)</f>
        <v>0</v>
      </c>
      <c r="R238" s="237" t="s">
        <v>187</v>
      </c>
      <c r="S238" s="237" t="s">
        <v>141</v>
      </c>
      <c r="T238" s="238" t="s">
        <v>141</v>
      </c>
      <c r="U238" s="221">
        <v>0.02</v>
      </c>
      <c r="V238" s="221">
        <f>ROUND(E238*U238,2)</f>
        <v>17.739999999999998</v>
      </c>
      <c r="W238" s="221"/>
      <c r="X238" s="221" t="s">
        <v>188</v>
      </c>
      <c r="Y238" s="221" t="s">
        <v>144</v>
      </c>
      <c r="Z238" s="211"/>
      <c r="AA238" s="211"/>
      <c r="AB238" s="211"/>
      <c r="AC238" s="211"/>
      <c r="AD238" s="211"/>
      <c r="AE238" s="211"/>
      <c r="AF238" s="211"/>
      <c r="AG238" s="211" t="s">
        <v>189</v>
      </c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</row>
    <row r="239" spans="1:60" outlineLevel="2" x14ac:dyDescent="0.2">
      <c r="A239" s="218"/>
      <c r="B239" s="219"/>
      <c r="C239" s="251" t="s">
        <v>415</v>
      </c>
      <c r="D239" s="249"/>
      <c r="E239" s="249"/>
      <c r="F239" s="249"/>
      <c r="G239" s="249"/>
      <c r="H239" s="221"/>
      <c r="I239" s="221"/>
      <c r="J239" s="221"/>
      <c r="K239" s="221"/>
      <c r="L239" s="221"/>
      <c r="M239" s="221"/>
      <c r="N239" s="220"/>
      <c r="O239" s="220"/>
      <c r="P239" s="220"/>
      <c r="Q239" s="220"/>
      <c r="R239" s="221"/>
      <c r="S239" s="221"/>
      <c r="T239" s="221"/>
      <c r="U239" s="221"/>
      <c r="V239" s="221"/>
      <c r="W239" s="221"/>
      <c r="X239" s="221"/>
      <c r="Y239" s="221"/>
      <c r="Z239" s="211"/>
      <c r="AA239" s="211"/>
      <c r="AB239" s="211"/>
      <c r="AC239" s="211"/>
      <c r="AD239" s="211"/>
      <c r="AE239" s="211"/>
      <c r="AF239" s="211"/>
      <c r="AG239" s="211" t="s">
        <v>191</v>
      </c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</row>
    <row r="240" spans="1:60" outlineLevel="2" x14ac:dyDescent="0.2">
      <c r="A240" s="218"/>
      <c r="B240" s="219"/>
      <c r="C240" s="243" t="s">
        <v>416</v>
      </c>
      <c r="D240" s="222"/>
      <c r="E240" s="223">
        <v>798.5</v>
      </c>
      <c r="F240" s="221"/>
      <c r="G240" s="221"/>
      <c r="H240" s="221"/>
      <c r="I240" s="221"/>
      <c r="J240" s="221"/>
      <c r="K240" s="221"/>
      <c r="L240" s="221"/>
      <c r="M240" s="221"/>
      <c r="N240" s="220"/>
      <c r="O240" s="220"/>
      <c r="P240" s="220"/>
      <c r="Q240" s="220"/>
      <c r="R240" s="221"/>
      <c r="S240" s="221"/>
      <c r="T240" s="221"/>
      <c r="U240" s="221"/>
      <c r="V240" s="221"/>
      <c r="W240" s="221"/>
      <c r="X240" s="221"/>
      <c r="Y240" s="221"/>
      <c r="Z240" s="211"/>
      <c r="AA240" s="211"/>
      <c r="AB240" s="211"/>
      <c r="AC240" s="211"/>
      <c r="AD240" s="211"/>
      <c r="AE240" s="211"/>
      <c r="AF240" s="211"/>
      <c r="AG240" s="211" t="s">
        <v>147</v>
      </c>
      <c r="AH240" s="211">
        <v>0</v>
      </c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</row>
    <row r="241" spans="1:60" outlineLevel="3" x14ac:dyDescent="0.2">
      <c r="A241" s="218"/>
      <c r="B241" s="219"/>
      <c r="C241" s="243" t="s">
        <v>417</v>
      </c>
      <c r="D241" s="222"/>
      <c r="E241" s="223">
        <v>88.5</v>
      </c>
      <c r="F241" s="221"/>
      <c r="G241" s="221"/>
      <c r="H241" s="221"/>
      <c r="I241" s="221"/>
      <c r="J241" s="221"/>
      <c r="K241" s="221"/>
      <c r="L241" s="221"/>
      <c r="M241" s="221"/>
      <c r="N241" s="220"/>
      <c r="O241" s="220"/>
      <c r="P241" s="220"/>
      <c r="Q241" s="220"/>
      <c r="R241" s="221"/>
      <c r="S241" s="221"/>
      <c r="T241" s="221"/>
      <c r="U241" s="221"/>
      <c r="V241" s="221"/>
      <c r="W241" s="221"/>
      <c r="X241" s="221"/>
      <c r="Y241" s="221"/>
      <c r="Z241" s="211"/>
      <c r="AA241" s="211"/>
      <c r="AB241" s="211"/>
      <c r="AC241" s="211"/>
      <c r="AD241" s="211"/>
      <c r="AE241" s="211"/>
      <c r="AF241" s="211"/>
      <c r="AG241" s="211" t="s">
        <v>147</v>
      </c>
      <c r="AH241" s="211">
        <v>0</v>
      </c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outlineLevel="2" x14ac:dyDescent="0.2">
      <c r="A242" s="218"/>
      <c r="B242" s="219"/>
      <c r="C242" s="244"/>
      <c r="D242" s="239"/>
      <c r="E242" s="239"/>
      <c r="F242" s="239"/>
      <c r="G242" s="239"/>
      <c r="H242" s="221"/>
      <c r="I242" s="221"/>
      <c r="J242" s="221"/>
      <c r="K242" s="221"/>
      <c r="L242" s="221"/>
      <c r="M242" s="221"/>
      <c r="N242" s="220"/>
      <c r="O242" s="220"/>
      <c r="P242" s="220"/>
      <c r="Q242" s="220"/>
      <c r="R242" s="221"/>
      <c r="S242" s="221"/>
      <c r="T242" s="221"/>
      <c r="U242" s="221"/>
      <c r="V242" s="221"/>
      <c r="W242" s="221"/>
      <c r="X242" s="221"/>
      <c r="Y242" s="221"/>
      <c r="Z242" s="211"/>
      <c r="AA242" s="211"/>
      <c r="AB242" s="211"/>
      <c r="AC242" s="211"/>
      <c r="AD242" s="211"/>
      <c r="AE242" s="211"/>
      <c r="AF242" s="211"/>
      <c r="AG242" s="211" t="s">
        <v>150</v>
      </c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ht="22.5" outlineLevel="1" x14ac:dyDescent="0.2">
      <c r="A243" s="232">
        <v>50</v>
      </c>
      <c r="B243" s="233" t="s">
        <v>418</v>
      </c>
      <c r="C243" s="242" t="s">
        <v>419</v>
      </c>
      <c r="D243" s="234" t="s">
        <v>186</v>
      </c>
      <c r="E243" s="235">
        <v>88.5</v>
      </c>
      <c r="F243" s="236"/>
      <c r="G243" s="237">
        <f>ROUND(E243*F243,2)</f>
        <v>0</v>
      </c>
      <c r="H243" s="236"/>
      <c r="I243" s="237">
        <f>ROUND(E243*H243,2)</f>
        <v>0</v>
      </c>
      <c r="J243" s="236"/>
      <c r="K243" s="237">
        <f>ROUND(E243*J243,2)</f>
        <v>0</v>
      </c>
      <c r="L243" s="237">
        <v>21</v>
      </c>
      <c r="M243" s="237">
        <f>G243*(1+L243/100)</f>
        <v>0</v>
      </c>
      <c r="N243" s="235">
        <v>0.378</v>
      </c>
      <c r="O243" s="235">
        <f>ROUND(E243*N243,2)</f>
        <v>33.450000000000003</v>
      </c>
      <c r="P243" s="235">
        <v>0</v>
      </c>
      <c r="Q243" s="235">
        <f>ROUND(E243*P243,2)</f>
        <v>0</v>
      </c>
      <c r="R243" s="237" t="s">
        <v>187</v>
      </c>
      <c r="S243" s="237" t="s">
        <v>141</v>
      </c>
      <c r="T243" s="238" t="s">
        <v>141</v>
      </c>
      <c r="U243" s="221">
        <v>0.03</v>
      </c>
      <c r="V243" s="221">
        <f>ROUND(E243*U243,2)</f>
        <v>2.66</v>
      </c>
      <c r="W243" s="221"/>
      <c r="X243" s="221" t="s">
        <v>188</v>
      </c>
      <c r="Y243" s="221" t="s">
        <v>144</v>
      </c>
      <c r="Z243" s="211"/>
      <c r="AA243" s="211"/>
      <c r="AB243" s="211"/>
      <c r="AC243" s="211"/>
      <c r="AD243" s="211"/>
      <c r="AE243" s="211"/>
      <c r="AF243" s="211"/>
      <c r="AG243" s="211" t="s">
        <v>189</v>
      </c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2" x14ac:dyDescent="0.2">
      <c r="A244" s="218"/>
      <c r="B244" s="219"/>
      <c r="C244" s="243" t="s">
        <v>420</v>
      </c>
      <c r="D244" s="222"/>
      <c r="E244" s="223">
        <v>88.5</v>
      </c>
      <c r="F244" s="221"/>
      <c r="G244" s="221"/>
      <c r="H244" s="221"/>
      <c r="I244" s="221"/>
      <c r="J244" s="221"/>
      <c r="K244" s="221"/>
      <c r="L244" s="221"/>
      <c r="M244" s="221"/>
      <c r="N244" s="220"/>
      <c r="O244" s="220"/>
      <c r="P244" s="220"/>
      <c r="Q244" s="220"/>
      <c r="R244" s="221"/>
      <c r="S244" s="221"/>
      <c r="T244" s="221"/>
      <c r="U244" s="221"/>
      <c r="V244" s="221"/>
      <c r="W244" s="221"/>
      <c r="X244" s="221"/>
      <c r="Y244" s="221"/>
      <c r="Z244" s="211"/>
      <c r="AA244" s="211"/>
      <c r="AB244" s="211"/>
      <c r="AC244" s="211"/>
      <c r="AD244" s="211"/>
      <c r="AE244" s="211"/>
      <c r="AF244" s="211"/>
      <c r="AG244" s="211" t="s">
        <v>147</v>
      </c>
      <c r="AH244" s="211">
        <v>0</v>
      </c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2" x14ac:dyDescent="0.2">
      <c r="A245" s="218"/>
      <c r="B245" s="219"/>
      <c r="C245" s="244"/>
      <c r="D245" s="239"/>
      <c r="E245" s="239"/>
      <c r="F245" s="239"/>
      <c r="G245" s="239"/>
      <c r="H245" s="221"/>
      <c r="I245" s="221"/>
      <c r="J245" s="221"/>
      <c r="K245" s="221"/>
      <c r="L245" s="221"/>
      <c r="M245" s="221"/>
      <c r="N245" s="220"/>
      <c r="O245" s="220"/>
      <c r="P245" s="220"/>
      <c r="Q245" s="220"/>
      <c r="R245" s="221"/>
      <c r="S245" s="221"/>
      <c r="T245" s="221"/>
      <c r="U245" s="221"/>
      <c r="V245" s="221"/>
      <c r="W245" s="221"/>
      <c r="X245" s="221"/>
      <c r="Y245" s="221"/>
      <c r="Z245" s="211"/>
      <c r="AA245" s="211"/>
      <c r="AB245" s="211"/>
      <c r="AC245" s="211"/>
      <c r="AD245" s="211"/>
      <c r="AE245" s="211"/>
      <c r="AF245" s="211"/>
      <c r="AG245" s="211" t="s">
        <v>150</v>
      </c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ht="22.5" outlineLevel="1" x14ac:dyDescent="0.2">
      <c r="A246" s="232">
        <v>51</v>
      </c>
      <c r="B246" s="233" t="s">
        <v>421</v>
      </c>
      <c r="C246" s="242" t="s">
        <v>422</v>
      </c>
      <c r="D246" s="234" t="s">
        <v>186</v>
      </c>
      <c r="E246" s="235">
        <v>198.1</v>
      </c>
      <c r="F246" s="236"/>
      <c r="G246" s="237">
        <f>ROUND(E246*F246,2)</f>
        <v>0</v>
      </c>
      <c r="H246" s="236"/>
      <c r="I246" s="237">
        <f>ROUND(E246*H246,2)</f>
        <v>0</v>
      </c>
      <c r="J246" s="236"/>
      <c r="K246" s="237">
        <f>ROUND(E246*J246,2)</f>
        <v>0</v>
      </c>
      <c r="L246" s="237">
        <v>21</v>
      </c>
      <c r="M246" s="237">
        <f>G246*(1+L246/100)</f>
        <v>0</v>
      </c>
      <c r="N246" s="235">
        <v>0.378</v>
      </c>
      <c r="O246" s="235">
        <f>ROUND(E246*N246,2)</f>
        <v>74.88</v>
      </c>
      <c r="P246" s="235">
        <v>0</v>
      </c>
      <c r="Q246" s="235">
        <f>ROUND(E246*P246,2)</f>
        <v>0</v>
      </c>
      <c r="R246" s="237" t="s">
        <v>187</v>
      </c>
      <c r="S246" s="237" t="s">
        <v>141</v>
      </c>
      <c r="T246" s="238" t="s">
        <v>141</v>
      </c>
      <c r="U246" s="221">
        <v>0.03</v>
      </c>
      <c r="V246" s="221">
        <f>ROUND(E246*U246,2)</f>
        <v>5.94</v>
      </c>
      <c r="W246" s="221"/>
      <c r="X246" s="221" t="s">
        <v>188</v>
      </c>
      <c r="Y246" s="221" t="s">
        <v>144</v>
      </c>
      <c r="Z246" s="211"/>
      <c r="AA246" s="211"/>
      <c r="AB246" s="211"/>
      <c r="AC246" s="211"/>
      <c r="AD246" s="211"/>
      <c r="AE246" s="211"/>
      <c r="AF246" s="211"/>
      <c r="AG246" s="211" t="s">
        <v>189</v>
      </c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2" x14ac:dyDescent="0.2">
      <c r="A247" s="218"/>
      <c r="B247" s="219"/>
      <c r="C247" s="243" t="s">
        <v>423</v>
      </c>
      <c r="D247" s="222"/>
      <c r="E247" s="223">
        <v>132.5</v>
      </c>
      <c r="F247" s="221"/>
      <c r="G247" s="221"/>
      <c r="H247" s="221"/>
      <c r="I247" s="221"/>
      <c r="J247" s="221"/>
      <c r="K247" s="221"/>
      <c r="L247" s="221"/>
      <c r="M247" s="221"/>
      <c r="N247" s="220"/>
      <c r="O247" s="220"/>
      <c r="P247" s="220"/>
      <c r="Q247" s="220"/>
      <c r="R247" s="221"/>
      <c r="S247" s="221"/>
      <c r="T247" s="221"/>
      <c r="U247" s="221"/>
      <c r="V247" s="221"/>
      <c r="W247" s="221"/>
      <c r="X247" s="221"/>
      <c r="Y247" s="221"/>
      <c r="Z247" s="211"/>
      <c r="AA247" s="211"/>
      <c r="AB247" s="211"/>
      <c r="AC247" s="211"/>
      <c r="AD247" s="211"/>
      <c r="AE247" s="211"/>
      <c r="AF247" s="211"/>
      <c r="AG247" s="211" t="s">
        <v>147</v>
      </c>
      <c r="AH247" s="211">
        <v>0</v>
      </c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outlineLevel="3" x14ac:dyDescent="0.2">
      <c r="A248" s="218"/>
      <c r="B248" s="219"/>
      <c r="C248" s="243" t="s">
        <v>424</v>
      </c>
      <c r="D248" s="222"/>
      <c r="E248" s="223">
        <v>65.599999999999994</v>
      </c>
      <c r="F248" s="221"/>
      <c r="G248" s="221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1"/>
      <c r="AA248" s="211"/>
      <c r="AB248" s="211"/>
      <c r="AC248" s="211"/>
      <c r="AD248" s="211"/>
      <c r="AE248" s="211"/>
      <c r="AF248" s="211"/>
      <c r="AG248" s="211" t="s">
        <v>147</v>
      </c>
      <c r="AH248" s="211">
        <v>0</v>
      </c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2" x14ac:dyDescent="0.2">
      <c r="A249" s="218"/>
      <c r="B249" s="219"/>
      <c r="C249" s="244"/>
      <c r="D249" s="239"/>
      <c r="E249" s="239"/>
      <c r="F249" s="239"/>
      <c r="G249" s="239"/>
      <c r="H249" s="221"/>
      <c r="I249" s="221"/>
      <c r="J249" s="221"/>
      <c r="K249" s="221"/>
      <c r="L249" s="221"/>
      <c r="M249" s="221"/>
      <c r="N249" s="220"/>
      <c r="O249" s="220"/>
      <c r="P249" s="220"/>
      <c r="Q249" s="220"/>
      <c r="R249" s="221"/>
      <c r="S249" s="221"/>
      <c r="T249" s="221"/>
      <c r="U249" s="221"/>
      <c r="V249" s="221"/>
      <c r="W249" s="221"/>
      <c r="X249" s="221"/>
      <c r="Y249" s="221"/>
      <c r="Z249" s="211"/>
      <c r="AA249" s="211"/>
      <c r="AB249" s="211"/>
      <c r="AC249" s="211"/>
      <c r="AD249" s="211"/>
      <c r="AE249" s="211"/>
      <c r="AF249" s="211"/>
      <c r="AG249" s="211" t="s">
        <v>150</v>
      </c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ht="22.5" outlineLevel="1" x14ac:dyDescent="0.2">
      <c r="A250" s="232">
        <v>52</v>
      </c>
      <c r="B250" s="233" t="s">
        <v>425</v>
      </c>
      <c r="C250" s="242" t="s">
        <v>426</v>
      </c>
      <c r="D250" s="234" t="s">
        <v>186</v>
      </c>
      <c r="E250" s="235">
        <v>419.3</v>
      </c>
      <c r="F250" s="236"/>
      <c r="G250" s="237">
        <f>ROUND(E250*F250,2)</f>
        <v>0</v>
      </c>
      <c r="H250" s="236"/>
      <c r="I250" s="237">
        <f>ROUND(E250*H250,2)</f>
        <v>0</v>
      </c>
      <c r="J250" s="236"/>
      <c r="K250" s="237">
        <f>ROUND(E250*J250,2)</f>
        <v>0</v>
      </c>
      <c r="L250" s="237">
        <v>21</v>
      </c>
      <c r="M250" s="237">
        <f>G250*(1+L250/100)</f>
        <v>0</v>
      </c>
      <c r="N250" s="235">
        <v>0.4032</v>
      </c>
      <c r="O250" s="235">
        <f>ROUND(E250*N250,2)</f>
        <v>169.06</v>
      </c>
      <c r="P250" s="235">
        <v>0</v>
      </c>
      <c r="Q250" s="235">
        <f>ROUND(E250*P250,2)</f>
        <v>0</v>
      </c>
      <c r="R250" s="237" t="s">
        <v>187</v>
      </c>
      <c r="S250" s="237" t="s">
        <v>141</v>
      </c>
      <c r="T250" s="238" t="s">
        <v>141</v>
      </c>
      <c r="U250" s="221">
        <v>0.03</v>
      </c>
      <c r="V250" s="221">
        <f>ROUND(E250*U250,2)</f>
        <v>12.58</v>
      </c>
      <c r="W250" s="221"/>
      <c r="X250" s="221" t="s">
        <v>188</v>
      </c>
      <c r="Y250" s="221" t="s">
        <v>144</v>
      </c>
      <c r="Z250" s="211"/>
      <c r="AA250" s="211"/>
      <c r="AB250" s="211"/>
      <c r="AC250" s="211"/>
      <c r="AD250" s="211"/>
      <c r="AE250" s="211"/>
      <c r="AF250" s="211"/>
      <c r="AG250" s="211" t="s">
        <v>189</v>
      </c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</row>
    <row r="251" spans="1:60" outlineLevel="2" x14ac:dyDescent="0.2">
      <c r="A251" s="218"/>
      <c r="B251" s="219"/>
      <c r="C251" s="243" t="s">
        <v>427</v>
      </c>
      <c r="D251" s="222"/>
      <c r="E251" s="223">
        <v>419.3</v>
      </c>
      <c r="F251" s="221"/>
      <c r="G251" s="221"/>
      <c r="H251" s="221"/>
      <c r="I251" s="221"/>
      <c r="J251" s="221"/>
      <c r="K251" s="221"/>
      <c r="L251" s="221"/>
      <c r="M251" s="221"/>
      <c r="N251" s="220"/>
      <c r="O251" s="220"/>
      <c r="P251" s="220"/>
      <c r="Q251" s="220"/>
      <c r="R251" s="221"/>
      <c r="S251" s="221"/>
      <c r="T251" s="221"/>
      <c r="U251" s="221"/>
      <c r="V251" s="221"/>
      <c r="W251" s="221"/>
      <c r="X251" s="221"/>
      <c r="Y251" s="221"/>
      <c r="Z251" s="211"/>
      <c r="AA251" s="211"/>
      <c r="AB251" s="211"/>
      <c r="AC251" s="211"/>
      <c r="AD251" s="211"/>
      <c r="AE251" s="211"/>
      <c r="AF251" s="211"/>
      <c r="AG251" s="211" t="s">
        <v>147</v>
      </c>
      <c r="AH251" s="211">
        <v>0</v>
      </c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2" x14ac:dyDescent="0.2">
      <c r="A252" s="218"/>
      <c r="B252" s="219"/>
      <c r="C252" s="244"/>
      <c r="D252" s="239"/>
      <c r="E252" s="239"/>
      <c r="F252" s="239"/>
      <c r="G252" s="239"/>
      <c r="H252" s="221"/>
      <c r="I252" s="221"/>
      <c r="J252" s="221"/>
      <c r="K252" s="221"/>
      <c r="L252" s="221"/>
      <c r="M252" s="221"/>
      <c r="N252" s="220"/>
      <c r="O252" s="220"/>
      <c r="P252" s="220"/>
      <c r="Q252" s="220"/>
      <c r="R252" s="221"/>
      <c r="S252" s="221"/>
      <c r="T252" s="221"/>
      <c r="U252" s="221"/>
      <c r="V252" s="221"/>
      <c r="W252" s="221"/>
      <c r="X252" s="221"/>
      <c r="Y252" s="221"/>
      <c r="Z252" s="211"/>
      <c r="AA252" s="211"/>
      <c r="AB252" s="211"/>
      <c r="AC252" s="211"/>
      <c r="AD252" s="211"/>
      <c r="AE252" s="211"/>
      <c r="AF252" s="211"/>
      <c r="AG252" s="211" t="s">
        <v>150</v>
      </c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ht="22.5" outlineLevel="1" x14ac:dyDescent="0.2">
      <c r="A253" s="232">
        <v>53</v>
      </c>
      <c r="B253" s="233" t="s">
        <v>428</v>
      </c>
      <c r="C253" s="242" t="s">
        <v>429</v>
      </c>
      <c r="D253" s="234" t="s">
        <v>186</v>
      </c>
      <c r="E253" s="235">
        <v>70.7</v>
      </c>
      <c r="F253" s="236"/>
      <c r="G253" s="237">
        <f>ROUND(E253*F253,2)</f>
        <v>0</v>
      </c>
      <c r="H253" s="236"/>
      <c r="I253" s="237">
        <f>ROUND(E253*H253,2)</f>
        <v>0</v>
      </c>
      <c r="J253" s="236"/>
      <c r="K253" s="237">
        <f>ROUND(E253*J253,2)</f>
        <v>0</v>
      </c>
      <c r="L253" s="237">
        <v>21</v>
      </c>
      <c r="M253" s="237">
        <f>G253*(1+L253/100)</f>
        <v>0</v>
      </c>
      <c r="N253" s="235">
        <v>0.4284</v>
      </c>
      <c r="O253" s="235">
        <f>ROUND(E253*N253,2)</f>
        <v>30.29</v>
      </c>
      <c r="P253" s="235">
        <v>0</v>
      </c>
      <c r="Q253" s="235">
        <f>ROUND(E253*P253,2)</f>
        <v>0</v>
      </c>
      <c r="R253" s="237" t="s">
        <v>187</v>
      </c>
      <c r="S253" s="237" t="s">
        <v>141</v>
      </c>
      <c r="T253" s="238" t="s">
        <v>141</v>
      </c>
      <c r="U253" s="221">
        <v>0.03</v>
      </c>
      <c r="V253" s="221">
        <f>ROUND(E253*U253,2)</f>
        <v>2.12</v>
      </c>
      <c r="W253" s="221"/>
      <c r="X253" s="221" t="s">
        <v>188</v>
      </c>
      <c r="Y253" s="221" t="s">
        <v>144</v>
      </c>
      <c r="Z253" s="211"/>
      <c r="AA253" s="211"/>
      <c r="AB253" s="211"/>
      <c r="AC253" s="211"/>
      <c r="AD253" s="211"/>
      <c r="AE253" s="211"/>
      <c r="AF253" s="211"/>
      <c r="AG253" s="211" t="s">
        <v>189</v>
      </c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2" x14ac:dyDescent="0.2">
      <c r="A254" s="218"/>
      <c r="B254" s="219"/>
      <c r="C254" s="243" t="s">
        <v>430</v>
      </c>
      <c r="D254" s="222"/>
      <c r="E254" s="223">
        <v>51.6</v>
      </c>
      <c r="F254" s="221"/>
      <c r="G254" s="221"/>
      <c r="H254" s="221"/>
      <c r="I254" s="221"/>
      <c r="J254" s="221"/>
      <c r="K254" s="221"/>
      <c r="L254" s="221"/>
      <c r="M254" s="221"/>
      <c r="N254" s="220"/>
      <c r="O254" s="220"/>
      <c r="P254" s="220"/>
      <c r="Q254" s="220"/>
      <c r="R254" s="221"/>
      <c r="S254" s="221"/>
      <c r="T254" s="221"/>
      <c r="U254" s="221"/>
      <c r="V254" s="221"/>
      <c r="W254" s="221"/>
      <c r="X254" s="221"/>
      <c r="Y254" s="221"/>
      <c r="Z254" s="211"/>
      <c r="AA254" s="211"/>
      <c r="AB254" s="211"/>
      <c r="AC254" s="211"/>
      <c r="AD254" s="211"/>
      <c r="AE254" s="211"/>
      <c r="AF254" s="211"/>
      <c r="AG254" s="211" t="s">
        <v>147</v>
      </c>
      <c r="AH254" s="211">
        <v>0</v>
      </c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3" x14ac:dyDescent="0.2">
      <c r="A255" s="218"/>
      <c r="B255" s="219"/>
      <c r="C255" s="243" t="s">
        <v>431</v>
      </c>
      <c r="D255" s="222"/>
      <c r="E255" s="223">
        <v>19.100000000000001</v>
      </c>
      <c r="F255" s="221"/>
      <c r="G255" s="221"/>
      <c r="H255" s="221"/>
      <c r="I255" s="221"/>
      <c r="J255" s="221"/>
      <c r="K255" s="221"/>
      <c r="L255" s="221"/>
      <c r="M255" s="221"/>
      <c r="N255" s="220"/>
      <c r="O255" s="220"/>
      <c r="P255" s="220"/>
      <c r="Q255" s="220"/>
      <c r="R255" s="221"/>
      <c r="S255" s="221"/>
      <c r="T255" s="221"/>
      <c r="U255" s="221"/>
      <c r="V255" s="221"/>
      <c r="W255" s="221"/>
      <c r="X255" s="221"/>
      <c r="Y255" s="221"/>
      <c r="Z255" s="211"/>
      <c r="AA255" s="211"/>
      <c r="AB255" s="211"/>
      <c r="AC255" s="211"/>
      <c r="AD255" s="211"/>
      <c r="AE255" s="211"/>
      <c r="AF255" s="211"/>
      <c r="AG255" s="211" t="s">
        <v>147</v>
      </c>
      <c r="AH255" s="211">
        <v>0</v>
      </c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2" x14ac:dyDescent="0.2">
      <c r="A256" s="218"/>
      <c r="B256" s="219"/>
      <c r="C256" s="244"/>
      <c r="D256" s="239"/>
      <c r="E256" s="239"/>
      <c r="F256" s="239"/>
      <c r="G256" s="239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1"/>
      <c r="AA256" s="211"/>
      <c r="AB256" s="211"/>
      <c r="AC256" s="211"/>
      <c r="AD256" s="211"/>
      <c r="AE256" s="211"/>
      <c r="AF256" s="211"/>
      <c r="AG256" s="211" t="s">
        <v>150</v>
      </c>
      <c r="AH256" s="211"/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ht="22.5" outlineLevel="1" x14ac:dyDescent="0.2">
      <c r="A257" s="232">
        <v>54</v>
      </c>
      <c r="B257" s="233" t="s">
        <v>432</v>
      </c>
      <c r="C257" s="242" t="s">
        <v>433</v>
      </c>
      <c r="D257" s="234" t="s">
        <v>186</v>
      </c>
      <c r="E257" s="235">
        <v>235.1</v>
      </c>
      <c r="F257" s="236"/>
      <c r="G257" s="237">
        <f>ROUND(E257*F257,2)</f>
        <v>0</v>
      </c>
      <c r="H257" s="236"/>
      <c r="I257" s="237">
        <f>ROUND(E257*H257,2)</f>
        <v>0</v>
      </c>
      <c r="J257" s="236"/>
      <c r="K257" s="237">
        <f>ROUND(E257*J257,2)</f>
        <v>0</v>
      </c>
      <c r="L257" s="237">
        <v>21</v>
      </c>
      <c r="M257" s="237">
        <f>G257*(1+L257/100)</f>
        <v>0</v>
      </c>
      <c r="N257" s="235">
        <v>0.441</v>
      </c>
      <c r="O257" s="235">
        <f>ROUND(E257*N257,2)</f>
        <v>103.68</v>
      </c>
      <c r="P257" s="235">
        <v>0</v>
      </c>
      <c r="Q257" s="235">
        <f>ROUND(E257*P257,2)</f>
        <v>0</v>
      </c>
      <c r="R257" s="237" t="s">
        <v>187</v>
      </c>
      <c r="S257" s="237" t="s">
        <v>141</v>
      </c>
      <c r="T257" s="238" t="s">
        <v>141</v>
      </c>
      <c r="U257" s="221">
        <v>0.03</v>
      </c>
      <c r="V257" s="221">
        <f>ROUND(E257*U257,2)</f>
        <v>7.05</v>
      </c>
      <c r="W257" s="221"/>
      <c r="X257" s="221" t="s">
        <v>188</v>
      </c>
      <c r="Y257" s="221" t="s">
        <v>144</v>
      </c>
      <c r="Z257" s="211"/>
      <c r="AA257" s="211"/>
      <c r="AB257" s="211"/>
      <c r="AC257" s="211"/>
      <c r="AD257" s="211"/>
      <c r="AE257" s="211"/>
      <c r="AF257" s="211"/>
      <c r="AG257" s="211" t="s">
        <v>189</v>
      </c>
      <c r="AH257" s="211"/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outlineLevel="2" x14ac:dyDescent="0.2">
      <c r="A258" s="218"/>
      <c r="B258" s="219"/>
      <c r="C258" s="243" t="s">
        <v>434</v>
      </c>
      <c r="D258" s="222"/>
      <c r="E258" s="223">
        <v>235.1</v>
      </c>
      <c r="F258" s="221"/>
      <c r="G258" s="221"/>
      <c r="H258" s="221"/>
      <c r="I258" s="221"/>
      <c r="J258" s="221"/>
      <c r="K258" s="221"/>
      <c r="L258" s="221"/>
      <c r="M258" s="221"/>
      <c r="N258" s="220"/>
      <c r="O258" s="220"/>
      <c r="P258" s="220"/>
      <c r="Q258" s="220"/>
      <c r="R258" s="221"/>
      <c r="S258" s="221"/>
      <c r="T258" s="221"/>
      <c r="U258" s="221"/>
      <c r="V258" s="221"/>
      <c r="W258" s="221"/>
      <c r="X258" s="221"/>
      <c r="Y258" s="221"/>
      <c r="Z258" s="211"/>
      <c r="AA258" s="211"/>
      <c r="AB258" s="211"/>
      <c r="AC258" s="211"/>
      <c r="AD258" s="211"/>
      <c r="AE258" s="211"/>
      <c r="AF258" s="211"/>
      <c r="AG258" s="211" t="s">
        <v>147</v>
      </c>
      <c r="AH258" s="211">
        <v>0</v>
      </c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</row>
    <row r="259" spans="1:60" outlineLevel="2" x14ac:dyDescent="0.2">
      <c r="A259" s="218"/>
      <c r="B259" s="219"/>
      <c r="C259" s="244"/>
      <c r="D259" s="239"/>
      <c r="E259" s="239"/>
      <c r="F259" s="239"/>
      <c r="G259" s="239"/>
      <c r="H259" s="221"/>
      <c r="I259" s="221"/>
      <c r="J259" s="221"/>
      <c r="K259" s="221"/>
      <c r="L259" s="221"/>
      <c r="M259" s="221"/>
      <c r="N259" s="220"/>
      <c r="O259" s="220"/>
      <c r="P259" s="220"/>
      <c r="Q259" s="220"/>
      <c r="R259" s="221"/>
      <c r="S259" s="221"/>
      <c r="T259" s="221"/>
      <c r="U259" s="221"/>
      <c r="V259" s="221"/>
      <c r="W259" s="221"/>
      <c r="X259" s="221"/>
      <c r="Y259" s="221"/>
      <c r="Z259" s="211"/>
      <c r="AA259" s="211"/>
      <c r="AB259" s="211"/>
      <c r="AC259" s="211"/>
      <c r="AD259" s="211"/>
      <c r="AE259" s="211"/>
      <c r="AF259" s="211"/>
      <c r="AG259" s="211" t="s">
        <v>150</v>
      </c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ht="22.5" outlineLevel="1" x14ac:dyDescent="0.2">
      <c r="A260" s="232">
        <v>55</v>
      </c>
      <c r="B260" s="233" t="s">
        <v>435</v>
      </c>
      <c r="C260" s="242" t="s">
        <v>436</v>
      </c>
      <c r="D260" s="234" t="s">
        <v>186</v>
      </c>
      <c r="E260" s="235">
        <v>329.3</v>
      </c>
      <c r="F260" s="236"/>
      <c r="G260" s="237">
        <f>ROUND(E260*F260,2)</f>
        <v>0</v>
      </c>
      <c r="H260" s="236"/>
      <c r="I260" s="237">
        <f>ROUND(E260*H260,2)</f>
        <v>0</v>
      </c>
      <c r="J260" s="236"/>
      <c r="K260" s="237">
        <f>ROUND(E260*J260,2)</f>
        <v>0</v>
      </c>
      <c r="L260" s="237">
        <v>21</v>
      </c>
      <c r="M260" s="237">
        <f>G260*(1+L260/100)</f>
        <v>0</v>
      </c>
      <c r="N260" s="235">
        <v>0.36834</v>
      </c>
      <c r="O260" s="235">
        <f>ROUND(E260*N260,2)</f>
        <v>121.29</v>
      </c>
      <c r="P260" s="235">
        <v>0</v>
      </c>
      <c r="Q260" s="235">
        <f>ROUND(E260*P260,2)</f>
        <v>0</v>
      </c>
      <c r="R260" s="237" t="s">
        <v>187</v>
      </c>
      <c r="S260" s="237" t="s">
        <v>141</v>
      </c>
      <c r="T260" s="238" t="s">
        <v>141</v>
      </c>
      <c r="U260" s="221">
        <v>0.03</v>
      </c>
      <c r="V260" s="221">
        <f>ROUND(E260*U260,2)</f>
        <v>9.8800000000000008</v>
      </c>
      <c r="W260" s="221"/>
      <c r="X260" s="221" t="s">
        <v>188</v>
      </c>
      <c r="Y260" s="221" t="s">
        <v>144</v>
      </c>
      <c r="Z260" s="211"/>
      <c r="AA260" s="211"/>
      <c r="AB260" s="211"/>
      <c r="AC260" s="211"/>
      <c r="AD260" s="211"/>
      <c r="AE260" s="211"/>
      <c r="AF260" s="211"/>
      <c r="AG260" s="211" t="s">
        <v>189</v>
      </c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2" x14ac:dyDescent="0.2">
      <c r="A261" s="218"/>
      <c r="B261" s="219"/>
      <c r="C261" s="251" t="s">
        <v>437</v>
      </c>
      <c r="D261" s="249"/>
      <c r="E261" s="249"/>
      <c r="F261" s="249"/>
      <c r="G261" s="249"/>
      <c r="H261" s="221"/>
      <c r="I261" s="221"/>
      <c r="J261" s="221"/>
      <c r="K261" s="221"/>
      <c r="L261" s="221"/>
      <c r="M261" s="221"/>
      <c r="N261" s="220"/>
      <c r="O261" s="220"/>
      <c r="P261" s="220"/>
      <c r="Q261" s="220"/>
      <c r="R261" s="221"/>
      <c r="S261" s="221"/>
      <c r="T261" s="221"/>
      <c r="U261" s="221"/>
      <c r="V261" s="221"/>
      <c r="W261" s="221"/>
      <c r="X261" s="221"/>
      <c r="Y261" s="221"/>
      <c r="Z261" s="211"/>
      <c r="AA261" s="211"/>
      <c r="AB261" s="211"/>
      <c r="AC261" s="211"/>
      <c r="AD261" s="211"/>
      <c r="AE261" s="211"/>
      <c r="AF261" s="211"/>
      <c r="AG261" s="211" t="s">
        <v>191</v>
      </c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2" x14ac:dyDescent="0.2">
      <c r="A262" s="218"/>
      <c r="B262" s="219"/>
      <c r="C262" s="243" t="s">
        <v>438</v>
      </c>
      <c r="D262" s="222"/>
      <c r="E262" s="223">
        <v>96.3</v>
      </c>
      <c r="F262" s="221"/>
      <c r="G262" s="221"/>
      <c r="H262" s="221"/>
      <c r="I262" s="221"/>
      <c r="J262" s="221"/>
      <c r="K262" s="221"/>
      <c r="L262" s="221"/>
      <c r="M262" s="221"/>
      <c r="N262" s="220"/>
      <c r="O262" s="220"/>
      <c r="P262" s="220"/>
      <c r="Q262" s="220"/>
      <c r="R262" s="221"/>
      <c r="S262" s="221"/>
      <c r="T262" s="221"/>
      <c r="U262" s="221"/>
      <c r="V262" s="221"/>
      <c r="W262" s="221"/>
      <c r="X262" s="221"/>
      <c r="Y262" s="221"/>
      <c r="Z262" s="211"/>
      <c r="AA262" s="211"/>
      <c r="AB262" s="211"/>
      <c r="AC262" s="211"/>
      <c r="AD262" s="211"/>
      <c r="AE262" s="211"/>
      <c r="AF262" s="211"/>
      <c r="AG262" s="211" t="s">
        <v>147</v>
      </c>
      <c r="AH262" s="211">
        <v>0</v>
      </c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3" x14ac:dyDescent="0.2">
      <c r="A263" s="218"/>
      <c r="B263" s="219"/>
      <c r="C263" s="243" t="s">
        <v>439</v>
      </c>
      <c r="D263" s="222"/>
      <c r="E263" s="223">
        <v>233</v>
      </c>
      <c r="F263" s="221"/>
      <c r="G263" s="221"/>
      <c r="H263" s="221"/>
      <c r="I263" s="221"/>
      <c r="J263" s="221"/>
      <c r="K263" s="221"/>
      <c r="L263" s="221"/>
      <c r="M263" s="221"/>
      <c r="N263" s="220"/>
      <c r="O263" s="220"/>
      <c r="P263" s="220"/>
      <c r="Q263" s="220"/>
      <c r="R263" s="221"/>
      <c r="S263" s="221"/>
      <c r="T263" s="221"/>
      <c r="U263" s="221"/>
      <c r="V263" s="221"/>
      <c r="W263" s="221"/>
      <c r="X263" s="221"/>
      <c r="Y263" s="221"/>
      <c r="Z263" s="211"/>
      <c r="AA263" s="211"/>
      <c r="AB263" s="211"/>
      <c r="AC263" s="211"/>
      <c r="AD263" s="211"/>
      <c r="AE263" s="211"/>
      <c r="AF263" s="211"/>
      <c r="AG263" s="211" t="s">
        <v>147</v>
      </c>
      <c r="AH263" s="211">
        <v>0</v>
      </c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outlineLevel="2" x14ac:dyDescent="0.2">
      <c r="A264" s="218"/>
      <c r="B264" s="219"/>
      <c r="C264" s="244"/>
      <c r="D264" s="239"/>
      <c r="E264" s="239"/>
      <c r="F264" s="239"/>
      <c r="G264" s="239"/>
      <c r="H264" s="221"/>
      <c r="I264" s="221"/>
      <c r="J264" s="221"/>
      <c r="K264" s="221"/>
      <c r="L264" s="221"/>
      <c r="M264" s="221"/>
      <c r="N264" s="220"/>
      <c r="O264" s="220"/>
      <c r="P264" s="220"/>
      <c r="Q264" s="220"/>
      <c r="R264" s="221"/>
      <c r="S264" s="221"/>
      <c r="T264" s="221"/>
      <c r="U264" s="221"/>
      <c r="V264" s="221"/>
      <c r="W264" s="221"/>
      <c r="X264" s="221"/>
      <c r="Y264" s="221"/>
      <c r="Z264" s="211"/>
      <c r="AA264" s="211"/>
      <c r="AB264" s="211"/>
      <c r="AC264" s="211"/>
      <c r="AD264" s="211"/>
      <c r="AE264" s="211"/>
      <c r="AF264" s="211"/>
      <c r="AG264" s="211" t="s">
        <v>150</v>
      </c>
      <c r="AH264" s="211"/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1"/>
      <c r="AT264" s="211"/>
      <c r="AU264" s="211"/>
      <c r="AV264" s="211"/>
      <c r="AW264" s="211"/>
      <c r="AX264" s="211"/>
      <c r="AY264" s="211"/>
      <c r="AZ264" s="211"/>
      <c r="BA264" s="211"/>
      <c r="BB264" s="211"/>
      <c r="BC264" s="211"/>
      <c r="BD264" s="211"/>
      <c r="BE264" s="211"/>
      <c r="BF264" s="211"/>
      <c r="BG264" s="211"/>
      <c r="BH264" s="211"/>
    </row>
    <row r="265" spans="1:60" ht="22.5" outlineLevel="1" x14ac:dyDescent="0.2">
      <c r="A265" s="232">
        <v>56</v>
      </c>
      <c r="B265" s="233" t="s">
        <v>440</v>
      </c>
      <c r="C265" s="242" t="s">
        <v>441</v>
      </c>
      <c r="D265" s="234" t="s">
        <v>186</v>
      </c>
      <c r="E265" s="235">
        <v>887</v>
      </c>
      <c r="F265" s="236"/>
      <c r="G265" s="237">
        <f>ROUND(E265*F265,2)</f>
        <v>0</v>
      </c>
      <c r="H265" s="236"/>
      <c r="I265" s="237">
        <f>ROUND(E265*H265,2)</f>
        <v>0</v>
      </c>
      <c r="J265" s="236"/>
      <c r="K265" s="237">
        <f>ROUND(E265*J265,2)</f>
        <v>0</v>
      </c>
      <c r="L265" s="237">
        <v>21</v>
      </c>
      <c r="M265" s="237">
        <f>G265*(1+L265/100)</f>
        <v>0</v>
      </c>
      <c r="N265" s="235">
        <v>0.15826000000000001</v>
      </c>
      <c r="O265" s="235">
        <f>ROUND(E265*N265,2)</f>
        <v>140.38</v>
      </c>
      <c r="P265" s="235">
        <v>0</v>
      </c>
      <c r="Q265" s="235">
        <f>ROUND(E265*P265,2)</f>
        <v>0</v>
      </c>
      <c r="R265" s="237" t="s">
        <v>187</v>
      </c>
      <c r="S265" s="237" t="s">
        <v>141</v>
      </c>
      <c r="T265" s="238" t="s">
        <v>141</v>
      </c>
      <c r="U265" s="221">
        <v>0.02</v>
      </c>
      <c r="V265" s="221">
        <f>ROUND(E265*U265,2)</f>
        <v>17.739999999999998</v>
      </c>
      <c r="W265" s="221"/>
      <c r="X265" s="221" t="s">
        <v>188</v>
      </c>
      <c r="Y265" s="221" t="s">
        <v>144</v>
      </c>
      <c r="Z265" s="211"/>
      <c r="AA265" s="211"/>
      <c r="AB265" s="211"/>
      <c r="AC265" s="211"/>
      <c r="AD265" s="211"/>
      <c r="AE265" s="211"/>
      <c r="AF265" s="211"/>
      <c r="AG265" s="211" t="s">
        <v>189</v>
      </c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2" x14ac:dyDescent="0.2">
      <c r="A266" s="218"/>
      <c r="B266" s="219"/>
      <c r="C266" s="251" t="s">
        <v>437</v>
      </c>
      <c r="D266" s="249"/>
      <c r="E266" s="249"/>
      <c r="F266" s="249"/>
      <c r="G266" s="249"/>
      <c r="H266" s="221"/>
      <c r="I266" s="221"/>
      <c r="J266" s="221"/>
      <c r="K266" s="221"/>
      <c r="L266" s="221"/>
      <c r="M266" s="221"/>
      <c r="N266" s="220"/>
      <c r="O266" s="220"/>
      <c r="P266" s="220"/>
      <c r="Q266" s="220"/>
      <c r="R266" s="221"/>
      <c r="S266" s="221"/>
      <c r="T266" s="221"/>
      <c r="U266" s="221"/>
      <c r="V266" s="221"/>
      <c r="W266" s="221"/>
      <c r="X266" s="221"/>
      <c r="Y266" s="221"/>
      <c r="Z266" s="211"/>
      <c r="AA266" s="211"/>
      <c r="AB266" s="211"/>
      <c r="AC266" s="211"/>
      <c r="AD266" s="211"/>
      <c r="AE266" s="211"/>
      <c r="AF266" s="211"/>
      <c r="AG266" s="211" t="s">
        <v>191</v>
      </c>
      <c r="AH266" s="211"/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2" x14ac:dyDescent="0.2">
      <c r="A267" s="218"/>
      <c r="B267" s="219"/>
      <c r="C267" s="243" t="s">
        <v>442</v>
      </c>
      <c r="D267" s="222"/>
      <c r="E267" s="223">
        <v>798.5</v>
      </c>
      <c r="F267" s="221"/>
      <c r="G267" s="221"/>
      <c r="H267" s="221"/>
      <c r="I267" s="221"/>
      <c r="J267" s="221"/>
      <c r="K267" s="221"/>
      <c r="L267" s="221"/>
      <c r="M267" s="221"/>
      <c r="N267" s="220"/>
      <c r="O267" s="220"/>
      <c r="P267" s="220"/>
      <c r="Q267" s="220"/>
      <c r="R267" s="221"/>
      <c r="S267" s="221"/>
      <c r="T267" s="221"/>
      <c r="U267" s="221"/>
      <c r="V267" s="221"/>
      <c r="W267" s="221"/>
      <c r="X267" s="221"/>
      <c r="Y267" s="221"/>
      <c r="Z267" s="211"/>
      <c r="AA267" s="211"/>
      <c r="AB267" s="211"/>
      <c r="AC267" s="211"/>
      <c r="AD267" s="211"/>
      <c r="AE267" s="211"/>
      <c r="AF267" s="211"/>
      <c r="AG267" s="211" t="s">
        <v>147</v>
      </c>
      <c r="AH267" s="211">
        <v>0</v>
      </c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outlineLevel="3" x14ac:dyDescent="0.2">
      <c r="A268" s="218"/>
      <c r="B268" s="219"/>
      <c r="C268" s="243" t="s">
        <v>420</v>
      </c>
      <c r="D268" s="222"/>
      <c r="E268" s="223">
        <v>88.5</v>
      </c>
      <c r="F268" s="221"/>
      <c r="G268" s="221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1"/>
      <c r="AA268" s="211"/>
      <c r="AB268" s="211"/>
      <c r="AC268" s="211"/>
      <c r="AD268" s="211"/>
      <c r="AE268" s="211"/>
      <c r="AF268" s="211"/>
      <c r="AG268" s="211" t="s">
        <v>147</v>
      </c>
      <c r="AH268" s="211">
        <v>0</v>
      </c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11"/>
      <c r="BB268" s="211"/>
      <c r="BC268" s="211"/>
      <c r="BD268" s="211"/>
      <c r="BE268" s="211"/>
      <c r="BF268" s="211"/>
      <c r="BG268" s="211"/>
      <c r="BH268" s="211"/>
    </row>
    <row r="269" spans="1:60" outlineLevel="2" x14ac:dyDescent="0.2">
      <c r="A269" s="218"/>
      <c r="B269" s="219"/>
      <c r="C269" s="244"/>
      <c r="D269" s="239"/>
      <c r="E269" s="239"/>
      <c r="F269" s="239"/>
      <c r="G269" s="239"/>
      <c r="H269" s="221"/>
      <c r="I269" s="221"/>
      <c r="J269" s="221"/>
      <c r="K269" s="221"/>
      <c r="L269" s="221"/>
      <c r="M269" s="221"/>
      <c r="N269" s="220"/>
      <c r="O269" s="220"/>
      <c r="P269" s="220"/>
      <c r="Q269" s="220"/>
      <c r="R269" s="221"/>
      <c r="S269" s="221"/>
      <c r="T269" s="221"/>
      <c r="U269" s="221"/>
      <c r="V269" s="221"/>
      <c r="W269" s="221"/>
      <c r="X269" s="221"/>
      <c r="Y269" s="221"/>
      <c r="Z269" s="211"/>
      <c r="AA269" s="211"/>
      <c r="AB269" s="211"/>
      <c r="AC269" s="211"/>
      <c r="AD269" s="211"/>
      <c r="AE269" s="211"/>
      <c r="AF269" s="211"/>
      <c r="AG269" s="211" t="s">
        <v>150</v>
      </c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1" x14ac:dyDescent="0.2">
      <c r="A270" s="232">
        <v>57</v>
      </c>
      <c r="B270" s="233" t="s">
        <v>443</v>
      </c>
      <c r="C270" s="242" t="s">
        <v>444</v>
      </c>
      <c r="D270" s="234" t="s">
        <v>186</v>
      </c>
      <c r="E270" s="235">
        <v>62.4</v>
      </c>
      <c r="F270" s="236"/>
      <c r="G270" s="237">
        <f>ROUND(E270*F270,2)</f>
        <v>0</v>
      </c>
      <c r="H270" s="236"/>
      <c r="I270" s="237">
        <f>ROUND(E270*H270,2)</f>
        <v>0</v>
      </c>
      <c r="J270" s="236"/>
      <c r="K270" s="237">
        <f>ROUND(E270*J270,2)</f>
        <v>0</v>
      </c>
      <c r="L270" s="237">
        <v>21</v>
      </c>
      <c r="M270" s="237">
        <f>G270*(1+L270/100)</f>
        <v>0</v>
      </c>
      <c r="N270" s="235">
        <v>0.17726</v>
      </c>
      <c r="O270" s="235">
        <f>ROUND(E270*N270,2)</f>
        <v>11.06</v>
      </c>
      <c r="P270" s="235">
        <v>0</v>
      </c>
      <c r="Q270" s="235">
        <f>ROUND(E270*P270,2)</f>
        <v>0</v>
      </c>
      <c r="R270" s="237" t="s">
        <v>187</v>
      </c>
      <c r="S270" s="237" t="s">
        <v>141</v>
      </c>
      <c r="T270" s="238" t="s">
        <v>141</v>
      </c>
      <c r="U270" s="221">
        <v>0.02</v>
      </c>
      <c r="V270" s="221">
        <f>ROUND(E270*U270,2)</f>
        <v>1.25</v>
      </c>
      <c r="W270" s="221"/>
      <c r="X270" s="221" t="s">
        <v>188</v>
      </c>
      <c r="Y270" s="221" t="s">
        <v>144</v>
      </c>
      <c r="Z270" s="211"/>
      <c r="AA270" s="211"/>
      <c r="AB270" s="211"/>
      <c r="AC270" s="211"/>
      <c r="AD270" s="211"/>
      <c r="AE270" s="211"/>
      <c r="AF270" s="211"/>
      <c r="AG270" s="211" t="s">
        <v>189</v>
      </c>
      <c r="AH270" s="211"/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ht="22.5" outlineLevel="2" x14ac:dyDescent="0.2">
      <c r="A271" s="218"/>
      <c r="B271" s="219"/>
      <c r="C271" s="251" t="s">
        <v>445</v>
      </c>
      <c r="D271" s="249"/>
      <c r="E271" s="249"/>
      <c r="F271" s="249"/>
      <c r="G271" s="249"/>
      <c r="H271" s="221"/>
      <c r="I271" s="221"/>
      <c r="J271" s="221"/>
      <c r="K271" s="221"/>
      <c r="L271" s="221"/>
      <c r="M271" s="221"/>
      <c r="N271" s="220"/>
      <c r="O271" s="220"/>
      <c r="P271" s="220"/>
      <c r="Q271" s="220"/>
      <c r="R271" s="221"/>
      <c r="S271" s="221"/>
      <c r="T271" s="221"/>
      <c r="U271" s="221"/>
      <c r="V271" s="221"/>
      <c r="W271" s="221"/>
      <c r="X271" s="221"/>
      <c r="Y271" s="221"/>
      <c r="Z271" s="211"/>
      <c r="AA271" s="211"/>
      <c r="AB271" s="211"/>
      <c r="AC271" s="211"/>
      <c r="AD271" s="211"/>
      <c r="AE271" s="211"/>
      <c r="AF271" s="211"/>
      <c r="AG271" s="211" t="s">
        <v>191</v>
      </c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50" t="str">
        <f>C271</f>
        <v>jako podklad pro nový kryt, s vyrovnáním profilu v příčném i podélném směru, s vlhčením a zhutněním, s doplněním kamenivem drceným, jeho rozprostřením a zhutněním</v>
      </c>
      <c r="BB271" s="211"/>
      <c r="BC271" s="211"/>
      <c r="BD271" s="211"/>
      <c r="BE271" s="211"/>
      <c r="BF271" s="211"/>
      <c r="BG271" s="211"/>
      <c r="BH271" s="211"/>
    </row>
    <row r="272" spans="1:60" outlineLevel="2" x14ac:dyDescent="0.2">
      <c r="A272" s="218"/>
      <c r="B272" s="219"/>
      <c r="C272" s="243" t="s">
        <v>446</v>
      </c>
      <c r="D272" s="222"/>
      <c r="E272" s="223">
        <v>62.4</v>
      </c>
      <c r="F272" s="221"/>
      <c r="G272" s="221"/>
      <c r="H272" s="221"/>
      <c r="I272" s="221"/>
      <c r="J272" s="221"/>
      <c r="K272" s="221"/>
      <c r="L272" s="221"/>
      <c r="M272" s="221"/>
      <c r="N272" s="220"/>
      <c r="O272" s="220"/>
      <c r="P272" s="220"/>
      <c r="Q272" s="220"/>
      <c r="R272" s="221"/>
      <c r="S272" s="221"/>
      <c r="T272" s="221"/>
      <c r="U272" s="221"/>
      <c r="V272" s="221"/>
      <c r="W272" s="221"/>
      <c r="X272" s="221"/>
      <c r="Y272" s="221"/>
      <c r="Z272" s="211"/>
      <c r="AA272" s="211"/>
      <c r="AB272" s="211"/>
      <c r="AC272" s="211"/>
      <c r="AD272" s="211"/>
      <c r="AE272" s="211"/>
      <c r="AF272" s="211"/>
      <c r="AG272" s="211" t="s">
        <v>147</v>
      </c>
      <c r="AH272" s="211">
        <v>0</v>
      </c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</row>
    <row r="273" spans="1:60" outlineLevel="2" x14ac:dyDescent="0.2">
      <c r="A273" s="218"/>
      <c r="B273" s="219"/>
      <c r="C273" s="244"/>
      <c r="D273" s="239"/>
      <c r="E273" s="239"/>
      <c r="F273" s="239"/>
      <c r="G273" s="239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1"/>
      <c r="AA273" s="211"/>
      <c r="AB273" s="211"/>
      <c r="AC273" s="211"/>
      <c r="AD273" s="211"/>
      <c r="AE273" s="211"/>
      <c r="AF273" s="211"/>
      <c r="AG273" s="211" t="s">
        <v>150</v>
      </c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outlineLevel="1" x14ac:dyDescent="0.2">
      <c r="A274" s="232">
        <v>58</v>
      </c>
      <c r="B274" s="233" t="s">
        <v>447</v>
      </c>
      <c r="C274" s="242" t="s">
        <v>448</v>
      </c>
      <c r="D274" s="234" t="s">
        <v>186</v>
      </c>
      <c r="E274" s="235">
        <v>127.1</v>
      </c>
      <c r="F274" s="236"/>
      <c r="G274" s="237">
        <f>ROUND(E274*F274,2)</f>
        <v>0</v>
      </c>
      <c r="H274" s="236"/>
      <c r="I274" s="237">
        <f>ROUND(E274*H274,2)</f>
        <v>0</v>
      </c>
      <c r="J274" s="236"/>
      <c r="K274" s="237">
        <f>ROUND(E274*J274,2)</f>
        <v>0</v>
      </c>
      <c r="L274" s="237">
        <v>21</v>
      </c>
      <c r="M274" s="237">
        <f>G274*(1+L274/100)</f>
        <v>0</v>
      </c>
      <c r="N274" s="235">
        <v>0.38313999999999998</v>
      </c>
      <c r="O274" s="235">
        <f>ROUND(E274*N274,2)</f>
        <v>48.7</v>
      </c>
      <c r="P274" s="235">
        <v>0</v>
      </c>
      <c r="Q274" s="235">
        <f>ROUND(E274*P274,2)</f>
        <v>0</v>
      </c>
      <c r="R274" s="237" t="s">
        <v>187</v>
      </c>
      <c r="S274" s="237" t="s">
        <v>141</v>
      </c>
      <c r="T274" s="238" t="s">
        <v>141</v>
      </c>
      <c r="U274" s="221">
        <v>0.03</v>
      </c>
      <c r="V274" s="221">
        <f>ROUND(E274*U274,2)</f>
        <v>3.81</v>
      </c>
      <c r="W274" s="221"/>
      <c r="X274" s="221" t="s">
        <v>188</v>
      </c>
      <c r="Y274" s="221" t="s">
        <v>144</v>
      </c>
      <c r="Z274" s="211"/>
      <c r="AA274" s="211"/>
      <c r="AB274" s="211"/>
      <c r="AC274" s="211"/>
      <c r="AD274" s="211"/>
      <c r="AE274" s="211"/>
      <c r="AF274" s="211"/>
      <c r="AG274" s="211" t="s">
        <v>189</v>
      </c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2" x14ac:dyDescent="0.2">
      <c r="A275" s="218"/>
      <c r="B275" s="219"/>
      <c r="C275" s="251" t="s">
        <v>449</v>
      </c>
      <c r="D275" s="249"/>
      <c r="E275" s="249"/>
      <c r="F275" s="249"/>
      <c r="G275" s="249"/>
      <c r="H275" s="221"/>
      <c r="I275" s="221"/>
      <c r="J275" s="221"/>
      <c r="K275" s="221"/>
      <c r="L275" s="221"/>
      <c r="M275" s="221"/>
      <c r="N275" s="220"/>
      <c r="O275" s="220"/>
      <c r="P275" s="220"/>
      <c r="Q275" s="220"/>
      <c r="R275" s="221"/>
      <c r="S275" s="221"/>
      <c r="T275" s="221"/>
      <c r="U275" s="221"/>
      <c r="V275" s="221"/>
      <c r="W275" s="221"/>
      <c r="X275" s="221"/>
      <c r="Y275" s="221"/>
      <c r="Z275" s="211"/>
      <c r="AA275" s="211"/>
      <c r="AB275" s="211"/>
      <c r="AC275" s="211"/>
      <c r="AD275" s="211"/>
      <c r="AE275" s="211"/>
      <c r="AF275" s="211"/>
      <c r="AG275" s="211" t="s">
        <v>191</v>
      </c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outlineLevel="2" x14ac:dyDescent="0.2">
      <c r="A276" s="218"/>
      <c r="B276" s="219"/>
      <c r="C276" s="243" t="s">
        <v>450</v>
      </c>
      <c r="D276" s="222"/>
      <c r="E276" s="223">
        <v>45</v>
      </c>
      <c r="F276" s="221"/>
      <c r="G276" s="221"/>
      <c r="H276" s="221"/>
      <c r="I276" s="221"/>
      <c r="J276" s="221"/>
      <c r="K276" s="221"/>
      <c r="L276" s="221"/>
      <c r="M276" s="221"/>
      <c r="N276" s="220"/>
      <c r="O276" s="220"/>
      <c r="P276" s="220"/>
      <c r="Q276" s="220"/>
      <c r="R276" s="221"/>
      <c r="S276" s="221"/>
      <c r="T276" s="221"/>
      <c r="U276" s="221"/>
      <c r="V276" s="221"/>
      <c r="W276" s="221"/>
      <c r="X276" s="221"/>
      <c r="Y276" s="221"/>
      <c r="Z276" s="211"/>
      <c r="AA276" s="211"/>
      <c r="AB276" s="211"/>
      <c r="AC276" s="211"/>
      <c r="AD276" s="211"/>
      <c r="AE276" s="211"/>
      <c r="AF276" s="211"/>
      <c r="AG276" s="211" t="s">
        <v>147</v>
      </c>
      <c r="AH276" s="211">
        <v>0</v>
      </c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</row>
    <row r="277" spans="1:60" outlineLevel="3" x14ac:dyDescent="0.2">
      <c r="A277" s="218"/>
      <c r="B277" s="219"/>
      <c r="C277" s="243" t="s">
        <v>451</v>
      </c>
      <c r="D277" s="222"/>
      <c r="E277" s="223">
        <v>16.5</v>
      </c>
      <c r="F277" s="221"/>
      <c r="G277" s="221"/>
      <c r="H277" s="221"/>
      <c r="I277" s="221"/>
      <c r="J277" s="221"/>
      <c r="K277" s="221"/>
      <c r="L277" s="221"/>
      <c r="M277" s="221"/>
      <c r="N277" s="220"/>
      <c r="O277" s="220"/>
      <c r="P277" s="220"/>
      <c r="Q277" s="220"/>
      <c r="R277" s="221"/>
      <c r="S277" s="221"/>
      <c r="T277" s="221"/>
      <c r="U277" s="221"/>
      <c r="V277" s="221"/>
      <c r="W277" s="221"/>
      <c r="X277" s="221"/>
      <c r="Y277" s="221"/>
      <c r="Z277" s="211"/>
      <c r="AA277" s="211"/>
      <c r="AB277" s="211"/>
      <c r="AC277" s="211"/>
      <c r="AD277" s="211"/>
      <c r="AE277" s="211"/>
      <c r="AF277" s="211"/>
      <c r="AG277" s="211" t="s">
        <v>147</v>
      </c>
      <c r="AH277" s="211">
        <v>0</v>
      </c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outlineLevel="3" x14ac:dyDescent="0.2">
      <c r="A278" s="218"/>
      <c r="B278" s="219"/>
      <c r="C278" s="243" t="s">
        <v>424</v>
      </c>
      <c r="D278" s="222"/>
      <c r="E278" s="223">
        <v>65.599999999999994</v>
      </c>
      <c r="F278" s="221"/>
      <c r="G278" s="221"/>
      <c r="H278" s="221"/>
      <c r="I278" s="221"/>
      <c r="J278" s="221"/>
      <c r="K278" s="221"/>
      <c r="L278" s="221"/>
      <c r="M278" s="221"/>
      <c r="N278" s="220"/>
      <c r="O278" s="220"/>
      <c r="P278" s="220"/>
      <c r="Q278" s="220"/>
      <c r="R278" s="221"/>
      <c r="S278" s="221"/>
      <c r="T278" s="221"/>
      <c r="U278" s="221"/>
      <c r="V278" s="221"/>
      <c r="W278" s="221"/>
      <c r="X278" s="221"/>
      <c r="Y278" s="221"/>
      <c r="Z278" s="211"/>
      <c r="AA278" s="211"/>
      <c r="AB278" s="211"/>
      <c r="AC278" s="211"/>
      <c r="AD278" s="211"/>
      <c r="AE278" s="211"/>
      <c r="AF278" s="211"/>
      <c r="AG278" s="211" t="s">
        <v>147</v>
      </c>
      <c r="AH278" s="211">
        <v>0</v>
      </c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11"/>
      <c r="BB278" s="211"/>
      <c r="BC278" s="211"/>
      <c r="BD278" s="211"/>
      <c r="BE278" s="211"/>
      <c r="BF278" s="211"/>
      <c r="BG278" s="211"/>
      <c r="BH278" s="211"/>
    </row>
    <row r="279" spans="1:60" outlineLevel="2" x14ac:dyDescent="0.2">
      <c r="A279" s="218"/>
      <c r="B279" s="219"/>
      <c r="C279" s="244"/>
      <c r="D279" s="239"/>
      <c r="E279" s="239"/>
      <c r="F279" s="239"/>
      <c r="G279" s="239"/>
      <c r="H279" s="221"/>
      <c r="I279" s="221"/>
      <c r="J279" s="221"/>
      <c r="K279" s="221"/>
      <c r="L279" s="221"/>
      <c r="M279" s="221"/>
      <c r="N279" s="220"/>
      <c r="O279" s="220"/>
      <c r="P279" s="220"/>
      <c r="Q279" s="220"/>
      <c r="R279" s="221"/>
      <c r="S279" s="221"/>
      <c r="T279" s="221"/>
      <c r="U279" s="221"/>
      <c r="V279" s="221"/>
      <c r="W279" s="221"/>
      <c r="X279" s="221"/>
      <c r="Y279" s="221"/>
      <c r="Z279" s="211"/>
      <c r="AA279" s="211"/>
      <c r="AB279" s="211"/>
      <c r="AC279" s="211"/>
      <c r="AD279" s="211"/>
      <c r="AE279" s="211"/>
      <c r="AF279" s="211"/>
      <c r="AG279" s="211" t="s">
        <v>150</v>
      </c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ht="22.5" outlineLevel="1" x14ac:dyDescent="0.2">
      <c r="A280" s="232">
        <v>59</v>
      </c>
      <c r="B280" s="233" t="s">
        <v>452</v>
      </c>
      <c r="C280" s="242" t="s">
        <v>453</v>
      </c>
      <c r="D280" s="234" t="s">
        <v>186</v>
      </c>
      <c r="E280" s="235">
        <v>887</v>
      </c>
      <c r="F280" s="236"/>
      <c r="G280" s="237">
        <f>ROUND(E280*F280,2)</f>
        <v>0</v>
      </c>
      <c r="H280" s="236"/>
      <c r="I280" s="237">
        <f>ROUND(E280*H280,2)</f>
        <v>0</v>
      </c>
      <c r="J280" s="236"/>
      <c r="K280" s="237">
        <f>ROUND(E280*J280,2)</f>
        <v>0</v>
      </c>
      <c r="L280" s="237">
        <v>21</v>
      </c>
      <c r="M280" s="237">
        <f>G280*(1+L280/100)</f>
        <v>0</v>
      </c>
      <c r="N280" s="235">
        <v>5.2399999999999999E-3</v>
      </c>
      <c r="O280" s="235">
        <f>ROUND(E280*N280,2)</f>
        <v>4.6500000000000004</v>
      </c>
      <c r="P280" s="235">
        <v>0</v>
      </c>
      <c r="Q280" s="235">
        <f>ROUND(E280*P280,2)</f>
        <v>0</v>
      </c>
      <c r="R280" s="237" t="s">
        <v>187</v>
      </c>
      <c r="S280" s="237" t="s">
        <v>141</v>
      </c>
      <c r="T280" s="238" t="s">
        <v>141</v>
      </c>
      <c r="U280" s="221">
        <v>0.01</v>
      </c>
      <c r="V280" s="221">
        <f>ROUND(E280*U280,2)</f>
        <v>8.8699999999999992</v>
      </c>
      <c r="W280" s="221"/>
      <c r="X280" s="221" t="s">
        <v>188</v>
      </c>
      <c r="Y280" s="221" t="s">
        <v>144</v>
      </c>
      <c r="Z280" s="211"/>
      <c r="AA280" s="211"/>
      <c r="AB280" s="211"/>
      <c r="AC280" s="211"/>
      <c r="AD280" s="211"/>
      <c r="AE280" s="211"/>
      <c r="AF280" s="211"/>
      <c r="AG280" s="211" t="s">
        <v>189</v>
      </c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11"/>
      <c r="BB280" s="211"/>
      <c r="BC280" s="211"/>
      <c r="BD280" s="211"/>
      <c r="BE280" s="211"/>
      <c r="BF280" s="211"/>
      <c r="BG280" s="211"/>
      <c r="BH280" s="211"/>
    </row>
    <row r="281" spans="1:60" outlineLevel="2" x14ac:dyDescent="0.2">
      <c r="A281" s="218"/>
      <c r="B281" s="219"/>
      <c r="C281" s="243" t="s">
        <v>454</v>
      </c>
      <c r="D281" s="222"/>
      <c r="E281" s="223">
        <v>887</v>
      </c>
      <c r="F281" s="221"/>
      <c r="G281" s="221"/>
      <c r="H281" s="221"/>
      <c r="I281" s="221"/>
      <c r="J281" s="221"/>
      <c r="K281" s="221"/>
      <c r="L281" s="221"/>
      <c r="M281" s="221"/>
      <c r="N281" s="220"/>
      <c r="O281" s="220"/>
      <c r="P281" s="220"/>
      <c r="Q281" s="220"/>
      <c r="R281" s="221"/>
      <c r="S281" s="221"/>
      <c r="T281" s="221"/>
      <c r="U281" s="221"/>
      <c r="V281" s="221"/>
      <c r="W281" s="221"/>
      <c r="X281" s="221"/>
      <c r="Y281" s="221"/>
      <c r="Z281" s="211"/>
      <c r="AA281" s="211"/>
      <c r="AB281" s="211"/>
      <c r="AC281" s="211"/>
      <c r="AD281" s="211"/>
      <c r="AE281" s="211"/>
      <c r="AF281" s="211"/>
      <c r="AG281" s="211" t="s">
        <v>147</v>
      </c>
      <c r="AH281" s="211">
        <v>5</v>
      </c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</row>
    <row r="282" spans="1:60" outlineLevel="2" x14ac:dyDescent="0.2">
      <c r="A282" s="218"/>
      <c r="B282" s="219"/>
      <c r="C282" s="244"/>
      <c r="D282" s="239"/>
      <c r="E282" s="239"/>
      <c r="F282" s="239"/>
      <c r="G282" s="239"/>
      <c r="H282" s="221"/>
      <c r="I282" s="221"/>
      <c r="J282" s="221"/>
      <c r="K282" s="221"/>
      <c r="L282" s="221"/>
      <c r="M282" s="221"/>
      <c r="N282" s="220"/>
      <c r="O282" s="220"/>
      <c r="P282" s="220"/>
      <c r="Q282" s="220"/>
      <c r="R282" s="221"/>
      <c r="S282" s="221"/>
      <c r="T282" s="221"/>
      <c r="U282" s="221"/>
      <c r="V282" s="221"/>
      <c r="W282" s="221"/>
      <c r="X282" s="221"/>
      <c r="Y282" s="221"/>
      <c r="Z282" s="211"/>
      <c r="AA282" s="211"/>
      <c r="AB282" s="211"/>
      <c r="AC282" s="211"/>
      <c r="AD282" s="211"/>
      <c r="AE282" s="211"/>
      <c r="AF282" s="211"/>
      <c r="AG282" s="211" t="s">
        <v>150</v>
      </c>
      <c r="AH282" s="211"/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1"/>
      <c r="BF282" s="211"/>
      <c r="BG282" s="211"/>
      <c r="BH282" s="211"/>
    </row>
    <row r="283" spans="1:60" outlineLevel="1" x14ac:dyDescent="0.2">
      <c r="A283" s="232">
        <v>60</v>
      </c>
      <c r="B283" s="233" t="s">
        <v>455</v>
      </c>
      <c r="C283" s="242" t="s">
        <v>456</v>
      </c>
      <c r="D283" s="234" t="s">
        <v>186</v>
      </c>
      <c r="E283" s="235">
        <v>887</v>
      </c>
      <c r="F283" s="236"/>
      <c r="G283" s="237">
        <f>ROUND(E283*F283,2)</f>
        <v>0</v>
      </c>
      <c r="H283" s="236"/>
      <c r="I283" s="237">
        <f>ROUND(E283*H283,2)</f>
        <v>0</v>
      </c>
      <c r="J283" s="236"/>
      <c r="K283" s="237">
        <f>ROUND(E283*J283,2)</f>
        <v>0</v>
      </c>
      <c r="L283" s="237">
        <v>21</v>
      </c>
      <c r="M283" s="237">
        <f>G283*(1+L283/100)</f>
        <v>0</v>
      </c>
      <c r="N283" s="235">
        <v>8.0999999999999996E-4</v>
      </c>
      <c r="O283" s="235">
        <f>ROUND(E283*N283,2)</f>
        <v>0.72</v>
      </c>
      <c r="P283" s="235">
        <v>0</v>
      </c>
      <c r="Q283" s="235">
        <f>ROUND(E283*P283,2)</f>
        <v>0</v>
      </c>
      <c r="R283" s="237" t="s">
        <v>187</v>
      </c>
      <c r="S283" s="237" t="s">
        <v>141</v>
      </c>
      <c r="T283" s="238" t="s">
        <v>141</v>
      </c>
      <c r="U283" s="221">
        <v>4.0000000000000001E-3</v>
      </c>
      <c r="V283" s="221">
        <f>ROUND(E283*U283,2)</f>
        <v>3.55</v>
      </c>
      <c r="W283" s="221"/>
      <c r="X283" s="221" t="s">
        <v>188</v>
      </c>
      <c r="Y283" s="221" t="s">
        <v>144</v>
      </c>
      <c r="Z283" s="211"/>
      <c r="AA283" s="211"/>
      <c r="AB283" s="211"/>
      <c r="AC283" s="211"/>
      <c r="AD283" s="211"/>
      <c r="AE283" s="211"/>
      <c r="AF283" s="211"/>
      <c r="AG283" s="211" t="s">
        <v>189</v>
      </c>
      <c r="AH283" s="211"/>
      <c r="AI283" s="211"/>
      <c r="AJ283" s="211"/>
      <c r="AK283" s="211"/>
      <c r="AL283" s="211"/>
      <c r="AM283" s="211"/>
      <c r="AN283" s="211"/>
      <c r="AO283" s="211"/>
      <c r="AP283" s="211"/>
      <c r="AQ283" s="211"/>
      <c r="AR283" s="211"/>
      <c r="AS283" s="211"/>
      <c r="AT283" s="211"/>
      <c r="AU283" s="211"/>
      <c r="AV283" s="211"/>
      <c r="AW283" s="211"/>
      <c r="AX283" s="211"/>
      <c r="AY283" s="211"/>
      <c r="AZ283" s="211"/>
      <c r="BA283" s="211"/>
      <c r="BB283" s="211"/>
      <c r="BC283" s="211"/>
      <c r="BD283" s="211"/>
      <c r="BE283" s="211"/>
      <c r="BF283" s="211"/>
      <c r="BG283" s="211"/>
      <c r="BH283" s="211"/>
    </row>
    <row r="284" spans="1:60" outlineLevel="2" x14ac:dyDescent="0.2">
      <c r="A284" s="218"/>
      <c r="B284" s="219"/>
      <c r="C284" s="243" t="s">
        <v>457</v>
      </c>
      <c r="D284" s="222"/>
      <c r="E284" s="223">
        <v>887</v>
      </c>
      <c r="F284" s="221"/>
      <c r="G284" s="221"/>
      <c r="H284" s="221"/>
      <c r="I284" s="221"/>
      <c r="J284" s="221"/>
      <c r="K284" s="221"/>
      <c r="L284" s="221"/>
      <c r="M284" s="221"/>
      <c r="N284" s="220"/>
      <c r="O284" s="220"/>
      <c r="P284" s="220"/>
      <c r="Q284" s="220"/>
      <c r="R284" s="221"/>
      <c r="S284" s="221"/>
      <c r="T284" s="221"/>
      <c r="U284" s="221"/>
      <c r="V284" s="221"/>
      <c r="W284" s="221"/>
      <c r="X284" s="221"/>
      <c r="Y284" s="221"/>
      <c r="Z284" s="211"/>
      <c r="AA284" s="211"/>
      <c r="AB284" s="211"/>
      <c r="AC284" s="211"/>
      <c r="AD284" s="211"/>
      <c r="AE284" s="211"/>
      <c r="AF284" s="211"/>
      <c r="AG284" s="211" t="s">
        <v>147</v>
      </c>
      <c r="AH284" s="211">
        <v>5</v>
      </c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</row>
    <row r="285" spans="1:60" outlineLevel="2" x14ac:dyDescent="0.2">
      <c r="A285" s="218"/>
      <c r="B285" s="219"/>
      <c r="C285" s="244"/>
      <c r="D285" s="239"/>
      <c r="E285" s="239"/>
      <c r="F285" s="239"/>
      <c r="G285" s="239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1"/>
      <c r="AA285" s="211"/>
      <c r="AB285" s="211"/>
      <c r="AC285" s="211"/>
      <c r="AD285" s="211"/>
      <c r="AE285" s="211"/>
      <c r="AF285" s="211"/>
      <c r="AG285" s="211" t="s">
        <v>150</v>
      </c>
      <c r="AH285" s="211"/>
      <c r="AI285" s="211"/>
      <c r="AJ285" s="211"/>
      <c r="AK285" s="211"/>
      <c r="AL285" s="211"/>
      <c r="AM285" s="211"/>
      <c r="AN285" s="211"/>
      <c r="AO285" s="211"/>
      <c r="AP285" s="211"/>
      <c r="AQ285" s="211"/>
      <c r="AR285" s="211"/>
      <c r="AS285" s="211"/>
      <c r="AT285" s="211"/>
      <c r="AU285" s="211"/>
      <c r="AV285" s="211"/>
      <c r="AW285" s="211"/>
      <c r="AX285" s="211"/>
      <c r="AY285" s="211"/>
      <c r="AZ285" s="211"/>
      <c r="BA285" s="211"/>
      <c r="BB285" s="211"/>
      <c r="BC285" s="211"/>
      <c r="BD285" s="211"/>
      <c r="BE285" s="211"/>
      <c r="BF285" s="211"/>
      <c r="BG285" s="211"/>
      <c r="BH285" s="211"/>
    </row>
    <row r="286" spans="1:60" ht="22.5" outlineLevel="1" x14ac:dyDescent="0.2">
      <c r="A286" s="232">
        <v>61</v>
      </c>
      <c r="B286" s="233" t="s">
        <v>458</v>
      </c>
      <c r="C286" s="242" t="s">
        <v>459</v>
      </c>
      <c r="D286" s="234" t="s">
        <v>186</v>
      </c>
      <c r="E286" s="235">
        <v>888.1</v>
      </c>
      <c r="F286" s="236"/>
      <c r="G286" s="237">
        <f>ROUND(E286*F286,2)</f>
        <v>0</v>
      </c>
      <c r="H286" s="236"/>
      <c r="I286" s="237">
        <f>ROUND(E286*H286,2)</f>
        <v>0</v>
      </c>
      <c r="J286" s="236"/>
      <c r="K286" s="237">
        <f>ROUND(E286*J286,2)</f>
        <v>0</v>
      </c>
      <c r="L286" s="237">
        <v>21</v>
      </c>
      <c r="M286" s="237">
        <f>G286*(1+L286/100)</f>
        <v>0</v>
      </c>
      <c r="N286" s="235">
        <v>2.9999999999999997E-4</v>
      </c>
      <c r="O286" s="235">
        <f>ROUND(E286*N286,2)</f>
        <v>0.27</v>
      </c>
      <c r="P286" s="235">
        <v>0</v>
      </c>
      <c r="Q286" s="235">
        <f>ROUND(E286*P286,2)</f>
        <v>0</v>
      </c>
      <c r="R286" s="237" t="s">
        <v>187</v>
      </c>
      <c r="S286" s="237" t="s">
        <v>141</v>
      </c>
      <c r="T286" s="238" t="s">
        <v>141</v>
      </c>
      <c r="U286" s="221">
        <v>2E-3</v>
      </c>
      <c r="V286" s="221">
        <f>ROUND(E286*U286,2)</f>
        <v>1.78</v>
      </c>
      <c r="W286" s="221"/>
      <c r="X286" s="221" t="s">
        <v>188</v>
      </c>
      <c r="Y286" s="221" t="s">
        <v>144</v>
      </c>
      <c r="Z286" s="211"/>
      <c r="AA286" s="211"/>
      <c r="AB286" s="211"/>
      <c r="AC286" s="211"/>
      <c r="AD286" s="211"/>
      <c r="AE286" s="211"/>
      <c r="AF286" s="211"/>
      <c r="AG286" s="211" t="s">
        <v>189</v>
      </c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</row>
    <row r="287" spans="1:60" outlineLevel="2" x14ac:dyDescent="0.2">
      <c r="A287" s="218"/>
      <c r="B287" s="219"/>
      <c r="C287" s="251" t="s">
        <v>460</v>
      </c>
      <c r="D287" s="249"/>
      <c r="E287" s="249"/>
      <c r="F287" s="249"/>
      <c r="G287" s="249"/>
      <c r="H287" s="221"/>
      <c r="I287" s="221"/>
      <c r="J287" s="221"/>
      <c r="K287" s="221"/>
      <c r="L287" s="221"/>
      <c r="M287" s="221"/>
      <c r="N287" s="220"/>
      <c r="O287" s="220"/>
      <c r="P287" s="220"/>
      <c r="Q287" s="220"/>
      <c r="R287" s="221"/>
      <c r="S287" s="221"/>
      <c r="T287" s="221"/>
      <c r="U287" s="221"/>
      <c r="V287" s="221"/>
      <c r="W287" s="221"/>
      <c r="X287" s="221"/>
      <c r="Y287" s="221"/>
      <c r="Z287" s="211"/>
      <c r="AA287" s="211"/>
      <c r="AB287" s="211"/>
      <c r="AC287" s="211"/>
      <c r="AD287" s="211"/>
      <c r="AE287" s="211"/>
      <c r="AF287" s="211"/>
      <c r="AG287" s="211" t="s">
        <v>191</v>
      </c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</row>
    <row r="288" spans="1:60" outlineLevel="2" x14ac:dyDescent="0.2">
      <c r="A288" s="218"/>
      <c r="B288" s="219"/>
      <c r="C288" s="243" t="s">
        <v>461</v>
      </c>
      <c r="D288" s="222"/>
      <c r="E288" s="223">
        <v>888.1</v>
      </c>
      <c r="F288" s="221"/>
      <c r="G288" s="221"/>
      <c r="H288" s="221"/>
      <c r="I288" s="221"/>
      <c r="J288" s="221"/>
      <c r="K288" s="221"/>
      <c r="L288" s="221"/>
      <c r="M288" s="221"/>
      <c r="N288" s="220"/>
      <c r="O288" s="220"/>
      <c r="P288" s="220"/>
      <c r="Q288" s="220"/>
      <c r="R288" s="221"/>
      <c r="S288" s="221"/>
      <c r="T288" s="221"/>
      <c r="U288" s="221"/>
      <c r="V288" s="221"/>
      <c r="W288" s="221"/>
      <c r="X288" s="221"/>
      <c r="Y288" s="221"/>
      <c r="Z288" s="211"/>
      <c r="AA288" s="211"/>
      <c r="AB288" s="211"/>
      <c r="AC288" s="211"/>
      <c r="AD288" s="211"/>
      <c r="AE288" s="211"/>
      <c r="AF288" s="211"/>
      <c r="AG288" s="211" t="s">
        <v>147</v>
      </c>
      <c r="AH288" s="211">
        <v>5</v>
      </c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</row>
    <row r="289" spans="1:60" outlineLevel="2" x14ac:dyDescent="0.2">
      <c r="A289" s="218"/>
      <c r="B289" s="219"/>
      <c r="C289" s="244"/>
      <c r="D289" s="239"/>
      <c r="E289" s="239"/>
      <c r="F289" s="239"/>
      <c r="G289" s="239"/>
      <c r="H289" s="221"/>
      <c r="I289" s="221"/>
      <c r="J289" s="221"/>
      <c r="K289" s="221"/>
      <c r="L289" s="221"/>
      <c r="M289" s="221"/>
      <c r="N289" s="220"/>
      <c r="O289" s="220"/>
      <c r="P289" s="220"/>
      <c r="Q289" s="220"/>
      <c r="R289" s="221"/>
      <c r="S289" s="221"/>
      <c r="T289" s="221"/>
      <c r="U289" s="221"/>
      <c r="V289" s="221"/>
      <c r="W289" s="221"/>
      <c r="X289" s="221"/>
      <c r="Y289" s="221"/>
      <c r="Z289" s="211"/>
      <c r="AA289" s="211"/>
      <c r="AB289" s="211"/>
      <c r="AC289" s="211"/>
      <c r="AD289" s="211"/>
      <c r="AE289" s="211"/>
      <c r="AF289" s="211"/>
      <c r="AG289" s="211" t="s">
        <v>150</v>
      </c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</row>
    <row r="290" spans="1:60" ht="22.5" outlineLevel="1" x14ac:dyDescent="0.2">
      <c r="A290" s="232">
        <v>62</v>
      </c>
      <c r="B290" s="233" t="s">
        <v>462</v>
      </c>
      <c r="C290" s="242" t="s">
        <v>463</v>
      </c>
      <c r="D290" s="234" t="s">
        <v>186</v>
      </c>
      <c r="E290" s="235">
        <v>888.1</v>
      </c>
      <c r="F290" s="236"/>
      <c r="G290" s="237">
        <f>ROUND(E290*F290,2)</f>
        <v>0</v>
      </c>
      <c r="H290" s="236"/>
      <c r="I290" s="237">
        <f>ROUND(E290*H290,2)</f>
        <v>0</v>
      </c>
      <c r="J290" s="236"/>
      <c r="K290" s="237">
        <f>ROUND(E290*J290,2)</f>
        <v>0</v>
      </c>
      <c r="L290" s="237">
        <v>21</v>
      </c>
      <c r="M290" s="237">
        <f>G290*(1+L290/100)</f>
        <v>0</v>
      </c>
      <c r="N290" s="235">
        <v>0.10373</v>
      </c>
      <c r="O290" s="235">
        <f>ROUND(E290*N290,2)</f>
        <v>92.12</v>
      </c>
      <c r="P290" s="235">
        <v>0</v>
      </c>
      <c r="Q290" s="235">
        <f>ROUND(E290*P290,2)</f>
        <v>0</v>
      </c>
      <c r="R290" s="237" t="s">
        <v>187</v>
      </c>
      <c r="S290" s="237" t="s">
        <v>141</v>
      </c>
      <c r="T290" s="238" t="s">
        <v>141</v>
      </c>
      <c r="U290" s="221">
        <v>0.02</v>
      </c>
      <c r="V290" s="221">
        <f>ROUND(E290*U290,2)</f>
        <v>17.760000000000002</v>
      </c>
      <c r="W290" s="221"/>
      <c r="X290" s="221" t="s">
        <v>188</v>
      </c>
      <c r="Y290" s="221" t="s">
        <v>144</v>
      </c>
      <c r="Z290" s="211"/>
      <c r="AA290" s="211"/>
      <c r="AB290" s="211"/>
      <c r="AC290" s="211"/>
      <c r="AD290" s="211"/>
      <c r="AE290" s="211"/>
      <c r="AF290" s="211"/>
      <c r="AG290" s="211" t="s">
        <v>189</v>
      </c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</row>
    <row r="291" spans="1:60" outlineLevel="2" x14ac:dyDescent="0.2">
      <c r="A291" s="218"/>
      <c r="B291" s="219"/>
      <c r="C291" s="243" t="s">
        <v>442</v>
      </c>
      <c r="D291" s="222"/>
      <c r="E291" s="223">
        <v>798.5</v>
      </c>
      <c r="F291" s="221"/>
      <c r="G291" s="221"/>
      <c r="H291" s="221"/>
      <c r="I291" s="221"/>
      <c r="J291" s="221"/>
      <c r="K291" s="221"/>
      <c r="L291" s="221"/>
      <c r="M291" s="221"/>
      <c r="N291" s="220"/>
      <c r="O291" s="220"/>
      <c r="P291" s="220"/>
      <c r="Q291" s="220"/>
      <c r="R291" s="221"/>
      <c r="S291" s="221"/>
      <c r="T291" s="221"/>
      <c r="U291" s="221"/>
      <c r="V291" s="221"/>
      <c r="W291" s="221"/>
      <c r="X291" s="221"/>
      <c r="Y291" s="221"/>
      <c r="Z291" s="211"/>
      <c r="AA291" s="211"/>
      <c r="AB291" s="211"/>
      <c r="AC291" s="211"/>
      <c r="AD291" s="211"/>
      <c r="AE291" s="211"/>
      <c r="AF291" s="211"/>
      <c r="AG291" s="211" t="s">
        <v>147</v>
      </c>
      <c r="AH291" s="211">
        <v>0</v>
      </c>
      <c r="AI291" s="211"/>
      <c r="AJ291" s="211"/>
      <c r="AK291" s="211"/>
      <c r="AL291" s="211"/>
      <c r="AM291" s="211"/>
      <c r="AN291" s="211"/>
      <c r="AO291" s="211"/>
      <c r="AP291" s="211"/>
      <c r="AQ291" s="211"/>
      <c r="AR291" s="211"/>
      <c r="AS291" s="211"/>
      <c r="AT291" s="211"/>
      <c r="AU291" s="211"/>
      <c r="AV291" s="211"/>
      <c r="AW291" s="211"/>
      <c r="AX291" s="211"/>
      <c r="AY291" s="211"/>
      <c r="AZ291" s="211"/>
      <c r="BA291" s="211"/>
      <c r="BB291" s="211"/>
      <c r="BC291" s="211"/>
      <c r="BD291" s="211"/>
      <c r="BE291" s="211"/>
      <c r="BF291" s="211"/>
      <c r="BG291" s="211"/>
      <c r="BH291" s="211"/>
    </row>
    <row r="292" spans="1:60" outlineLevel="3" x14ac:dyDescent="0.2">
      <c r="A292" s="218"/>
      <c r="B292" s="219"/>
      <c r="C292" s="243" t="s">
        <v>420</v>
      </c>
      <c r="D292" s="222"/>
      <c r="E292" s="223">
        <v>88.5</v>
      </c>
      <c r="F292" s="221"/>
      <c r="G292" s="221"/>
      <c r="H292" s="221"/>
      <c r="I292" s="221"/>
      <c r="J292" s="221"/>
      <c r="K292" s="221"/>
      <c r="L292" s="221"/>
      <c r="M292" s="221"/>
      <c r="N292" s="220"/>
      <c r="O292" s="220"/>
      <c r="P292" s="220"/>
      <c r="Q292" s="220"/>
      <c r="R292" s="221"/>
      <c r="S292" s="221"/>
      <c r="T292" s="221"/>
      <c r="U292" s="221"/>
      <c r="V292" s="221"/>
      <c r="W292" s="221"/>
      <c r="X292" s="221"/>
      <c r="Y292" s="221"/>
      <c r="Z292" s="211"/>
      <c r="AA292" s="211"/>
      <c r="AB292" s="211"/>
      <c r="AC292" s="211"/>
      <c r="AD292" s="211"/>
      <c r="AE292" s="211"/>
      <c r="AF292" s="211"/>
      <c r="AG292" s="211" t="s">
        <v>147</v>
      </c>
      <c r="AH292" s="211">
        <v>0</v>
      </c>
      <c r="AI292" s="211"/>
      <c r="AJ292" s="211"/>
      <c r="AK292" s="211"/>
      <c r="AL292" s="211"/>
      <c r="AM292" s="211"/>
      <c r="AN292" s="211"/>
      <c r="AO292" s="211"/>
      <c r="AP292" s="211"/>
      <c r="AQ292" s="211"/>
      <c r="AR292" s="211"/>
      <c r="AS292" s="211"/>
      <c r="AT292" s="211"/>
      <c r="AU292" s="211"/>
      <c r="AV292" s="211"/>
      <c r="AW292" s="211"/>
      <c r="AX292" s="211"/>
      <c r="AY292" s="211"/>
      <c r="AZ292" s="211"/>
      <c r="BA292" s="211"/>
      <c r="BB292" s="211"/>
      <c r="BC292" s="211"/>
      <c r="BD292" s="211"/>
      <c r="BE292" s="211"/>
      <c r="BF292" s="211"/>
      <c r="BG292" s="211"/>
      <c r="BH292" s="211"/>
    </row>
    <row r="293" spans="1:60" outlineLevel="3" x14ac:dyDescent="0.2">
      <c r="A293" s="218"/>
      <c r="B293" s="219"/>
      <c r="C293" s="243" t="s">
        <v>238</v>
      </c>
      <c r="D293" s="222"/>
      <c r="E293" s="223">
        <v>1.1000000000000001</v>
      </c>
      <c r="F293" s="221"/>
      <c r="G293" s="221"/>
      <c r="H293" s="221"/>
      <c r="I293" s="221"/>
      <c r="J293" s="221"/>
      <c r="K293" s="221"/>
      <c r="L293" s="221"/>
      <c r="M293" s="221"/>
      <c r="N293" s="220"/>
      <c r="O293" s="220"/>
      <c r="P293" s="220"/>
      <c r="Q293" s="220"/>
      <c r="R293" s="221"/>
      <c r="S293" s="221"/>
      <c r="T293" s="221"/>
      <c r="U293" s="221"/>
      <c r="V293" s="221"/>
      <c r="W293" s="221"/>
      <c r="X293" s="221"/>
      <c r="Y293" s="221"/>
      <c r="Z293" s="211"/>
      <c r="AA293" s="211"/>
      <c r="AB293" s="211"/>
      <c r="AC293" s="211"/>
      <c r="AD293" s="211"/>
      <c r="AE293" s="211"/>
      <c r="AF293" s="211"/>
      <c r="AG293" s="211" t="s">
        <v>147</v>
      </c>
      <c r="AH293" s="211">
        <v>0</v>
      </c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11"/>
      <c r="BB293" s="211"/>
      <c r="BC293" s="211"/>
      <c r="BD293" s="211"/>
      <c r="BE293" s="211"/>
      <c r="BF293" s="211"/>
      <c r="BG293" s="211"/>
      <c r="BH293" s="211"/>
    </row>
    <row r="294" spans="1:60" outlineLevel="2" x14ac:dyDescent="0.2">
      <c r="A294" s="218"/>
      <c r="B294" s="219"/>
      <c r="C294" s="244"/>
      <c r="D294" s="239"/>
      <c r="E294" s="239"/>
      <c r="F294" s="239"/>
      <c r="G294" s="239"/>
      <c r="H294" s="221"/>
      <c r="I294" s="221"/>
      <c r="J294" s="221"/>
      <c r="K294" s="221"/>
      <c r="L294" s="221"/>
      <c r="M294" s="221"/>
      <c r="N294" s="220"/>
      <c r="O294" s="220"/>
      <c r="P294" s="220"/>
      <c r="Q294" s="220"/>
      <c r="R294" s="221"/>
      <c r="S294" s="221"/>
      <c r="T294" s="221"/>
      <c r="U294" s="221"/>
      <c r="V294" s="221"/>
      <c r="W294" s="221"/>
      <c r="X294" s="221"/>
      <c r="Y294" s="221"/>
      <c r="Z294" s="211"/>
      <c r="AA294" s="211"/>
      <c r="AB294" s="211"/>
      <c r="AC294" s="211"/>
      <c r="AD294" s="211"/>
      <c r="AE294" s="211"/>
      <c r="AF294" s="211"/>
      <c r="AG294" s="211" t="s">
        <v>150</v>
      </c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1"/>
      <c r="BA294" s="211"/>
      <c r="BB294" s="211"/>
      <c r="BC294" s="211"/>
      <c r="BD294" s="211"/>
      <c r="BE294" s="211"/>
      <c r="BF294" s="211"/>
      <c r="BG294" s="211"/>
      <c r="BH294" s="211"/>
    </row>
    <row r="295" spans="1:60" outlineLevel="1" x14ac:dyDescent="0.2">
      <c r="A295" s="232">
        <v>63</v>
      </c>
      <c r="B295" s="233" t="s">
        <v>464</v>
      </c>
      <c r="C295" s="242" t="s">
        <v>465</v>
      </c>
      <c r="D295" s="234" t="s">
        <v>186</v>
      </c>
      <c r="E295" s="235">
        <v>24.52</v>
      </c>
      <c r="F295" s="236"/>
      <c r="G295" s="237">
        <f>ROUND(E295*F295,2)</f>
        <v>0</v>
      </c>
      <c r="H295" s="236"/>
      <c r="I295" s="237">
        <f>ROUND(E295*H295,2)</f>
        <v>0</v>
      </c>
      <c r="J295" s="236"/>
      <c r="K295" s="237">
        <f>ROUND(E295*J295,2)</f>
        <v>0</v>
      </c>
      <c r="L295" s="237">
        <v>21</v>
      </c>
      <c r="M295" s="237">
        <f>G295*(1+L295/100)</f>
        <v>0</v>
      </c>
      <c r="N295" s="235">
        <v>0.11</v>
      </c>
      <c r="O295" s="235">
        <f>ROUND(E295*N295,2)</f>
        <v>2.7</v>
      </c>
      <c r="P295" s="235">
        <v>0</v>
      </c>
      <c r="Q295" s="235">
        <f>ROUND(E295*P295,2)</f>
        <v>0</v>
      </c>
      <c r="R295" s="237" t="s">
        <v>187</v>
      </c>
      <c r="S295" s="237" t="s">
        <v>141</v>
      </c>
      <c r="T295" s="238" t="s">
        <v>141</v>
      </c>
      <c r="U295" s="221">
        <v>1.19</v>
      </c>
      <c r="V295" s="221">
        <f>ROUND(E295*U295,2)</f>
        <v>29.18</v>
      </c>
      <c r="W295" s="221"/>
      <c r="X295" s="221" t="s">
        <v>188</v>
      </c>
      <c r="Y295" s="221" t="s">
        <v>144</v>
      </c>
      <c r="Z295" s="211"/>
      <c r="AA295" s="211"/>
      <c r="AB295" s="211"/>
      <c r="AC295" s="211"/>
      <c r="AD295" s="211"/>
      <c r="AE295" s="211"/>
      <c r="AF295" s="211"/>
      <c r="AG295" s="211" t="s">
        <v>189</v>
      </c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1"/>
      <c r="BF295" s="211"/>
      <c r="BG295" s="211"/>
      <c r="BH295" s="211"/>
    </row>
    <row r="296" spans="1:60" outlineLevel="2" x14ac:dyDescent="0.2">
      <c r="A296" s="218"/>
      <c r="B296" s="219"/>
      <c r="C296" s="251" t="s">
        <v>466</v>
      </c>
      <c r="D296" s="249"/>
      <c r="E296" s="249"/>
      <c r="F296" s="249"/>
      <c r="G296" s="249"/>
      <c r="H296" s="221"/>
      <c r="I296" s="221"/>
      <c r="J296" s="221"/>
      <c r="K296" s="221"/>
      <c r="L296" s="221"/>
      <c r="M296" s="221"/>
      <c r="N296" s="220"/>
      <c r="O296" s="220"/>
      <c r="P296" s="220"/>
      <c r="Q296" s="220"/>
      <c r="R296" s="221"/>
      <c r="S296" s="221"/>
      <c r="T296" s="221"/>
      <c r="U296" s="221"/>
      <c r="V296" s="221"/>
      <c r="W296" s="221"/>
      <c r="X296" s="221"/>
      <c r="Y296" s="221"/>
      <c r="Z296" s="211"/>
      <c r="AA296" s="211"/>
      <c r="AB296" s="211"/>
      <c r="AC296" s="211"/>
      <c r="AD296" s="211"/>
      <c r="AE296" s="211"/>
      <c r="AF296" s="211"/>
      <c r="AG296" s="211" t="s">
        <v>191</v>
      </c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1"/>
      <c r="BA296" s="250" t="str">
        <f>C296</f>
        <v>s provedením lože do 50 mm, s vyplněním spár, s dvojím beraněním a se smetením přebytečného materiálu na krajnici</v>
      </c>
      <c r="BB296" s="211"/>
      <c r="BC296" s="211"/>
      <c r="BD296" s="211"/>
      <c r="BE296" s="211"/>
      <c r="BF296" s="211"/>
      <c r="BG296" s="211"/>
      <c r="BH296" s="211"/>
    </row>
    <row r="297" spans="1:60" outlineLevel="2" x14ac:dyDescent="0.2">
      <c r="A297" s="218"/>
      <c r="B297" s="219"/>
      <c r="C297" s="243" t="s">
        <v>451</v>
      </c>
      <c r="D297" s="222"/>
      <c r="E297" s="223">
        <v>16.5</v>
      </c>
      <c r="F297" s="221"/>
      <c r="G297" s="221"/>
      <c r="H297" s="221"/>
      <c r="I297" s="221"/>
      <c r="J297" s="221"/>
      <c r="K297" s="221"/>
      <c r="L297" s="221"/>
      <c r="M297" s="221"/>
      <c r="N297" s="220"/>
      <c r="O297" s="220"/>
      <c r="P297" s="220"/>
      <c r="Q297" s="220"/>
      <c r="R297" s="221"/>
      <c r="S297" s="221"/>
      <c r="T297" s="221"/>
      <c r="U297" s="221"/>
      <c r="V297" s="221"/>
      <c r="W297" s="221"/>
      <c r="X297" s="221"/>
      <c r="Y297" s="221"/>
      <c r="Z297" s="211"/>
      <c r="AA297" s="211"/>
      <c r="AB297" s="211"/>
      <c r="AC297" s="211"/>
      <c r="AD297" s="211"/>
      <c r="AE297" s="211"/>
      <c r="AF297" s="211"/>
      <c r="AG297" s="211" t="s">
        <v>147</v>
      </c>
      <c r="AH297" s="211">
        <v>0</v>
      </c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1"/>
      <c r="AT297" s="211"/>
      <c r="AU297" s="211"/>
      <c r="AV297" s="211"/>
      <c r="AW297" s="211"/>
      <c r="AX297" s="211"/>
      <c r="AY297" s="211"/>
      <c r="AZ297" s="211"/>
      <c r="BA297" s="211"/>
      <c r="BB297" s="211"/>
      <c r="BC297" s="211"/>
      <c r="BD297" s="211"/>
      <c r="BE297" s="211"/>
      <c r="BF297" s="211"/>
      <c r="BG297" s="211"/>
      <c r="BH297" s="211"/>
    </row>
    <row r="298" spans="1:60" outlineLevel="3" x14ac:dyDescent="0.2">
      <c r="A298" s="218"/>
      <c r="B298" s="219"/>
      <c r="C298" s="243" t="s">
        <v>203</v>
      </c>
      <c r="D298" s="222"/>
      <c r="E298" s="223">
        <v>1.44</v>
      </c>
      <c r="F298" s="221"/>
      <c r="G298" s="221"/>
      <c r="H298" s="221"/>
      <c r="I298" s="221"/>
      <c r="J298" s="221"/>
      <c r="K298" s="221"/>
      <c r="L298" s="221"/>
      <c r="M298" s="221"/>
      <c r="N298" s="220"/>
      <c r="O298" s="220"/>
      <c r="P298" s="220"/>
      <c r="Q298" s="220"/>
      <c r="R298" s="221"/>
      <c r="S298" s="221"/>
      <c r="T298" s="221"/>
      <c r="U298" s="221"/>
      <c r="V298" s="221"/>
      <c r="W298" s="221"/>
      <c r="X298" s="221"/>
      <c r="Y298" s="221"/>
      <c r="Z298" s="211"/>
      <c r="AA298" s="211"/>
      <c r="AB298" s="211"/>
      <c r="AC298" s="211"/>
      <c r="AD298" s="211"/>
      <c r="AE298" s="211"/>
      <c r="AF298" s="211"/>
      <c r="AG298" s="211" t="s">
        <v>147</v>
      </c>
      <c r="AH298" s="211">
        <v>0</v>
      </c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1"/>
      <c r="AT298" s="211"/>
      <c r="AU298" s="211"/>
      <c r="AV298" s="211"/>
      <c r="AW298" s="211"/>
      <c r="AX298" s="211"/>
      <c r="AY298" s="211"/>
      <c r="AZ298" s="211"/>
      <c r="BA298" s="211"/>
      <c r="BB298" s="211"/>
      <c r="BC298" s="211"/>
      <c r="BD298" s="211"/>
      <c r="BE298" s="211"/>
      <c r="BF298" s="211"/>
      <c r="BG298" s="211"/>
      <c r="BH298" s="211"/>
    </row>
    <row r="299" spans="1:60" outlineLevel="3" x14ac:dyDescent="0.2">
      <c r="A299" s="218"/>
      <c r="B299" s="219"/>
      <c r="C299" s="243" t="s">
        <v>204</v>
      </c>
      <c r="D299" s="222"/>
      <c r="E299" s="223">
        <v>2.58</v>
      </c>
      <c r="F299" s="221"/>
      <c r="G299" s="221"/>
      <c r="H299" s="221"/>
      <c r="I299" s="221"/>
      <c r="J299" s="221"/>
      <c r="K299" s="221"/>
      <c r="L299" s="221"/>
      <c r="M299" s="221"/>
      <c r="N299" s="220"/>
      <c r="O299" s="220"/>
      <c r="P299" s="220"/>
      <c r="Q299" s="220"/>
      <c r="R299" s="221"/>
      <c r="S299" s="221"/>
      <c r="T299" s="221"/>
      <c r="U299" s="221"/>
      <c r="V299" s="221"/>
      <c r="W299" s="221"/>
      <c r="X299" s="221"/>
      <c r="Y299" s="221"/>
      <c r="Z299" s="211"/>
      <c r="AA299" s="211"/>
      <c r="AB299" s="211"/>
      <c r="AC299" s="211"/>
      <c r="AD299" s="211"/>
      <c r="AE299" s="211"/>
      <c r="AF299" s="211"/>
      <c r="AG299" s="211" t="s">
        <v>147</v>
      </c>
      <c r="AH299" s="211">
        <v>0</v>
      </c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1"/>
      <c r="BA299" s="211"/>
      <c r="BB299" s="211"/>
      <c r="BC299" s="211"/>
      <c r="BD299" s="211"/>
      <c r="BE299" s="211"/>
      <c r="BF299" s="211"/>
      <c r="BG299" s="211"/>
      <c r="BH299" s="211"/>
    </row>
    <row r="300" spans="1:60" outlineLevel="3" x14ac:dyDescent="0.2">
      <c r="A300" s="218"/>
      <c r="B300" s="219"/>
      <c r="C300" s="243" t="s">
        <v>205</v>
      </c>
      <c r="D300" s="222"/>
      <c r="E300" s="223">
        <v>4</v>
      </c>
      <c r="F300" s="221"/>
      <c r="G300" s="221"/>
      <c r="H300" s="221"/>
      <c r="I300" s="221"/>
      <c r="J300" s="221"/>
      <c r="K300" s="221"/>
      <c r="L300" s="221"/>
      <c r="M300" s="221"/>
      <c r="N300" s="220"/>
      <c r="O300" s="220"/>
      <c r="P300" s="220"/>
      <c r="Q300" s="220"/>
      <c r="R300" s="221"/>
      <c r="S300" s="221"/>
      <c r="T300" s="221"/>
      <c r="U300" s="221"/>
      <c r="V300" s="221"/>
      <c r="W300" s="221"/>
      <c r="X300" s="221"/>
      <c r="Y300" s="221"/>
      <c r="Z300" s="211"/>
      <c r="AA300" s="211"/>
      <c r="AB300" s="211"/>
      <c r="AC300" s="211"/>
      <c r="AD300" s="211"/>
      <c r="AE300" s="211"/>
      <c r="AF300" s="211"/>
      <c r="AG300" s="211" t="s">
        <v>147</v>
      </c>
      <c r="AH300" s="211">
        <v>0</v>
      </c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1"/>
      <c r="AT300" s="211"/>
      <c r="AU300" s="211"/>
      <c r="AV300" s="211"/>
      <c r="AW300" s="211"/>
      <c r="AX300" s="211"/>
      <c r="AY300" s="211"/>
      <c r="AZ300" s="211"/>
      <c r="BA300" s="211"/>
      <c r="BB300" s="211"/>
      <c r="BC300" s="211"/>
      <c r="BD300" s="211"/>
      <c r="BE300" s="211"/>
      <c r="BF300" s="211"/>
      <c r="BG300" s="211"/>
      <c r="BH300" s="211"/>
    </row>
    <row r="301" spans="1:60" outlineLevel="2" x14ac:dyDescent="0.2">
      <c r="A301" s="218"/>
      <c r="B301" s="219"/>
      <c r="C301" s="244"/>
      <c r="D301" s="239"/>
      <c r="E301" s="239"/>
      <c r="F301" s="239"/>
      <c r="G301" s="239"/>
      <c r="H301" s="221"/>
      <c r="I301" s="221"/>
      <c r="J301" s="221"/>
      <c r="K301" s="221"/>
      <c r="L301" s="221"/>
      <c r="M301" s="221"/>
      <c r="N301" s="220"/>
      <c r="O301" s="220"/>
      <c r="P301" s="220"/>
      <c r="Q301" s="220"/>
      <c r="R301" s="221"/>
      <c r="S301" s="221"/>
      <c r="T301" s="221"/>
      <c r="U301" s="221"/>
      <c r="V301" s="221"/>
      <c r="W301" s="221"/>
      <c r="X301" s="221"/>
      <c r="Y301" s="221"/>
      <c r="Z301" s="211"/>
      <c r="AA301" s="211"/>
      <c r="AB301" s="211"/>
      <c r="AC301" s="211"/>
      <c r="AD301" s="211"/>
      <c r="AE301" s="211"/>
      <c r="AF301" s="211"/>
      <c r="AG301" s="211" t="s">
        <v>150</v>
      </c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1"/>
      <c r="AT301" s="211"/>
      <c r="AU301" s="211"/>
      <c r="AV301" s="211"/>
      <c r="AW301" s="211"/>
      <c r="AX301" s="211"/>
      <c r="AY301" s="211"/>
      <c r="AZ301" s="211"/>
      <c r="BA301" s="211"/>
      <c r="BB301" s="211"/>
      <c r="BC301" s="211"/>
      <c r="BD301" s="211"/>
      <c r="BE301" s="211"/>
      <c r="BF301" s="211"/>
      <c r="BG301" s="211"/>
      <c r="BH301" s="211"/>
    </row>
    <row r="302" spans="1:60" outlineLevel="1" x14ac:dyDescent="0.2">
      <c r="A302" s="232">
        <v>64</v>
      </c>
      <c r="B302" s="233" t="s">
        <v>467</v>
      </c>
      <c r="C302" s="242" t="s">
        <v>468</v>
      </c>
      <c r="D302" s="234" t="s">
        <v>186</v>
      </c>
      <c r="E302" s="235">
        <v>241.28</v>
      </c>
      <c r="F302" s="236"/>
      <c r="G302" s="237">
        <f>ROUND(E302*F302,2)</f>
        <v>0</v>
      </c>
      <c r="H302" s="236"/>
      <c r="I302" s="237">
        <f>ROUND(E302*H302,2)</f>
        <v>0</v>
      </c>
      <c r="J302" s="236"/>
      <c r="K302" s="237">
        <f>ROUND(E302*J302,2)</f>
        <v>0</v>
      </c>
      <c r="L302" s="237">
        <v>21</v>
      </c>
      <c r="M302" s="237">
        <f>G302*(1+L302/100)</f>
        <v>0</v>
      </c>
      <c r="N302" s="235">
        <v>7.3899999999999993E-2</v>
      </c>
      <c r="O302" s="235">
        <f>ROUND(E302*N302,2)</f>
        <v>17.829999999999998</v>
      </c>
      <c r="P302" s="235">
        <v>0</v>
      </c>
      <c r="Q302" s="235">
        <f>ROUND(E302*P302,2)</f>
        <v>0</v>
      </c>
      <c r="R302" s="237" t="s">
        <v>187</v>
      </c>
      <c r="S302" s="237" t="s">
        <v>141</v>
      </c>
      <c r="T302" s="238" t="s">
        <v>141</v>
      </c>
      <c r="U302" s="221">
        <v>0.45</v>
      </c>
      <c r="V302" s="221">
        <f>ROUND(E302*U302,2)</f>
        <v>108.58</v>
      </c>
      <c r="W302" s="221"/>
      <c r="X302" s="221" t="s">
        <v>188</v>
      </c>
      <c r="Y302" s="221" t="s">
        <v>144</v>
      </c>
      <c r="Z302" s="211"/>
      <c r="AA302" s="211"/>
      <c r="AB302" s="211"/>
      <c r="AC302" s="211"/>
      <c r="AD302" s="211"/>
      <c r="AE302" s="211"/>
      <c r="AF302" s="211"/>
      <c r="AG302" s="211" t="s">
        <v>189</v>
      </c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</row>
    <row r="303" spans="1:60" ht="22.5" outlineLevel="2" x14ac:dyDescent="0.2">
      <c r="A303" s="218"/>
      <c r="B303" s="219"/>
      <c r="C303" s="251" t="s">
        <v>469</v>
      </c>
      <c r="D303" s="249"/>
      <c r="E303" s="249"/>
      <c r="F303" s="249"/>
      <c r="G303" s="249"/>
      <c r="H303" s="221"/>
      <c r="I303" s="221"/>
      <c r="J303" s="221"/>
      <c r="K303" s="221"/>
      <c r="L303" s="221"/>
      <c r="M303" s="221"/>
      <c r="N303" s="220"/>
      <c r="O303" s="220"/>
      <c r="P303" s="220"/>
      <c r="Q303" s="220"/>
      <c r="R303" s="221"/>
      <c r="S303" s="221"/>
      <c r="T303" s="221"/>
      <c r="U303" s="221"/>
      <c r="V303" s="221"/>
      <c r="W303" s="221"/>
      <c r="X303" s="221"/>
      <c r="Y303" s="221"/>
      <c r="Z303" s="211"/>
      <c r="AA303" s="211"/>
      <c r="AB303" s="211"/>
      <c r="AC303" s="211"/>
      <c r="AD303" s="211"/>
      <c r="AE303" s="211"/>
      <c r="AF303" s="211"/>
      <c r="AG303" s="211" t="s">
        <v>191</v>
      </c>
      <c r="AH303" s="211"/>
      <c r="AI303" s="211"/>
      <c r="AJ303" s="211"/>
      <c r="AK303" s="211"/>
      <c r="AL303" s="211"/>
      <c r="AM303" s="211"/>
      <c r="AN303" s="211"/>
      <c r="AO303" s="211"/>
      <c r="AP303" s="211"/>
      <c r="AQ303" s="211"/>
      <c r="AR303" s="211"/>
      <c r="AS303" s="211"/>
      <c r="AT303" s="211"/>
      <c r="AU303" s="211"/>
      <c r="AV303" s="211"/>
      <c r="AW303" s="211"/>
      <c r="AX303" s="211"/>
      <c r="AY303" s="211"/>
      <c r="AZ303" s="211"/>
      <c r="BA303" s="250" t="str">
        <f>C303</f>
        <v>s provedením lože z kameniva drceného, s vyplněním spár, s dvojitým hutněním a se smetením přebytečného materiálu na krajnici. S dodáním hmot pro lože a výplň spár.</v>
      </c>
      <c r="BB303" s="211"/>
      <c r="BC303" s="211"/>
      <c r="BD303" s="211"/>
      <c r="BE303" s="211"/>
      <c r="BF303" s="211"/>
      <c r="BG303" s="211"/>
      <c r="BH303" s="211"/>
    </row>
    <row r="304" spans="1:60" outlineLevel="2" x14ac:dyDescent="0.2">
      <c r="A304" s="218"/>
      <c r="B304" s="219"/>
      <c r="C304" s="243" t="s">
        <v>434</v>
      </c>
      <c r="D304" s="222"/>
      <c r="E304" s="223">
        <v>235.1</v>
      </c>
      <c r="F304" s="221"/>
      <c r="G304" s="221"/>
      <c r="H304" s="221"/>
      <c r="I304" s="221"/>
      <c r="J304" s="221"/>
      <c r="K304" s="221"/>
      <c r="L304" s="221"/>
      <c r="M304" s="221"/>
      <c r="N304" s="220"/>
      <c r="O304" s="220"/>
      <c r="P304" s="220"/>
      <c r="Q304" s="220"/>
      <c r="R304" s="221"/>
      <c r="S304" s="221"/>
      <c r="T304" s="221"/>
      <c r="U304" s="221"/>
      <c r="V304" s="221"/>
      <c r="W304" s="221"/>
      <c r="X304" s="221"/>
      <c r="Y304" s="221"/>
      <c r="Z304" s="211"/>
      <c r="AA304" s="211"/>
      <c r="AB304" s="211"/>
      <c r="AC304" s="211"/>
      <c r="AD304" s="211"/>
      <c r="AE304" s="211"/>
      <c r="AF304" s="211"/>
      <c r="AG304" s="211" t="s">
        <v>147</v>
      </c>
      <c r="AH304" s="211">
        <v>0</v>
      </c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11"/>
      <c r="AT304" s="211"/>
      <c r="AU304" s="211"/>
      <c r="AV304" s="211"/>
      <c r="AW304" s="211"/>
      <c r="AX304" s="211"/>
      <c r="AY304" s="211"/>
      <c r="AZ304" s="211"/>
      <c r="BA304" s="211"/>
      <c r="BB304" s="211"/>
      <c r="BC304" s="211"/>
      <c r="BD304" s="211"/>
      <c r="BE304" s="211"/>
      <c r="BF304" s="211"/>
      <c r="BG304" s="211"/>
      <c r="BH304" s="211"/>
    </row>
    <row r="305" spans="1:60" outlineLevel="3" x14ac:dyDescent="0.2">
      <c r="A305" s="218"/>
      <c r="B305" s="219"/>
      <c r="C305" s="243" t="s">
        <v>210</v>
      </c>
      <c r="D305" s="222"/>
      <c r="E305" s="223">
        <v>0.9</v>
      </c>
      <c r="F305" s="221"/>
      <c r="G305" s="221"/>
      <c r="H305" s="221"/>
      <c r="I305" s="221"/>
      <c r="J305" s="221"/>
      <c r="K305" s="221"/>
      <c r="L305" s="221"/>
      <c r="M305" s="221"/>
      <c r="N305" s="220"/>
      <c r="O305" s="220"/>
      <c r="P305" s="220"/>
      <c r="Q305" s="220"/>
      <c r="R305" s="221"/>
      <c r="S305" s="221"/>
      <c r="T305" s="221"/>
      <c r="U305" s="221"/>
      <c r="V305" s="221"/>
      <c r="W305" s="221"/>
      <c r="X305" s="221"/>
      <c r="Y305" s="221"/>
      <c r="Z305" s="211"/>
      <c r="AA305" s="211"/>
      <c r="AB305" s="211"/>
      <c r="AC305" s="211"/>
      <c r="AD305" s="211"/>
      <c r="AE305" s="211"/>
      <c r="AF305" s="211"/>
      <c r="AG305" s="211" t="s">
        <v>147</v>
      </c>
      <c r="AH305" s="211">
        <v>0</v>
      </c>
      <c r="AI305" s="211"/>
      <c r="AJ305" s="211"/>
      <c r="AK305" s="211"/>
      <c r="AL305" s="211"/>
      <c r="AM305" s="211"/>
      <c r="AN305" s="211"/>
      <c r="AO305" s="211"/>
      <c r="AP305" s="211"/>
      <c r="AQ305" s="211"/>
      <c r="AR305" s="211"/>
      <c r="AS305" s="211"/>
      <c r="AT305" s="211"/>
      <c r="AU305" s="211"/>
      <c r="AV305" s="211"/>
      <c r="AW305" s="211"/>
      <c r="AX305" s="211"/>
      <c r="AY305" s="211"/>
      <c r="AZ305" s="211"/>
      <c r="BA305" s="211"/>
      <c r="BB305" s="211"/>
      <c r="BC305" s="211"/>
      <c r="BD305" s="211"/>
      <c r="BE305" s="211"/>
      <c r="BF305" s="211"/>
      <c r="BG305" s="211"/>
      <c r="BH305" s="211"/>
    </row>
    <row r="306" spans="1:60" outlineLevel="3" x14ac:dyDescent="0.2">
      <c r="A306" s="218"/>
      <c r="B306" s="219"/>
      <c r="C306" s="243" t="s">
        <v>211</v>
      </c>
      <c r="D306" s="222"/>
      <c r="E306" s="223">
        <v>1.38</v>
      </c>
      <c r="F306" s="221"/>
      <c r="G306" s="221"/>
      <c r="H306" s="221"/>
      <c r="I306" s="221"/>
      <c r="J306" s="221"/>
      <c r="K306" s="221"/>
      <c r="L306" s="221"/>
      <c r="M306" s="221"/>
      <c r="N306" s="220"/>
      <c r="O306" s="220"/>
      <c r="P306" s="220"/>
      <c r="Q306" s="220"/>
      <c r="R306" s="221"/>
      <c r="S306" s="221"/>
      <c r="T306" s="221"/>
      <c r="U306" s="221"/>
      <c r="V306" s="221"/>
      <c r="W306" s="221"/>
      <c r="X306" s="221"/>
      <c r="Y306" s="221"/>
      <c r="Z306" s="211"/>
      <c r="AA306" s="211"/>
      <c r="AB306" s="211"/>
      <c r="AC306" s="211"/>
      <c r="AD306" s="211"/>
      <c r="AE306" s="211"/>
      <c r="AF306" s="211"/>
      <c r="AG306" s="211" t="s">
        <v>147</v>
      </c>
      <c r="AH306" s="211">
        <v>0</v>
      </c>
      <c r="AI306" s="211"/>
      <c r="AJ306" s="211"/>
      <c r="AK306" s="211"/>
      <c r="AL306" s="211"/>
      <c r="AM306" s="211"/>
      <c r="AN306" s="211"/>
      <c r="AO306" s="211"/>
      <c r="AP306" s="211"/>
      <c r="AQ306" s="211"/>
      <c r="AR306" s="211"/>
      <c r="AS306" s="211"/>
      <c r="AT306" s="211"/>
      <c r="AU306" s="211"/>
      <c r="AV306" s="211"/>
      <c r="AW306" s="211"/>
      <c r="AX306" s="211"/>
      <c r="AY306" s="211"/>
      <c r="AZ306" s="211"/>
      <c r="BA306" s="211"/>
      <c r="BB306" s="211"/>
      <c r="BC306" s="211"/>
      <c r="BD306" s="211"/>
      <c r="BE306" s="211"/>
      <c r="BF306" s="211"/>
      <c r="BG306" s="211"/>
      <c r="BH306" s="211"/>
    </row>
    <row r="307" spans="1:60" outlineLevel="3" x14ac:dyDescent="0.2">
      <c r="A307" s="218"/>
      <c r="B307" s="219"/>
      <c r="C307" s="243" t="s">
        <v>213</v>
      </c>
      <c r="D307" s="222"/>
      <c r="E307" s="223">
        <v>0.78</v>
      </c>
      <c r="F307" s="221"/>
      <c r="G307" s="221"/>
      <c r="H307" s="221"/>
      <c r="I307" s="221"/>
      <c r="J307" s="221"/>
      <c r="K307" s="221"/>
      <c r="L307" s="221"/>
      <c r="M307" s="221"/>
      <c r="N307" s="220"/>
      <c r="O307" s="220"/>
      <c r="P307" s="220"/>
      <c r="Q307" s="220"/>
      <c r="R307" s="221"/>
      <c r="S307" s="221"/>
      <c r="T307" s="221"/>
      <c r="U307" s="221"/>
      <c r="V307" s="221"/>
      <c r="W307" s="221"/>
      <c r="X307" s="221"/>
      <c r="Y307" s="221"/>
      <c r="Z307" s="211"/>
      <c r="AA307" s="211"/>
      <c r="AB307" s="211"/>
      <c r="AC307" s="211"/>
      <c r="AD307" s="211"/>
      <c r="AE307" s="211"/>
      <c r="AF307" s="211"/>
      <c r="AG307" s="211" t="s">
        <v>147</v>
      </c>
      <c r="AH307" s="211">
        <v>0</v>
      </c>
      <c r="AI307" s="211"/>
      <c r="AJ307" s="211"/>
      <c r="AK307" s="211"/>
      <c r="AL307" s="211"/>
      <c r="AM307" s="211"/>
      <c r="AN307" s="211"/>
      <c r="AO307" s="211"/>
      <c r="AP307" s="211"/>
      <c r="AQ307" s="211"/>
      <c r="AR307" s="211"/>
      <c r="AS307" s="211"/>
      <c r="AT307" s="211"/>
      <c r="AU307" s="211"/>
      <c r="AV307" s="211"/>
      <c r="AW307" s="211"/>
      <c r="AX307" s="211"/>
      <c r="AY307" s="211"/>
      <c r="AZ307" s="211"/>
      <c r="BA307" s="211"/>
      <c r="BB307" s="211"/>
      <c r="BC307" s="211"/>
      <c r="BD307" s="211"/>
      <c r="BE307" s="211"/>
      <c r="BF307" s="211"/>
      <c r="BG307" s="211"/>
      <c r="BH307" s="211"/>
    </row>
    <row r="308" spans="1:60" outlineLevel="3" x14ac:dyDescent="0.2">
      <c r="A308" s="218"/>
      <c r="B308" s="219"/>
      <c r="C308" s="243" t="s">
        <v>217</v>
      </c>
      <c r="D308" s="222"/>
      <c r="E308" s="223">
        <v>0.66</v>
      </c>
      <c r="F308" s="221"/>
      <c r="G308" s="221"/>
      <c r="H308" s="221"/>
      <c r="I308" s="221"/>
      <c r="J308" s="221"/>
      <c r="K308" s="221"/>
      <c r="L308" s="221"/>
      <c r="M308" s="221"/>
      <c r="N308" s="220"/>
      <c r="O308" s="220"/>
      <c r="P308" s="220"/>
      <c r="Q308" s="220"/>
      <c r="R308" s="221"/>
      <c r="S308" s="221"/>
      <c r="T308" s="221"/>
      <c r="U308" s="221"/>
      <c r="V308" s="221"/>
      <c r="W308" s="221"/>
      <c r="X308" s="221"/>
      <c r="Y308" s="221"/>
      <c r="Z308" s="211"/>
      <c r="AA308" s="211"/>
      <c r="AB308" s="211"/>
      <c r="AC308" s="211"/>
      <c r="AD308" s="211"/>
      <c r="AE308" s="211"/>
      <c r="AF308" s="211"/>
      <c r="AG308" s="211" t="s">
        <v>147</v>
      </c>
      <c r="AH308" s="211">
        <v>0</v>
      </c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</row>
    <row r="309" spans="1:60" outlineLevel="3" x14ac:dyDescent="0.2">
      <c r="A309" s="218"/>
      <c r="B309" s="219"/>
      <c r="C309" s="243" t="s">
        <v>218</v>
      </c>
      <c r="D309" s="222"/>
      <c r="E309" s="223">
        <v>2.46</v>
      </c>
      <c r="F309" s="221"/>
      <c r="G309" s="221"/>
      <c r="H309" s="221"/>
      <c r="I309" s="221"/>
      <c r="J309" s="221"/>
      <c r="K309" s="221"/>
      <c r="L309" s="221"/>
      <c r="M309" s="221"/>
      <c r="N309" s="220"/>
      <c r="O309" s="220"/>
      <c r="P309" s="220"/>
      <c r="Q309" s="220"/>
      <c r="R309" s="221"/>
      <c r="S309" s="221"/>
      <c r="T309" s="221"/>
      <c r="U309" s="221"/>
      <c r="V309" s="221"/>
      <c r="W309" s="221"/>
      <c r="X309" s="221"/>
      <c r="Y309" s="221"/>
      <c r="Z309" s="211"/>
      <c r="AA309" s="211"/>
      <c r="AB309" s="211"/>
      <c r="AC309" s="211"/>
      <c r="AD309" s="211"/>
      <c r="AE309" s="211"/>
      <c r="AF309" s="211"/>
      <c r="AG309" s="211" t="s">
        <v>147</v>
      </c>
      <c r="AH309" s="211">
        <v>0</v>
      </c>
      <c r="AI309" s="211"/>
      <c r="AJ309" s="211"/>
      <c r="AK309" s="211"/>
      <c r="AL309" s="211"/>
      <c r="AM309" s="211"/>
      <c r="AN309" s="211"/>
      <c r="AO309" s="211"/>
      <c r="AP309" s="211"/>
      <c r="AQ309" s="211"/>
      <c r="AR309" s="211"/>
      <c r="AS309" s="211"/>
      <c r="AT309" s="211"/>
      <c r="AU309" s="211"/>
      <c r="AV309" s="211"/>
      <c r="AW309" s="211"/>
      <c r="AX309" s="211"/>
      <c r="AY309" s="211"/>
      <c r="AZ309" s="211"/>
      <c r="BA309" s="211"/>
      <c r="BB309" s="211"/>
      <c r="BC309" s="211"/>
      <c r="BD309" s="211"/>
      <c r="BE309" s="211"/>
      <c r="BF309" s="211"/>
      <c r="BG309" s="211"/>
      <c r="BH309" s="211"/>
    </row>
    <row r="310" spans="1:60" outlineLevel="2" x14ac:dyDescent="0.2">
      <c r="A310" s="218"/>
      <c r="B310" s="219"/>
      <c r="C310" s="244"/>
      <c r="D310" s="239"/>
      <c r="E310" s="239"/>
      <c r="F310" s="239"/>
      <c r="G310" s="239"/>
      <c r="H310" s="221"/>
      <c r="I310" s="221"/>
      <c r="J310" s="221"/>
      <c r="K310" s="221"/>
      <c r="L310" s="221"/>
      <c r="M310" s="221"/>
      <c r="N310" s="220"/>
      <c r="O310" s="220"/>
      <c r="P310" s="220"/>
      <c r="Q310" s="220"/>
      <c r="R310" s="221"/>
      <c r="S310" s="221"/>
      <c r="T310" s="221"/>
      <c r="U310" s="221"/>
      <c r="V310" s="221"/>
      <c r="W310" s="221"/>
      <c r="X310" s="221"/>
      <c r="Y310" s="221"/>
      <c r="Z310" s="211"/>
      <c r="AA310" s="211"/>
      <c r="AB310" s="211"/>
      <c r="AC310" s="211"/>
      <c r="AD310" s="211"/>
      <c r="AE310" s="211"/>
      <c r="AF310" s="211"/>
      <c r="AG310" s="211" t="s">
        <v>150</v>
      </c>
      <c r="AH310" s="211"/>
      <c r="AI310" s="211"/>
      <c r="AJ310" s="211"/>
      <c r="AK310" s="211"/>
      <c r="AL310" s="211"/>
      <c r="AM310" s="211"/>
      <c r="AN310" s="211"/>
      <c r="AO310" s="211"/>
      <c r="AP310" s="211"/>
      <c r="AQ310" s="211"/>
      <c r="AR310" s="211"/>
      <c r="AS310" s="211"/>
      <c r="AT310" s="211"/>
      <c r="AU310" s="211"/>
      <c r="AV310" s="211"/>
      <c r="AW310" s="211"/>
      <c r="AX310" s="211"/>
      <c r="AY310" s="211"/>
      <c r="AZ310" s="211"/>
      <c r="BA310" s="211"/>
      <c r="BB310" s="211"/>
      <c r="BC310" s="211"/>
      <c r="BD310" s="211"/>
      <c r="BE310" s="211"/>
      <c r="BF310" s="211"/>
      <c r="BG310" s="211"/>
      <c r="BH310" s="211"/>
    </row>
    <row r="311" spans="1:60" outlineLevel="1" x14ac:dyDescent="0.2">
      <c r="A311" s="232">
        <v>65</v>
      </c>
      <c r="B311" s="233" t="s">
        <v>470</v>
      </c>
      <c r="C311" s="242" t="s">
        <v>471</v>
      </c>
      <c r="D311" s="234" t="s">
        <v>186</v>
      </c>
      <c r="E311" s="235">
        <v>459.75599999999997</v>
      </c>
      <c r="F311" s="236"/>
      <c r="G311" s="237">
        <f>ROUND(E311*F311,2)</f>
        <v>0</v>
      </c>
      <c r="H311" s="236"/>
      <c r="I311" s="237">
        <f>ROUND(E311*H311,2)</f>
        <v>0</v>
      </c>
      <c r="J311" s="236"/>
      <c r="K311" s="237">
        <f>ROUND(E311*J311,2)</f>
        <v>0</v>
      </c>
      <c r="L311" s="237">
        <v>21</v>
      </c>
      <c r="M311" s="237">
        <f>G311*(1+L311/100)</f>
        <v>0</v>
      </c>
      <c r="N311" s="235">
        <v>9.2799999999999994E-2</v>
      </c>
      <c r="O311" s="235">
        <f>ROUND(E311*N311,2)</f>
        <v>42.67</v>
      </c>
      <c r="P311" s="235">
        <v>0</v>
      </c>
      <c r="Q311" s="235">
        <f>ROUND(E311*P311,2)</f>
        <v>0</v>
      </c>
      <c r="R311" s="237" t="s">
        <v>187</v>
      </c>
      <c r="S311" s="237" t="s">
        <v>141</v>
      </c>
      <c r="T311" s="238" t="s">
        <v>141</v>
      </c>
      <c r="U311" s="221">
        <v>0.48</v>
      </c>
      <c r="V311" s="221">
        <f>ROUND(E311*U311,2)</f>
        <v>220.68</v>
      </c>
      <c r="W311" s="221"/>
      <c r="X311" s="221" t="s">
        <v>188</v>
      </c>
      <c r="Y311" s="221" t="s">
        <v>144</v>
      </c>
      <c r="Z311" s="211"/>
      <c r="AA311" s="211"/>
      <c r="AB311" s="211"/>
      <c r="AC311" s="211"/>
      <c r="AD311" s="211"/>
      <c r="AE311" s="211"/>
      <c r="AF311" s="211"/>
      <c r="AG311" s="211" t="s">
        <v>189</v>
      </c>
      <c r="AH311" s="211"/>
      <c r="AI311" s="211"/>
      <c r="AJ311" s="211"/>
      <c r="AK311" s="211"/>
      <c r="AL311" s="211"/>
      <c r="AM311" s="211"/>
      <c r="AN311" s="211"/>
      <c r="AO311" s="211"/>
      <c r="AP311" s="211"/>
      <c r="AQ311" s="211"/>
      <c r="AR311" s="211"/>
      <c r="AS311" s="211"/>
      <c r="AT311" s="211"/>
      <c r="AU311" s="211"/>
      <c r="AV311" s="211"/>
      <c r="AW311" s="211"/>
      <c r="AX311" s="211"/>
      <c r="AY311" s="211"/>
      <c r="AZ311" s="211"/>
      <c r="BA311" s="211"/>
      <c r="BB311" s="211"/>
      <c r="BC311" s="211"/>
      <c r="BD311" s="211"/>
      <c r="BE311" s="211"/>
      <c r="BF311" s="211"/>
      <c r="BG311" s="211"/>
      <c r="BH311" s="211"/>
    </row>
    <row r="312" spans="1:60" ht="22.5" outlineLevel="2" x14ac:dyDescent="0.2">
      <c r="A312" s="218"/>
      <c r="B312" s="219"/>
      <c r="C312" s="251" t="s">
        <v>469</v>
      </c>
      <c r="D312" s="249"/>
      <c r="E312" s="249"/>
      <c r="F312" s="249"/>
      <c r="G312" s="249"/>
      <c r="H312" s="221"/>
      <c r="I312" s="221"/>
      <c r="J312" s="221"/>
      <c r="K312" s="221"/>
      <c r="L312" s="221"/>
      <c r="M312" s="221"/>
      <c r="N312" s="220"/>
      <c r="O312" s="220"/>
      <c r="P312" s="220"/>
      <c r="Q312" s="220"/>
      <c r="R312" s="221"/>
      <c r="S312" s="221"/>
      <c r="T312" s="221"/>
      <c r="U312" s="221"/>
      <c r="V312" s="221"/>
      <c r="W312" s="221"/>
      <c r="X312" s="221"/>
      <c r="Y312" s="221"/>
      <c r="Z312" s="211"/>
      <c r="AA312" s="211"/>
      <c r="AB312" s="211"/>
      <c r="AC312" s="211"/>
      <c r="AD312" s="211"/>
      <c r="AE312" s="211"/>
      <c r="AF312" s="211"/>
      <c r="AG312" s="211" t="s">
        <v>191</v>
      </c>
      <c r="AH312" s="211"/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1"/>
      <c r="AT312" s="211"/>
      <c r="AU312" s="211"/>
      <c r="AV312" s="211"/>
      <c r="AW312" s="211"/>
      <c r="AX312" s="211"/>
      <c r="AY312" s="211"/>
      <c r="AZ312" s="211"/>
      <c r="BA312" s="250" t="str">
        <f>C312</f>
        <v>s provedením lože z kameniva drceného, s vyplněním spár, s dvojitým hutněním a se smetením přebytečného materiálu na krajnici. S dodáním hmot pro lože a výplň spár.</v>
      </c>
      <c r="BB312" s="211"/>
      <c r="BC312" s="211"/>
      <c r="BD312" s="211"/>
      <c r="BE312" s="211"/>
      <c r="BF312" s="211"/>
      <c r="BG312" s="211"/>
      <c r="BH312" s="211"/>
    </row>
    <row r="313" spans="1:60" outlineLevel="2" x14ac:dyDescent="0.2">
      <c r="A313" s="218"/>
      <c r="B313" s="219"/>
      <c r="C313" s="243" t="s">
        <v>450</v>
      </c>
      <c r="D313" s="222"/>
      <c r="E313" s="223">
        <v>45</v>
      </c>
      <c r="F313" s="221"/>
      <c r="G313" s="221"/>
      <c r="H313" s="221"/>
      <c r="I313" s="221"/>
      <c r="J313" s="221"/>
      <c r="K313" s="221"/>
      <c r="L313" s="221"/>
      <c r="M313" s="221"/>
      <c r="N313" s="220"/>
      <c r="O313" s="220"/>
      <c r="P313" s="220"/>
      <c r="Q313" s="220"/>
      <c r="R313" s="221"/>
      <c r="S313" s="221"/>
      <c r="T313" s="221"/>
      <c r="U313" s="221"/>
      <c r="V313" s="221"/>
      <c r="W313" s="221"/>
      <c r="X313" s="221"/>
      <c r="Y313" s="221"/>
      <c r="Z313" s="211"/>
      <c r="AA313" s="211"/>
      <c r="AB313" s="211"/>
      <c r="AC313" s="211"/>
      <c r="AD313" s="211"/>
      <c r="AE313" s="211"/>
      <c r="AF313" s="211"/>
      <c r="AG313" s="211" t="s">
        <v>147</v>
      </c>
      <c r="AH313" s="211">
        <v>0</v>
      </c>
      <c r="AI313" s="211"/>
      <c r="AJ313" s="211"/>
      <c r="AK313" s="211"/>
      <c r="AL313" s="211"/>
      <c r="AM313" s="211"/>
      <c r="AN313" s="211"/>
      <c r="AO313" s="211"/>
      <c r="AP313" s="211"/>
      <c r="AQ313" s="211"/>
      <c r="AR313" s="211"/>
      <c r="AS313" s="211"/>
      <c r="AT313" s="211"/>
      <c r="AU313" s="211"/>
      <c r="AV313" s="211"/>
      <c r="AW313" s="211"/>
      <c r="AX313" s="211"/>
      <c r="AY313" s="211"/>
      <c r="AZ313" s="211"/>
      <c r="BA313" s="211"/>
      <c r="BB313" s="211"/>
      <c r="BC313" s="211"/>
      <c r="BD313" s="211"/>
      <c r="BE313" s="211"/>
      <c r="BF313" s="211"/>
      <c r="BG313" s="211"/>
      <c r="BH313" s="211"/>
    </row>
    <row r="314" spans="1:60" outlineLevel="3" x14ac:dyDescent="0.2">
      <c r="A314" s="218"/>
      <c r="B314" s="219"/>
      <c r="C314" s="243" t="s">
        <v>438</v>
      </c>
      <c r="D314" s="222"/>
      <c r="E314" s="223">
        <v>96.3</v>
      </c>
      <c r="F314" s="221"/>
      <c r="G314" s="221"/>
      <c r="H314" s="221"/>
      <c r="I314" s="221"/>
      <c r="J314" s="221"/>
      <c r="K314" s="221"/>
      <c r="L314" s="221"/>
      <c r="M314" s="221"/>
      <c r="N314" s="220"/>
      <c r="O314" s="220"/>
      <c r="P314" s="220"/>
      <c r="Q314" s="220"/>
      <c r="R314" s="221"/>
      <c r="S314" s="221"/>
      <c r="T314" s="221"/>
      <c r="U314" s="221"/>
      <c r="V314" s="221"/>
      <c r="W314" s="221"/>
      <c r="X314" s="221"/>
      <c r="Y314" s="221"/>
      <c r="Z314" s="211"/>
      <c r="AA314" s="211"/>
      <c r="AB314" s="211"/>
      <c r="AC314" s="211"/>
      <c r="AD314" s="211"/>
      <c r="AE314" s="211"/>
      <c r="AF314" s="211"/>
      <c r="AG314" s="211" t="s">
        <v>147</v>
      </c>
      <c r="AH314" s="211">
        <v>0</v>
      </c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</row>
    <row r="315" spans="1:60" outlineLevel="3" x14ac:dyDescent="0.2">
      <c r="A315" s="218"/>
      <c r="B315" s="219"/>
      <c r="C315" s="243" t="s">
        <v>439</v>
      </c>
      <c r="D315" s="222"/>
      <c r="E315" s="223">
        <v>233</v>
      </c>
      <c r="F315" s="221"/>
      <c r="G315" s="221"/>
      <c r="H315" s="221"/>
      <c r="I315" s="221"/>
      <c r="J315" s="221"/>
      <c r="K315" s="221"/>
      <c r="L315" s="221"/>
      <c r="M315" s="221"/>
      <c r="N315" s="220"/>
      <c r="O315" s="220"/>
      <c r="P315" s="220"/>
      <c r="Q315" s="220"/>
      <c r="R315" s="221"/>
      <c r="S315" s="221"/>
      <c r="T315" s="221"/>
      <c r="U315" s="221"/>
      <c r="V315" s="221"/>
      <c r="W315" s="221"/>
      <c r="X315" s="221"/>
      <c r="Y315" s="221"/>
      <c r="Z315" s="211"/>
      <c r="AA315" s="211"/>
      <c r="AB315" s="211"/>
      <c r="AC315" s="211"/>
      <c r="AD315" s="211"/>
      <c r="AE315" s="211"/>
      <c r="AF315" s="211"/>
      <c r="AG315" s="211" t="s">
        <v>147</v>
      </c>
      <c r="AH315" s="211">
        <v>0</v>
      </c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</row>
    <row r="316" spans="1:60" outlineLevel="3" x14ac:dyDescent="0.2">
      <c r="A316" s="218"/>
      <c r="B316" s="219"/>
      <c r="C316" s="243" t="s">
        <v>424</v>
      </c>
      <c r="D316" s="222"/>
      <c r="E316" s="223">
        <v>65.599999999999994</v>
      </c>
      <c r="F316" s="221"/>
      <c r="G316" s="221"/>
      <c r="H316" s="221"/>
      <c r="I316" s="221"/>
      <c r="J316" s="221"/>
      <c r="K316" s="221"/>
      <c r="L316" s="221"/>
      <c r="M316" s="221"/>
      <c r="N316" s="220"/>
      <c r="O316" s="220"/>
      <c r="P316" s="220"/>
      <c r="Q316" s="220"/>
      <c r="R316" s="221"/>
      <c r="S316" s="221"/>
      <c r="T316" s="221"/>
      <c r="U316" s="221"/>
      <c r="V316" s="221"/>
      <c r="W316" s="221"/>
      <c r="X316" s="221"/>
      <c r="Y316" s="221"/>
      <c r="Z316" s="211"/>
      <c r="AA316" s="211"/>
      <c r="AB316" s="211"/>
      <c r="AC316" s="211"/>
      <c r="AD316" s="211"/>
      <c r="AE316" s="211"/>
      <c r="AF316" s="211"/>
      <c r="AG316" s="211" t="s">
        <v>147</v>
      </c>
      <c r="AH316" s="211">
        <v>0</v>
      </c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</row>
    <row r="317" spans="1:60" outlineLevel="3" x14ac:dyDescent="0.2">
      <c r="A317" s="218"/>
      <c r="B317" s="219"/>
      <c r="C317" s="243" t="s">
        <v>215</v>
      </c>
      <c r="D317" s="222"/>
      <c r="E317" s="223">
        <v>2.2799999999999998</v>
      </c>
      <c r="F317" s="221"/>
      <c r="G317" s="221"/>
      <c r="H317" s="221"/>
      <c r="I317" s="221"/>
      <c r="J317" s="221"/>
      <c r="K317" s="221"/>
      <c r="L317" s="221"/>
      <c r="M317" s="221"/>
      <c r="N317" s="220"/>
      <c r="O317" s="220"/>
      <c r="P317" s="220"/>
      <c r="Q317" s="220"/>
      <c r="R317" s="221"/>
      <c r="S317" s="221"/>
      <c r="T317" s="221"/>
      <c r="U317" s="221"/>
      <c r="V317" s="221"/>
      <c r="W317" s="221"/>
      <c r="X317" s="221"/>
      <c r="Y317" s="221"/>
      <c r="Z317" s="211"/>
      <c r="AA317" s="211"/>
      <c r="AB317" s="211"/>
      <c r="AC317" s="211"/>
      <c r="AD317" s="211"/>
      <c r="AE317" s="211"/>
      <c r="AF317" s="211"/>
      <c r="AG317" s="211" t="s">
        <v>147</v>
      </c>
      <c r="AH317" s="211">
        <v>0</v>
      </c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</row>
    <row r="318" spans="1:60" outlineLevel="3" x14ac:dyDescent="0.2">
      <c r="A318" s="218"/>
      <c r="B318" s="219"/>
      <c r="C318" s="243" t="s">
        <v>219</v>
      </c>
      <c r="D318" s="222"/>
      <c r="E318" s="223">
        <v>7.1719999999999997</v>
      </c>
      <c r="F318" s="221"/>
      <c r="G318" s="221"/>
      <c r="H318" s="221"/>
      <c r="I318" s="221"/>
      <c r="J318" s="221"/>
      <c r="K318" s="221"/>
      <c r="L318" s="221"/>
      <c r="M318" s="221"/>
      <c r="N318" s="220"/>
      <c r="O318" s="220"/>
      <c r="P318" s="220"/>
      <c r="Q318" s="220"/>
      <c r="R318" s="221"/>
      <c r="S318" s="221"/>
      <c r="T318" s="221"/>
      <c r="U318" s="221"/>
      <c r="V318" s="221"/>
      <c r="W318" s="221"/>
      <c r="X318" s="221"/>
      <c r="Y318" s="221"/>
      <c r="Z318" s="211"/>
      <c r="AA318" s="211"/>
      <c r="AB318" s="211"/>
      <c r="AC318" s="211"/>
      <c r="AD318" s="211"/>
      <c r="AE318" s="211"/>
      <c r="AF318" s="211"/>
      <c r="AG318" s="211" t="s">
        <v>147</v>
      </c>
      <c r="AH318" s="211">
        <v>0</v>
      </c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</row>
    <row r="319" spans="1:60" outlineLevel="3" x14ac:dyDescent="0.2">
      <c r="A319" s="218"/>
      <c r="B319" s="219"/>
      <c r="C319" s="243" t="s">
        <v>220</v>
      </c>
      <c r="D319" s="222"/>
      <c r="E319" s="223">
        <v>6.0039999999999996</v>
      </c>
      <c r="F319" s="221"/>
      <c r="G319" s="221"/>
      <c r="H319" s="221"/>
      <c r="I319" s="221"/>
      <c r="J319" s="221"/>
      <c r="K319" s="221"/>
      <c r="L319" s="221"/>
      <c r="M319" s="221"/>
      <c r="N319" s="220"/>
      <c r="O319" s="220"/>
      <c r="P319" s="220"/>
      <c r="Q319" s="220"/>
      <c r="R319" s="221"/>
      <c r="S319" s="221"/>
      <c r="T319" s="221"/>
      <c r="U319" s="221"/>
      <c r="V319" s="221"/>
      <c r="W319" s="221"/>
      <c r="X319" s="221"/>
      <c r="Y319" s="221"/>
      <c r="Z319" s="211"/>
      <c r="AA319" s="211"/>
      <c r="AB319" s="211"/>
      <c r="AC319" s="211"/>
      <c r="AD319" s="211"/>
      <c r="AE319" s="211"/>
      <c r="AF319" s="211"/>
      <c r="AG319" s="211" t="s">
        <v>147</v>
      </c>
      <c r="AH319" s="211">
        <v>0</v>
      </c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1"/>
      <c r="AT319" s="211"/>
      <c r="AU319" s="211"/>
      <c r="AV319" s="211"/>
      <c r="AW319" s="211"/>
      <c r="AX319" s="211"/>
      <c r="AY319" s="211"/>
      <c r="AZ319" s="211"/>
      <c r="BA319" s="211"/>
      <c r="BB319" s="211"/>
      <c r="BC319" s="211"/>
      <c r="BD319" s="211"/>
      <c r="BE319" s="211"/>
      <c r="BF319" s="211"/>
      <c r="BG319" s="211"/>
      <c r="BH319" s="211"/>
    </row>
    <row r="320" spans="1:60" outlineLevel="3" x14ac:dyDescent="0.2">
      <c r="A320" s="218"/>
      <c r="B320" s="219"/>
      <c r="C320" s="243" t="s">
        <v>221</v>
      </c>
      <c r="D320" s="222"/>
      <c r="E320" s="223">
        <v>3.4</v>
      </c>
      <c r="F320" s="221"/>
      <c r="G320" s="221"/>
      <c r="H320" s="221"/>
      <c r="I320" s="221"/>
      <c r="J320" s="221"/>
      <c r="K320" s="221"/>
      <c r="L320" s="221"/>
      <c r="M320" s="221"/>
      <c r="N320" s="220"/>
      <c r="O320" s="220"/>
      <c r="P320" s="220"/>
      <c r="Q320" s="220"/>
      <c r="R320" s="221"/>
      <c r="S320" s="221"/>
      <c r="T320" s="221"/>
      <c r="U320" s="221"/>
      <c r="V320" s="221"/>
      <c r="W320" s="221"/>
      <c r="X320" s="221"/>
      <c r="Y320" s="221"/>
      <c r="Z320" s="211"/>
      <c r="AA320" s="211"/>
      <c r="AB320" s="211"/>
      <c r="AC320" s="211"/>
      <c r="AD320" s="211"/>
      <c r="AE320" s="211"/>
      <c r="AF320" s="211"/>
      <c r="AG320" s="211" t="s">
        <v>147</v>
      </c>
      <c r="AH320" s="211">
        <v>0</v>
      </c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1"/>
      <c r="AT320" s="211"/>
      <c r="AU320" s="211"/>
      <c r="AV320" s="211"/>
      <c r="AW320" s="211"/>
      <c r="AX320" s="211"/>
      <c r="AY320" s="211"/>
      <c r="AZ320" s="211"/>
      <c r="BA320" s="211"/>
      <c r="BB320" s="211"/>
      <c r="BC320" s="211"/>
      <c r="BD320" s="211"/>
      <c r="BE320" s="211"/>
      <c r="BF320" s="211"/>
      <c r="BG320" s="211"/>
      <c r="BH320" s="211"/>
    </row>
    <row r="321" spans="1:60" outlineLevel="3" x14ac:dyDescent="0.2">
      <c r="A321" s="218"/>
      <c r="B321" s="219"/>
      <c r="C321" s="243" t="s">
        <v>222</v>
      </c>
      <c r="D321" s="222"/>
      <c r="E321" s="223">
        <v>1</v>
      </c>
      <c r="F321" s="221"/>
      <c r="G321" s="221"/>
      <c r="H321" s="221"/>
      <c r="I321" s="221"/>
      <c r="J321" s="221"/>
      <c r="K321" s="221"/>
      <c r="L321" s="221"/>
      <c r="M321" s="221"/>
      <c r="N321" s="220"/>
      <c r="O321" s="220"/>
      <c r="P321" s="220"/>
      <c r="Q321" s="220"/>
      <c r="R321" s="221"/>
      <c r="S321" s="221"/>
      <c r="T321" s="221"/>
      <c r="U321" s="221"/>
      <c r="V321" s="221"/>
      <c r="W321" s="221"/>
      <c r="X321" s="221"/>
      <c r="Y321" s="221"/>
      <c r="Z321" s="211"/>
      <c r="AA321" s="211"/>
      <c r="AB321" s="211"/>
      <c r="AC321" s="211"/>
      <c r="AD321" s="211"/>
      <c r="AE321" s="211"/>
      <c r="AF321" s="211"/>
      <c r="AG321" s="211" t="s">
        <v>147</v>
      </c>
      <c r="AH321" s="211">
        <v>0</v>
      </c>
      <c r="AI321" s="211"/>
      <c r="AJ321" s="211"/>
      <c r="AK321" s="211"/>
      <c r="AL321" s="211"/>
      <c r="AM321" s="211"/>
      <c r="AN321" s="211"/>
      <c r="AO321" s="211"/>
      <c r="AP321" s="211"/>
      <c r="AQ321" s="211"/>
      <c r="AR321" s="211"/>
      <c r="AS321" s="211"/>
      <c r="AT321" s="211"/>
      <c r="AU321" s="211"/>
      <c r="AV321" s="211"/>
      <c r="AW321" s="211"/>
      <c r="AX321" s="211"/>
      <c r="AY321" s="211"/>
      <c r="AZ321" s="211"/>
      <c r="BA321" s="211"/>
      <c r="BB321" s="211"/>
      <c r="BC321" s="211"/>
      <c r="BD321" s="211"/>
      <c r="BE321" s="211"/>
      <c r="BF321" s="211"/>
      <c r="BG321" s="211"/>
      <c r="BH321" s="211"/>
    </row>
    <row r="322" spans="1:60" outlineLevel="2" x14ac:dyDescent="0.2">
      <c r="A322" s="218"/>
      <c r="B322" s="219"/>
      <c r="C322" s="244"/>
      <c r="D322" s="239"/>
      <c r="E322" s="239"/>
      <c r="F322" s="239"/>
      <c r="G322" s="239"/>
      <c r="H322" s="221"/>
      <c r="I322" s="221"/>
      <c r="J322" s="221"/>
      <c r="K322" s="221"/>
      <c r="L322" s="221"/>
      <c r="M322" s="221"/>
      <c r="N322" s="220"/>
      <c r="O322" s="220"/>
      <c r="P322" s="220"/>
      <c r="Q322" s="220"/>
      <c r="R322" s="221"/>
      <c r="S322" s="221"/>
      <c r="T322" s="221"/>
      <c r="U322" s="221"/>
      <c r="V322" s="221"/>
      <c r="W322" s="221"/>
      <c r="X322" s="221"/>
      <c r="Y322" s="221"/>
      <c r="Z322" s="211"/>
      <c r="AA322" s="211"/>
      <c r="AB322" s="211"/>
      <c r="AC322" s="211"/>
      <c r="AD322" s="211"/>
      <c r="AE322" s="211"/>
      <c r="AF322" s="211"/>
      <c r="AG322" s="211" t="s">
        <v>150</v>
      </c>
      <c r="AH322" s="211"/>
      <c r="AI322" s="211"/>
      <c r="AJ322" s="211"/>
      <c r="AK322" s="211"/>
      <c r="AL322" s="211"/>
      <c r="AM322" s="211"/>
      <c r="AN322" s="211"/>
      <c r="AO322" s="211"/>
      <c r="AP322" s="211"/>
      <c r="AQ322" s="211"/>
      <c r="AR322" s="211"/>
      <c r="AS322" s="211"/>
      <c r="AT322" s="211"/>
      <c r="AU322" s="211"/>
      <c r="AV322" s="211"/>
      <c r="AW322" s="211"/>
      <c r="AX322" s="211"/>
      <c r="AY322" s="211"/>
      <c r="AZ322" s="211"/>
      <c r="BA322" s="211"/>
      <c r="BB322" s="211"/>
      <c r="BC322" s="211"/>
      <c r="BD322" s="211"/>
      <c r="BE322" s="211"/>
      <c r="BF322" s="211"/>
      <c r="BG322" s="211"/>
      <c r="BH322" s="211"/>
    </row>
    <row r="323" spans="1:60" outlineLevel="1" x14ac:dyDescent="0.2">
      <c r="A323" s="232">
        <v>66</v>
      </c>
      <c r="B323" s="233" t="s">
        <v>472</v>
      </c>
      <c r="C323" s="242" t="s">
        <v>473</v>
      </c>
      <c r="D323" s="234" t="s">
        <v>186</v>
      </c>
      <c r="E323" s="235">
        <v>5.9</v>
      </c>
      <c r="F323" s="236"/>
      <c r="G323" s="237">
        <f>ROUND(E323*F323,2)</f>
        <v>0</v>
      </c>
      <c r="H323" s="236"/>
      <c r="I323" s="237">
        <f>ROUND(E323*H323,2)</f>
        <v>0</v>
      </c>
      <c r="J323" s="236"/>
      <c r="K323" s="237">
        <f>ROUND(E323*J323,2)</f>
        <v>0</v>
      </c>
      <c r="L323" s="237">
        <v>21</v>
      </c>
      <c r="M323" s="237">
        <f>G323*(1+L323/100)</f>
        <v>0</v>
      </c>
      <c r="N323" s="235">
        <v>0</v>
      </c>
      <c r="O323" s="235">
        <f>ROUND(E323*N323,2)</f>
        <v>0</v>
      </c>
      <c r="P323" s="235">
        <v>0</v>
      </c>
      <c r="Q323" s="235">
        <f>ROUND(E323*P323,2)</f>
        <v>0</v>
      </c>
      <c r="R323" s="237" t="s">
        <v>187</v>
      </c>
      <c r="S323" s="237" t="s">
        <v>141</v>
      </c>
      <c r="T323" s="238" t="s">
        <v>141</v>
      </c>
      <c r="U323" s="221">
        <v>0.06</v>
      </c>
      <c r="V323" s="221">
        <f>ROUND(E323*U323,2)</f>
        <v>0.35</v>
      </c>
      <c r="W323" s="221"/>
      <c r="X323" s="221" t="s">
        <v>188</v>
      </c>
      <c r="Y323" s="221" t="s">
        <v>144</v>
      </c>
      <c r="Z323" s="211"/>
      <c r="AA323" s="211"/>
      <c r="AB323" s="211"/>
      <c r="AC323" s="211"/>
      <c r="AD323" s="211"/>
      <c r="AE323" s="211"/>
      <c r="AF323" s="211"/>
      <c r="AG323" s="211" t="s">
        <v>189</v>
      </c>
      <c r="AH323" s="211"/>
      <c r="AI323" s="211"/>
      <c r="AJ323" s="211"/>
      <c r="AK323" s="211"/>
      <c r="AL323" s="211"/>
      <c r="AM323" s="211"/>
      <c r="AN323" s="211"/>
      <c r="AO323" s="211"/>
      <c r="AP323" s="211"/>
      <c r="AQ323" s="211"/>
      <c r="AR323" s="211"/>
      <c r="AS323" s="211"/>
      <c r="AT323" s="211"/>
      <c r="AU323" s="211"/>
      <c r="AV323" s="211"/>
      <c r="AW323" s="211"/>
      <c r="AX323" s="211"/>
      <c r="AY323" s="211"/>
      <c r="AZ323" s="211"/>
      <c r="BA323" s="211"/>
      <c r="BB323" s="211"/>
      <c r="BC323" s="211"/>
      <c r="BD323" s="211"/>
      <c r="BE323" s="211"/>
      <c r="BF323" s="211"/>
      <c r="BG323" s="211"/>
      <c r="BH323" s="211"/>
    </row>
    <row r="324" spans="1:60" ht="22.5" outlineLevel="2" x14ac:dyDescent="0.2">
      <c r="A324" s="218"/>
      <c r="B324" s="219"/>
      <c r="C324" s="251" t="s">
        <v>469</v>
      </c>
      <c r="D324" s="249"/>
      <c r="E324" s="249"/>
      <c r="F324" s="249"/>
      <c r="G324" s="249"/>
      <c r="H324" s="221"/>
      <c r="I324" s="221"/>
      <c r="J324" s="221"/>
      <c r="K324" s="221"/>
      <c r="L324" s="221"/>
      <c r="M324" s="221"/>
      <c r="N324" s="220"/>
      <c r="O324" s="220"/>
      <c r="P324" s="220"/>
      <c r="Q324" s="220"/>
      <c r="R324" s="221"/>
      <c r="S324" s="221"/>
      <c r="T324" s="221"/>
      <c r="U324" s="221"/>
      <c r="V324" s="221"/>
      <c r="W324" s="221"/>
      <c r="X324" s="221"/>
      <c r="Y324" s="221"/>
      <c r="Z324" s="211"/>
      <c r="AA324" s="211"/>
      <c r="AB324" s="211"/>
      <c r="AC324" s="211"/>
      <c r="AD324" s="211"/>
      <c r="AE324" s="211"/>
      <c r="AF324" s="211"/>
      <c r="AG324" s="211" t="s">
        <v>191</v>
      </c>
      <c r="AH324" s="211"/>
      <c r="AI324" s="211"/>
      <c r="AJ324" s="211"/>
      <c r="AK324" s="211"/>
      <c r="AL324" s="211"/>
      <c r="AM324" s="211"/>
      <c r="AN324" s="211"/>
      <c r="AO324" s="211"/>
      <c r="AP324" s="211"/>
      <c r="AQ324" s="211"/>
      <c r="AR324" s="211"/>
      <c r="AS324" s="211"/>
      <c r="AT324" s="211"/>
      <c r="AU324" s="211"/>
      <c r="AV324" s="211"/>
      <c r="AW324" s="211"/>
      <c r="AX324" s="211"/>
      <c r="AY324" s="211"/>
      <c r="AZ324" s="211"/>
      <c r="BA324" s="250" t="str">
        <f>C324</f>
        <v>s provedením lože z kameniva drceného, s vyplněním spár, s dvojitým hutněním a se smetením přebytečného materiálu na krajnici. S dodáním hmot pro lože a výplň spár.</v>
      </c>
      <c r="BB324" s="211"/>
      <c r="BC324" s="211"/>
      <c r="BD324" s="211"/>
      <c r="BE324" s="211"/>
      <c r="BF324" s="211"/>
      <c r="BG324" s="211"/>
      <c r="BH324" s="211"/>
    </row>
    <row r="325" spans="1:60" outlineLevel="2" x14ac:dyDescent="0.2">
      <c r="A325" s="218"/>
      <c r="B325" s="219"/>
      <c r="C325" s="243" t="s">
        <v>474</v>
      </c>
      <c r="D325" s="222"/>
      <c r="E325" s="223">
        <v>5.9</v>
      </c>
      <c r="F325" s="221"/>
      <c r="G325" s="221"/>
      <c r="H325" s="221"/>
      <c r="I325" s="221"/>
      <c r="J325" s="221"/>
      <c r="K325" s="221"/>
      <c r="L325" s="221"/>
      <c r="M325" s="221"/>
      <c r="N325" s="220"/>
      <c r="O325" s="220"/>
      <c r="P325" s="220"/>
      <c r="Q325" s="220"/>
      <c r="R325" s="221"/>
      <c r="S325" s="221"/>
      <c r="T325" s="221"/>
      <c r="U325" s="221"/>
      <c r="V325" s="221"/>
      <c r="W325" s="221"/>
      <c r="X325" s="221"/>
      <c r="Y325" s="221"/>
      <c r="Z325" s="211"/>
      <c r="AA325" s="211"/>
      <c r="AB325" s="211"/>
      <c r="AC325" s="211"/>
      <c r="AD325" s="211"/>
      <c r="AE325" s="211"/>
      <c r="AF325" s="211"/>
      <c r="AG325" s="211" t="s">
        <v>147</v>
      </c>
      <c r="AH325" s="211">
        <v>0</v>
      </c>
      <c r="AI325" s="211"/>
      <c r="AJ325" s="211"/>
      <c r="AK325" s="211"/>
      <c r="AL325" s="211"/>
      <c r="AM325" s="211"/>
      <c r="AN325" s="211"/>
      <c r="AO325" s="211"/>
      <c r="AP325" s="211"/>
      <c r="AQ325" s="211"/>
      <c r="AR325" s="211"/>
      <c r="AS325" s="211"/>
      <c r="AT325" s="211"/>
      <c r="AU325" s="211"/>
      <c r="AV325" s="211"/>
      <c r="AW325" s="211"/>
      <c r="AX325" s="211"/>
      <c r="AY325" s="211"/>
      <c r="AZ325" s="211"/>
      <c r="BA325" s="211"/>
      <c r="BB325" s="211"/>
      <c r="BC325" s="211"/>
      <c r="BD325" s="211"/>
      <c r="BE325" s="211"/>
      <c r="BF325" s="211"/>
      <c r="BG325" s="211"/>
      <c r="BH325" s="211"/>
    </row>
    <row r="326" spans="1:60" outlineLevel="2" x14ac:dyDescent="0.2">
      <c r="A326" s="218"/>
      <c r="B326" s="219"/>
      <c r="C326" s="244"/>
      <c r="D326" s="239"/>
      <c r="E326" s="239"/>
      <c r="F326" s="239"/>
      <c r="G326" s="239"/>
      <c r="H326" s="221"/>
      <c r="I326" s="221"/>
      <c r="J326" s="221"/>
      <c r="K326" s="221"/>
      <c r="L326" s="221"/>
      <c r="M326" s="221"/>
      <c r="N326" s="220"/>
      <c r="O326" s="220"/>
      <c r="P326" s="220"/>
      <c r="Q326" s="220"/>
      <c r="R326" s="221"/>
      <c r="S326" s="221"/>
      <c r="T326" s="221"/>
      <c r="U326" s="221"/>
      <c r="V326" s="221"/>
      <c r="W326" s="221"/>
      <c r="X326" s="221"/>
      <c r="Y326" s="221"/>
      <c r="Z326" s="211"/>
      <c r="AA326" s="211"/>
      <c r="AB326" s="211"/>
      <c r="AC326" s="211"/>
      <c r="AD326" s="211"/>
      <c r="AE326" s="211"/>
      <c r="AF326" s="211"/>
      <c r="AG326" s="211" t="s">
        <v>150</v>
      </c>
      <c r="AH326" s="211"/>
      <c r="AI326" s="211"/>
      <c r="AJ326" s="211"/>
      <c r="AK326" s="211"/>
      <c r="AL326" s="211"/>
      <c r="AM326" s="211"/>
      <c r="AN326" s="211"/>
      <c r="AO326" s="211"/>
      <c r="AP326" s="211"/>
      <c r="AQ326" s="211"/>
      <c r="AR326" s="211"/>
      <c r="AS326" s="211"/>
      <c r="AT326" s="211"/>
      <c r="AU326" s="211"/>
      <c r="AV326" s="211"/>
      <c r="AW326" s="211"/>
      <c r="AX326" s="211"/>
      <c r="AY326" s="211"/>
      <c r="AZ326" s="211"/>
      <c r="BA326" s="211"/>
      <c r="BB326" s="211"/>
      <c r="BC326" s="211"/>
      <c r="BD326" s="211"/>
      <c r="BE326" s="211"/>
      <c r="BF326" s="211"/>
      <c r="BG326" s="211"/>
      <c r="BH326" s="211"/>
    </row>
    <row r="327" spans="1:60" outlineLevel="1" x14ac:dyDescent="0.2">
      <c r="A327" s="232">
        <v>67</v>
      </c>
      <c r="B327" s="233" t="s">
        <v>475</v>
      </c>
      <c r="C327" s="242" t="s">
        <v>476</v>
      </c>
      <c r="D327" s="234" t="s">
        <v>186</v>
      </c>
      <c r="E327" s="235">
        <v>5.9</v>
      </c>
      <c r="F327" s="236"/>
      <c r="G327" s="237">
        <f>ROUND(E327*F327,2)</f>
        <v>0</v>
      </c>
      <c r="H327" s="236"/>
      <c r="I327" s="237">
        <f>ROUND(E327*H327,2)</f>
        <v>0</v>
      </c>
      <c r="J327" s="236"/>
      <c r="K327" s="237">
        <f>ROUND(E327*J327,2)</f>
        <v>0</v>
      </c>
      <c r="L327" s="237">
        <v>21</v>
      </c>
      <c r="M327" s="237">
        <f>G327*(1+L327/100)</f>
        <v>0</v>
      </c>
      <c r="N327" s="235">
        <v>0</v>
      </c>
      <c r="O327" s="235">
        <f>ROUND(E327*N327,2)</f>
        <v>0</v>
      </c>
      <c r="P327" s="235">
        <v>0</v>
      </c>
      <c r="Q327" s="235">
        <f>ROUND(E327*P327,2)</f>
        <v>0</v>
      </c>
      <c r="R327" s="237" t="s">
        <v>187</v>
      </c>
      <c r="S327" s="237" t="s">
        <v>141</v>
      </c>
      <c r="T327" s="238" t="s">
        <v>141</v>
      </c>
      <c r="U327" s="221">
        <v>0.08</v>
      </c>
      <c r="V327" s="221">
        <f>ROUND(E327*U327,2)</f>
        <v>0.47</v>
      </c>
      <c r="W327" s="221"/>
      <c r="X327" s="221" t="s">
        <v>188</v>
      </c>
      <c r="Y327" s="221" t="s">
        <v>144</v>
      </c>
      <c r="Z327" s="211"/>
      <c r="AA327" s="211"/>
      <c r="AB327" s="211"/>
      <c r="AC327" s="211"/>
      <c r="AD327" s="211"/>
      <c r="AE327" s="211"/>
      <c r="AF327" s="211"/>
      <c r="AG327" s="211" t="s">
        <v>189</v>
      </c>
      <c r="AH327" s="211"/>
      <c r="AI327" s="211"/>
      <c r="AJ327" s="211"/>
      <c r="AK327" s="211"/>
      <c r="AL327" s="211"/>
      <c r="AM327" s="211"/>
      <c r="AN327" s="211"/>
      <c r="AO327" s="211"/>
      <c r="AP327" s="211"/>
      <c r="AQ327" s="211"/>
      <c r="AR327" s="211"/>
      <c r="AS327" s="211"/>
      <c r="AT327" s="211"/>
      <c r="AU327" s="211"/>
      <c r="AV327" s="211"/>
      <c r="AW327" s="211"/>
      <c r="AX327" s="211"/>
      <c r="AY327" s="211"/>
      <c r="AZ327" s="211"/>
      <c r="BA327" s="211"/>
      <c r="BB327" s="211"/>
      <c r="BC327" s="211"/>
      <c r="BD327" s="211"/>
      <c r="BE327" s="211"/>
      <c r="BF327" s="211"/>
      <c r="BG327" s="211"/>
      <c r="BH327" s="211"/>
    </row>
    <row r="328" spans="1:60" ht="22.5" outlineLevel="2" x14ac:dyDescent="0.2">
      <c r="A328" s="218"/>
      <c r="B328" s="219"/>
      <c r="C328" s="251" t="s">
        <v>469</v>
      </c>
      <c r="D328" s="249"/>
      <c r="E328" s="249"/>
      <c r="F328" s="249"/>
      <c r="G328" s="249"/>
      <c r="H328" s="221"/>
      <c r="I328" s="221"/>
      <c r="J328" s="221"/>
      <c r="K328" s="221"/>
      <c r="L328" s="221"/>
      <c r="M328" s="221"/>
      <c r="N328" s="220"/>
      <c r="O328" s="220"/>
      <c r="P328" s="220"/>
      <c r="Q328" s="220"/>
      <c r="R328" s="221"/>
      <c r="S328" s="221"/>
      <c r="T328" s="221"/>
      <c r="U328" s="221"/>
      <c r="V328" s="221"/>
      <c r="W328" s="221"/>
      <c r="X328" s="221"/>
      <c r="Y328" s="221"/>
      <c r="Z328" s="211"/>
      <c r="AA328" s="211"/>
      <c r="AB328" s="211"/>
      <c r="AC328" s="211"/>
      <c r="AD328" s="211"/>
      <c r="AE328" s="211"/>
      <c r="AF328" s="211"/>
      <c r="AG328" s="211" t="s">
        <v>191</v>
      </c>
      <c r="AH328" s="211"/>
      <c r="AI328" s="211"/>
      <c r="AJ328" s="211"/>
      <c r="AK328" s="211"/>
      <c r="AL328" s="211"/>
      <c r="AM328" s="211"/>
      <c r="AN328" s="211"/>
      <c r="AO328" s="211"/>
      <c r="AP328" s="211"/>
      <c r="AQ328" s="211"/>
      <c r="AR328" s="211"/>
      <c r="AS328" s="211"/>
      <c r="AT328" s="211"/>
      <c r="AU328" s="211"/>
      <c r="AV328" s="211"/>
      <c r="AW328" s="211"/>
      <c r="AX328" s="211"/>
      <c r="AY328" s="211"/>
      <c r="AZ328" s="211"/>
      <c r="BA328" s="250" t="str">
        <f>C328</f>
        <v>s provedením lože z kameniva drceného, s vyplněním spár, s dvojitým hutněním a se smetením přebytečného materiálu na krajnici. S dodáním hmot pro lože a výplň spár.</v>
      </c>
      <c r="BB328" s="211"/>
      <c r="BC328" s="211"/>
      <c r="BD328" s="211"/>
      <c r="BE328" s="211"/>
      <c r="BF328" s="211"/>
      <c r="BG328" s="211"/>
      <c r="BH328" s="211"/>
    </row>
    <row r="329" spans="1:60" outlineLevel="2" x14ac:dyDescent="0.2">
      <c r="A329" s="218"/>
      <c r="B329" s="219"/>
      <c r="C329" s="243" t="s">
        <v>477</v>
      </c>
      <c r="D329" s="222"/>
      <c r="E329" s="223">
        <v>5.9</v>
      </c>
      <c r="F329" s="221"/>
      <c r="G329" s="221"/>
      <c r="H329" s="221"/>
      <c r="I329" s="221"/>
      <c r="J329" s="221"/>
      <c r="K329" s="221"/>
      <c r="L329" s="221"/>
      <c r="M329" s="221"/>
      <c r="N329" s="220"/>
      <c r="O329" s="220"/>
      <c r="P329" s="220"/>
      <c r="Q329" s="220"/>
      <c r="R329" s="221"/>
      <c r="S329" s="221"/>
      <c r="T329" s="221"/>
      <c r="U329" s="221"/>
      <c r="V329" s="221"/>
      <c r="W329" s="221"/>
      <c r="X329" s="221"/>
      <c r="Y329" s="221"/>
      <c r="Z329" s="211"/>
      <c r="AA329" s="211"/>
      <c r="AB329" s="211"/>
      <c r="AC329" s="211"/>
      <c r="AD329" s="211"/>
      <c r="AE329" s="211"/>
      <c r="AF329" s="211"/>
      <c r="AG329" s="211" t="s">
        <v>147</v>
      </c>
      <c r="AH329" s="211">
        <v>0</v>
      </c>
      <c r="AI329" s="211"/>
      <c r="AJ329" s="211"/>
      <c r="AK329" s="211"/>
      <c r="AL329" s="211"/>
      <c r="AM329" s="211"/>
      <c r="AN329" s="211"/>
      <c r="AO329" s="211"/>
      <c r="AP329" s="211"/>
      <c r="AQ329" s="211"/>
      <c r="AR329" s="211"/>
      <c r="AS329" s="211"/>
      <c r="AT329" s="211"/>
      <c r="AU329" s="211"/>
      <c r="AV329" s="211"/>
      <c r="AW329" s="211"/>
      <c r="AX329" s="211"/>
      <c r="AY329" s="211"/>
      <c r="AZ329" s="211"/>
      <c r="BA329" s="211"/>
      <c r="BB329" s="211"/>
      <c r="BC329" s="211"/>
      <c r="BD329" s="211"/>
      <c r="BE329" s="211"/>
      <c r="BF329" s="211"/>
      <c r="BG329" s="211"/>
      <c r="BH329" s="211"/>
    </row>
    <row r="330" spans="1:60" outlineLevel="2" x14ac:dyDescent="0.2">
      <c r="A330" s="218"/>
      <c r="B330" s="219"/>
      <c r="C330" s="244"/>
      <c r="D330" s="239"/>
      <c r="E330" s="239"/>
      <c r="F330" s="239"/>
      <c r="G330" s="239"/>
      <c r="H330" s="221"/>
      <c r="I330" s="221"/>
      <c r="J330" s="221"/>
      <c r="K330" s="221"/>
      <c r="L330" s="221"/>
      <c r="M330" s="221"/>
      <c r="N330" s="220"/>
      <c r="O330" s="220"/>
      <c r="P330" s="220"/>
      <c r="Q330" s="220"/>
      <c r="R330" s="221"/>
      <c r="S330" s="221"/>
      <c r="T330" s="221"/>
      <c r="U330" s="221"/>
      <c r="V330" s="221"/>
      <c r="W330" s="221"/>
      <c r="X330" s="221"/>
      <c r="Y330" s="221"/>
      <c r="Z330" s="211"/>
      <c r="AA330" s="211"/>
      <c r="AB330" s="211"/>
      <c r="AC330" s="211"/>
      <c r="AD330" s="211"/>
      <c r="AE330" s="211"/>
      <c r="AF330" s="211"/>
      <c r="AG330" s="211" t="s">
        <v>150</v>
      </c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1"/>
      <c r="BA330" s="211"/>
      <c r="BB330" s="211"/>
      <c r="BC330" s="211"/>
      <c r="BD330" s="211"/>
      <c r="BE330" s="211"/>
      <c r="BF330" s="211"/>
      <c r="BG330" s="211"/>
      <c r="BH330" s="211"/>
    </row>
    <row r="331" spans="1:60" outlineLevel="1" x14ac:dyDescent="0.2">
      <c r="A331" s="232">
        <v>68</v>
      </c>
      <c r="B331" s="233" t="s">
        <v>478</v>
      </c>
      <c r="C331" s="242" t="s">
        <v>479</v>
      </c>
      <c r="D331" s="234" t="s">
        <v>186</v>
      </c>
      <c r="E331" s="235">
        <v>13.2</v>
      </c>
      <c r="F331" s="236"/>
      <c r="G331" s="237">
        <f>ROUND(E331*F331,2)</f>
        <v>0</v>
      </c>
      <c r="H331" s="236"/>
      <c r="I331" s="237">
        <f>ROUND(E331*H331,2)</f>
        <v>0</v>
      </c>
      <c r="J331" s="236"/>
      <c r="K331" s="237">
        <f>ROUND(E331*J331,2)</f>
        <v>0</v>
      </c>
      <c r="L331" s="237">
        <v>21</v>
      </c>
      <c r="M331" s="237">
        <f>G331*(1+L331/100)</f>
        <v>0</v>
      </c>
      <c r="N331" s="235">
        <v>0</v>
      </c>
      <c r="O331" s="235">
        <f>ROUND(E331*N331,2)</f>
        <v>0</v>
      </c>
      <c r="P331" s="235">
        <v>0</v>
      </c>
      <c r="Q331" s="235">
        <f>ROUND(E331*P331,2)</f>
        <v>0</v>
      </c>
      <c r="R331" s="237" t="s">
        <v>187</v>
      </c>
      <c r="S331" s="237" t="s">
        <v>141</v>
      </c>
      <c r="T331" s="238" t="s">
        <v>141</v>
      </c>
      <c r="U331" s="221">
        <v>0.06</v>
      </c>
      <c r="V331" s="221">
        <f>ROUND(E331*U331,2)</f>
        <v>0.79</v>
      </c>
      <c r="W331" s="221"/>
      <c r="X331" s="221" t="s">
        <v>188</v>
      </c>
      <c r="Y331" s="221" t="s">
        <v>144</v>
      </c>
      <c r="Z331" s="211"/>
      <c r="AA331" s="211"/>
      <c r="AB331" s="211"/>
      <c r="AC331" s="211"/>
      <c r="AD331" s="211"/>
      <c r="AE331" s="211"/>
      <c r="AF331" s="211"/>
      <c r="AG331" s="211" t="s">
        <v>189</v>
      </c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1"/>
      <c r="AT331" s="211"/>
      <c r="AU331" s="211"/>
      <c r="AV331" s="211"/>
      <c r="AW331" s="211"/>
      <c r="AX331" s="211"/>
      <c r="AY331" s="211"/>
      <c r="AZ331" s="211"/>
      <c r="BA331" s="211"/>
      <c r="BB331" s="211"/>
      <c r="BC331" s="211"/>
      <c r="BD331" s="211"/>
      <c r="BE331" s="211"/>
      <c r="BF331" s="211"/>
      <c r="BG331" s="211"/>
      <c r="BH331" s="211"/>
    </row>
    <row r="332" spans="1:60" ht="22.5" outlineLevel="2" x14ac:dyDescent="0.2">
      <c r="A332" s="218"/>
      <c r="B332" s="219"/>
      <c r="C332" s="251" t="s">
        <v>469</v>
      </c>
      <c r="D332" s="249"/>
      <c r="E332" s="249"/>
      <c r="F332" s="249"/>
      <c r="G332" s="249"/>
      <c r="H332" s="221"/>
      <c r="I332" s="221"/>
      <c r="J332" s="221"/>
      <c r="K332" s="221"/>
      <c r="L332" s="221"/>
      <c r="M332" s="221"/>
      <c r="N332" s="220"/>
      <c r="O332" s="220"/>
      <c r="P332" s="220"/>
      <c r="Q332" s="220"/>
      <c r="R332" s="221"/>
      <c r="S332" s="221"/>
      <c r="T332" s="221"/>
      <c r="U332" s="221"/>
      <c r="V332" s="221"/>
      <c r="W332" s="221"/>
      <c r="X332" s="221"/>
      <c r="Y332" s="221"/>
      <c r="Z332" s="211"/>
      <c r="AA332" s="211"/>
      <c r="AB332" s="211"/>
      <c r="AC332" s="211"/>
      <c r="AD332" s="211"/>
      <c r="AE332" s="211"/>
      <c r="AF332" s="211"/>
      <c r="AG332" s="211" t="s">
        <v>191</v>
      </c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1"/>
      <c r="AT332" s="211"/>
      <c r="AU332" s="211"/>
      <c r="AV332" s="211"/>
      <c r="AW332" s="211"/>
      <c r="AX332" s="211"/>
      <c r="AY332" s="211"/>
      <c r="AZ332" s="211"/>
      <c r="BA332" s="250" t="str">
        <f>C332</f>
        <v>s provedením lože z kameniva drceného, s vyplněním spár, s dvojitým hutněním a se smetením přebytečného materiálu na krajnici. S dodáním hmot pro lože a výplň spár.</v>
      </c>
      <c r="BB332" s="211"/>
      <c r="BC332" s="211"/>
      <c r="BD332" s="211"/>
      <c r="BE332" s="211"/>
      <c r="BF332" s="211"/>
      <c r="BG332" s="211"/>
      <c r="BH332" s="211"/>
    </row>
    <row r="333" spans="1:60" outlineLevel="2" x14ac:dyDescent="0.2">
      <c r="A333" s="218"/>
      <c r="B333" s="219"/>
      <c r="C333" s="243" t="s">
        <v>480</v>
      </c>
      <c r="D333" s="222"/>
      <c r="E333" s="223">
        <v>13.2</v>
      </c>
      <c r="F333" s="221"/>
      <c r="G333" s="221"/>
      <c r="H333" s="221"/>
      <c r="I333" s="221"/>
      <c r="J333" s="221"/>
      <c r="K333" s="221"/>
      <c r="L333" s="221"/>
      <c r="M333" s="221"/>
      <c r="N333" s="220"/>
      <c r="O333" s="220"/>
      <c r="P333" s="220"/>
      <c r="Q333" s="220"/>
      <c r="R333" s="221"/>
      <c r="S333" s="221"/>
      <c r="T333" s="221"/>
      <c r="U333" s="221"/>
      <c r="V333" s="221"/>
      <c r="W333" s="221"/>
      <c r="X333" s="221"/>
      <c r="Y333" s="221"/>
      <c r="Z333" s="211"/>
      <c r="AA333" s="211"/>
      <c r="AB333" s="211"/>
      <c r="AC333" s="211"/>
      <c r="AD333" s="211"/>
      <c r="AE333" s="211"/>
      <c r="AF333" s="211"/>
      <c r="AG333" s="211" t="s">
        <v>147</v>
      </c>
      <c r="AH333" s="211">
        <v>0</v>
      </c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1"/>
      <c r="AT333" s="211"/>
      <c r="AU333" s="211"/>
      <c r="AV333" s="211"/>
      <c r="AW333" s="211"/>
      <c r="AX333" s="211"/>
      <c r="AY333" s="211"/>
      <c r="AZ333" s="211"/>
      <c r="BA333" s="211"/>
      <c r="BB333" s="211"/>
      <c r="BC333" s="211"/>
      <c r="BD333" s="211"/>
      <c r="BE333" s="211"/>
      <c r="BF333" s="211"/>
      <c r="BG333" s="211"/>
      <c r="BH333" s="211"/>
    </row>
    <row r="334" spans="1:60" outlineLevel="2" x14ac:dyDescent="0.2">
      <c r="A334" s="218"/>
      <c r="B334" s="219"/>
      <c r="C334" s="244"/>
      <c r="D334" s="239"/>
      <c r="E334" s="239"/>
      <c r="F334" s="239"/>
      <c r="G334" s="239"/>
      <c r="H334" s="221"/>
      <c r="I334" s="221"/>
      <c r="J334" s="221"/>
      <c r="K334" s="221"/>
      <c r="L334" s="221"/>
      <c r="M334" s="221"/>
      <c r="N334" s="220"/>
      <c r="O334" s="220"/>
      <c r="P334" s="220"/>
      <c r="Q334" s="220"/>
      <c r="R334" s="221"/>
      <c r="S334" s="221"/>
      <c r="T334" s="221"/>
      <c r="U334" s="221"/>
      <c r="V334" s="221"/>
      <c r="W334" s="221"/>
      <c r="X334" s="221"/>
      <c r="Y334" s="221"/>
      <c r="Z334" s="211"/>
      <c r="AA334" s="211"/>
      <c r="AB334" s="211"/>
      <c r="AC334" s="211"/>
      <c r="AD334" s="211"/>
      <c r="AE334" s="211"/>
      <c r="AF334" s="211"/>
      <c r="AG334" s="211" t="s">
        <v>150</v>
      </c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1"/>
      <c r="AT334" s="211"/>
      <c r="AU334" s="211"/>
      <c r="AV334" s="211"/>
      <c r="AW334" s="211"/>
      <c r="AX334" s="211"/>
      <c r="AY334" s="211"/>
      <c r="AZ334" s="211"/>
      <c r="BA334" s="211"/>
      <c r="BB334" s="211"/>
      <c r="BC334" s="211"/>
      <c r="BD334" s="211"/>
      <c r="BE334" s="211"/>
      <c r="BF334" s="211"/>
      <c r="BG334" s="211"/>
      <c r="BH334" s="211"/>
    </row>
    <row r="335" spans="1:60" outlineLevel="1" x14ac:dyDescent="0.2">
      <c r="A335" s="232">
        <v>69</v>
      </c>
      <c r="B335" s="233" t="s">
        <v>481</v>
      </c>
      <c r="C335" s="242" t="s">
        <v>482</v>
      </c>
      <c r="D335" s="234" t="s">
        <v>186</v>
      </c>
      <c r="E335" s="235">
        <v>13.2</v>
      </c>
      <c r="F335" s="236"/>
      <c r="G335" s="237">
        <f>ROUND(E335*F335,2)</f>
        <v>0</v>
      </c>
      <c r="H335" s="236"/>
      <c r="I335" s="237">
        <f>ROUND(E335*H335,2)</f>
        <v>0</v>
      </c>
      <c r="J335" s="236"/>
      <c r="K335" s="237">
        <f>ROUND(E335*J335,2)</f>
        <v>0</v>
      </c>
      <c r="L335" s="237">
        <v>21</v>
      </c>
      <c r="M335" s="237">
        <f>G335*(1+L335/100)</f>
        <v>0</v>
      </c>
      <c r="N335" s="235">
        <v>0</v>
      </c>
      <c r="O335" s="235">
        <f>ROUND(E335*N335,2)</f>
        <v>0</v>
      </c>
      <c r="P335" s="235">
        <v>0</v>
      </c>
      <c r="Q335" s="235">
        <f>ROUND(E335*P335,2)</f>
        <v>0</v>
      </c>
      <c r="R335" s="237" t="s">
        <v>187</v>
      </c>
      <c r="S335" s="237" t="s">
        <v>141</v>
      </c>
      <c r="T335" s="238" t="s">
        <v>141</v>
      </c>
      <c r="U335" s="221">
        <v>0.08</v>
      </c>
      <c r="V335" s="221">
        <f>ROUND(E335*U335,2)</f>
        <v>1.06</v>
      </c>
      <c r="W335" s="221"/>
      <c r="X335" s="221" t="s">
        <v>188</v>
      </c>
      <c r="Y335" s="221" t="s">
        <v>144</v>
      </c>
      <c r="Z335" s="211"/>
      <c r="AA335" s="211"/>
      <c r="AB335" s="211"/>
      <c r="AC335" s="211"/>
      <c r="AD335" s="211"/>
      <c r="AE335" s="211"/>
      <c r="AF335" s="211"/>
      <c r="AG335" s="211" t="s">
        <v>189</v>
      </c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11"/>
      <c r="AT335" s="211"/>
      <c r="AU335" s="211"/>
      <c r="AV335" s="211"/>
      <c r="AW335" s="211"/>
      <c r="AX335" s="211"/>
      <c r="AY335" s="211"/>
      <c r="AZ335" s="211"/>
      <c r="BA335" s="211"/>
      <c r="BB335" s="211"/>
      <c r="BC335" s="211"/>
      <c r="BD335" s="211"/>
      <c r="BE335" s="211"/>
      <c r="BF335" s="211"/>
      <c r="BG335" s="211"/>
      <c r="BH335" s="211"/>
    </row>
    <row r="336" spans="1:60" ht="22.5" outlineLevel="2" x14ac:dyDescent="0.2">
      <c r="A336" s="218"/>
      <c r="B336" s="219"/>
      <c r="C336" s="251" t="s">
        <v>469</v>
      </c>
      <c r="D336" s="249"/>
      <c r="E336" s="249"/>
      <c r="F336" s="249"/>
      <c r="G336" s="249"/>
      <c r="H336" s="221"/>
      <c r="I336" s="221"/>
      <c r="J336" s="221"/>
      <c r="K336" s="221"/>
      <c r="L336" s="221"/>
      <c r="M336" s="221"/>
      <c r="N336" s="220"/>
      <c r="O336" s="220"/>
      <c r="P336" s="220"/>
      <c r="Q336" s="220"/>
      <c r="R336" s="221"/>
      <c r="S336" s="221"/>
      <c r="T336" s="221"/>
      <c r="U336" s="221"/>
      <c r="V336" s="221"/>
      <c r="W336" s="221"/>
      <c r="X336" s="221"/>
      <c r="Y336" s="221"/>
      <c r="Z336" s="211"/>
      <c r="AA336" s="211"/>
      <c r="AB336" s="211"/>
      <c r="AC336" s="211"/>
      <c r="AD336" s="211"/>
      <c r="AE336" s="211"/>
      <c r="AF336" s="211"/>
      <c r="AG336" s="211" t="s">
        <v>191</v>
      </c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50" t="str">
        <f>C336</f>
        <v>s provedením lože z kameniva drceného, s vyplněním spár, s dvojitým hutněním a se smetením přebytečného materiálu na krajnici. S dodáním hmot pro lože a výplň spár.</v>
      </c>
      <c r="BB336" s="211"/>
      <c r="BC336" s="211"/>
      <c r="BD336" s="211"/>
      <c r="BE336" s="211"/>
      <c r="BF336" s="211"/>
      <c r="BG336" s="211"/>
      <c r="BH336" s="211"/>
    </row>
    <row r="337" spans="1:60" outlineLevel="2" x14ac:dyDescent="0.2">
      <c r="A337" s="218"/>
      <c r="B337" s="219"/>
      <c r="C337" s="243" t="s">
        <v>483</v>
      </c>
      <c r="D337" s="222"/>
      <c r="E337" s="223">
        <v>13.2</v>
      </c>
      <c r="F337" s="221"/>
      <c r="G337" s="221"/>
      <c r="H337" s="221"/>
      <c r="I337" s="221"/>
      <c r="J337" s="221"/>
      <c r="K337" s="221"/>
      <c r="L337" s="221"/>
      <c r="M337" s="221"/>
      <c r="N337" s="220"/>
      <c r="O337" s="220"/>
      <c r="P337" s="220"/>
      <c r="Q337" s="220"/>
      <c r="R337" s="221"/>
      <c r="S337" s="221"/>
      <c r="T337" s="221"/>
      <c r="U337" s="221"/>
      <c r="V337" s="221"/>
      <c r="W337" s="221"/>
      <c r="X337" s="221"/>
      <c r="Y337" s="221"/>
      <c r="Z337" s="211"/>
      <c r="AA337" s="211"/>
      <c r="AB337" s="211"/>
      <c r="AC337" s="211"/>
      <c r="AD337" s="211"/>
      <c r="AE337" s="211"/>
      <c r="AF337" s="211"/>
      <c r="AG337" s="211" t="s">
        <v>147</v>
      </c>
      <c r="AH337" s="211">
        <v>0</v>
      </c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</row>
    <row r="338" spans="1:60" outlineLevel="2" x14ac:dyDescent="0.2">
      <c r="A338" s="218"/>
      <c r="B338" s="219"/>
      <c r="C338" s="244"/>
      <c r="D338" s="239"/>
      <c r="E338" s="239"/>
      <c r="F338" s="239"/>
      <c r="G338" s="239"/>
      <c r="H338" s="221"/>
      <c r="I338" s="221"/>
      <c r="J338" s="221"/>
      <c r="K338" s="221"/>
      <c r="L338" s="221"/>
      <c r="M338" s="221"/>
      <c r="N338" s="220"/>
      <c r="O338" s="220"/>
      <c r="P338" s="220"/>
      <c r="Q338" s="220"/>
      <c r="R338" s="221"/>
      <c r="S338" s="221"/>
      <c r="T338" s="221"/>
      <c r="U338" s="221"/>
      <c r="V338" s="221"/>
      <c r="W338" s="221"/>
      <c r="X338" s="221"/>
      <c r="Y338" s="221"/>
      <c r="Z338" s="211"/>
      <c r="AA338" s="211"/>
      <c r="AB338" s="211"/>
      <c r="AC338" s="211"/>
      <c r="AD338" s="211"/>
      <c r="AE338" s="211"/>
      <c r="AF338" s="211"/>
      <c r="AG338" s="211" t="s">
        <v>150</v>
      </c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</row>
    <row r="339" spans="1:60" outlineLevel="1" x14ac:dyDescent="0.2">
      <c r="A339" s="232">
        <v>70</v>
      </c>
      <c r="B339" s="233" t="s">
        <v>484</v>
      </c>
      <c r="C339" s="242" t="s">
        <v>485</v>
      </c>
      <c r="D339" s="234" t="s">
        <v>249</v>
      </c>
      <c r="E339" s="235">
        <v>167.5</v>
      </c>
      <c r="F339" s="236"/>
      <c r="G339" s="237">
        <f>ROUND(E339*F339,2)</f>
        <v>0</v>
      </c>
      <c r="H339" s="236"/>
      <c r="I339" s="237">
        <f>ROUND(E339*H339,2)</f>
        <v>0</v>
      </c>
      <c r="J339" s="236"/>
      <c r="K339" s="237">
        <f>ROUND(E339*J339,2)</f>
        <v>0</v>
      </c>
      <c r="L339" s="237">
        <v>21</v>
      </c>
      <c r="M339" s="237">
        <f>G339*(1+L339/100)</f>
        <v>0</v>
      </c>
      <c r="N339" s="235">
        <v>3.3E-4</v>
      </c>
      <c r="O339" s="235">
        <f>ROUND(E339*N339,2)</f>
        <v>0.06</v>
      </c>
      <c r="P339" s="235">
        <v>0</v>
      </c>
      <c r="Q339" s="235">
        <f>ROUND(E339*P339,2)</f>
        <v>0</v>
      </c>
      <c r="R339" s="237" t="s">
        <v>187</v>
      </c>
      <c r="S339" s="237" t="s">
        <v>141</v>
      </c>
      <c r="T339" s="238" t="s">
        <v>141</v>
      </c>
      <c r="U339" s="221">
        <v>0.41</v>
      </c>
      <c r="V339" s="221">
        <f>ROUND(E339*U339,2)</f>
        <v>68.680000000000007</v>
      </c>
      <c r="W339" s="221"/>
      <c r="X339" s="221" t="s">
        <v>188</v>
      </c>
      <c r="Y339" s="221" t="s">
        <v>144</v>
      </c>
      <c r="Z339" s="211"/>
      <c r="AA339" s="211"/>
      <c r="AB339" s="211"/>
      <c r="AC339" s="211"/>
      <c r="AD339" s="211"/>
      <c r="AE339" s="211"/>
      <c r="AF339" s="211"/>
      <c r="AG339" s="211" t="s">
        <v>189</v>
      </c>
      <c r="AH339" s="211"/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1"/>
      <c r="AT339" s="211"/>
      <c r="AU339" s="211"/>
      <c r="AV339" s="211"/>
      <c r="AW339" s="211"/>
      <c r="AX339" s="211"/>
      <c r="AY339" s="211"/>
      <c r="AZ339" s="211"/>
      <c r="BA339" s="211"/>
      <c r="BB339" s="211"/>
      <c r="BC339" s="211"/>
      <c r="BD339" s="211"/>
      <c r="BE339" s="211"/>
      <c r="BF339" s="211"/>
      <c r="BG339" s="211"/>
      <c r="BH339" s="211"/>
    </row>
    <row r="340" spans="1:60" outlineLevel="2" x14ac:dyDescent="0.2">
      <c r="A340" s="218"/>
      <c r="B340" s="219"/>
      <c r="C340" s="243" t="s">
        <v>486</v>
      </c>
      <c r="D340" s="222"/>
      <c r="E340" s="223">
        <v>167.5</v>
      </c>
      <c r="F340" s="221"/>
      <c r="G340" s="221"/>
      <c r="H340" s="221"/>
      <c r="I340" s="221"/>
      <c r="J340" s="221"/>
      <c r="K340" s="221"/>
      <c r="L340" s="221"/>
      <c r="M340" s="221"/>
      <c r="N340" s="220"/>
      <c r="O340" s="220"/>
      <c r="P340" s="220"/>
      <c r="Q340" s="220"/>
      <c r="R340" s="221"/>
      <c r="S340" s="221"/>
      <c r="T340" s="221"/>
      <c r="U340" s="221"/>
      <c r="V340" s="221"/>
      <c r="W340" s="221"/>
      <c r="X340" s="221"/>
      <c r="Y340" s="221"/>
      <c r="Z340" s="211"/>
      <c r="AA340" s="211"/>
      <c r="AB340" s="211"/>
      <c r="AC340" s="211"/>
      <c r="AD340" s="211"/>
      <c r="AE340" s="211"/>
      <c r="AF340" s="211"/>
      <c r="AG340" s="211" t="s">
        <v>147</v>
      </c>
      <c r="AH340" s="211">
        <v>0</v>
      </c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1"/>
      <c r="AT340" s="211"/>
      <c r="AU340" s="211"/>
      <c r="AV340" s="211"/>
      <c r="AW340" s="211"/>
      <c r="AX340" s="211"/>
      <c r="AY340" s="211"/>
      <c r="AZ340" s="211"/>
      <c r="BA340" s="211"/>
      <c r="BB340" s="211"/>
      <c r="BC340" s="211"/>
      <c r="BD340" s="211"/>
      <c r="BE340" s="211"/>
      <c r="BF340" s="211"/>
      <c r="BG340" s="211"/>
      <c r="BH340" s="211"/>
    </row>
    <row r="341" spans="1:60" outlineLevel="2" x14ac:dyDescent="0.2">
      <c r="A341" s="218"/>
      <c r="B341" s="219"/>
      <c r="C341" s="244"/>
      <c r="D341" s="239"/>
      <c r="E341" s="239"/>
      <c r="F341" s="239"/>
      <c r="G341" s="239"/>
      <c r="H341" s="221"/>
      <c r="I341" s="221"/>
      <c r="J341" s="221"/>
      <c r="K341" s="221"/>
      <c r="L341" s="221"/>
      <c r="M341" s="221"/>
      <c r="N341" s="220"/>
      <c r="O341" s="220"/>
      <c r="P341" s="220"/>
      <c r="Q341" s="220"/>
      <c r="R341" s="221"/>
      <c r="S341" s="221"/>
      <c r="T341" s="221"/>
      <c r="U341" s="221"/>
      <c r="V341" s="221"/>
      <c r="W341" s="221"/>
      <c r="X341" s="221"/>
      <c r="Y341" s="221"/>
      <c r="Z341" s="211"/>
      <c r="AA341" s="211"/>
      <c r="AB341" s="211"/>
      <c r="AC341" s="211"/>
      <c r="AD341" s="211"/>
      <c r="AE341" s="211"/>
      <c r="AF341" s="211"/>
      <c r="AG341" s="211" t="s">
        <v>150</v>
      </c>
      <c r="AH341" s="211"/>
      <c r="AI341" s="211"/>
      <c r="AJ341" s="211"/>
      <c r="AK341" s="211"/>
      <c r="AL341" s="211"/>
      <c r="AM341" s="211"/>
      <c r="AN341" s="211"/>
      <c r="AO341" s="211"/>
      <c r="AP341" s="211"/>
      <c r="AQ341" s="211"/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/>
      <c r="BD341" s="211"/>
      <c r="BE341" s="211"/>
      <c r="BF341" s="211"/>
      <c r="BG341" s="211"/>
      <c r="BH341" s="211"/>
    </row>
    <row r="342" spans="1:60" outlineLevel="1" x14ac:dyDescent="0.2">
      <c r="A342" s="232">
        <v>71</v>
      </c>
      <c r="B342" s="233" t="s">
        <v>487</v>
      </c>
      <c r="C342" s="242" t="s">
        <v>488</v>
      </c>
      <c r="D342" s="234" t="s">
        <v>249</v>
      </c>
      <c r="E342" s="235">
        <v>271.2</v>
      </c>
      <c r="F342" s="236"/>
      <c r="G342" s="237">
        <f>ROUND(E342*F342,2)</f>
        <v>0</v>
      </c>
      <c r="H342" s="236"/>
      <c r="I342" s="237">
        <f>ROUND(E342*H342,2)</f>
        <v>0</v>
      </c>
      <c r="J342" s="236"/>
      <c r="K342" s="237">
        <f>ROUND(E342*J342,2)</f>
        <v>0</v>
      </c>
      <c r="L342" s="237">
        <v>21</v>
      </c>
      <c r="M342" s="237">
        <f>G342*(1+L342/100)</f>
        <v>0</v>
      </c>
      <c r="N342" s="235">
        <v>3.6000000000000002E-4</v>
      </c>
      <c r="O342" s="235">
        <f>ROUND(E342*N342,2)</f>
        <v>0.1</v>
      </c>
      <c r="P342" s="235">
        <v>0</v>
      </c>
      <c r="Q342" s="235">
        <f>ROUND(E342*P342,2)</f>
        <v>0</v>
      </c>
      <c r="R342" s="237" t="s">
        <v>187</v>
      </c>
      <c r="S342" s="237" t="s">
        <v>141</v>
      </c>
      <c r="T342" s="238" t="s">
        <v>141</v>
      </c>
      <c r="U342" s="221">
        <v>0.43</v>
      </c>
      <c r="V342" s="221">
        <f>ROUND(E342*U342,2)</f>
        <v>116.62</v>
      </c>
      <c r="W342" s="221"/>
      <c r="X342" s="221" t="s">
        <v>188</v>
      </c>
      <c r="Y342" s="221" t="s">
        <v>144</v>
      </c>
      <c r="Z342" s="211"/>
      <c r="AA342" s="211"/>
      <c r="AB342" s="211"/>
      <c r="AC342" s="211"/>
      <c r="AD342" s="211"/>
      <c r="AE342" s="211"/>
      <c r="AF342" s="211"/>
      <c r="AG342" s="211" t="s">
        <v>189</v>
      </c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1"/>
      <c r="AT342" s="211"/>
      <c r="AU342" s="211"/>
      <c r="AV342" s="211"/>
      <c r="AW342" s="211"/>
      <c r="AX342" s="211"/>
      <c r="AY342" s="211"/>
      <c r="AZ342" s="211"/>
      <c r="BA342" s="211"/>
      <c r="BB342" s="211"/>
      <c r="BC342" s="211"/>
      <c r="BD342" s="211"/>
      <c r="BE342" s="211"/>
      <c r="BF342" s="211"/>
      <c r="BG342" s="211"/>
      <c r="BH342" s="211"/>
    </row>
    <row r="343" spans="1:60" outlineLevel="2" x14ac:dyDescent="0.2">
      <c r="A343" s="218"/>
      <c r="B343" s="219"/>
      <c r="C343" s="243" t="s">
        <v>489</v>
      </c>
      <c r="D343" s="222"/>
      <c r="E343" s="223">
        <v>271.2</v>
      </c>
      <c r="F343" s="221"/>
      <c r="G343" s="221"/>
      <c r="H343" s="221"/>
      <c r="I343" s="221"/>
      <c r="J343" s="221"/>
      <c r="K343" s="221"/>
      <c r="L343" s="221"/>
      <c r="M343" s="221"/>
      <c r="N343" s="220"/>
      <c r="O343" s="220"/>
      <c r="P343" s="220"/>
      <c r="Q343" s="220"/>
      <c r="R343" s="221"/>
      <c r="S343" s="221"/>
      <c r="T343" s="221"/>
      <c r="U343" s="221"/>
      <c r="V343" s="221"/>
      <c r="W343" s="221"/>
      <c r="X343" s="221"/>
      <c r="Y343" s="221"/>
      <c r="Z343" s="211"/>
      <c r="AA343" s="211"/>
      <c r="AB343" s="211"/>
      <c r="AC343" s="211"/>
      <c r="AD343" s="211"/>
      <c r="AE343" s="211"/>
      <c r="AF343" s="211"/>
      <c r="AG343" s="211" t="s">
        <v>147</v>
      </c>
      <c r="AH343" s="211">
        <v>0</v>
      </c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1"/>
      <c r="AT343" s="211"/>
      <c r="AU343" s="211"/>
      <c r="AV343" s="211"/>
      <c r="AW343" s="211"/>
      <c r="AX343" s="211"/>
      <c r="AY343" s="211"/>
      <c r="AZ343" s="211"/>
      <c r="BA343" s="211"/>
      <c r="BB343" s="211"/>
      <c r="BC343" s="211"/>
      <c r="BD343" s="211"/>
      <c r="BE343" s="211"/>
      <c r="BF343" s="211"/>
      <c r="BG343" s="211"/>
      <c r="BH343" s="211"/>
    </row>
    <row r="344" spans="1:60" outlineLevel="2" x14ac:dyDescent="0.2">
      <c r="A344" s="218"/>
      <c r="B344" s="219"/>
      <c r="C344" s="244"/>
      <c r="D344" s="239"/>
      <c r="E344" s="239"/>
      <c r="F344" s="239"/>
      <c r="G344" s="239"/>
      <c r="H344" s="221"/>
      <c r="I344" s="221"/>
      <c r="J344" s="221"/>
      <c r="K344" s="221"/>
      <c r="L344" s="221"/>
      <c r="M344" s="221"/>
      <c r="N344" s="220"/>
      <c r="O344" s="220"/>
      <c r="P344" s="220"/>
      <c r="Q344" s="220"/>
      <c r="R344" s="221"/>
      <c r="S344" s="221"/>
      <c r="T344" s="221"/>
      <c r="U344" s="221"/>
      <c r="V344" s="221"/>
      <c r="W344" s="221"/>
      <c r="X344" s="221"/>
      <c r="Y344" s="221"/>
      <c r="Z344" s="211"/>
      <c r="AA344" s="211"/>
      <c r="AB344" s="211"/>
      <c r="AC344" s="211"/>
      <c r="AD344" s="211"/>
      <c r="AE344" s="211"/>
      <c r="AF344" s="211"/>
      <c r="AG344" s="211" t="s">
        <v>150</v>
      </c>
      <c r="AH344" s="211"/>
      <c r="AI344" s="211"/>
      <c r="AJ344" s="211"/>
      <c r="AK344" s="211"/>
      <c r="AL344" s="211"/>
      <c r="AM344" s="211"/>
      <c r="AN344" s="211"/>
      <c r="AO344" s="211"/>
      <c r="AP344" s="211"/>
      <c r="AQ344" s="211"/>
      <c r="AR344" s="211"/>
      <c r="AS344" s="211"/>
      <c r="AT344" s="211"/>
      <c r="AU344" s="211"/>
      <c r="AV344" s="211"/>
      <c r="AW344" s="211"/>
      <c r="AX344" s="211"/>
      <c r="AY344" s="211"/>
      <c r="AZ344" s="211"/>
      <c r="BA344" s="211"/>
      <c r="BB344" s="211"/>
      <c r="BC344" s="211"/>
      <c r="BD344" s="211"/>
      <c r="BE344" s="211"/>
      <c r="BF344" s="211"/>
      <c r="BG344" s="211"/>
      <c r="BH344" s="211"/>
    </row>
    <row r="345" spans="1:60" ht="22.5" outlineLevel="1" x14ac:dyDescent="0.2">
      <c r="A345" s="232">
        <v>72</v>
      </c>
      <c r="B345" s="233" t="s">
        <v>490</v>
      </c>
      <c r="C345" s="242" t="s">
        <v>491</v>
      </c>
      <c r="D345" s="234" t="s">
        <v>186</v>
      </c>
      <c r="E345" s="235">
        <v>11.6</v>
      </c>
      <c r="F345" s="236"/>
      <c r="G345" s="237">
        <f>ROUND(E345*F345,2)</f>
        <v>0</v>
      </c>
      <c r="H345" s="236"/>
      <c r="I345" s="237">
        <f>ROUND(E345*H345,2)</f>
        <v>0</v>
      </c>
      <c r="J345" s="236"/>
      <c r="K345" s="237">
        <f>ROUND(E345*J345,2)</f>
        <v>0</v>
      </c>
      <c r="L345" s="237">
        <v>21</v>
      </c>
      <c r="M345" s="237">
        <f>G345*(1+L345/100)</f>
        <v>0</v>
      </c>
      <c r="N345" s="235">
        <v>7.1999999999999995E-2</v>
      </c>
      <c r="O345" s="235">
        <f>ROUND(E345*N345,2)</f>
        <v>0.84</v>
      </c>
      <c r="P345" s="235">
        <v>0</v>
      </c>
      <c r="Q345" s="235">
        <f>ROUND(E345*P345,2)</f>
        <v>0</v>
      </c>
      <c r="R345" s="237" t="s">
        <v>187</v>
      </c>
      <c r="S345" s="237" t="s">
        <v>141</v>
      </c>
      <c r="T345" s="238" t="s">
        <v>141</v>
      </c>
      <c r="U345" s="221">
        <v>0.38</v>
      </c>
      <c r="V345" s="221">
        <f>ROUND(E345*U345,2)</f>
        <v>4.41</v>
      </c>
      <c r="W345" s="221"/>
      <c r="X345" s="221" t="s">
        <v>188</v>
      </c>
      <c r="Y345" s="221" t="s">
        <v>144</v>
      </c>
      <c r="Z345" s="211"/>
      <c r="AA345" s="211"/>
      <c r="AB345" s="211"/>
      <c r="AC345" s="211"/>
      <c r="AD345" s="211"/>
      <c r="AE345" s="211"/>
      <c r="AF345" s="211"/>
      <c r="AG345" s="211" t="s">
        <v>189</v>
      </c>
      <c r="AH345" s="211"/>
      <c r="AI345" s="211"/>
      <c r="AJ345" s="211"/>
      <c r="AK345" s="211"/>
      <c r="AL345" s="211"/>
      <c r="AM345" s="211"/>
      <c r="AN345" s="211"/>
      <c r="AO345" s="211"/>
      <c r="AP345" s="211"/>
      <c r="AQ345" s="211"/>
      <c r="AR345" s="211"/>
      <c r="AS345" s="211"/>
      <c r="AT345" s="211"/>
      <c r="AU345" s="211"/>
      <c r="AV345" s="211"/>
      <c r="AW345" s="211"/>
      <c r="AX345" s="211"/>
      <c r="AY345" s="211"/>
      <c r="AZ345" s="211"/>
      <c r="BA345" s="211"/>
      <c r="BB345" s="211"/>
      <c r="BC345" s="211"/>
      <c r="BD345" s="211"/>
      <c r="BE345" s="211"/>
      <c r="BF345" s="211"/>
      <c r="BG345" s="211"/>
      <c r="BH345" s="211"/>
    </row>
    <row r="346" spans="1:60" ht="22.5" outlineLevel="2" x14ac:dyDescent="0.2">
      <c r="A346" s="218"/>
      <c r="B346" s="219"/>
      <c r="C346" s="251" t="s">
        <v>492</v>
      </c>
      <c r="D346" s="249"/>
      <c r="E346" s="249"/>
      <c r="F346" s="249"/>
      <c r="G346" s="249"/>
      <c r="H346" s="221"/>
      <c r="I346" s="221"/>
      <c r="J346" s="221"/>
      <c r="K346" s="221"/>
      <c r="L346" s="221"/>
      <c r="M346" s="221"/>
      <c r="N346" s="220"/>
      <c r="O346" s="220"/>
      <c r="P346" s="220"/>
      <c r="Q346" s="220"/>
      <c r="R346" s="221"/>
      <c r="S346" s="221"/>
      <c r="T346" s="221"/>
      <c r="U346" s="221"/>
      <c r="V346" s="221"/>
      <c r="W346" s="221"/>
      <c r="X346" s="221"/>
      <c r="Y346" s="221"/>
      <c r="Z346" s="211"/>
      <c r="AA346" s="211"/>
      <c r="AB346" s="211"/>
      <c r="AC346" s="211"/>
      <c r="AD346" s="211"/>
      <c r="AE346" s="211"/>
      <c r="AF346" s="211"/>
      <c r="AG346" s="211" t="s">
        <v>191</v>
      </c>
      <c r="AH346" s="211"/>
      <c r="AI346" s="211"/>
      <c r="AJ346" s="211"/>
      <c r="AK346" s="211"/>
      <c r="AL346" s="211"/>
      <c r="AM346" s="211"/>
      <c r="AN346" s="211"/>
      <c r="AO346" s="211"/>
      <c r="AP346" s="211"/>
      <c r="AQ346" s="211"/>
      <c r="AR346" s="211"/>
      <c r="AS346" s="211"/>
      <c r="AT346" s="211"/>
      <c r="AU346" s="211"/>
      <c r="AV346" s="211"/>
      <c r="AW346" s="211"/>
      <c r="AX346" s="211"/>
      <c r="AY346" s="211"/>
      <c r="AZ346" s="211"/>
      <c r="BA346" s="250" t="str">
        <f>C346</f>
        <v>komunikací pro pěší do velikosti dlaždic 0,25 m2 s provedením lože do tl. 30 mm, s vyplněním spár a se smetením přebytečného materiálu na vzdálenost do 3 m</v>
      </c>
      <c r="BB346" s="211"/>
      <c r="BC346" s="211"/>
      <c r="BD346" s="211"/>
      <c r="BE346" s="211"/>
      <c r="BF346" s="211"/>
      <c r="BG346" s="211"/>
      <c r="BH346" s="211"/>
    </row>
    <row r="347" spans="1:60" outlineLevel="2" x14ac:dyDescent="0.2">
      <c r="A347" s="218"/>
      <c r="B347" s="219"/>
      <c r="C347" s="243" t="s">
        <v>193</v>
      </c>
      <c r="D347" s="222"/>
      <c r="E347" s="223">
        <v>8.4600000000000009</v>
      </c>
      <c r="F347" s="221"/>
      <c r="G347" s="221"/>
      <c r="H347" s="221"/>
      <c r="I347" s="221"/>
      <c r="J347" s="221"/>
      <c r="K347" s="221"/>
      <c r="L347" s="221"/>
      <c r="M347" s="221"/>
      <c r="N347" s="220"/>
      <c r="O347" s="220"/>
      <c r="P347" s="220"/>
      <c r="Q347" s="220"/>
      <c r="R347" s="221"/>
      <c r="S347" s="221"/>
      <c r="T347" s="221"/>
      <c r="U347" s="221"/>
      <c r="V347" s="221"/>
      <c r="W347" s="221"/>
      <c r="X347" s="221"/>
      <c r="Y347" s="221"/>
      <c r="Z347" s="211"/>
      <c r="AA347" s="211"/>
      <c r="AB347" s="211"/>
      <c r="AC347" s="211"/>
      <c r="AD347" s="211"/>
      <c r="AE347" s="211"/>
      <c r="AF347" s="211"/>
      <c r="AG347" s="211" t="s">
        <v>147</v>
      </c>
      <c r="AH347" s="211">
        <v>0</v>
      </c>
      <c r="AI347" s="211"/>
      <c r="AJ347" s="211"/>
      <c r="AK347" s="211"/>
      <c r="AL347" s="211"/>
      <c r="AM347" s="211"/>
      <c r="AN347" s="211"/>
      <c r="AO347" s="211"/>
      <c r="AP347" s="211"/>
      <c r="AQ347" s="211"/>
      <c r="AR347" s="211"/>
      <c r="AS347" s="211"/>
      <c r="AT347" s="211"/>
      <c r="AU347" s="211"/>
      <c r="AV347" s="211"/>
      <c r="AW347" s="211"/>
      <c r="AX347" s="211"/>
      <c r="AY347" s="211"/>
      <c r="AZ347" s="211"/>
      <c r="BA347" s="211"/>
      <c r="BB347" s="211"/>
      <c r="BC347" s="211"/>
      <c r="BD347" s="211"/>
      <c r="BE347" s="211"/>
      <c r="BF347" s="211"/>
      <c r="BG347" s="211"/>
      <c r="BH347" s="211"/>
    </row>
    <row r="348" spans="1:60" outlineLevel="3" x14ac:dyDescent="0.2">
      <c r="A348" s="218"/>
      <c r="B348" s="219"/>
      <c r="C348" s="243" t="s">
        <v>195</v>
      </c>
      <c r="D348" s="222"/>
      <c r="E348" s="223">
        <v>1.38</v>
      </c>
      <c r="F348" s="221"/>
      <c r="G348" s="221"/>
      <c r="H348" s="221"/>
      <c r="I348" s="221"/>
      <c r="J348" s="221"/>
      <c r="K348" s="221"/>
      <c r="L348" s="221"/>
      <c r="M348" s="221"/>
      <c r="N348" s="220"/>
      <c r="O348" s="220"/>
      <c r="P348" s="220"/>
      <c r="Q348" s="220"/>
      <c r="R348" s="221"/>
      <c r="S348" s="221"/>
      <c r="T348" s="221"/>
      <c r="U348" s="221"/>
      <c r="V348" s="221"/>
      <c r="W348" s="221"/>
      <c r="X348" s="221"/>
      <c r="Y348" s="221"/>
      <c r="Z348" s="211"/>
      <c r="AA348" s="211"/>
      <c r="AB348" s="211"/>
      <c r="AC348" s="211"/>
      <c r="AD348" s="211"/>
      <c r="AE348" s="211"/>
      <c r="AF348" s="211"/>
      <c r="AG348" s="211" t="s">
        <v>147</v>
      </c>
      <c r="AH348" s="211">
        <v>0</v>
      </c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1"/>
      <c r="AT348" s="211"/>
      <c r="AU348" s="211"/>
      <c r="AV348" s="211"/>
      <c r="AW348" s="211"/>
      <c r="AX348" s="211"/>
      <c r="AY348" s="211"/>
      <c r="AZ348" s="211"/>
      <c r="BA348" s="211"/>
      <c r="BB348" s="211"/>
      <c r="BC348" s="211"/>
      <c r="BD348" s="211"/>
      <c r="BE348" s="211"/>
      <c r="BF348" s="211"/>
      <c r="BG348" s="211"/>
      <c r="BH348" s="211"/>
    </row>
    <row r="349" spans="1:60" outlineLevel="3" x14ac:dyDescent="0.2">
      <c r="A349" s="218"/>
      <c r="B349" s="219"/>
      <c r="C349" s="243" t="s">
        <v>197</v>
      </c>
      <c r="D349" s="222"/>
      <c r="E349" s="223">
        <v>0.72</v>
      </c>
      <c r="F349" s="221"/>
      <c r="G349" s="221"/>
      <c r="H349" s="221"/>
      <c r="I349" s="221"/>
      <c r="J349" s="221"/>
      <c r="K349" s="221"/>
      <c r="L349" s="221"/>
      <c r="M349" s="221"/>
      <c r="N349" s="220"/>
      <c r="O349" s="220"/>
      <c r="P349" s="220"/>
      <c r="Q349" s="220"/>
      <c r="R349" s="221"/>
      <c r="S349" s="221"/>
      <c r="T349" s="221"/>
      <c r="U349" s="221"/>
      <c r="V349" s="221"/>
      <c r="W349" s="221"/>
      <c r="X349" s="221"/>
      <c r="Y349" s="221"/>
      <c r="Z349" s="211"/>
      <c r="AA349" s="211"/>
      <c r="AB349" s="211"/>
      <c r="AC349" s="211"/>
      <c r="AD349" s="211"/>
      <c r="AE349" s="211"/>
      <c r="AF349" s="211"/>
      <c r="AG349" s="211" t="s">
        <v>147</v>
      </c>
      <c r="AH349" s="211">
        <v>0</v>
      </c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1"/>
      <c r="AT349" s="211"/>
      <c r="AU349" s="211"/>
      <c r="AV349" s="211"/>
      <c r="AW349" s="211"/>
      <c r="AX349" s="211"/>
      <c r="AY349" s="211"/>
      <c r="AZ349" s="211"/>
      <c r="BA349" s="211"/>
      <c r="BB349" s="211"/>
      <c r="BC349" s="211"/>
      <c r="BD349" s="211"/>
      <c r="BE349" s="211"/>
      <c r="BF349" s="211"/>
      <c r="BG349" s="211"/>
      <c r="BH349" s="211"/>
    </row>
    <row r="350" spans="1:60" outlineLevel="3" x14ac:dyDescent="0.2">
      <c r="A350" s="218"/>
      <c r="B350" s="219"/>
      <c r="C350" s="243" t="s">
        <v>198</v>
      </c>
      <c r="D350" s="222"/>
      <c r="E350" s="223">
        <v>0.6</v>
      </c>
      <c r="F350" s="221"/>
      <c r="G350" s="221"/>
      <c r="H350" s="221"/>
      <c r="I350" s="221"/>
      <c r="J350" s="221"/>
      <c r="K350" s="221"/>
      <c r="L350" s="221"/>
      <c r="M350" s="221"/>
      <c r="N350" s="220"/>
      <c r="O350" s="220"/>
      <c r="P350" s="220"/>
      <c r="Q350" s="220"/>
      <c r="R350" s="221"/>
      <c r="S350" s="221"/>
      <c r="T350" s="221"/>
      <c r="U350" s="221"/>
      <c r="V350" s="221"/>
      <c r="W350" s="221"/>
      <c r="X350" s="221"/>
      <c r="Y350" s="221"/>
      <c r="Z350" s="211"/>
      <c r="AA350" s="211"/>
      <c r="AB350" s="211"/>
      <c r="AC350" s="211"/>
      <c r="AD350" s="211"/>
      <c r="AE350" s="211"/>
      <c r="AF350" s="211"/>
      <c r="AG350" s="211" t="s">
        <v>147</v>
      </c>
      <c r="AH350" s="211">
        <v>0</v>
      </c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1"/>
      <c r="AT350" s="211"/>
      <c r="AU350" s="211"/>
      <c r="AV350" s="211"/>
      <c r="AW350" s="211"/>
      <c r="AX350" s="211"/>
      <c r="AY350" s="211"/>
      <c r="AZ350" s="211"/>
      <c r="BA350" s="211"/>
      <c r="BB350" s="211"/>
      <c r="BC350" s="211"/>
      <c r="BD350" s="211"/>
      <c r="BE350" s="211"/>
      <c r="BF350" s="211"/>
      <c r="BG350" s="211"/>
      <c r="BH350" s="211"/>
    </row>
    <row r="351" spans="1:60" outlineLevel="3" x14ac:dyDescent="0.2">
      <c r="A351" s="218"/>
      <c r="B351" s="219"/>
      <c r="C351" s="243" t="s">
        <v>199</v>
      </c>
      <c r="D351" s="222"/>
      <c r="E351" s="223">
        <v>0.44</v>
      </c>
      <c r="F351" s="221"/>
      <c r="G351" s="221"/>
      <c r="H351" s="221"/>
      <c r="I351" s="221"/>
      <c r="J351" s="221"/>
      <c r="K351" s="221"/>
      <c r="L351" s="221"/>
      <c r="M351" s="221"/>
      <c r="N351" s="220"/>
      <c r="O351" s="220"/>
      <c r="P351" s="220"/>
      <c r="Q351" s="220"/>
      <c r="R351" s="221"/>
      <c r="S351" s="221"/>
      <c r="T351" s="221"/>
      <c r="U351" s="221"/>
      <c r="V351" s="221"/>
      <c r="W351" s="221"/>
      <c r="X351" s="221"/>
      <c r="Y351" s="221"/>
      <c r="Z351" s="211"/>
      <c r="AA351" s="211"/>
      <c r="AB351" s="211"/>
      <c r="AC351" s="211"/>
      <c r="AD351" s="211"/>
      <c r="AE351" s="211"/>
      <c r="AF351" s="211"/>
      <c r="AG351" s="211" t="s">
        <v>147</v>
      </c>
      <c r="AH351" s="211">
        <v>0</v>
      </c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1"/>
      <c r="AT351" s="211"/>
      <c r="AU351" s="211"/>
      <c r="AV351" s="211"/>
      <c r="AW351" s="211"/>
      <c r="AX351" s="211"/>
      <c r="AY351" s="211"/>
      <c r="AZ351" s="211"/>
      <c r="BA351" s="211"/>
      <c r="BB351" s="211"/>
      <c r="BC351" s="211"/>
      <c r="BD351" s="211"/>
      <c r="BE351" s="211"/>
      <c r="BF351" s="211"/>
      <c r="BG351" s="211"/>
      <c r="BH351" s="211"/>
    </row>
    <row r="352" spans="1:60" outlineLevel="2" x14ac:dyDescent="0.2">
      <c r="A352" s="218"/>
      <c r="B352" s="219"/>
      <c r="C352" s="244"/>
      <c r="D352" s="239"/>
      <c r="E352" s="239"/>
      <c r="F352" s="239"/>
      <c r="G352" s="239"/>
      <c r="H352" s="221"/>
      <c r="I352" s="221"/>
      <c r="J352" s="221"/>
      <c r="K352" s="221"/>
      <c r="L352" s="221"/>
      <c r="M352" s="221"/>
      <c r="N352" s="220"/>
      <c r="O352" s="220"/>
      <c r="P352" s="220"/>
      <c r="Q352" s="220"/>
      <c r="R352" s="221"/>
      <c r="S352" s="221"/>
      <c r="T352" s="221"/>
      <c r="U352" s="221"/>
      <c r="V352" s="221"/>
      <c r="W352" s="221"/>
      <c r="X352" s="221"/>
      <c r="Y352" s="221"/>
      <c r="Z352" s="211"/>
      <c r="AA352" s="211"/>
      <c r="AB352" s="211"/>
      <c r="AC352" s="211"/>
      <c r="AD352" s="211"/>
      <c r="AE352" s="211"/>
      <c r="AF352" s="211"/>
      <c r="AG352" s="211" t="s">
        <v>150</v>
      </c>
      <c r="AH352" s="211"/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1"/>
      <c r="AT352" s="211"/>
      <c r="AU352" s="211"/>
      <c r="AV352" s="211"/>
      <c r="AW352" s="211"/>
      <c r="AX352" s="211"/>
      <c r="AY352" s="211"/>
      <c r="AZ352" s="211"/>
      <c r="BA352" s="211"/>
      <c r="BB352" s="211"/>
      <c r="BC352" s="211"/>
      <c r="BD352" s="211"/>
      <c r="BE352" s="211"/>
      <c r="BF352" s="211"/>
      <c r="BG352" s="211"/>
      <c r="BH352" s="211"/>
    </row>
    <row r="353" spans="1:60" outlineLevel="1" x14ac:dyDescent="0.2">
      <c r="A353" s="232">
        <v>73</v>
      </c>
      <c r="B353" s="233" t="s">
        <v>493</v>
      </c>
      <c r="C353" s="242" t="s">
        <v>494</v>
      </c>
      <c r="D353" s="234" t="s">
        <v>249</v>
      </c>
      <c r="E353" s="235">
        <v>5.5</v>
      </c>
      <c r="F353" s="236"/>
      <c r="G353" s="237">
        <f>ROUND(E353*F353,2)</f>
        <v>0</v>
      </c>
      <c r="H353" s="236"/>
      <c r="I353" s="237">
        <f>ROUND(E353*H353,2)</f>
        <v>0</v>
      </c>
      <c r="J353" s="236"/>
      <c r="K353" s="237">
        <f>ROUND(E353*J353,2)</f>
        <v>0</v>
      </c>
      <c r="L353" s="237">
        <v>21</v>
      </c>
      <c r="M353" s="237">
        <f>G353*(1+L353/100)</f>
        <v>0</v>
      </c>
      <c r="N353" s="235">
        <v>2.2399999999999998E-3</v>
      </c>
      <c r="O353" s="235">
        <f>ROUND(E353*N353,2)</f>
        <v>0.01</v>
      </c>
      <c r="P353" s="235">
        <v>0</v>
      </c>
      <c r="Q353" s="235">
        <f>ROUND(E353*P353,2)</f>
        <v>0</v>
      </c>
      <c r="R353" s="237" t="s">
        <v>187</v>
      </c>
      <c r="S353" s="237" t="s">
        <v>141</v>
      </c>
      <c r="T353" s="238" t="s">
        <v>141</v>
      </c>
      <c r="U353" s="221">
        <v>0.13</v>
      </c>
      <c r="V353" s="221">
        <f>ROUND(E353*U353,2)</f>
        <v>0.72</v>
      </c>
      <c r="W353" s="221"/>
      <c r="X353" s="221" t="s">
        <v>188</v>
      </c>
      <c r="Y353" s="221" t="s">
        <v>144</v>
      </c>
      <c r="Z353" s="211"/>
      <c r="AA353" s="211"/>
      <c r="AB353" s="211"/>
      <c r="AC353" s="211"/>
      <c r="AD353" s="211"/>
      <c r="AE353" s="211"/>
      <c r="AF353" s="211"/>
      <c r="AG353" s="211" t="s">
        <v>189</v>
      </c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1"/>
      <c r="AT353" s="211"/>
      <c r="AU353" s="211"/>
      <c r="AV353" s="211"/>
      <c r="AW353" s="211"/>
      <c r="AX353" s="211"/>
      <c r="AY353" s="211"/>
      <c r="AZ353" s="211"/>
      <c r="BA353" s="211"/>
      <c r="BB353" s="211"/>
      <c r="BC353" s="211"/>
      <c r="BD353" s="211"/>
      <c r="BE353" s="211"/>
      <c r="BF353" s="211"/>
      <c r="BG353" s="211"/>
      <c r="BH353" s="211"/>
    </row>
    <row r="354" spans="1:60" outlineLevel="2" x14ac:dyDescent="0.2">
      <c r="A354" s="218"/>
      <c r="B354" s="219"/>
      <c r="C354" s="251" t="s">
        <v>495</v>
      </c>
      <c r="D354" s="249"/>
      <c r="E354" s="249"/>
      <c r="F354" s="249"/>
      <c r="G354" s="249"/>
      <c r="H354" s="221"/>
      <c r="I354" s="221"/>
      <c r="J354" s="221"/>
      <c r="K354" s="221"/>
      <c r="L354" s="221"/>
      <c r="M354" s="221"/>
      <c r="N354" s="220"/>
      <c r="O354" s="220"/>
      <c r="P354" s="220"/>
      <c r="Q354" s="220"/>
      <c r="R354" s="221"/>
      <c r="S354" s="221"/>
      <c r="T354" s="221"/>
      <c r="U354" s="221"/>
      <c r="V354" s="221"/>
      <c r="W354" s="221"/>
      <c r="X354" s="221"/>
      <c r="Y354" s="221"/>
      <c r="Z354" s="211"/>
      <c r="AA354" s="211"/>
      <c r="AB354" s="211"/>
      <c r="AC354" s="211"/>
      <c r="AD354" s="211"/>
      <c r="AE354" s="211"/>
      <c r="AF354" s="211"/>
      <c r="AG354" s="211" t="s">
        <v>191</v>
      </c>
      <c r="AH354" s="211"/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1"/>
      <c r="AT354" s="211"/>
      <c r="AU354" s="211"/>
      <c r="AV354" s="211"/>
      <c r="AW354" s="211"/>
      <c r="AX354" s="211"/>
      <c r="AY354" s="211"/>
      <c r="AZ354" s="211"/>
      <c r="BA354" s="211"/>
      <c r="BB354" s="211"/>
      <c r="BC354" s="211"/>
      <c r="BD354" s="211"/>
      <c r="BE354" s="211"/>
      <c r="BF354" s="211"/>
      <c r="BG354" s="211"/>
      <c r="BH354" s="211"/>
    </row>
    <row r="355" spans="1:60" outlineLevel="2" x14ac:dyDescent="0.2">
      <c r="A355" s="218"/>
      <c r="B355" s="219"/>
      <c r="C355" s="243" t="s">
        <v>496</v>
      </c>
      <c r="D355" s="222"/>
      <c r="E355" s="223">
        <v>5.5</v>
      </c>
      <c r="F355" s="221"/>
      <c r="G355" s="221"/>
      <c r="H355" s="221"/>
      <c r="I355" s="221"/>
      <c r="J355" s="221"/>
      <c r="K355" s="221"/>
      <c r="L355" s="221"/>
      <c r="M355" s="221"/>
      <c r="N355" s="220"/>
      <c r="O355" s="220"/>
      <c r="P355" s="220"/>
      <c r="Q355" s="220"/>
      <c r="R355" s="221"/>
      <c r="S355" s="221"/>
      <c r="T355" s="221"/>
      <c r="U355" s="221"/>
      <c r="V355" s="221"/>
      <c r="W355" s="221"/>
      <c r="X355" s="221"/>
      <c r="Y355" s="221"/>
      <c r="Z355" s="211"/>
      <c r="AA355" s="211"/>
      <c r="AB355" s="211"/>
      <c r="AC355" s="211"/>
      <c r="AD355" s="211"/>
      <c r="AE355" s="211"/>
      <c r="AF355" s="211"/>
      <c r="AG355" s="211" t="s">
        <v>147</v>
      </c>
      <c r="AH355" s="211">
        <v>0</v>
      </c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1"/>
      <c r="AT355" s="211"/>
      <c r="AU355" s="211"/>
      <c r="AV355" s="211"/>
      <c r="AW355" s="211"/>
      <c r="AX355" s="211"/>
      <c r="AY355" s="211"/>
      <c r="AZ355" s="211"/>
      <c r="BA355" s="211"/>
      <c r="BB355" s="211"/>
      <c r="BC355" s="211"/>
      <c r="BD355" s="211"/>
      <c r="BE355" s="211"/>
      <c r="BF355" s="211"/>
      <c r="BG355" s="211"/>
      <c r="BH355" s="211"/>
    </row>
    <row r="356" spans="1:60" outlineLevel="2" x14ac:dyDescent="0.2">
      <c r="A356" s="218"/>
      <c r="B356" s="219"/>
      <c r="C356" s="244"/>
      <c r="D356" s="239"/>
      <c r="E356" s="239"/>
      <c r="F356" s="239"/>
      <c r="G356" s="239"/>
      <c r="H356" s="221"/>
      <c r="I356" s="221"/>
      <c r="J356" s="221"/>
      <c r="K356" s="221"/>
      <c r="L356" s="221"/>
      <c r="M356" s="221"/>
      <c r="N356" s="220"/>
      <c r="O356" s="220"/>
      <c r="P356" s="220"/>
      <c r="Q356" s="220"/>
      <c r="R356" s="221"/>
      <c r="S356" s="221"/>
      <c r="T356" s="221"/>
      <c r="U356" s="221"/>
      <c r="V356" s="221"/>
      <c r="W356" s="221"/>
      <c r="X356" s="221"/>
      <c r="Y356" s="221"/>
      <c r="Z356" s="211"/>
      <c r="AA356" s="211"/>
      <c r="AB356" s="211"/>
      <c r="AC356" s="211"/>
      <c r="AD356" s="211"/>
      <c r="AE356" s="211"/>
      <c r="AF356" s="211"/>
      <c r="AG356" s="211" t="s">
        <v>150</v>
      </c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</row>
    <row r="357" spans="1:60" outlineLevel="1" x14ac:dyDescent="0.2">
      <c r="A357" s="232">
        <v>74</v>
      </c>
      <c r="B357" s="233" t="s">
        <v>497</v>
      </c>
      <c r="C357" s="242" t="s">
        <v>498</v>
      </c>
      <c r="D357" s="234" t="s">
        <v>186</v>
      </c>
      <c r="E357" s="235">
        <v>16.829999999999998</v>
      </c>
      <c r="F357" s="236"/>
      <c r="G357" s="237">
        <f>ROUND(E357*F357,2)</f>
        <v>0</v>
      </c>
      <c r="H357" s="236"/>
      <c r="I357" s="237">
        <f>ROUND(E357*H357,2)</f>
        <v>0</v>
      </c>
      <c r="J357" s="236"/>
      <c r="K357" s="237">
        <f>ROUND(E357*J357,2)</f>
        <v>0</v>
      </c>
      <c r="L357" s="237">
        <v>21</v>
      </c>
      <c r="M357" s="237">
        <f>G357*(1+L357/100)</f>
        <v>0</v>
      </c>
      <c r="N357" s="235">
        <v>0.2</v>
      </c>
      <c r="O357" s="235">
        <f>ROUND(E357*N357,2)</f>
        <v>3.37</v>
      </c>
      <c r="P357" s="235">
        <v>0</v>
      </c>
      <c r="Q357" s="235">
        <f>ROUND(E357*P357,2)</f>
        <v>0</v>
      </c>
      <c r="R357" s="237" t="s">
        <v>362</v>
      </c>
      <c r="S357" s="237" t="s">
        <v>141</v>
      </c>
      <c r="T357" s="238" t="s">
        <v>141</v>
      </c>
      <c r="U357" s="221">
        <v>0</v>
      </c>
      <c r="V357" s="221">
        <f>ROUND(E357*U357,2)</f>
        <v>0</v>
      </c>
      <c r="W357" s="221"/>
      <c r="X357" s="221" t="s">
        <v>363</v>
      </c>
      <c r="Y357" s="221" t="s">
        <v>144</v>
      </c>
      <c r="Z357" s="211"/>
      <c r="AA357" s="211"/>
      <c r="AB357" s="211"/>
      <c r="AC357" s="211"/>
      <c r="AD357" s="211"/>
      <c r="AE357" s="211"/>
      <c r="AF357" s="211"/>
      <c r="AG357" s="211" t="s">
        <v>364</v>
      </c>
      <c r="AH357" s="211"/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1"/>
      <c r="AT357" s="211"/>
      <c r="AU357" s="211"/>
      <c r="AV357" s="211"/>
      <c r="AW357" s="211"/>
      <c r="AX357" s="211"/>
      <c r="AY357" s="211"/>
      <c r="AZ357" s="211"/>
      <c r="BA357" s="211"/>
      <c r="BB357" s="211"/>
      <c r="BC357" s="211"/>
      <c r="BD357" s="211"/>
      <c r="BE357" s="211"/>
      <c r="BF357" s="211"/>
      <c r="BG357" s="211"/>
      <c r="BH357" s="211"/>
    </row>
    <row r="358" spans="1:60" outlineLevel="2" x14ac:dyDescent="0.2">
      <c r="A358" s="218"/>
      <c r="B358" s="219"/>
      <c r="C358" s="243" t="s">
        <v>499</v>
      </c>
      <c r="D358" s="222"/>
      <c r="E358" s="223">
        <v>16.829999999999998</v>
      </c>
      <c r="F358" s="221"/>
      <c r="G358" s="221"/>
      <c r="H358" s="221"/>
      <c r="I358" s="221"/>
      <c r="J358" s="221"/>
      <c r="K358" s="221"/>
      <c r="L358" s="221"/>
      <c r="M358" s="221"/>
      <c r="N358" s="220"/>
      <c r="O358" s="220"/>
      <c r="P358" s="220"/>
      <c r="Q358" s="220"/>
      <c r="R358" s="221"/>
      <c r="S358" s="221"/>
      <c r="T358" s="221"/>
      <c r="U358" s="221"/>
      <c r="V358" s="221"/>
      <c r="W358" s="221"/>
      <c r="X358" s="221"/>
      <c r="Y358" s="221"/>
      <c r="Z358" s="211"/>
      <c r="AA358" s="211"/>
      <c r="AB358" s="211"/>
      <c r="AC358" s="211"/>
      <c r="AD358" s="211"/>
      <c r="AE358" s="211"/>
      <c r="AF358" s="211"/>
      <c r="AG358" s="211" t="s">
        <v>147</v>
      </c>
      <c r="AH358" s="211">
        <v>0</v>
      </c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211"/>
      <c r="AX358" s="211"/>
      <c r="AY358" s="211"/>
      <c r="AZ358" s="211"/>
      <c r="BA358" s="211"/>
      <c r="BB358" s="211"/>
      <c r="BC358" s="211"/>
      <c r="BD358" s="211"/>
      <c r="BE358" s="211"/>
      <c r="BF358" s="211"/>
      <c r="BG358" s="211"/>
      <c r="BH358" s="211"/>
    </row>
    <row r="359" spans="1:60" outlineLevel="2" x14ac:dyDescent="0.2">
      <c r="A359" s="218"/>
      <c r="B359" s="219"/>
      <c r="C359" s="244"/>
      <c r="D359" s="239"/>
      <c r="E359" s="239"/>
      <c r="F359" s="239"/>
      <c r="G359" s="239"/>
      <c r="H359" s="221"/>
      <c r="I359" s="221"/>
      <c r="J359" s="221"/>
      <c r="K359" s="221"/>
      <c r="L359" s="221"/>
      <c r="M359" s="221"/>
      <c r="N359" s="220"/>
      <c r="O359" s="220"/>
      <c r="P359" s="220"/>
      <c r="Q359" s="220"/>
      <c r="R359" s="221"/>
      <c r="S359" s="221"/>
      <c r="T359" s="221"/>
      <c r="U359" s="221"/>
      <c r="V359" s="221"/>
      <c r="W359" s="221"/>
      <c r="X359" s="221"/>
      <c r="Y359" s="221"/>
      <c r="Z359" s="211"/>
      <c r="AA359" s="211"/>
      <c r="AB359" s="211"/>
      <c r="AC359" s="211"/>
      <c r="AD359" s="211"/>
      <c r="AE359" s="211"/>
      <c r="AF359" s="211"/>
      <c r="AG359" s="211" t="s">
        <v>150</v>
      </c>
      <c r="AH359" s="211"/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1"/>
      <c r="AT359" s="211"/>
      <c r="AU359" s="211"/>
      <c r="AV359" s="211"/>
      <c r="AW359" s="211"/>
      <c r="AX359" s="211"/>
      <c r="AY359" s="211"/>
      <c r="AZ359" s="211"/>
      <c r="BA359" s="211"/>
      <c r="BB359" s="211"/>
      <c r="BC359" s="211"/>
      <c r="BD359" s="211"/>
      <c r="BE359" s="211"/>
      <c r="BF359" s="211"/>
      <c r="BG359" s="211"/>
      <c r="BH359" s="211"/>
    </row>
    <row r="360" spans="1:60" ht="22.5" outlineLevel="1" x14ac:dyDescent="0.2">
      <c r="A360" s="232">
        <v>75</v>
      </c>
      <c r="B360" s="233" t="s">
        <v>500</v>
      </c>
      <c r="C360" s="242" t="s">
        <v>501</v>
      </c>
      <c r="D360" s="234" t="s">
        <v>186</v>
      </c>
      <c r="E360" s="235">
        <v>234.465</v>
      </c>
      <c r="F360" s="236"/>
      <c r="G360" s="237">
        <f>ROUND(E360*F360,2)</f>
        <v>0</v>
      </c>
      <c r="H360" s="236"/>
      <c r="I360" s="237">
        <f>ROUND(E360*H360,2)</f>
        <v>0</v>
      </c>
      <c r="J360" s="236"/>
      <c r="K360" s="237">
        <f>ROUND(E360*J360,2)</f>
        <v>0</v>
      </c>
      <c r="L360" s="237">
        <v>21</v>
      </c>
      <c r="M360" s="237">
        <f>G360*(1+L360/100)</f>
        <v>0</v>
      </c>
      <c r="N360" s="235">
        <v>0.129</v>
      </c>
      <c r="O360" s="235">
        <f>ROUND(E360*N360,2)</f>
        <v>30.25</v>
      </c>
      <c r="P360" s="235">
        <v>0</v>
      </c>
      <c r="Q360" s="235">
        <f>ROUND(E360*P360,2)</f>
        <v>0</v>
      </c>
      <c r="R360" s="237" t="s">
        <v>362</v>
      </c>
      <c r="S360" s="237" t="s">
        <v>141</v>
      </c>
      <c r="T360" s="238" t="s">
        <v>141</v>
      </c>
      <c r="U360" s="221">
        <v>0</v>
      </c>
      <c r="V360" s="221">
        <f>ROUND(E360*U360,2)</f>
        <v>0</v>
      </c>
      <c r="W360" s="221"/>
      <c r="X360" s="221" t="s">
        <v>363</v>
      </c>
      <c r="Y360" s="221" t="s">
        <v>144</v>
      </c>
      <c r="Z360" s="211"/>
      <c r="AA360" s="211"/>
      <c r="AB360" s="211"/>
      <c r="AC360" s="211"/>
      <c r="AD360" s="211"/>
      <c r="AE360" s="211"/>
      <c r="AF360" s="211"/>
      <c r="AG360" s="211" t="s">
        <v>364</v>
      </c>
      <c r="AH360" s="211"/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1"/>
      <c r="AT360" s="211"/>
      <c r="AU360" s="211"/>
      <c r="AV360" s="211"/>
      <c r="AW360" s="211"/>
      <c r="AX360" s="211"/>
      <c r="AY360" s="211"/>
      <c r="AZ360" s="211"/>
      <c r="BA360" s="211"/>
      <c r="BB360" s="211"/>
      <c r="BC360" s="211"/>
      <c r="BD360" s="211"/>
      <c r="BE360" s="211"/>
      <c r="BF360" s="211"/>
      <c r="BG360" s="211"/>
      <c r="BH360" s="211"/>
    </row>
    <row r="361" spans="1:60" outlineLevel="2" x14ac:dyDescent="0.2">
      <c r="A361" s="218"/>
      <c r="B361" s="219"/>
      <c r="C361" s="243" t="s">
        <v>502</v>
      </c>
      <c r="D361" s="222"/>
      <c r="E361" s="223">
        <v>234.465</v>
      </c>
      <c r="F361" s="221"/>
      <c r="G361" s="221"/>
      <c r="H361" s="221"/>
      <c r="I361" s="221"/>
      <c r="J361" s="221"/>
      <c r="K361" s="221"/>
      <c r="L361" s="221"/>
      <c r="M361" s="221"/>
      <c r="N361" s="220"/>
      <c r="O361" s="220"/>
      <c r="P361" s="220"/>
      <c r="Q361" s="220"/>
      <c r="R361" s="221"/>
      <c r="S361" s="221"/>
      <c r="T361" s="221"/>
      <c r="U361" s="221"/>
      <c r="V361" s="221"/>
      <c r="W361" s="221"/>
      <c r="X361" s="221"/>
      <c r="Y361" s="221"/>
      <c r="Z361" s="211"/>
      <c r="AA361" s="211"/>
      <c r="AB361" s="211"/>
      <c r="AC361" s="211"/>
      <c r="AD361" s="211"/>
      <c r="AE361" s="211"/>
      <c r="AF361" s="211"/>
      <c r="AG361" s="211" t="s">
        <v>147</v>
      </c>
      <c r="AH361" s="211">
        <v>0</v>
      </c>
      <c r="AI361" s="211"/>
      <c r="AJ361" s="211"/>
      <c r="AK361" s="211"/>
      <c r="AL361" s="211"/>
      <c r="AM361" s="211"/>
      <c r="AN361" s="211"/>
      <c r="AO361" s="211"/>
      <c r="AP361" s="211"/>
      <c r="AQ361" s="211"/>
      <c r="AR361" s="211"/>
      <c r="AS361" s="211"/>
      <c r="AT361" s="211"/>
      <c r="AU361" s="211"/>
      <c r="AV361" s="211"/>
      <c r="AW361" s="211"/>
      <c r="AX361" s="211"/>
      <c r="AY361" s="211"/>
      <c r="AZ361" s="211"/>
      <c r="BA361" s="211"/>
      <c r="BB361" s="211"/>
      <c r="BC361" s="211"/>
      <c r="BD361" s="211"/>
      <c r="BE361" s="211"/>
      <c r="BF361" s="211"/>
      <c r="BG361" s="211"/>
      <c r="BH361" s="211"/>
    </row>
    <row r="362" spans="1:60" outlineLevel="2" x14ac:dyDescent="0.2">
      <c r="A362" s="218"/>
      <c r="B362" s="219"/>
      <c r="C362" s="244"/>
      <c r="D362" s="239"/>
      <c r="E362" s="239"/>
      <c r="F362" s="239"/>
      <c r="G362" s="239"/>
      <c r="H362" s="221"/>
      <c r="I362" s="221"/>
      <c r="J362" s="221"/>
      <c r="K362" s="221"/>
      <c r="L362" s="221"/>
      <c r="M362" s="221"/>
      <c r="N362" s="220"/>
      <c r="O362" s="220"/>
      <c r="P362" s="220"/>
      <c r="Q362" s="220"/>
      <c r="R362" s="221"/>
      <c r="S362" s="221"/>
      <c r="T362" s="221"/>
      <c r="U362" s="221"/>
      <c r="V362" s="221"/>
      <c r="W362" s="221"/>
      <c r="X362" s="221"/>
      <c r="Y362" s="221"/>
      <c r="Z362" s="211"/>
      <c r="AA362" s="211"/>
      <c r="AB362" s="211"/>
      <c r="AC362" s="211"/>
      <c r="AD362" s="211"/>
      <c r="AE362" s="211"/>
      <c r="AF362" s="211"/>
      <c r="AG362" s="211" t="s">
        <v>150</v>
      </c>
      <c r="AH362" s="211"/>
      <c r="AI362" s="211"/>
      <c r="AJ362" s="211"/>
      <c r="AK362" s="211"/>
      <c r="AL362" s="211"/>
      <c r="AM362" s="211"/>
      <c r="AN362" s="211"/>
      <c r="AO362" s="211"/>
      <c r="AP362" s="211"/>
      <c r="AQ362" s="211"/>
      <c r="AR362" s="211"/>
      <c r="AS362" s="211"/>
      <c r="AT362" s="211"/>
      <c r="AU362" s="211"/>
      <c r="AV362" s="211"/>
      <c r="AW362" s="211"/>
      <c r="AX362" s="211"/>
      <c r="AY362" s="211"/>
      <c r="AZ362" s="211"/>
      <c r="BA362" s="211"/>
      <c r="BB362" s="211"/>
      <c r="BC362" s="211"/>
      <c r="BD362" s="211"/>
      <c r="BE362" s="211"/>
      <c r="BF362" s="211"/>
      <c r="BG362" s="211"/>
      <c r="BH362" s="211"/>
    </row>
    <row r="363" spans="1:60" ht="22.5" outlineLevel="1" x14ac:dyDescent="0.2">
      <c r="A363" s="232">
        <v>76</v>
      </c>
      <c r="B363" s="233" t="s">
        <v>503</v>
      </c>
      <c r="C363" s="242" t="s">
        <v>504</v>
      </c>
      <c r="D363" s="234" t="s">
        <v>186</v>
      </c>
      <c r="E363" s="235">
        <v>6.1950000000000003</v>
      </c>
      <c r="F363" s="236"/>
      <c r="G363" s="237">
        <f>ROUND(E363*F363,2)</f>
        <v>0</v>
      </c>
      <c r="H363" s="236"/>
      <c r="I363" s="237">
        <f>ROUND(E363*H363,2)</f>
        <v>0</v>
      </c>
      <c r="J363" s="236"/>
      <c r="K363" s="237">
        <f>ROUND(E363*J363,2)</f>
        <v>0</v>
      </c>
      <c r="L363" s="237">
        <v>21</v>
      </c>
      <c r="M363" s="237">
        <f>G363*(1+L363/100)</f>
        <v>0</v>
      </c>
      <c r="N363" s="235">
        <v>0.13150000000000001</v>
      </c>
      <c r="O363" s="235">
        <f>ROUND(E363*N363,2)</f>
        <v>0.81</v>
      </c>
      <c r="P363" s="235">
        <v>0</v>
      </c>
      <c r="Q363" s="235">
        <f>ROUND(E363*P363,2)</f>
        <v>0</v>
      </c>
      <c r="R363" s="237" t="s">
        <v>362</v>
      </c>
      <c r="S363" s="237" t="s">
        <v>141</v>
      </c>
      <c r="T363" s="238" t="s">
        <v>141</v>
      </c>
      <c r="U363" s="221">
        <v>0</v>
      </c>
      <c r="V363" s="221">
        <f>ROUND(E363*U363,2)</f>
        <v>0</v>
      </c>
      <c r="W363" s="221"/>
      <c r="X363" s="221" t="s">
        <v>363</v>
      </c>
      <c r="Y363" s="221" t="s">
        <v>144</v>
      </c>
      <c r="Z363" s="211"/>
      <c r="AA363" s="211"/>
      <c r="AB363" s="211"/>
      <c r="AC363" s="211"/>
      <c r="AD363" s="211"/>
      <c r="AE363" s="211"/>
      <c r="AF363" s="211"/>
      <c r="AG363" s="211" t="s">
        <v>364</v>
      </c>
      <c r="AH363" s="211"/>
      <c r="AI363" s="211"/>
      <c r="AJ363" s="211"/>
      <c r="AK363" s="211"/>
      <c r="AL363" s="211"/>
      <c r="AM363" s="211"/>
      <c r="AN363" s="211"/>
      <c r="AO363" s="211"/>
      <c r="AP363" s="211"/>
      <c r="AQ363" s="211"/>
      <c r="AR363" s="211"/>
      <c r="AS363" s="211"/>
      <c r="AT363" s="211"/>
      <c r="AU363" s="211"/>
      <c r="AV363" s="211"/>
      <c r="AW363" s="211"/>
      <c r="AX363" s="211"/>
      <c r="AY363" s="211"/>
      <c r="AZ363" s="211"/>
      <c r="BA363" s="211"/>
      <c r="BB363" s="211"/>
      <c r="BC363" s="211"/>
      <c r="BD363" s="211"/>
      <c r="BE363" s="211"/>
      <c r="BF363" s="211"/>
      <c r="BG363" s="211"/>
      <c r="BH363" s="211"/>
    </row>
    <row r="364" spans="1:60" outlineLevel="2" x14ac:dyDescent="0.2">
      <c r="A364" s="218"/>
      <c r="B364" s="219"/>
      <c r="C364" s="243" t="s">
        <v>505</v>
      </c>
      <c r="D364" s="222"/>
      <c r="E364" s="223">
        <v>6.1950000000000003</v>
      </c>
      <c r="F364" s="221"/>
      <c r="G364" s="221"/>
      <c r="H364" s="221"/>
      <c r="I364" s="221"/>
      <c r="J364" s="221"/>
      <c r="K364" s="221"/>
      <c r="L364" s="221"/>
      <c r="M364" s="221"/>
      <c r="N364" s="220"/>
      <c r="O364" s="220"/>
      <c r="P364" s="220"/>
      <c r="Q364" s="220"/>
      <c r="R364" s="221"/>
      <c r="S364" s="221"/>
      <c r="T364" s="221"/>
      <c r="U364" s="221"/>
      <c r="V364" s="221"/>
      <c r="W364" s="221"/>
      <c r="X364" s="221"/>
      <c r="Y364" s="221"/>
      <c r="Z364" s="211"/>
      <c r="AA364" s="211"/>
      <c r="AB364" s="211"/>
      <c r="AC364" s="211"/>
      <c r="AD364" s="211"/>
      <c r="AE364" s="211"/>
      <c r="AF364" s="211"/>
      <c r="AG364" s="211" t="s">
        <v>147</v>
      </c>
      <c r="AH364" s="211">
        <v>5</v>
      </c>
      <c r="AI364" s="211"/>
      <c r="AJ364" s="211"/>
      <c r="AK364" s="211"/>
      <c r="AL364" s="211"/>
      <c r="AM364" s="211"/>
      <c r="AN364" s="211"/>
      <c r="AO364" s="211"/>
      <c r="AP364" s="211"/>
      <c r="AQ364" s="211"/>
      <c r="AR364" s="211"/>
      <c r="AS364" s="211"/>
      <c r="AT364" s="211"/>
      <c r="AU364" s="211"/>
      <c r="AV364" s="211"/>
      <c r="AW364" s="211"/>
      <c r="AX364" s="211"/>
      <c r="AY364" s="211"/>
      <c r="AZ364" s="211"/>
      <c r="BA364" s="211"/>
      <c r="BB364" s="211"/>
      <c r="BC364" s="211"/>
      <c r="BD364" s="211"/>
      <c r="BE364" s="211"/>
      <c r="BF364" s="211"/>
      <c r="BG364" s="211"/>
      <c r="BH364" s="211"/>
    </row>
    <row r="365" spans="1:60" outlineLevel="2" x14ac:dyDescent="0.2">
      <c r="A365" s="218"/>
      <c r="B365" s="219"/>
      <c r="C365" s="244"/>
      <c r="D365" s="239"/>
      <c r="E365" s="239"/>
      <c r="F365" s="239"/>
      <c r="G365" s="239"/>
      <c r="H365" s="221"/>
      <c r="I365" s="221"/>
      <c r="J365" s="221"/>
      <c r="K365" s="221"/>
      <c r="L365" s="221"/>
      <c r="M365" s="221"/>
      <c r="N365" s="220"/>
      <c r="O365" s="220"/>
      <c r="P365" s="220"/>
      <c r="Q365" s="220"/>
      <c r="R365" s="221"/>
      <c r="S365" s="221"/>
      <c r="T365" s="221"/>
      <c r="U365" s="221"/>
      <c r="V365" s="221"/>
      <c r="W365" s="221"/>
      <c r="X365" s="221"/>
      <c r="Y365" s="221"/>
      <c r="Z365" s="211"/>
      <c r="AA365" s="211"/>
      <c r="AB365" s="211"/>
      <c r="AC365" s="211"/>
      <c r="AD365" s="211"/>
      <c r="AE365" s="211"/>
      <c r="AF365" s="211"/>
      <c r="AG365" s="211" t="s">
        <v>150</v>
      </c>
      <c r="AH365" s="211"/>
      <c r="AI365" s="211"/>
      <c r="AJ365" s="211"/>
      <c r="AK365" s="211"/>
      <c r="AL365" s="211"/>
      <c r="AM365" s="211"/>
      <c r="AN365" s="211"/>
      <c r="AO365" s="211"/>
      <c r="AP365" s="211"/>
      <c r="AQ365" s="211"/>
      <c r="AR365" s="211"/>
      <c r="AS365" s="211"/>
      <c r="AT365" s="211"/>
      <c r="AU365" s="211"/>
      <c r="AV365" s="211"/>
      <c r="AW365" s="211"/>
      <c r="AX365" s="211"/>
      <c r="AY365" s="211"/>
      <c r="AZ365" s="211"/>
      <c r="BA365" s="211"/>
      <c r="BB365" s="211"/>
      <c r="BC365" s="211"/>
      <c r="BD365" s="211"/>
      <c r="BE365" s="211"/>
      <c r="BF365" s="211"/>
      <c r="BG365" s="211"/>
      <c r="BH365" s="211"/>
    </row>
    <row r="366" spans="1:60" ht="22.5" outlineLevel="1" x14ac:dyDescent="0.2">
      <c r="A366" s="232">
        <v>77</v>
      </c>
      <c r="B366" s="233" t="s">
        <v>506</v>
      </c>
      <c r="C366" s="242" t="s">
        <v>507</v>
      </c>
      <c r="D366" s="234" t="s">
        <v>186</v>
      </c>
      <c r="E366" s="235">
        <v>13.86</v>
      </c>
      <c r="F366" s="236"/>
      <c r="G366" s="237">
        <f>ROUND(E366*F366,2)</f>
        <v>0</v>
      </c>
      <c r="H366" s="236"/>
      <c r="I366" s="237">
        <f>ROUND(E366*H366,2)</f>
        <v>0</v>
      </c>
      <c r="J366" s="236"/>
      <c r="K366" s="237">
        <f>ROUND(E366*J366,2)</f>
        <v>0</v>
      </c>
      <c r="L366" s="237">
        <v>21</v>
      </c>
      <c r="M366" s="237">
        <f>G366*(1+L366/100)</f>
        <v>0</v>
      </c>
      <c r="N366" s="235">
        <v>0.17824000000000001</v>
      </c>
      <c r="O366" s="235">
        <f>ROUND(E366*N366,2)</f>
        <v>2.4700000000000002</v>
      </c>
      <c r="P366" s="235">
        <v>0</v>
      </c>
      <c r="Q366" s="235">
        <f>ROUND(E366*P366,2)</f>
        <v>0</v>
      </c>
      <c r="R366" s="237" t="s">
        <v>362</v>
      </c>
      <c r="S366" s="237" t="s">
        <v>141</v>
      </c>
      <c r="T366" s="238" t="s">
        <v>141</v>
      </c>
      <c r="U366" s="221">
        <v>0</v>
      </c>
      <c r="V366" s="221">
        <f>ROUND(E366*U366,2)</f>
        <v>0</v>
      </c>
      <c r="W366" s="221"/>
      <c r="X366" s="221" t="s">
        <v>363</v>
      </c>
      <c r="Y366" s="221" t="s">
        <v>144</v>
      </c>
      <c r="Z366" s="211"/>
      <c r="AA366" s="211"/>
      <c r="AB366" s="211"/>
      <c r="AC366" s="211"/>
      <c r="AD366" s="211"/>
      <c r="AE366" s="211"/>
      <c r="AF366" s="211"/>
      <c r="AG366" s="211" t="s">
        <v>364</v>
      </c>
      <c r="AH366" s="211"/>
      <c r="AI366" s="211"/>
      <c r="AJ366" s="211"/>
      <c r="AK366" s="211"/>
      <c r="AL366" s="211"/>
      <c r="AM366" s="211"/>
      <c r="AN366" s="211"/>
      <c r="AO366" s="211"/>
      <c r="AP366" s="211"/>
      <c r="AQ366" s="211"/>
      <c r="AR366" s="211"/>
      <c r="AS366" s="211"/>
      <c r="AT366" s="211"/>
      <c r="AU366" s="211"/>
      <c r="AV366" s="211"/>
      <c r="AW366" s="211"/>
      <c r="AX366" s="211"/>
      <c r="AY366" s="211"/>
      <c r="AZ366" s="211"/>
      <c r="BA366" s="211"/>
      <c r="BB366" s="211"/>
      <c r="BC366" s="211"/>
      <c r="BD366" s="211"/>
      <c r="BE366" s="211"/>
      <c r="BF366" s="211"/>
      <c r="BG366" s="211"/>
      <c r="BH366" s="211"/>
    </row>
    <row r="367" spans="1:60" outlineLevel="2" x14ac:dyDescent="0.2">
      <c r="A367" s="218"/>
      <c r="B367" s="219"/>
      <c r="C367" s="243" t="s">
        <v>508</v>
      </c>
      <c r="D367" s="222"/>
      <c r="E367" s="223">
        <v>13.86</v>
      </c>
      <c r="F367" s="221"/>
      <c r="G367" s="221"/>
      <c r="H367" s="221"/>
      <c r="I367" s="221"/>
      <c r="J367" s="221"/>
      <c r="K367" s="221"/>
      <c r="L367" s="221"/>
      <c r="M367" s="221"/>
      <c r="N367" s="220"/>
      <c r="O367" s="220"/>
      <c r="P367" s="220"/>
      <c r="Q367" s="220"/>
      <c r="R367" s="221"/>
      <c r="S367" s="221"/>
      <c r="T367" s="221"/>
      <c r="U367" s="221"/>
      <c r="V367" s="221"/>
      <c r="W367" s="221"/>
      <c r="X367" s="221"/>
      <c r="Y367" s="221"/>
      <c r="Z367" s="211"/>
      <c r="AA367" s="211"/>
      <c r="AB367" s="211"/>
      <c r="AC367" s="211"/>
      <c r="AD367" s="211"/>
      <c r="AE367" s="211"/>
      <c r="AF367" s="211"/>
      <c r="AG367" s="211" t="s">
        <v>147</v>
      </c>
      <c r="AH367" s="211">
        <v>5</v>
      </c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1"/>
      <c r="AT367" s="211"/>
      <c r="AU367" s="211"/>
      <c r="AV367" s="211"/>
      <c r="AW367" s="211"/>
      <c r="AX367" s="211"/>
      <c r="AY367" s="211"/>
      <c r="AZ367" s="211"/>
      <c r="BA367" s="211"/>
      <c r="BB367" s="211"/>
      <c r="BC367" s="211"/>
      <c r="BD367" s="211"/>
      <c r="BE367" s="211"/>
      <c r="BF367" s="211"/>
      <c r="BG367" s="211"/>
      <c r="BH367" s="211"/>
    </row>
    <row r="368" spans="1:60" outlineLevel="2" x14ac:dyDescent="0.2">
      <c r="A368" s="218"/>
      <c r="B368" s="219"/>
      <c r="C368" s="244"/>
      <c r="D368" s="239"/>
      <c r="E368" s="239"/>
      <c r="F368" s="239"/>
      <c r="G368" s="239"/>
      <c r="H368" s="221"/>
      <c r="I368" s="221"/>
      <c r="J368" s="221"/>
      <c r="K368" s="221"/>
      <c r="L368" s="221"/>
      <c r="M368" s="221"/>
      <c r="N368" s="220"/>
      <c r="O368" s="220"/>
      <c r="P368" s="220"/>
      <c r="Q368" s="220"/>
      <c r="R368" s="221"/>
      <c r="S368" s="221"/>
      <c r="T368" s="221"/>
      <c r="U368" s="221"/>
      <c r="V368" s="221"/>
      <c r="W368" s="221"/>
      <c r="X368" s="221"/>
      <c r="Y368" s="221"/>
      <c r="Z368" s="211"/>
      <c r="AA368" s="211"/>
      <c r="AB368" s="211"/>
      <c r="AC368" s="211"/>
      <c r="AD368" s="211"/>
      <c r="AE368" s="211"/>
      <c r="AF368" s="211"/>
      <c r="AG368" s="211" t="s">
        <v>150</v>
      </c>
      <c r="AH368" s="211"/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1"/>
      <c r="AT368" s="211"/>
      <c r="AU368" s="211"/>
      <c r="AV368" s="211"/>
      <c r="AW368" s="211"/>
      <c r="AX368" s="211"/>
      <c r="AY368" s="211"/>
      <c r="AZ368" s="211"/>
      <c r="BA368" s="211"/>
      <c r="BB368" s="211"/>
      <c r="BC368" s="211"/>
      <c r="BD368" s="211"/>
      <c r="BE368" s="211"/>
      <c r="BF368" s="211"/>
      <c r="BG368" s="211"/>
      <c r="BH368" s="211"/>
    </row>
    <row r="369" spans="1:60" outlineLevel="1" x14ac:dyDescent="0.2">
      <c r="A369" s="232">
        <v>78</v>
      </c>
      <c r="B369" s="233" t="s">
        <v>509</v>
      </c>
      <c r="C369" s="242" t="s">
        <v>510</v>
      </c>
      <c r="D369" s="234" t="s">
        <v>186</v>
      </c>
      <c r="E369" s="235">
        <v>88.41</v>
      </c>
      <c r="F369" s="236"/>
      <c r="G369" s="237">
        <f>ROUND(E369*F369,2)</f>
        <v>0</v>
      </c>
      <c r="H369" s="236"/>
      <c r="I369" s="237">
        <f>ROUND(E369*H369,2)</f>
        <v>0</v>
      </c>
      <c r="J369" s="236"/>
      <c r="K369" s="237">
        <f>ROUND(E369*J369,2)</f>
        <v>0</v>
      </c>
      <c r="L369" s="237">
        <v>21</v>
      </c>
      <c r="M369" s="237">
        <f>G369*(1+L369/100)</f>
        <v>0</v>
      </c>
      <c r="N369" s="235">
        <v>0.17244999999999999</v>
      </c>
      <c r="O369" s="235">
        <f>ROUND(E369*N369,2)</f>
        <v>15.25</v>
      </c>
      <c r="P369" s="235">
        <v>0</v>
      </c>
      <c r="Q369" s="235">
        <f>ROUND(E369*P369,2)</f>
        <v>0</v>
      </c>
      <c r="R369" s="237" t="s">
        <v>362</v>
      </c>
      <c r="S369" s="237" t="s">
        <v>141</v>
      </c>
      <c r="T369" s="238" t="s">
        <v>141</v>
      </c>
      <c r="U369" s="221">
        <v>0</v>
      </c>
      <c r="V369" s="221">
        <f>ROUND(E369*U369,2)</f>
        <v>0</v>
      </c>
      <c r="W369" s="221"/>
      <c r="X369" s="221" t="s">
        <v>363</v>
      </c>
      <c r="Y369" s="221" t="s">
        <v>144</v>
      </c>
      <c r="Z369" s="211"/>
      <c r="AA369" s="211"/>
      <c r="AB369" s="211"/>
      <c r="AC369" s="211"/>
      <c r="AD369" s="211"/>
      <c r="AE369" s="211"/>
      <c r="AF369" s="211"/>
      <c r="AG369" s="211" t="s">
        <v>364</v>
      </c>
      <c r="AH369" s="211"/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1"/>
      <c r="AT369" s="211"/>
      <c r="AU369" s="211"/>
      <c r="AV369" s="211"/>
      <c r="AW369" s="211"/>
      <c r="AX369" s="211"/>
      <c r="AY369" s="211"/>
      <c r="AZ369" s="211"/>
      <c r="BA369" s="211"/>
      <c r="BB369" s="211"/>
      <c r="BC369" s="211"/>
      <c r="BD369" s="211"/>
      <c r="BE369" s="211"/>
      <c r="BF369" s="211"/>
      <c r="BG369" s="211"/>
      <c r="BH369" s="211"/>
    </row>
    <row r="370" spans="1:60" outlineLevel="2" x14ac:dyDescent="0.2">
      <c r="A370" s="218"/>
      <c r="B370" s="219"/>
      <c r="C370" s="243" t="s">
        <v>511</v>
      </c>
      <c r="D370" s="222"/>
      <c r="E370" s="223">
        <v>47.25</v>
      </c>
      <c r="F370" s="221"/>
      <c r="G370" s="221"/>
      <c r="H370" s="221"/>
      <c r="I370" s="221"/>
      <c r="J370" s="221"/>
      <c r="K370" s="221"/>
      <c r="L370" s="221"/>
      <c r="M370" s="221"/>
      <c r="N370" s="220"/>
      <c r="O370" s="220"/>
      <c r="P370" s="220"/>
      <c r="Q370" s="220"/>
      <c r="R370" s="221"/>
      <c r="S370" s="221"/>
      <c r="T370" s="221"/>
      <c r="U370" s="221"/>
      <c r="V370" s="221"/>
      <c r="W370" s="221"/>
      <c r="X370" s="221"/>
      <c r="Y370" s="221"/>
      <c r="Z370" s="211"/>
      <c r="AA370" s="211"/>
      <c r="AB370" s="211"/>
      <c r="AC370" s="211"/>
      <c r="AD370" s="211"/>
      <c r="AE370" s="211"/>
      <c r="AF370" s="211"/>
      <c r="AG370" s="211" t="s">
        <v>147</v>
      </c>
      <c r="AH370" s="211">
        <v>0</v>
      </c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</row>
    <row r="371" spans="1:60" outlineLevel="3" x14ac:dyDescent="0.2">
      <c r="A371" s="218"/>
      <c r="B371" s="219"/>
      <c r="C371" s="243" t="s">
        <v>512</v>
      </c>
      <c r="D371" s="222"/>
      <c r="E371" s="223">
        <v>41.16</v>
      </c>
      <c r="F371" s="221"/>
      <c r="G371" s="221"/>
      <c r="H371" s="221"/>
      <c r="I371" s="221"/>
      <c r="J371" s="221"/>
      <c r="K371" s="221"/>
      <c r="L371" s="221"/>
      <c r="M371" s="221"/>
      <c r="N371" s="220"/>
      <c r="O371" s="220"/>
      <c r="P371" s="220"/>
      <c r="Q371" s="220"/>
      <c r="R371" s="221"/>
      <c r="S371" s="221"/>
      <c r="T371" s="221"/>
      <c r="U371" s="221"/>
      <c r="V371" s="221"/>
      <c r="W371" s="221"/>
      <c r="X371" s="221"/>
      <c r="Y371" s="221"/>
      <c r="Z371" s="211"/>
      <c r="AA371" s="211"/>
      <c r="AB371" s="211"/>
      <c r="AC371" s="211"/>
      <c r="AD371" s="211"/>
      <c r="AE371" s="211"/>
      <c r="AF371" s="211"/>
      <c r="AG371" s="211" t="s">
        <v>147</v>
      </c>
      <c r="AH371" s="211">
        <v>0</v>
      </c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</row>
    <row r="372" spans="1:60" outlineLevel="2" x14ac:dyDescent="0.2">
      <c r="A372" s="218"/>
      <c r="B372" s="219"/>
      <c r="C372" s="244"/>
      <c r="D372" s="239"/>
      <c r="E372" s="239"/>
      <c r="F372" s="239"/>
      <c r="G372" s="239"/>
      <c r="H372" s="221"/>
      <c r="I372" s="221"/>
      <c r="J372" s="221"/>
      <c r="K372" s="221"/>
      <c r="L372" s="221"/>
      <c r="M372" s="221"/>
      <c r="N372" s="220"/>
      <c r="O372" s="220"/>
      <c r="P372" s="220"/>
      <c r="Q372" s="220"/>
      <c r="R372" s="221"/>
      <c r="S372" s="221"/>
      <c r="T372" s="221"/>
      <c r="U372" s="221"/>
      <c r="V372" s="221"/>
      <c r="W372" s="221"/>
      <c r="X372" s="221"/>
      <c r="Y372" s="221"/>
      <c r="Z372" s="211"/>
      <c r="AA372" s="211"/>
      <c r="AB372" s="211"/>
      <c r="AC372" s="211"/>
      <c r="AD372" s="211"/>
      <c r="AE372" s="211"/>
      <c r="AF372" s="211"/>
      <c r="AG372" s="211" t="s">
        <v>150</v>
      </c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</row>
    <row r="373" spans="1:60" outlineLevel="1" x14ac:dyDescent="0.2">
      <c r="A373" s="232">
        <v>79</v>
      </c>
      <c r="B373" s="233" t="s">
        <v>513</v>
      </c>
      <c r="C373" s="242" t="s">
        <v>514</v>
      </c>
      <c r="D373" s="234" t="s">
        <v>186</v>
      </c>
      <c r="E373" s="235">
        <v>6.1950000000000003</v>
      </c>
      <c r="F373" s="236"/>
      <c r="G373" s="237">
        <f>ROUND(E373*F373,2)</f>
        <v>0</v>
      </c>
      <c r="H373" s="236"/>
      <c r="I373" s="237">
        <f>ROUND(E373*H373,2)</f>
        <v>0</v>
      </c>
      <c r="J373" s="236"/>
      <c r="K373" s="237">
        <f>ROUND(E373*J373,2)</f>
        <v>0</v>
      </c>
      <c r="L373" s="237">
        <v>21</v>
      </c>
      <c r="M373" s="237">
        <f>G373*(1+L373/100)</f>
        <v>0</v>
      </c>
      <c r="N373" s="235">
        <v>0.13100000000000001</v>
      </c>
      <c r="O373" s="235">
        <f>ROUND(E373*N373,2)</f>
        <v>0.81</v>
      </c>
      <c r="P373" s="235">
        <v>0</v>
      </c>
      <c r="Q373" s="235">
        <f>ROUND(E373*P373,2)</f>
        <v>0</v>
      </c>
      <c r="R373" s="237" t="s">
        <v>362</v>
      </c>
      <c r="S373" s="237" t="s">
        <v>141</v>
      </c>
      <c r="T373" s="238" t="s">
        <v>141</v>
      </c>
      <c r="U373" s="221">
        <v>0</v>
      </c>
      <c r="V373" s="221">
        <f>ROUND(E373*U373,2)</f>
        <v>0</v>
      </c>
      <c r="W373" s="221"/>
      <c r="X373" s="221" t="s">
        <v>363</v>
      </c>
      <c r="Y373" s="221" t="s">
        <v>144</v>
      </c>
      <c r="Z373" s="211"/>
      <c r="AA373" s="211"/>
      <c r="AB373" s="211"/>
      <c r="AC373" s="211"/>
      <c r="AD373" s="211"/>
      <c r="AE373" s="211"/>
      <c r="AF373" s="211"/>
      <c r="AG373" s="211" t="s">
        <v>364</v>
      </c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</row>
    <row r="374" spans="1:60" outlineLevel="2" x14ac:dyDescent="0.2">
      <c r="A374" s="218"/>
      <c r="B374" s="219"/>
      <c r="C374" s="243" t="s">
        <v>515</v>
      </c>
      <c r="D374" s="222"/>
      <c r="E374" s="223">
        <v>6.1950000000000003</v>
      </c>
      <c r="F374" s="221"/>
      <c r="G374" s="221"/>
      <c r="H374" s="221"/>
      <c r="I374" s="221"/>
      <c r="J374" s="221"/>
      <c r="K374" s="221"/>
      <c r="L374" s="221"/>
      <c r="M374" s="221"/>
      <c r="N374" s="220"/>
      <c r="O374" s="220"/>
      <c r="P374" s="220"/>
      <c r="Q374" s="220"/>
      <c r="R374" s="221"/>
      <c r="S374" s="221"/>
      <c r="T374" s="221"/>
      <c r="U374" s="221"/>
      <c r="V374" s="221"/>
      <c r="W374" s="221"/>
      <c r="X374" s="221"/>
      <c r="Y374" s="221"/>
      <c r="Z374" s="211"/>
      <c r="AA374" s="211"/>
      <c r="AB374" s="211"/>
      <c r="AC374" s="211"/>
      <c r="AD374" s="211"/>
      <c r="AE374" s="211"/>
      <c r="AF374" s="211"/>
      <c r="AG374" s="211" t="s">
        <v>147</v>
      </c>
      <c r="AH374" s="211">
        <v>5</v>
      </c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</row>
    <row r="375" spans="1:60" outlineLevel="2" x14ac:dyDescent="0.2">
      <c r="A375" s="218"/>
      <c r="B375" s="219"/>
      <c r="C375" s="244"/>
      <c r="D375" s="239"/>
      <c r="E375" s="239"/>
      <c r="F375" s="239"/>
      <c r="G375" s="239"/>
      <c r="H375" s="221"/>
      <c r="I375" s="221"/>
      <c r="J375" s="221"/>
      <c r="K375" s="221"/>
      <c r="L375" s="221"/>
      <c r="M375" s="221"/>
      <c r="N375" s="220"/>
      <c r="O375" s="220"/>
      <c r="P375" s="220"/>
      <c r="Q375" s="220"/>
      <c r="R375" s="221"/>
      <c r="S375" s="221"/>
      <c r="T375" s="221"/>
      <c r="U375" s="221"/>
      <c r="V375" s="221"/>
      <c r="W375" s="221"/>
      <c r="X375" s="221"/>
      <c r="Y375" s="221"/>
      <c r="Z375" s="211"/>
      <c r="AA375" s="211"/>
      <c r="AB375" s="211"/>
      <c r="AC375" s="211"/>
      <c r="AD375" s="211"/>
      <c r="AE375" s="211"/>
      <c r="AF375" s="211"/>
      <c r="AG375" s="211" t="s">
        <v>150</v>
      </c>
      <c r="AH375" s="211"/>
      <c r="AI375" s="211"/>
      <c r="AJ375" s="211"/>
      <c r="AK375" s="211"/>
      <c r="AL375" s="211"/>
      <c r="AM375" s="211"/>
      <c r="AN375" s="211"/>
      <c r="AO375" s="211"/>
      <c r="AP375" s="211"/>
      <c r="AQ375" s="211"/>
      <c r="AR375" s="211"/>
      <c r="AS375" s="211"/>
      <c r="AT375" s="211"/>
      <c r="AU375" s="211"/>
      <c r="AV375" s="211"/>
      <c r="AW375" s="211"/>
      <c r="AX375" s="211"/>
      <c r="AY375" s="211"/>
      <c r="AZ375" s="211"/>
      <c r="BA375" s="211"/>
      <c r="BB375" s="211"/>
      <c r="BC375" s="211"/>
      <c r="BD375" s="211"/>
      <c r="BE375" s="211"/>
      <c r="BF375" s="211"/>
      <c r="BG375" s="211"/>
      <c r="BH375" s="211"/>
    </row>
    <row r="376" spans="1:60" outlineLevel="1" x14ac:dyDescent="0.2">
      <c r="A376" s="232">
        <v>80</v>
      </c>
      <c r="B376" s="233" t="s">
        <v>516</v>
      </c>
      <c r="C376" s="242" t="s">
        <v>517</v>
      </c>
      <c r="D376" s="234" t="s">
        <v>186</v>
      </c>
      <c r="E376" s="235">
        <v>13.86</v>
      </c>
      <c r="F376" s="236"/>
      <c r="G376" s="237">
        <f>ROUND(E376*F376,2)</f>
        <v>0</v>
      </c>
      <c r="H376" s="236"/>
      <c r="I376" s="237">
        <f>ROUND(E376*H376,2)</f>
        <v>0</v>
      </c>
      <c r="J376" s="236"/>
      <c r="K376" s="237">
        <f>ROUND(E376*J376,2)</f>
        <v>0</v>
      </c>
      <c r="L376" s="237">
        <v>21</v>
      </c>
      <c r="M376" s="237">
        <f>G376*(1+L376/100)</f>
        <v>0</v>
      </c>
      <c r="N376" s="235">
        <v>0.17499999999999999</v>
      </c>
      <c r="O376" s="235">
        <f>ROUND(E376*N376,2)</f>
        <v>2.4300000000000002</v>
      </c>
      <c r="P376" s="235">
        <v>0</v>
      </c>
      <c r="Q376" s="235">
        <f>ROUND(E376*P376,2)</f>
        <v>0</v>
      </c>
      <c r="R376" s="237" t="s">
        <v>362</v>
      </c>
      <c r="S376" s="237" t="s">
        <v>141</v>
      </c>
      <c r="T376" s="238" t="s">
        <v>141</v>
      </c>
      <c r="U376" s="221">
        <v>0</v>
      </c>
      <c r="V376" s="221">
        <f>ROUND(E376*U376,2)</f>
        <v>0</v>
      </c>
      <c r="W376" s="221"/>
      <c r="X376" s="221" t="s">
        <v>363</v>
      </c>
      <c r="Y376" s="221" t="s">
        <v>144</v>
      </c>
      <c r="Z376" s="211"/>
      <c r="AA376" s="211"/>
      <c r="AB376" s="211"/>
      <c r="AC376" s="211"/>
      <c r="AD376" s="211"/>
      <c r="AE376" s="211"/>
      <c r="AF376" s="211"/>
      <c r="AG376" s="211" t="s">
        <v>364</v>
      </c>
      <c r="AH376" s="211"/>
      <c r="AI376" s="211"/>
      <c r="AJ376" s="211"/>
      <c r="AK376" s="211"/>
      <c r="AL376" s="211"/>
      <c r="AM376" s="211"/>
      <c r="AN376" s="211"/>
      <c r="AO376" s="211"/>
      <c r="AP376" s="211"/>
      <c r="AQ376" s="211"/>
      <c r="AR376" s="211"/>
      <c r="AS376" s="211"/>
      <c r="AT376" s="211"/>
      <c r="AU376" s="211"/>
      <c r="AV376" s="211"/>
      <c r="AW376" s="211"/>
      <c r="AX376" s="211"/>
      <c r="AY376" s="211"/>
      <c r="AZ376" s="211"/>
      <c r="BA376" s="211"/>
      <c r="BB376" s="211"/>
      <c r="BC376" s="211"/>
      <c r="BD376" s="211"/>
      <c r="BE376" s="211"/>
      <c r="BF376" s="211"/>
      <c r="BG376" s="211"/>
      <c r="BH376" s="211"/>
    </row>
    <row r="377" spans="1:60" outlineLevel="2" x14ac:dyDescent="0.2">
      <c r="A377" s="218"/>
      <c r="B377" s="219"/>
      <c r="C377" s="243" t="s">
        <v>518</v>
      </c>
      <c r="D377" s="222"/>
      <c r="E377" s="223">
        <v>13.86</v>
      </c>
      <c r="F377" s="221"/>
      <c r="G377" s="221"/>
      <c r="H377" s="221"/>
      <c r="I377" s="221"/>
      <c r="J377" s="221"/>
      <c r="K377" s="221"/>
      <c r="L377" s="221"/>
      <c r="M377" s="221"/>
      <c r="N377" s="220"/>
      <c r="O377" s="220"/>
      <c r="P377" s="220"/>
      <c r="Q377" s="220"/>
      <c r="R377" s="221"/>
      <c r="S377" s="221"/>
      <c r="T377" s="221"/>
      <c r="U377" s="221"/>
      <c r="V377" s="221"/>
      <c r="W377" s="221"/>
      <c r="X377" s="221"/>
      <c r="Y377" s="221"/>
      <c r="Z377" s="211"/>
      <c r="AA377" s="211"/>
      <c r="AB377" s="211"/>
      <c r="AC377" s="211"/>
      <c r="AD377" s="211"/>
      <c r="AE377" s="211"/>
      <c r="AF377" s="211"/>
      <c r="AG377" s="211" t="s">
        <v>147</v>
      </c>
      <c r="AH377" s="211">
        <v>5</v>
      </c>
      <c r="AI377" s="211"/>
      <c r="AJ377" s="211"/>
      <c r="AK377" s="211"/>
      <c r="AL377" s="211"/>
      <c r="AM377" s="211"/>
      <c r="AN377" s="211"/>
      <c r="AO377" s="211"/>
      <c r="AP377" s="211"/>
      <c r="AQ377" s="211"/>
      <c r="AR377" s="211"/>
      <c r="AS377" s="211"/>
      <c r="AT377" s="211"/>
      <c r="AU377" s="211"/>
      <c r="AV377" s="211"/>
      <c r="AW377" s="211"/>
      <c r="AX377" s="211"/>
      <c r="AY377" s="211"/>
      <c r="AZ377" s="211"/>
      <c r="BA377" s="211"/>
      <c r="BB377" s="211"/>
      <c r="BC377" s="211"/>
      <c r="BD377" s="211"/>
      <c r="BE377" s="211"/>
      <c r="BF377" s="211"/>
      <c r="BG377" s="211"/>
      <c r="BH377" s="211"/>
    </row>
    <row r="378" spans="1:60" outlineLevel="2" x14ac:dyDescent="0.2">
      <c r="A378" s="218"/>
      <c r="B378" s="219"/>
      <c r="C378" s="244"/>
      <c r="D378" s="239"/>
      <c r="E378" s="239"/>
      <c r="F378" s="239"/>
      <c r="G378" s="239"/>
      <c r="H378" s="221"/>
      <c r="I378" s="221"/>
      <c r="J378" s="221"/>
      <c r="K378" s="221"/>
      <c r="L378" s="221"/>
      <c r="M378" s="221"/>
      <c r="N378" s="220"/>
      <c r="O378" s="220"/>
      <c r="P378" s="220"/>
      <c r="Q378" s="220"/>
      <c r="R378" s="221"/>
      <c r="S378" s="221"/>
      <c r="T378" s="221"/>
      <c r="U378" s="221"/>
      <c r="V378" s="221"/>
      <c r="W378" s="221"/>
      <c r="X378" s="221"/>
      <c r="Y378" s="221"/>
      <c r="Z378" s="211"/>
      <c r="AA378" s="211"/>
      <c r="AB378" s="211"/>
      <c r="AC378" s="211"/>
      <c r="AD378" s="211"/>
      <c r="AE378" s="211"/>
      <c r="AF378" s="211"/>
      <c r="AG378" s="211" t="s">
        <v>150</v>
      </c>
      <c r="AH378" s="211"/>
      <c r="AI378" s="211"/>
      <c r="AJ378" s="211"/>
      <c r="AK378" s="211"/>
      <c r="AL378" s="211"/>
      <c r="AM378" s="211"/>
      <c r="AN378" s="211"/>
      <c r="AO378" s="211"/>
      <c r="AP378" s="211"/>
      <c r="AQ378" s="211"/>
      <c r="AR378" s="211"/>
      <c r="AS378" s="211"/>
      <c r="AT378" s="211"/>
      <c r="AU378" s="211"/>
      <c r="AV378" s="211"/>
      <c r="AW378" s="211"/>
      <c r="AX378" s="211"/>
      <c r="AY378" s="211"/>
      <c r="AZ378" s="211"/>
      <c r="BA378" s="211"/>
      <c r="BB378" s="211"/>
      <c r="BC378" s="211"/>
      <c r="BD378" s="211"/>
      <c r="BE378" s="211"/>
      <c r="BF378" s="211"/>
      <c r="BG378" s="211"/>
      <c r="BH378" s="211"/>
    </row>
    <row r="379" spans="1:60" ht="22.5" outlineLevel="1" x14ac:dyDescent="0.2">
      <c r="A379" s="232">
        <v>81</v>
      </c>
      <c r="B379" s="233" t="s">
        <v>519</v>
      </c>
      <c r="C379" s="242" t="s">
        <v>520</v>
      </c>
      <c r="D379" s="234" t="s">
        <v>521</v>
      </c>
      <c r="E379" s="235">
        <v>1779.624</v>
      </c>
      <c r="F379" s="236"/>
      <c r="G379" s="237">
        <f>ROUND(E379*F379,2)</f>
        <v>0</v>
      </c>
      <c r="H379" s="236"/>
      <c r="I379" s="237">
        <f>ROUND(E379*H379,2)</f>
        <v>0</v>
      </c>
      <c r="J379" s="236"/>
      <c r="K379" s="237">
        <f>ROUND(E379*J379,2)</f>
        <v>0</v>
      </c>
      <c r="L379" s="237">
        <v>21</v>
      </c>
      <c r="M379" s="237">
        <f>G379*(1+L379/100)</f>
        <v>0</v>
      </c>
      <c r="N379" s="235">
        <v>8.9999999999999993E-3</v>
      </c>
      <c r="O379" s="235">
        <f>ROUND(E379*N379,2)</f>
        <v>16.02</v>
      </c>
      <c r="P379" s="235">
        <v>0</v>
      </c>
      <c r="Q379" s="235">
        <f>ROUND(E379*P379,2)</f>
        <v>0</v>
      </c>
      <c r="R379" s="237" t="s">
        <v>362</v>
      </c>
      <c r="S379" s="237" t="s">
        <v>141</v>
      </c>
      <c r="T379" s="238" t="s">
        <v>141</v>
      </c>
      <c r="U379" s="221">
        <v>0</v>
      </c>
      <c r="V379" s="221">
        <f>ROUND(E379*U379,2)</f>
        <v>0</v>
      </c>
      <c r="W379" s="221"/>
      <c r="X379" s="221" t="s">
        <v>363</v>
      </c>
      <c r="Y379" s="221" t="s">
        <v>144</v>
      </c>
      <c r="Z379" s="211"/>
      <c r="AA379" s="211"/>
      <c r="AB379" s="211"/>
      <c r="AC379" s="211"/>
      <c r="AD379" s="211"/>
      <c r="AE379" s="211"/>
      <c r="AF379" s="211"/>
      <c r="AG379" s="211" t="s">
        <v>364</v>
      </c>
      <c r="AH379" s="211"/>
      <c r="AI379" s="211"/>
      <c r="AJ379" s="211"/>
      <c r="AK379" s="211"/>
      <c r="AL379" s="211"/>
      <c r="AM379" s="211"/>
      <c r="AN379" s="211"/>
      <c r="AO379" s="211"/>
      <c r="AP379" s="211"/>
      <c r="AQ379" s="211"/>
      <c r="AR379" s="211"/>
      <c r="AS379" s="211"/>
      <c r="AT379" s="211"/>
      <c r="AU379" s="211"/>
      <c r="AV379" s="211"/>
      <c r="AW379" s="211"/>
      <c r="AX379" s="211"/>
      <c r="AY379" s="211"/>
      <c r="AZ379" s="211"/>
      <c r="BA379" s="211"/>
      <c r="BB379" s="211"/>
      <c r="BC379" s="211"/>
      <c r="BD379" s="211"/>
      <c r="BE379" s="211"/>
      <c r="BF379" s="211"/>
      <c r="BG379" s="211"/>
      <c r="BH379" s="211"/>
    </row>
    <row r="380" spans="1:60" outlineLevel="2" x14ac:dyDescent="0.2">
      <c r="A380" s="218"/>
      <c r="B380" s="219"/>
      <c r="C380" s="243" t="s">
        <v>522</v>
      </c>
      <c r="D380" s="222"/>
      <c r="E380" s="223">
        <v>1779.624</v>
      </c>
      <c r="F380" s="221"/>
      <c r="G380" s="221"/>
      <c r="H380" s="221"/>
      <c r="I380" s="221"/>
      <c r="J380" s="221"/>
      <c r="K380" s="221"/>
      <c r="L380" s="221"/>
      <c r="M380" s="221"/>
      <c r="N380" s="220"/>
      <c r="O380" s="220"/>
      <c r="P380" s="220"/>
      <c r="Q380" s="220"/>
      <c r="R380" s="221"/>
      <c r="S380" s="221"/>
      <c r="T380" s="221"/>
      <c r="U380" s="221"/>
      <c r="V380" s="221"/>
      <c r="W380" s="221"/>
      <c r="X380" s="221"/>
      <c r="Y380" s="221"/>
      <c r="Z380" s="211"/>
      <c r="AA380" s="211"/>
      <c r="AB380" s="211"/>
      <c r="AC380" s="211"/>
      <c r="AD380" s="211"/>
      <c r="AE380" s="211"/>
      <c r="AF380" s="211"/>
      <c r="AG380" s="211" t="s">
        <v>147</v>
      </c>
      <c r="AH380" s="211">
        <v>0</v>
      </c>
      <c r="AI380" s="211"/>
      <c r="AJ380" s="211"/>
      <c r="AK380" s="211"/>
      <c r="AL380" s="211"/>
      <c r="AM380" s="211"/>
      <c r="AN380" s="211"/>
      <c r="AO380" s="211"/>
      <c r="AP380" s="211"/>
      <c r="AQ380" s="211"/>
      <c r="AR380" s="211"/>
      <c r="AS380" s="211"/>
      <c r="AT380" s="211"/>
      <c r="AU380" s="211"/>
      <c r="AV380" s="211"/>
      <c r="AW380" s="211"/>
      <c r="AX380" s="211"/>
      <c r="AY380" s="211"/>
      <c r="AZ380" s="211"/>
      <c r="BA380" s="211"/>
      <c r="BB380" s="211"/>
      <c r="BC380" s="211"/>
      <c r="BD380" s="211"/>
      <c r="BE380" s="211"/>
      <c r="BF380" s="211"/>
      <c r="BG380" s="211"/>
      <c r="BH380" s="211"/>
    </row>
    <row r="381" spans="1:60" outlineLevel="2" x14ac:dyDescent="0.2">
      <c r="A381" s="218"/>
      <c r="B381" s="219"/>
      <c r="C381" s="244"/>
      <c r="D381" s="239"/>
      <c r="E381" s="239"/>
      <c r="F381" s="239"/>
      <c r="G381" s="239"/>
      <c r="H381" s="221"/>
      <c r="I381" s="221"/>
      <c r="J381" s="221"/>
      <c r="K381" s="221"/>
      <c r="L381" s="221"/>
      <c r="M381" s="221"/>
      <c r="N381" s="220"/>
      <c r="O381" s="220"/>
      <c r="P381" s="220"/>
      <c r="Q381" s="220"/>
      <c r="R381" s="221"/>
      <c r="S381" s="221"/>
      <c r="T381" s="221"/>
      <c r="U381" s="221"/>
      <c r="V381" s="221"/>
      <c r="W381" s="221"/>
      <c r="X381" s="221"/>
      <c r="Y381" s="221"/>
      <c r="Z381" s="211"/>
      <c r="AA381" s="211"/>
      <c r="AB381" s="211"/>
      <c r="AC381" s="211"/>
      <c r="AD381" s="211"/>
      <c r="AE381" s="211"/>
      <c r="AF381" s="211"/>
      <c r="AG381" s="211" t="s">
        <v>150</v>
      </c>
      <c r="AH381" s="211"/>
      <c r="AI381" s="211"/>
      <c r="AJ381" s="211"/>
      <c r="AK381" s="211"/>
      <c r="AL381" s="211"/>
      <c r="AM381" s="211"/>
      <c r="AN381" s="211"/>
      <c r="AO381" s="211"/>
      <c r="AP381" s="211"/>
      <c r="AQ381" s="211"/>
      <c r="AR381" s="211"/>
      <c r="AS381" s="211"/>
      <c r="AT381" s="211"/>
      <c r="AU381" s="211"/>
      <c r="AV381" s="211"/>
      <c r="AW381" s="211"/>
      <c r="AX381" s="211"/>
      <c r="AY381" s="211"/>
      <c r="AZ381" s="211"/>
      <c r="BA381" s="211"/>
      <c r="BB381" s="211"/>
      <c r="BC381" s="211"/>
      <c r="BD381" s="211"/>
      <c r="BE381" s="211"/>
      <c r="BF381" s="211"/>
      <c r="BG381" s="211"/>
      <c r="BH381" s="211"/>
    </row>
    <row r="382" spans="1:60" ht="22.5" outlineLevel="1" x14ac:dyDescent="0.2">
      <c r="A382" s="232">
        <v>82</v>
      </c>
      <c r="B382" s="233" t="s">
        <v>523</v>
      </c>
      <c r="C382" s="242" t="s">
        <v>520</v>
      </c>
      <c r="D382" s="234" t="s">
        <v>521</v>
      </c>
      <c r="E382" s="235">
        <v>4305.84</v>
      </c>
      <c r="F382" s="236"/>
      <c r="G382" s="237">
        <f>ROUND(E382*F382,2)</f>
        <v>0</v>
      </c>
      <c r="H382" s="236"/>
      <c r="I382" s="237">
        <f>ROUND(E382*H382,2)</f>
        <v>0</v>
      </c>
      <c r="J382" s="236"/>
      <c r="K382" s="237">
        <f>ROUND(E382*J382,2)</f>
        <v>0</v>
      </c>
      <c r="L382" s="237">
        <v>21</v>
      </c>
      <c r="M382" s="237">
        <f>G382*(1+L382/100)</f>
        <v>0</v>
      </c>
      <c r="N382" s="235">
        <v>8.9999999999999993E-3</v>
      </c>
      <c r="O382" s="235">
        <f>ROUND(E382*N382,2)</f>
        <v>38.75</v>
      </c>
      <c r="P382" s="235">
        <v>0</v>
      </c>
      <c r="Q382" s="235">
        <f>ROUND(E382*P382,2)</f>
        <v>0</v>
      </c>
      <c r="R382" s="237" t="s">
        <v>362</v>
      </c>
      <c r="S382" s="237" t="s">
        <v>141</v>
      </c>
      <c r="T382" s="238" t="s">
        <v>141</v>
      </c>
      <c r="U382" s="221">
        <v>0</v>
      </c>
      <c r="V382" s="221">
        <f>ROUND(E382*U382,2)</f>
        <v>0</v>
      </c>
      <c r="W382" s="221"/>
      <c r="X382" s="221" t="s">
        <v>363</v>
      </c>
      <c r="Y382" s="221" t="s">
        <v>144</v>
      </c>
      <c r="Z382" s="211"/>
      <c r="AA382" s="211"/>
      <c r="AB382" s="211"/>
      <c r="AC382" s="211"/>
      <c r="AD382" s="211"/>
      <c r="AE382" s="211"/>
      <c r="AF382" s="211"/>
      <c r="AG382" s="211" t="s">
        <v>364</v>
      </c>
      <c r="AH382" s="211"/>
      <c r="AI382" s="211"/>
      <c r="AJ382" s="211"/>
      <c r="AK382" s="211"/>
      <c r="AL382" s="211"/>
      <c r="AM382" s="211"/>
      <c r="AN382" s="211"/>
      <c r="AO382" s="211"/>
      <c r="AP382" s="211"/>
      <c r="AQ382" s="211"/>
      <c r="AR382" s="211"/>
      <c r="AS382" s="211"/>
      <c r="AT382" s="211"/>
      <c r="AU382" s="211"/>
      <c r="AV382" s="211"/>
      <c r="AW382" s="211"/>
      <c r="AX382" s="211"/>
      <c r="AY382" s="211"/>
      <c r="AZ382" s="211"/>
      <c r="BA382" s="211"/>
      <c r="BB382" s="211"/>
      <c r="BC382" s="211"/>
      <c r="BD382" s="211"/>
      <c r="BE382" s="211"/>
      <c r="BF382" s="211"/>
      <c r="BG382" s="211"/>
      <c r="BH382" s="211"/>
    </row>
    <row r="383" spans="1:60" outlineLevel="2" x14ac:dyDescent="0.2">
      <c r="A383" s="218"/>
      <c r="B383" s="219"/>
      <c r="C383" s="243" t="s">
        <v>524</v>
      </c>
      <c r="D383" s="222"/>
      <c r="E383" s="223">
        <v>4305.84</v>
      </c>
      <c r="F383" s="221"/>
      <c r="G383" s="221"/>
      <c r="H383" s="221"/>
      <c r="I383" s="221"/>
      <c r="J383" s="221"/>
      <c r="K383" s="221"/>
      <c r="L383" s="221"/>
      <c r="M383" s="221"/>
      <c r="N383" s="220"/>
      <c r="O383" s="220"/>
      <c r="P383" s="220"/>
      <c r="Q383" s="220"/>
      <c r="R383" s="221"/>
      <c r="S383" s="221"/>
      <c r="T383" s="221"/>
      <c r="U383" s="221"/>
      <c r="V383" s="221"/>
      <c r="W383" s="221"/>
      <c r="X383" s="221"/>
      <c r="Y383" s="221"/>
      <c r="Z383" s="211"/>
      <c r="AA383" s="211"/>
      <c r="AB383" s="211"/>
      <c r="AC383" s="211"/>
      <c r="AD383" s="211"/>
      <c r="AE383" s="211"/>
      <c r="AF383" s="211"/>
      <c r="AG383" s="211" t="s">
        <v>147</v>
      </c>
      <c r="AH383" s="211">
        <v>0</v>
      </c>
      <c r="AI383" s="211"/>
      <c r="AJ383" s="211"/>
      <c r="AK383" s="211"/>
      <c r="AL383" s="211"/>
      <c r="AM383" s="211"/>
      <c r="AN383" s="211"/>
      <c r="AO383" s="211"/>
      <c r="AP383" s="211"/>
      <c r="AQ383" s="211"/>
      <c r="AR383" s="211"/>
      <c r="AS383" s="211"/>
      <c r="AT383" s="211"/>
      <c r="AU383" s="211"/>
      <c r="AV383" s="211"/>
      <c r="AW383" s="211"/>
      <c r="AX383" s="211"/>
      <c r="AY383" s="211"/>
      <c r="AZ383" s="211"/>
      <c r="BA383" s="211"/>
      <c r="BB383" s="211"/>
      <c r="BC383" s="211"/>
      <c r="BD383" s="211"/>
      <c r="BE383" s="211"/>
      <c r="BF383" s="211"/>
      <c r="BG383" s="211"/>
      <c r="BH383" s="211"/>
    </row>
    <row r="384" spans="1:60" outlineLevel="2" x14ac:dyDescent="0.2">
      <c r="A384" s="218"/>
      <c r="B384" s="219"/>
      <c r="C384" s="244"/>
      <c r="D384" s="239"/>
      <c r="E384" s="239"/>
      <c r="F384" s="239"/>
      <c r="G384" s="239"/>
      <c r="H384" s="221"/>
      <c r="I384" s="221"/>
      <c r="J384" s="221"/>
      <c r="K384" s="221"/>
      <c r="L384" s="221"/>
      <c r="M384" s="221"/>
      <c r="N384" s="220"/>
      <c r="O384" s="220"/>
      <c r="P384" s="220"/>
      <c r="Q384" s="220"/>
      <c r="R384" s="221"/>
      <c r="S384" s="221"/>
      <c r="T384" s="221"/>
      <c r="U384" s="221"/>
      <c r="V384" s="221"/>
      <c r="W384" s="221"/>
      <c r="X384" s="221"/>
      <c r="Y384" s="221"/>
      <c r="Z384" s="211"/>
      <c r="AA384" s="211"/>
      <c r="AB384" s="211"/>
      <c r="AC384" s="211"/>
      <c r="AD384" s="211"/>
      <c r="AE384" s="211"/>
      <c r="AF384" s="211"/>
      <c r="AG384" s="211" t="s">
        <v>150</v>
      </c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</row>
    <row r="385" spans="1:60" x14ac:dyDescent="0.2">
      <c r="A385" s="225" t="s">
        <v>136</v>
      </c>
      <c r="B385" s="226" t="s">
        <v>90</v>
      </c>
      <c r="C385" s="241" t="s">
        <v>91</v>
      </c>
      <c r="D385" s="227"/>
      <c r="E385" s="228"/>
      <c r="F385" s="229"/>
      <c r="G385" s="229">
        <f>SUMIF(AG386:AG428,"&lt;&gt;NOR",G386:G428)</f>
        <v>0</v>
      </c>
      <c r="H385" s="229"/>
      <c r="I385" s="229">
        <f>SUM(I386:I428)</f>
        <v>0</v>
      </c>
      <c r="J385" s="229"/>
      <c r="K385" s="229">
        <f>SUM(K386:K428)</f>
        <v>0</v>
      </c>
      <c r="L385" s="229"/>
      <c r="M385" s="229">
        <f>SUM(M386:M428)</f>
        <v>0</v>
      </c>
      <c r="N385" s="228"/>
      <c r="O385" s="228">
        <f>SUM(O386:O428)</f>
        <v>30.93</v>
      </c>
      <c r="P385" s="228"/>
      <c r="Q385" s="228">
        <f>SUM(Q386:Q428)</f>
        <v>0</v>
      </c>
      <c r="R385" s="229"/>
      <c r="S385" s="229"/>
      <c r="T385" s="230"/>
      <c r="U385" s="224"/>
      <c r="V385" s="224">
        <f>SUM(V386:V428)</f>
        <v>126.02</v>
      </c>
      <c r="W385" s="224"/>
      <c r="X385" s="224"/>
      <c r="Y385" s="224"/>
      <c r="AG385" t="s">
        <v>137</v>
      </c>
    </row>
    <row r="386" spans="1:60" outlineLevel="1" x14ac:dyDescent="0.2">
      <c r="A386" s="232">
        <v>83</v>
      </c>
      <c r="B386" s="233" t="s">
        <v>525</v>
      </c>
      <c r="C386" s="242" t="s">
        <v>526</v>
      </c>
      <c r="D386" s="234" t="s">
        <v>249</v>
      </c>
      <c r="E386" s="235">
        <v>8</v>
      </c>
      <c r="F386" s="236"/>
      <c r="G386" s="237">
        <f>ROUND(E386*F386,2)</f>
        <v>0</v>
      </c>
      <c r="H386" s="236"/>
      <c r="I386" s="237">
        <f>ROUND(E386*H386,2)</f>
        <v>0</v>
      </c>
      <c r="J386" s="236"/>
      <c r="K386" s="237">
        <f>ROUND(E386*J386,2)</f>
        <v>0</v>
      </c>
      <c r="L386" s="237">
        <v>21</v>
      </c>
      <c r="M386" s="237">
        <f>G386*(1+L386/100)</f>
        <v>0</v>
      </c>
      <c r="N386" s="235">
        <v>0</v>
      </c>
      <c r="O386" s="235">
        <f>ROUND(E386*N386,2)</f>
        <v>0</v>
      </c>
      <c r="P386" s="235">
        <v>0</v>
      </c>
      <c r="Q386" s="235">
        <f>ROUND(E386*P386,2)</f>
        <v>0</v>
      </c>
      <c r="R386" s="237" t="s">
        <v>384</v>
      </c>
      <c r="S386" s="237" t="s">
        <v>141</v>
      </c>
      <c r="T386" s="238" t="s">
        <v>141</v>
      </c>
      <c r="U386" s="221">
        <v>7.0000000000000007E-2</v>
      </c>
      <c r="V386" s="221">
        <f>ROUND(E386*U386,2)</f>
        <v>0.56000000000000005</v>
      </c>
      <c r="W386" s="221"/>
      <c r="X386" s="221" t="s">
        <v>188</v>
      </c>
      <c r="Y386" s="221" t="s">
        <v>144</v>
      </c>
      <c r="Z386" s="211"/>
      <c r="AA386" s="211"/>
      <c r="AB386" s="211"/>
      <c r="AC386" s="211"/>
      <c r="AD386" s="211"/>
      <c r="AE386" s="211"/>
      <c r="AF386" s="211"/>
      <c r="AG386" s="211" t="s">
        <v>189</v>
      </c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</row>
    <row r="387" spans="1:60" outlineLevel="2" x14ac:dyDescent="0.2">
      <c r="A387" s="218"/>
      <c r="B387" s="219"/>
      <c r="C387" s="251" t="s">
        <v>527</v>
      </c>
      <c r="D387" s="249"/>
      <c r="E387" s="249"/>
      <c r="F387" s="249"/>
      <c r="G387" s="249"/>
      <c r="H387" s="221"/>
      <c r="I387" s="221"/>
      <c r="J387" s="221"/>
      <c r="K387" s="221"/>
      <c r="L387" s="221"/>
      <c r="M387" s="221"/>
      <c r="N387" s="220"/>
      <c r="O387" s="220"/>
      <c r="P387" s="220"/>
      <c r="Q387" s="220"/>
      <c r="R387" s="221"/>
      <c r="S387" s="221"/>
      <c r="T387" s="221"/>
      <c r="U387" s="221"/>
      <c r="V387" s="221"/>
      <c r="W387" s="221"/>
      <c r="X387" s="221"/>
      <c r="Y387" s="221"/>
      <c r="Z387" s="211"/>
      <c r="AA387" s="211"/>
      <c r="AB387" s="211"/>
      <c r="AC387" s="211"/>
      <c r="AD387" s="211"/>
      <c r="AE387" s="211"/>
      <c r="AF387" s="211"/>
      <c r="AG387" s="211" t="s">
        <v>191</v>
      </c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</row>
    <row r="388" spans="1:60" outlineLevel="2" x14ac:dyDescent="0.2">
      <c r="A388" s="218"/>
      <c r="B388" s="219"/>
      <c r="C388" s="243" t="s">
        <v>528</v>
      </c>
      <c r="D388" s="222"/>
      <c r="E388" s="223">
        <v>8</v>
      </c>
      <c r="F388" s="221"/>
      <c r="G388" s="221"/>
      <c r="H388" s="221"/>
      <c r="I388" s="221"/>
      <c r="J388" s="221"/>
      <c r="K388" s="221"/>
      <c r="L388" s="221"/>
      <c r="M388" s="221"/>
      <c r="N388" s="220"/>
      <c r="O388" s="220"/>
      <c r="P388" s="220"/>
      <c r="Q388" s="220"/>
      <c r="R388" s="221"/>
      <c r="S388" s="221"/>
      <c r="T388" s="221"/>
      <c r="U388" s="221"/>
      <c r="V388" s="221"/>
      <c r="W388" s="221"/>
      <c r="X388" s="221"/>
      <c r="Y388" s="221"/>
      <c r="Z388" s="211"/>
      <c r="AA388" s="211"/>
      <c r="AB388" s="211"/>
      <c r="AC388" s="211"/>
      <c r="AD388" s="211"/>
      <c r="AE388" s="211"/>
      <c r="AF388" s="211"/>
      <c r="AG388" s="211" t="s">
        <v>147</v>
      </c>
      <c r="AH388" s="211">
        <v>0</v>
      </c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</row>
    <row r="389" spans="1:60" outlineLevel="2" x14ac:dyDescent="0.2">
      <c r="A389" s="218"/>
      <c r="B389" s="219"/>
      <c r="C389" s="244"/>
      <c r="D389" s="239"/>
      <c r="E389" s="239"/>
      <c r="F389" s="239"/>
      <c r="G389" s="239"/>
      <c r="H389" s="221"/>
      <c r="I389" s="221"/>
      <c r="J389" s="221"/>
      <c r="K389" s="221"/>
      <c r="L389" s="221"/>
      <c r="M389" s="221"/>
      <c r="N389" s="220"/>
      <c r="O389" s="220"/>
      <c r="P389" s="220"/>
      <c r="Q389" s="220"/>
      <c r="R389" s="221"/>
      <c r="S389" s="221"/>
      <c r="T389" s="221"/>
      <c r="U389" s="221"/>
      <c r="V389" s="221"/>
      <c r="W389" s="221"/>
      <c r="X389" s="221"/>
      <c r="Y389" s="221"/>
      <c r="Z389" s="211"/>
      <c r="AA389" s="211"/>
      <c r="AB389" s="211"/>
      <c r="AC389" s="211"/>
      <c r="AD389" s="211"/>
      <c r="AE389" s="211"/>
      <c r="AF389" s="211"/>
      <c r="AG389" s="211" t="s">
        <v>150</v>
      </c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  <c r="AT389" s="211"/>
      <c r="AU389" s="211"/>
      <c r="AV389" s="211"/>
      <c r="AW389" s="211"/>
      <c r="AX389" s="211"/>
      <c r="AY389" s="211"/>
      <c r="AZ389" s="211"/>
      <c r="BA389" s="211"/>
      <c r="BB389" s="211"/>
      <c r="BC389" s="211"/>
      <c r="BD389" s="211"/>
      <c r="BE389" s="211"/>
      <c r="BF389" s="211"/>
      <c r="BG389" s="211"/>
      <c r="BH389" s="211"/>
    </row>
    <row r="390" spans="1:60" ht="22.5" outlineLevel="1" x14ac:dyDescent="0.2">
      <c r="A390" s="232">
        <v>84</v>
      </c>
      <c r="B390" s="233" t="s">
        <v>529</v>
      </c>
      <c r="C390" s="242" t="s">
        <v>530</v>
      </c>
      <c r="D390" s="234" t="s">
        <v>521</v>
      </c>
      <c r="E390" s="235">
        <v>6</v>
      </c>
      <c r="F390" s="236"/>
      <c r="G390" s="237">
        <f>ROUND(E390*F390,2)</f>
        <v>0</v>
      </c>
      <c r="H390" s="236"/>
      <c r="I390" s="237">
        <f>ROUND(E390*H390,2)</f>
        <v>0</v>
      </c>
      <c r="J390" s="236"/>
      <c r="K390" s="237">
        <f>ROUND(E390*J390,2)</f>
        <v>0</v>
      </c>
      <c r="L390" s="237">
        <v>21</v>
      </c>
      <c r="M390" s="237">
        <f>G390*(1+L390/100)</f>
        <v>0</v>
      </c>
      <c r="N390" s="235">
        <v>1.0000000000000001E-5</v>
      </c>
      <c r="O390" s="235">
        <f>ROUND(E390*N390,2)</f>
        <v>0</v>
      </c>
      <c r="P390" s="235">
        <v>0</v>
      </c>
      <c r="Q390" s="235">
        <f>ROUND(E390*P390,2)</f>
        <v>0</v>
      </c>
      <c r="R390" s="237" t="s">
        <v>384</v>
      </c>
      <c r="S390" s="237" t="s">
        <v>141</v>
      </c>
      <c r="T390" s="238" t="s">
        <v>141</v>
      </c>
      <c r="U390" s="221">
        <v>0.18</v>
      </c>
      <c r="V390" s="221">
        <f>ROUND(E390*U390,2)</f>
        <v>1.08</v>
      </c>
      <c r="W390" s="221"/>
      <c r="X390" s="221" t="s">
        <v>188</v>
      </c>
      <c r="Y390" s="221" t="s">
        <v>144</v>
      </c>
      <c r="Z390" s="211"/>
      <c r="AA390" s="211"/>
      <c r="AB390" s="211"/>
      <c r="AC390" s="211"/>
      <c r="AD390" s="211"/>
      <c r="AE390" s="211"/>
      <c r="AF390" s="211"/>
      <c r="AG390" s="211" t="s">
        <v>189</v>
      </c>
      <c r="AH390" s="211"/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  <c r="AT390" s="211"/>
      <c r="AU390" s="211"/>
      <c r="AV390" s="211"/>
      <c r="AW390" s="211"/>
      <c r="AX390" s="211"/>
      <c r="AY390" s="211"/>
      <c r="AZ390" s="211"/>
      <c r="BA390" s="211"/>
      <c r="BB390" s="211"/>
      <c r="BC390" s="211"/>
      <c r="BD390" s="211"/>
      <c r="BE390" s="211"/>
      <c r="BF390" s="211"/>
      <c r="BG390" s="211"/>
      <c r="BH390" s="211"/>
    </row>
    <row r="391" spans="1:60" outlineLevel="2" x14ac:dyDescent="0.2">
      <c r="A391" s="218"/>
      <c r="B391" s="219"/>
      <c r="C391" s="251" t="s">
        <v>410</v>
      </c>
      <c r="D391" s="249"/>
      <c r="E391" s="249"/>
      <c r="F391" s="249"/>
      <c r="G391" s="249"/>
      <c r="H391" s="221"/>
      <c r="I391" s="221"/>
      <c r="J391" s="221"/>
      <c r="K391" s="221"/>
      <c r="L391" s="221"/>
      <c r="M391" s="221"/>
      <c r="N391" s="220"/>
      <c r="O391" s="220"/>
      <c r="P391" s="220"/>
      <c r="Q391" s="220"/>
      <c r="R391" s="221"/>
      <c r="S391" s="221"/>
      <c r="T391" s="221"/>
      <c r="U391" s="221"/>
      <c r="V391" s="221"/>
      <c r="W391" s="221"/>
      <c r="X391" s="221"/>
      <c r="Y391" s="221"/>
      <c r="Z391" s="211"/>
      <c r="AA391" s="211"/>
      <c r="AB391" s="211"/>
      <c r="AC391" s="211"/>
      <c r="AD391" s="211"/>
      <c r="AE391" s="211"/>
      <c r="AF391" s="211"/>
      <c r="AG391" s="211" t="s">
        <v>191</v>
      </c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  <c r="AT391" s="211"/>
      <c r="AU391" s="211"/>
      <c r="AV391" s="211"/>
      <c r="AW391" s="211"/>
      <c r="AX391" s="211"/>
      <c r="AY391" s="211"/>
      <c r="AZ391" s="211"/>
      <c r="BA391" s="211"/>
      <c r="BB391" s="211"/>
      <c r="BC391" s="211"/>
      <c r="BD391" s="211"/>
      <c r="BE391" s="211"/>
      <c r="BF391" s="211"/>
      <c r="BG391" s="211"/>
      <c r="BH391" s="211"/>
    </row>
    <row r="392" spans="1:60" outlineLevel="2" x14ac:dyDescent="0.2">
      <c r="A392" s="218"/>
      <c r="B392" s="219"/>
      <c r="C392" s="243" t="s">
        <v>531</v>
      </c>
      <c r="D392" s="222"/>
      <c r="E392" s="223">
        <v>6</v>
      </c>
      <c r="F392" s="221"/>
      <c r="G392" s="221"/>
      <c r="H392" s="221"/>
      <c r="I392" s="221"/>
      <c r="J392" s="221"/>
      <c r="K392" s="221"/>
      <c r="L392" s="221"/>
      <c r="M392" s="221"/>
      <c r="N392" s="220"/>
      <c r="O392" s="220"/>
      <c r="P392" s="220"/>
      <c r="Q392" s="220"/>
      <c r="R392" s="221"/>
      <c r="S392" s="221"/>
      <c r="T392" s="221"/>
      <c r="U392" s="221"/>
      <c r="V392" s="221"/>
      <c r="W392" s="221"/>
      <c r="X392" s="221"/>
      <c r="Y392" s="221"/>
      <c r="Z392" s="211"/>
      <c r="AA392" s="211"/>
      <c r="AB392" s="211"/>
      <c r="AC392" s="211"/>
      <c r="AD392" s="211"/>
      <c r="AE392" s="211"/>
      <c r="AF392" s="211"/>
      <c r="AG392" s="211" t="s">
        <v>147</v>
      </c>
      <c r="AH392" s="211">
        <v>0</v>
      </c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  <c r="AT392" s="211"/>
      <c r="AU392" s="211"/>
      <c r="AV392" s="211"/>
      <c r="AW392" s="211"/>
      <c r="AX392" s="211"/>
      <c r="AY392" s="211"/>
      <c r="AZ392" s="211"/>
      <c r="BA392" s="211"/>
      <c r="BB392" s="211"/>
      <c r="BC392" s="211"/>
      <c r="BD392" s="211"/>
      <c r="BE392" s="211"/>
      <c r="BF392" s="211"/>
      <c r="BG392" s="211"/>
      <c r="BH392" s="211"/>
    </row>
    <row r="393" spans="1:60" outlineLevel="2" x14ac:dyDescent="0.2">
      <c r="A393" s="218"/>
      <c r="B393" s="219"/>
      <c r="C393" s="244"/>
      <c r="D393" s="239"/>
      <c r="E393" s="239"/>
      <c r="F393" s="239"/>
      <c r="G393" s="239"/>
      <c r="H393" s="221"/>
      <c r="I393" s="221"/>
      <c r="J393" s="221"/>
      <c r="K393" s="221"/>
      <c r="L393" s="221"/>
      <c r="M393" s="221"/>
      <c r="N393" s="220"/>
      <c r="O393" s="220"/>
      <c r="P393" s="220"/>
      <c r="Q393" s="220"/>
      <c r="R393" s="221"/>
      <c r="S393" s="221"/>
      <c r="T393" s="221"/>
      <c r="U393" s="221"/>
      <c r="V393" s="221"/>
      <c r="W393" s="221"/>
      <c r="X393" s="221"/>
      <c r="Y393" s="221"/>
      <c r="Z393" s="211"/>
      <c r="AA393" s="211"/>
      <c r="AB393" s="211"/>
      <c r="AC393" s="211"/>
      <c r="AD393" s="211"/>
      <c r="AE393" s="211"/>
      <c r="AF393" s="211"/>
      <c r="AG393" s="211" t="s">
        <v>150</v>
      </c>
      <c r="AH393" s="211"/>
      <c r="AI393" s="211"/>
      <c r="AJ393" s="211"/>
      <c r="AK393" s="211"/>
      <c r="AL393" s="211"/>
      <c r="AM393" s="211"/>
      <c r="AN393" s="211"/>
      <c r="AO393" s="211"/>
      <c r="AP393" s="211"/>
      <c r="AQ393" s="211"/>
      <c r="AR393" s="211"/>
      <c r="AS393" s="211"/>
      <c r="AT393" s="211"/>
      <c r="AU393" s="211"/>
      <c r="AV393" s="211"/>
      <c r="AW393" s="211"/>
      <c r="AX393" s="211"/>
      <c r="AY393" s="211"/>
      <c r="AZ393" s="211"/>
      <c r="BA393" s="211"/>
      <c r="BB393" s="211"/>
      <c r="BC393" s="211"/>
      <c r="BD393" s="211"/>
      <c r="BE393" s="211"/>
      <c r="BF393" s="211"/>
      <c r="BG393" s="211"/>
      <c r="BH393" s="211"/>
    </row>
    <row r="394" spans="1:60" ht="22.5" outlineLevel="1" x14ac:dyDescent="0.2">
      <c r="A394" s="232">
        <v>85</v>
      </c>
      <c r="B394" s="233" t="s">
        <v>532</v>
      </c>
      <c r="C394" s="242" t="s">
        <v>533</v>
      </c>
      <c r="D394" s="234" t="s">
        <v>521</v>
      </c>
      <c r="E394" s="235">
        <v>6</v>
      </c>
      <c r="F394" s="236"/>
      <c r="G394" s="237">
        <f>ROUND(E394*F394,2)</f>
        <v>0</v>
      </c>
      <c r="H394" s="236"/>
      <c r="I394" s="237">
        <f>ROUND(E394*H394,2)</f>
        <v>0</v>
      </c>
      <c r="J394" s="236"/>
      <c r="K394" s="237">
        <f>ROUND(E394*J394,2)</f>
        <v>0</v>
      </c>
      <c r="L394" s="237">
        <v>21</v>
      </c>
      <c r="M394" s="237">
        <f>G394*(1+L394/100)</f>
        <v>0</v>
      </c>
      <c r="N394" s="235">
        <v>1.0000000000000001E-5</v>
      </c>
      <c r="O394" s="235">
        <f>ROUND(E394*N394,2)</f>
        <v>0</v>
      </c>
      <c r="P394" s="235">
        <v>0</v>
      </c>
      <c r="Q394" s="235">
        <f>ROUND(E394*P394,2)</f>
        <v>0</v>
      </c>
      <c r="R394" s="237" t="s">
        <v>384</v>
      </c>
      <c r="S394" s="237" t="s">
        <v>141</v>
      </c>
      <c r="T394" s="238" t="s">
        <v>141</v>
      </c>
      <c r="U394" s="221">
        <v>0.16</v>
      </c>
      <c r="V394" s="221">
        <f>ROUND(E394*U394,2)</f>
        <v>0.96</v>
      </c>
      <c r="W394" s="221"/>
      <c r="X394" s="221" t="s">
        <v>188</v>
      </c>
      <c r="Y394" s="221" t="s">
        <v>144</v>
      </c>
      <c r="Z394" s="211"/>
      <c r="AA394" s="211"/>
      <c r="AB394" s="211"/>
      <c r="AC394" s="211"/>
      <c r="AD394" s="211"/>
      <c r="AE394" s="211"/>
      <c r="AF394" s="211"/>
      <c r="AG394" s="211" t="s">
        <v>189</v>
      </c>
      <c r="AH394" s="211"/>
      <c r="AI394" s="211"/>
      <c r="AJ394" s="211"/>
      <c r="AK394" s="211"/>
      <c r="AL394" s="211"/>
      <c r="AM394" s="211"/>
      <c r="AN394" s="211"/>
      <c r="AO394" s="211"/>
      <c r="AP394" s="211"/>
      <c r="AQ394" s="211"/>
      <c r="AR394" s="211"/>
      <c r="AS394" s="211"/>
      <c r="AT394" s="211"/>
      <c r="AU394" s="211"/>
      <c r="AV394" s="211"/>
      <c r="AW394" s="211"/>
      <c r="AX394" s="211"/>
      <c r="AY394" s="211"/>
      <c r="AZ394" s="211"/>
      <c r="BA394" s="211"/>
      <c r="BB394" s="211"/>
      <c r="BC394" s="211"/>
      <c r="BD394" s="211"/>
      <c r="BE394" s="211"/>
      <c r="BF394" s="211"/>
      <c r="BG394" s="211"/>
      <c r="BH394" s="211"/>
    </row>
    <row r="395" spans="1:60" outlineLevel="2" x14ac:dyDescent="0.2">
      <c r="A395" s="218"/>
      <c r="B395" s="219"/>
      <c r="C395" s="251" t="s">
        <v>410</v>
      </c>
      <c r="D395" s="249"/>
      <c r="E395" s="249"/>
      <c r="F395" s="249"/>
      <c r="G395" s="249"/>
      <c r="H395" s="221"/>
      <c r="I395" s="221"/>
      <c r="J395" s="221"/>
      <c r="K395" s="221"/>
      <c r="L395" s="221"/>
      <c r="M395" s="221"/>
      <c r="N395" s="220"/>
      <c r="O395" s="220"/>
      <c r="P395" s="220"/>
      <c r="Q395" s="220"/>
      <c r="R395" s="221"/>
      <c r="S395" s="221"/>
      <c r="T395" s="221"/>
      <c r="U395" s="221"/>
      <c r="V395" s="221"/>
      <c r="W395" s="221"/>
      <c r="X395" s="221"/>
      <c r="Y395" s="221"/>
      <c r="Z395" s="211"/>
      <c r="AA395" s="211"/>
      <c r="AB395" s="211"/>
      <c r="AC395" s="211"/>
      <c r="AD395" s="211"/>
      <c r="AE395" s="211"/>
      <c r="AF395" s="211"/>
      <c r="AG395" s="211" t="s">
        <v>191</v>
      </c>
      <c r="AH395" s="211"/>
      <c r="AI395" s="211"/>
      <c r="AJ395" s="211"/>
      <c r="AK395" s="211"/>
      <c r="AL395" s="211"/>
      <c r="AM395" s="211"/>
      <c r="AN395" s="211"/>
      <c r="AO395" s="211"/>
      <c r="AP395" s="211"/>
      <c r="AQ395" s="211"/>
      <c r="AR395" s="211"/>
      <c r="AS395" s="211"/>
      <c r="AT395" s="211"/>
      <c r="AU395" s="211"/>
      <c r="AV395" s="211"/>
      <c r="AW395" s="211"/>
      <c r="AX395" s="211"/>
      <c r="AY395" s="211"/>
      <c r="AZ395" s="211"/>
      <c r="BA395" s="211"/>
      <c r="BB395" s="211"/>
      <c r="BC395" s="211"/>
      <c r="BD395" s="211"/>
      <c r="BE395" s="211"/>
      <c r="BF395" s="211"/>
      <c r="BG395" s="211"/>
      <c r="BH395" s="211"/>
    </row>
    <row r="396" spans="1:60" outlineLevel="2" x14ac:dyDescent="0.2">
      <c r="A396" s="218"/>
      <c r="B396" s="219"/>
      <c r="C396" s="243" t="s">
        <v>534</v>
      </c>
      <c r="D396" s="222"/>
      <c r="E396" s="223">
        <v>6</v>
      </c>
      <c r="F396" s="221"/>
      <c r="G396" s="221"/>
      <c r="H396" s="221"/>
      <c r="I396" s="221"/>
      <c r="J396" s="221"/>
      <c r="K396" s="221"/>
      <c r="L396" s="221"/>
      <c r="M396" s="221"/>
      <c r="N396" s="220"/>
      <c r="O396" s="220"/>
      <c r="P396" s="220"/>
      <c r="Q396" s="220"/>
      <c r="R396" s="221"/>
      <c r="S396" s="221"/>
      <c r="T396" s="221"/>
      <c r="U396" s="221"/>
      <c r="V396" s="221"/>
      <c r="W396" s="221"/>
      <c r="X396" s="221"/>
      <c r="Y396" s="221"/>
      <c r="Z396" s="211"/>
      <c r="AA396" s="211"/>
      <c r="AB396" s="211"/>
      <c r="AC396" s="211"/>
      <c r="AD396" s="211"/>
      <c r="AE396" s="211"/>
      <c r="AF396" s="211"/>
      <c r="AG396" s="211" t="s">
        <v>147</v>
      </c>
      <c r="AH396" s="211">
        <v>0</v>
      </c>
      <c r="AI396" s="211"/>
      <c r="AJ396" s="211"/>
      <c r="AK396" s="211"/>
      <c r="AL396" s="211"/>
      <c r="AM396" s="211"/>
      <c r="AN396" s="211"/>
      <c r="AO396" s="211"/>
      <c r="AP396" s="211"/>
      <c r="AQ396" s="211"/>
      <c r="AR396" s="211"/>
      <c r="AS396" s="211"/>
      <c r="AT396" s="211"/>
      <c r="AU396" s="211"/>
      <c r="AV396" s="211"/>
      <c r="AW396" s="211"/>
      <c r="AX396" s="211"/>
      <c r="AY396" s="211"/>
      <c r="AZ396" s="211"/>
      <c r="BA396" s="211"/>
      <c r="BB396" s="211"/>
      <c r="BC396" s="211"/>
      <c r="BD396" s="211"/>
      <c r="BE396" s="211"/>
      <c r="BF396" s="211"/>
      <c r="BG396" s="211"/>
      <c r="BH396" s="211"/>
    </row>
    <row r="397" spans="1:60" outlineLevel="2" x14ac:dyDescent="0.2">
      <c r="A397" s="218"/>
      <c r="B397" s="219"/>
      <c r="C397" s="244"/>
      <c r="D397" s="239"/>
      <c r="E397" s="239"/>
      <c r="F397" s="239"/>
      <c r="G397" s="239"/>
      <c r="H397" s="221"/>
      <c r="I397" s="221"/>
      <c r="J397" s="221"/>
      <c r="K397" s="221"/>
      <c r="L397" s="221"/>
      <c r="M397" s="221"/>
      <c r="N397" s="220"/>
      <c r="O397" s="220"/>
      <c r="P397" s="220"/>
      <c r="Q397" s="220"/>
      <c r="R397" s="221"/>
      <c r="S397" s="221"/>
      <c r="T397" s="221"/>
      <c r="U397" s="221"/>
      <c r="V397" s="221"/>
      <c r="W397" s="221"/>
      <c r="X397" s="221"/>
      <c r="Y397" s="221"/>
      <c r="Z397" s="211"/>
      <c r="AA397" s="211"/>
      <c r="AB397" s="211"/>
      <c r="AC397" s="211"/>
      <c r="AD397" s="211"/>
      <c r="AE397" s="211"/>
      <c r="AF397" s="211"/>
      <c r="AG397" s="211" t="s">
        <v>150</v>
      </c>
      <c r="AH397" s="211"/>
      <c r="AI397" s="211"/>
      <c r="AJ397" s="211"/>
      <c r="AK397" s="211"/>
      <c r="AL397" s="211"/>
      <c r="AM397" s="211"/>
      <c r="AN397" s="211"/>
      <c r="AO397" s="211"/>
      <c r="AP397" s="211"/>
      <c r="AQ397" s="211"/>
      <c r="AR397" s="211"/>
      <c r="AS397" s="211"/>
      <c r="AT397" s="211"/>
      <c r="AU397" s="211"/>
      <c r="AV397" s="211"/>
      <c r="AW397" s="211"/>
      <c r="AX397" s="211"/>
      <c r="AY397" s="211"/>
      <c r="AZ397" s="211"/>
      <c r="BA397" s="211"/>
      <c r="BB397" s="211"/>
      <c r="BC397" s="211"/>
      <c r="BD397" s="211"/>
      <c r="BE397" s="211"/>
      <c r="BF397" s="211"/>
      <c r="BG397" s="211"/>
      <c r="BH397" s="211"/>
    </row>
    <row r="398" spans="1:60" ht="22.5" outlineLevel="1" x14ac:dyDescent="0.2">
      <c r="A398" s="232">
        <v>86</v>
      </c>
      <c r="B398" s="233" t="s">
        <v>535</v>
      </c>
      <c r="C398" s="242" t="s">
        <v>536</v>
      </c>
      <c r="D398" s="234" t="s">
        <v>521</v>
      </c>
      <c r="E398" s="235">
        <v>6</v>
      </c>
      <c r="F398" s="236"/>
      <c r="G398" s="237">
        <f>ROUND(E398*F398,2)</f>
        <v>0</v>
      </c>
      <c r="H398" s="236"/>
      <c r="I398" s="237">
        <f>ROUND(E398*H398,2)</f>
        <v>0</v>
      </c>
      <c r="J398" s="236"/>
      <c r="K398" s="237">
        <f>ROUND(E398*J398,2)</f>
        <v>0</v>
      </c>
      <c r="L398" s="237">
        <v>21</v>
      </c>
      <c r="M398" s="237">
        <f>G398*(1+L398/100)</f>
        <v>0</v>
      </c>
      <c r="N398" s="235">
        <v>3.0596700000000001</v>
      </c>
      <c r="O398" s="235">
        <f>ROUND(E398*N398,2)</f>
        <v>18.36</v>
      </c>
      <c r="P398" s="235">
        <v>0</v>
      </c>
      <c r="Q398" s="235">
        <f>ROUND(E398*P398,2)</f>
        <v>0</v>
      </c>
      <c r="R398" s="237" t="s">
        <v>384</v>
      </c>
      <c r="S398" s="237" t="s">
        <v>141</v>
      </c>
      <c r="T398" s="238" t="s">
        <v>141</v>
      </c>
      <c r="U398" s="221">
        <v>5.0199999999999996</v>
      </c>
      <c r="V398" s="221">
        <f>ROUND(E398*U398,2)</f>
        <v>30.12</v>
      </c>
      <c r="W398" s="221"/>
      <c r="X398" s="221" t="s">
        <v>188</v>
      </c>
      <c r="Y398" s="221" t="s">
        <v>144</v>
      </c>
      <c r="Z398" s="211"/>
      <c r="AA398" s="211"/>
      <c r="AB398" s="211"/>
      <c r="AC398" s="211"/>
      <c r="AD398" s="211"/>
      <c r="AE398" s="211"/>
      <c r="AF398" s="211"/>
      <c r="AG398" s="211" t="s">
        <v>189</v>
      </c>
      <c r="AH398" s="211"/>
      <c r="AI398" s="211"/>
      <c r="AJ398" s="211"/>
      <c r="AK398" s="211"/>
      <c r="AL398" s="211"/>
      <c r="AM398" s="211"/>
      <c r="AN398" s="211"/>
      <c r="AO398" s="211"/>
      <c r="AP398" s="211"/>
      <c r="AQ398" s="211"/>
      <c r="AR398" s="211"/>
      <c r="AS398" s="211"/>
      <c r="AT398" s="211"/>
      <c r="AU398" s="211"/>
      <c r="AV398" s="211"/>
      <c r="AW398" s="211"/>
      <c r="AX398" s="211"/>
      <c r="AY398" s="211"/>
      <c r="AZ398" s="211"/>
      <c r="BA398" s="211"/>
      <c r="BB398" s="211"/>
      <c r="BC398" s="211"/>
      <c r="BD398" s="211"/>
      <c r="BE398" s="211"/>
      <c r="BF398" s="211"/>
      <c r="BG398" s="211"/>
      <c r="BH398" s="211"/>
    </row>
    <row r="399" spans="1:60" outlineLevel="2" x14ac:dyDescent="0.2">
      <c r="A399" s="218"/>
      <c r="B399" s="219"/>
      <c r="C399" s="251" t="s">
        <v>537</v>
      </c>
      <c r="D399" s="249"/>
      <c r="E399" s="249"/>
      <c r="F399" s="249"/>
      <c r="G399" s="249"/>
      <c r="H399" s="221"/>
      <c r="I399" s="221"/>
      <c r="J399" s="221"/>
      <c r="K399" s="221"/>
      <c r="L399" s="221"/>
      <c r="M399" s="221"/>
      <c r="N399" s="220"/>
      <c r="O399" s="220"/>
      <c r="P399" s="220"/>
      <c r="Q399" s="220"/>
      <c r="R399" s="221"/>
      <c r="S399" s="221"/>
      <c r="T399" s="221"/>
      <c r="U399" s="221"/>
      <c r="V399" s="221"/>
      <c r="W399" s="221"/>
      <c r="X399" s="221"/>
      <c r="Y399" s="221"/>
      <c r="Z399" s="211"/>
      <c r="AA399" s="211"/>
      <c r="AB399" s="211"/>
      <c r="AC399" s="211"/>
      <c r="AD399" s="211"/>
      <c r="AE399" s="211"/>
      <c r="AF399" s="211"/>
      <c r="AG399" s="211" t="s">
        <v>191</v>
      </c>
      <c r="AH399" s="211"/>
      <c r="AI399" s="211"/>
      <c r="AJ399" s="211"/>
      <c r="AK399" s="211"/>
      <c r="AL399" s="211"/>
      <c r="AM399" s="211"/>
      <c r="AN399" s="211"/>
      <c r="AO399" s="211"/>
      <c r="AP399" s="211"/>
      <c r="AQ399" s="211"/>
      <c r="AR399" s="211"/>
      <c r="AS399" s="211"/>
      <c r="AT399" s="211"/>
      <c r="AU399" s="211"/>
      <c r="AV399" s="211"/>
      <c r="AW399" s="211"/>
      <c r="AX399" s="211"/>
      <c r="AY399" s="211"/>
      <c r="AZ399" s="211"/>
      <c r="BA399" s="211"/>
      <c r="BB399" s="211"/>
      <c r="BC399" s="211"/>
      <c r="BD399" s="211"/>
      <c r="BE399" s="211"/>
      <c r="BF399" s="211"/>
      <c r="BG399" s="211"/>
      <c r="BH399" s="211"/>
    </row>
    <row r="400" spans="1:60" outlineLevel="2" x14ac:dyDescent="0.2">
      <c r="A400" s="218"/>
      <c r="B400" s="219"/>
      <c r="C400" s="243" t="s">
        <v>538</v>
      </c>
      <c r="D400" s="222"/>
      <c r="E400" s="223">
        <v>6</v>
      </c>
      <c r="F400" s="221"/>
      <c r="G400" s="221"/>
      <c r="H400" s="221"/>
      <c r="I400" s="221"/>
      <c r="J400" s="221"/>
      <c r="K400" s="221"/>
      <c r="L400" s="221"/>
      <c r="M400" s="221"/>
      <c r="N400" s="220"/>
      <c r="O400" s="220"/>
      <c r="P400" s="220"/>
      <c r="Q400" s="220"/>
      <c r="R400" s="221"/>
      <c r="S400" s="221"/>
      <c r="T400" s="221"/>
      <c r="U400" s="221"/>
      <c r="V400" s="221"/>
      <c r="W400" s="221"/>
      <c r="X400" s="221"/>
      <c r="Y400" s="221"/>
      <c r="Z400" s="211"/>
      <c r="AA400" s="211"/>
      <c r="AB400" s="211"/>
      <c r="AC400" s="211"/>
      <c r="AD400" s="211"/>
      <c r="AE400" s="211"/>
      <c r="AF400" s="211"/>
      <c r="AG400" s="211" t="s">
        <v>147</v>
      </c>
      <c r="AH400" s="211">
        <v>0</v>
      </c>
      <c r="AI400" s="211"/>
      <c r="AJ400" s="211"/>
      <c r="AK400" s="211"/>
      <c r="AL400" s="211"/>
      <c r="AM400" s="211"/>
      <c r="AN400" s="211"/>
      <c r="AO400" s="211"/>
      <c r="AP400" s="211"/>
      <c r="AQ400" s="211"/>
      <c r="AR400" s="211"/>
      <c r="AS400" s="211"/>
      <c r="AT400" s="211"/>
      <c r="AU400" s="211"/>
      <c r="AV400" s="211"/>
      <c r="AW400" s="211"/>
      <c r="AX400" s="211"/>
      <c r="AY400" s="211"/>
      <c r="AZ400" s="211"/>
      <c r="BA400" s="211"/>
      <c r="BB400" s="211"/>
      <c r="BC400" s="211"/>
      <c r="BD400" s="211"/>
      <c r="BE400" s="211"/>
      <c r="BF400" s="211"/>
      <c r="BG400" s="211"/>
      <c r="BH400" s="211"/>
    </row>
    <row r="401" spans="1:60" outlineLevel="2" x14ac:dyDescent="0.2">
      <c r="A401" s="218"/>
      <c r="B401" s="219"/>
      <c r="C401" s="244"/>
      <c r="D401" s="239"/>
      <c r="E401" s="239"/>
      <c r="F401" s="239"/>
      <c r="G401" s="239"/>
      <c r="H401" s="221"/>
      <c r="I401" s="221"/>
      <c r="J401" s="221"/>
      <c r="K401" s="221"/>
      <c r="L401" s="221"/>
      <c r="M401" s="221"/>
      <c r="N401" s="220"/>
      <c r="O401" s="220"/>
      <c r="P401" s="220"/>
      <c r="Q401" s="220"/>
      <c r="R401" s="221"/>
      <c r="S401" s="221"/>
      <c r="T401" s="221"/>
      <c r="U401" s="221"/>
      <c r="V401" s="221"/>
      <c r="W401" s="221"/>
      <c r="X401" s="221"/>
      <c r="Y401" s="221"/>
      <c r="Z401" s="211"/>
      <c r="AA401" s="211"/>
      <c r="AB401" s="211"/>
      <c r="AC401" s="211"/>
      <c r="AD401" s="211"/>
      <c r="AE401" s="211"/>
      <c r="AF401" s="211"/>
      <c r="AG401" s="211" t="s">
        <v>150</v>
      </c>
      <c r="AH401" s="211"/>
      <c r="AI401" s="211"/>
      <c r="AJ401" s="211"/>
      <c r="AK401" s="211"/>
      <c r="AL401" s="211"/>
      <c r="AM401" s="211"/>
      <c r="AN401" s="211"/>
      <c r="AO401" s="211"/>
      <c r="AP401" s="211"/>
      <c r="AQ401" s="211"/>
      <c r="AR401" s="211"/>
      <c r="AS401" s="211"/>
      <c r="AT401" s="211"/>
      <c r="AU401" s="211"/>
      <c r="AV401" s="211"/>
      <c r="AW401" s="211"/>
      <c r="AX401" s="211"/>
      <c r="AY401" s="211"/>
      <c r="AZ401" s="211"/>
      <c r="BA401" s="211"/>
      <c r="BB401" s="211"/>
      <c r="BC401" s="211"/>
      <c r="BD401" s="211"/>
      <c r="BE401" s="211"/>
      <c r="BF401" s="211"/>
      <c r="BG401" s="211"/>
      <c r="BH401" s="211"/>
    </row>
    <row r="402" spans="1:60" outlineLevel="1" x14ac:dyDescent="0.2">
      <c r="A402" s="232">
        <v>87</v>
      </c>
      <c r="B402" s="233" t="s">
        <v>539</v>
      </c>
      <c r="C402" s="242" t="s">
        <v>540</v>
      </c>
      <c r="D402" s="234" t="s">
        <v>521</v>
      </c>
      <c r="E402" s="235">
        <v>1</v>
      </c>
      <c r="F402" s="236"/>
      <c r="G402" s="237">
        <f>ROUND(E402*F402,2)</f>
        <v>0</v>
      </c>
      <c r="H402" s="236"/>
      <c r="I402" s="237">
        <f>ROUND(E402*H402,2)</f>
        <v>0</v>
      </c>
      <c r="J402" s="236"/>
      <c r="K402" s="237">
        <f>ROUND(E402*J402,2)</f>
        <v>0</v>
      </c>
      <c r="L402" s="237">
        <v>21</v>
      </c>
      <c r="M402" s="237">
        <f>G402*(1+L402/100)</f>
        <v>0</v>
      </c>
      <c r="N402" s="235">
        <v>0.43381999999999998</v>
      </c>
      <c r="O402" s="235">
        <f>ROUND(E402*N402,2)</f>
        <v>0.43</v>
      </c>
      <c r="P402" s="235">
        <v>0</v>
      </c>
      <c r="Q402" s="235">
        <f>ROUND(E402*P402,2)</f>
        <v>0</v>
      </c>
      <c r="R402" s="237" t="s">
        <v>187</v>
      </c>
      <c r="S402" s="237" t="s">
        <v>141</v>
      </c>
      <c r="T402" s="238" t="s">
        <v>141</v>
      </c>
      <c r="U402" s="221">
        <v>3.84</v>
      </c>
      <c r="V402" s="221">
        <f>ROUND(E402*U402,2)</f>
        <v>3.84</v>
      </c>
      <c r="W402" s="221"/>
      <c r="X402" s="221" t="s">
        <v>188</v>
      </c>
      <c r="Y402" s="221" t="s">
        <v>144</v>
      </c>
      <c r="Z402" s="211"/>
      <c r="AA402" s="211"/>
      <c r="AB402" s="211"/>
      <c r="AC402" s="211"/>
      <c r="AD402" s="211"/>
      <c r="AE402" s="211"/>
      <c r="AF402" s="211"/>
      <c r="AG402" s="211" t="s">
        <v>189</v>
      </c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</row>
    <row r="403" spans="1:60" ht="33.75" outlineLevel="2" x14ac:dyDescent="0.2">
      <c r="A403" s="218"/>
      <c r="B403" s="219"/>
      <c r="C403" s="251" t="s">
        <v>541</v>
      </c>
      <c r="D403" s="249"/>
      <c r="E403" s="249"/>
      <c r="F403" s="249"/>
      <c r="G403" s="249"/>
      <c r="H403" s="221"/>
      <c r="I403" s="221"/>
      <c r="J403" s="221"/>
      <c r="K403" s="221"/>
      <c r="L403" s="221"/>
      <c r="M403" s="221"/>
      <c r="N403" s="220"/>
      <c r="O403" s="220"/>
      <c r="P403" s="220"/>
      <c r="Q403" s="220"/>
      <c r="R403" s="221"/>
      <c r="S403" s="221"/>
      <c r="T403" s="221"/>
      <c r="U403" s="221"/>
      <c r="V403" s="221"/>
      <c r="W403" s="221"/>
      <c r="X403" s="221"/>
      <c r="Y403" s="221"/>
      <c r="Z403" s="211"/>
      <c r="AA403" s="211"/>
      <c r="AB403" s="211"/>
      <c r="AC403" s="211"/>
      <c r="AD403" s="211"/>
      <c r="AE403" s="211"/>
      <c r="AF403" s="211"/>
      <c r="AG403" s="211" t="s">
        <v>191</v>
      </c>
      <c r="AH403" s="211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50" t="str">
        <f>C403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403" s="211"/>
      <c r="BC403" s="211"/>
      <c r="BD403" s="211"/>
      <c r="BE403" s="211"/>
      <c r="BF403" s="211"/>
      <c r="BG403" s="211"/>
      <c r="BH403" s="211"/>
    </row>
    <row r="404" spans="1:60" outlineLevel="2" x14ac:dyDescent="0.2">
      <c r="A404" s="218"/>
      <c r="B404" s="219"/>
      <c r="C404" s="243" t="s">
        <v>542</v>
      </c>
      <c r="D404" s="222"/>
      <c r="E404" s="223">
        <v>1</v>
      </c>
      <c r="F404" s="221"/>
      <c r="G404" s="221"/>
      <c r="H404" s="221"/>
      <c r="I404" s="221"/>
      <c r="J404" s="221"/>
      <c r="K404" s="221"/>
      <c r="L404" s="221"/>
      <c r="M404" s="221"/>
      <c r="N404" s="220"/>
      <c r="O404" s="220"/>
      <c r="P404" s="220"/>
      <c r="Q404" s="220"/>
      <c r="R404" s="221"/>
      <c r="S404" s="221"/>
      <c r="T404" s="221"/>
      <c r="U404" s="221"/>
      <c r="V404" s="221"/>
      <c r="W404" s="221"/>
      <c r="X404" s="221"/>
      <c r="Y404" s="221"/>
      <c r="Z404" s="211"/>
      <c r="AA404" s="211"/>
      <c r="AB404" s="211"/>
      <c r="AC404" s="211"/>
      <c r="AD404" s="211"/>
      <c r="AE404" s="211"/>
      <c r="AF404" s="211"/>
      <c r="AG404" s="211" t="s">
        <v>147</v>
      </c>
      <c r="AH404" s="211">
        <v>0</v>
      </c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1"/>
      <c r="BD404" s="211"/>
      <c r="BE404" s="211"/>
      <c r="BF404" s="211"/>
      <c r="BG404" s="211"/>
      <c r="BH404" s="211"/>
    </row>
    <row r="405" spans="1:60" outlineLevel="2" x14ac:dyDescent="0.2">
      <c r="A405" s="218"/>
      <c r="B405" s="219"/>
      <c r="C405" s="244"/>
      <c r="D405" s="239"/>
      <c r="E405" s="239"/>
      <c r="F405" s="239"/>
      <c r="G405" s="239"/>
      <c r="H405" s="221"/>
      <c r="I405" s="221"/>
      <c r="J405" s="221"/>
      <c r="K405" s="221"/>
      <c r="L405" s="221"/>
      <c r="M405" s="221"/>
      <c r="N405" s="220"/>
      <c r="O405" s="220"/>
      <c r="P405" s="220"/>
      <c r="Q405" s="220"/>
      <c r="R405" s="221"/>
      <c r="S405" s="221"/>
      <c r="T405" s="221"/>
      <c r="U405" s="221"/>
      <c r="V405" s="221"/>
      <c r="W405" s="221"/>
      <c r="X405" s="221"/>
      <c r="Y405" s="221"/>
      <c r="Z405" s="211"/>
      <c r="AA405" s="211"/>
      <c r="AB405" s="211"/>
      <c r="AC405" s="211"/>
      <c r="AD405" s="211"/>
      <c r="AE405" s="211"/>
      <c r="AF405" s="211"/>
      <c r="AG405" s="211" t="s">
        <v>150</v>
      </c>
      <c r="AH405" s="211"/>
      <c r="AI405" s="211"/>
      <c r="AJ405" s="211"/>
      <c r="AK405" s="211"/>
      <c r="AL405" s="211"/>
      <c r="AM405" s="211"/>
      <c r="AN405" s="211"/>
      <c r="AO405" s="211"/>
      <c r="AP405" s="211"/>
      <c r="AQ405" s="211"/>
      <c r="AR405" s="211"/>
      <c r="AS405" s="211"/>
      <c r="AT405" s="211"/>
      <c r="AU405" s="211"/>
      <c r="AV405" s="211"/>
      <c r="AW405" s="211"/>
      <c r="AX405" s="211"/>
      <c r="AY405" s="211"/>
      <c r="AZ405" s="211"/>
      <c r="BA405" s="211"/>
      <c r="BB405" s="211"/>
      <c r="BC405" s="211"/>
      <c r="BD405" s="211"/>
      <c r="BE405" s="211"/>
      <c r="BF405" s="211"/>
      <c r="BG405" s="211"/>
      <c r="BH405" s="211"/>
    </row>
    <row r="406" spans="1:60" outlineLevel="1" x14ac:dyDescent="0.2">
      <c r="A406" s="232">
        <v>88</v>
      </c>
      <c r="B406" s="233" t="s">
        <v>543</v>
      </c>
      <c r="C406" s="242" t="s">
        <v>544</v>
      </c>
      <c r="D406" s="234" t="s">
        <v>521</v>
      </c>
      <c r="E406" s="235">
        <v>17</v>
      </c>
      <c r="F406" s="236"/>
      <c r="G406" s="237">
        <f>ROUND(E406*F406,2)</f>
        <v>0</v>
      </c>
      <c r="H406" s="236"/>
      <c r="I406" s="237">
        <f>ROUND(E406*H406,2)</f>
        <v>0</v>
      </c>
      <c r="J406" s="236"/>
      <c r="K406" s="237">
        <f>ROUND(E406*J406,2)</f>
        <v>0</v>
      </c>
      <c r="L406" s="237">
        <v>21</v>
      </c>
      <c r="M406" s="237">
        <f>G406*(1+L406/100)</f>
        <v>0</v>
      </c>
      <c r="N406" s="235">
        <v>0.32973999999999998</v>
      </c>
      <c r="O406" s="235">
        <f>ROUND(E406*N406,2)</f>
        <v>5.61</v>
      </c>
      <c r="P406" s="235">
        <v>0</v>
      </c>
      <c r="Q406" s="235">
        <f>ROUND(E406*P406,2)</f>
        <v>0</v>
      </c>
      <c r="R406" s="237" t="s">
        <v>187</v>
      </c>
      <c r="S406" s="237" t="s">
        <v>141</v>
      </c>
      <c r="T406" s="238" t="s">
        <v>141</v>
      </c>
      <c r="U406" s="221">
        <v>2.66</v>
      </c>
      <c r="V406" s="221">
        <f>ROUND(E406*U406,2)</f>
        <v>45.22</v>
      </c>
      <c r="W406" s="221"/>
      <c r="X406" s="221" t="s">
        <v>188</v>
      </c>
      <c r="Y406" s="221" t="s">
        <v>144</v>
      </c>
      <c r="Z406" s="211"/>
      <c r="AA406" s="211"/>
      <c r="AB406" s="211"/>
      <c r="AC406" s="211"/>
      <c r="AD406" s="211"/>
      <c r="AE406" s="211"/>
      <c r="AF406" s="211"/>
      <c r="AG406" s="211" t="s">
        <v>189</v>
      </c>
      <c r="AH406" s="211"/>
      <c r="AI406" s="211"/>
      <c r="AJ406" s="211"/>
      <c r="AK406" s="211"/>
      <c r="AL406" s="211"/>
      <c r="AM406" s="211"/>
      <c r="AN406" s="211"/>
      <c r="AO406" s="211"/>
      <c r="AP406" s="211"/>
      <c r="AQ406" s="211"/>
      <c r="AR406" s="211"/>
      <c r="AS406" s="211"/>
      <c r="AT406" s="211"/>
      <c r="AU406" s="211"/>
      <c r="AV406" s="211"/>
      <c r="AW406" s="211"/>
      <c r="AX406" s="211"/>
      <c r="AY406" s="211"/>
      <c r="AZ406" s="211"/>
      <c r="BA406" s="211"/>
      <c r="BB406" s="211"/>
      <c r="BC406" s="211"/>
      <c r="BD406" s="211"/>
      <c r="BE406" s="211"/>
      <c r="BF406" s="211"/>
      <c r="BG406" s="211"/>
      <c r="BH406" s="211"/>
    </row>
    <row r="407" spans="1:60" ht="33.75" outlineLevel="2" x14ac:dyDescent="0.2">
      <c r="A407" s="218"/>
      <c r="B407" s="219"/>
      <c r="C407" s="251" t="s">
        <v>541</v>
      </c>
      <c r="D407" s="249"/>
      <c r="E407" s="249"/>
      <c r="F407" s="249"/>
      <c r="G407" s="249"/>
      <c r="H407" s="221"/>
      <c r="I407" s="221"/>
      <c r="J407" s="221"/>
      <c r="K407" s="221"/>
      <c r="L407" s="221"/>
      <c r="M407" s="221"/>
      <c r="N407" s="220"/>
      <c r="O407" s="220"/>
      <c r="P407" s="220"/>
      <c r="Q407" s="220"/>
      <c r="R407" s="221"/>
      <c r="S407" s="221"/>
      <c r="T407" s="221"/>
      <c r="U407" s="221"/>
      <c r="V407" s="221"/>
      <c r="W407" s="221"/>
      <c r="X407" s="221"/>
      <c r="Y407" s="221"/>
      <c r="Z407" s="211"/>
      <c r="AA407" s="211"/>
      <c r="AB407" s="211"/>
      <c r="AC407" s="211"/>
      <c r="AD407" s="211"/>
      <c r="AE407" s="211"/>
      <c r="AF407" s="211"/>
      <c r="AG407" s="211" t="s">
        <v>191</v>
      </c>
      <c r="AH407" s="211"/>
      <c r="AI407" s="211"/>
      <c r="AJ407" s="211"/>
      <c r="AK407" s="211"/>
      <c r="AL407" s="211"/>
      <c r="AM407" s="211"/>
      <c r="AN407" s="211"/>
      <c r="AO407" s="211"/>
      <c r="AP407" s="211"/>
      <c r="AQ407" s="211"/>
      <c r="AR407" s="211"/>
      <c r="AS407" s="211"/>
      <c r="AT407" s="211"/>
      <c r="AU407" s="211"/>
      <c r="AV407" s="211"/>
      <c r="AW407" s="211"/>
      <c r="AX407" s="211"/>
      <c r="AY407" s="211"/>
      <c r="AZ407" s="211"/>
      <c r="BA407" s="250" t="str">
        <f>C407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407" s="211"/>
      <c r="BC407" s="211"/>
      <c r="BD407" s="211"/>
      <c r="BE407" s="211"/>
      <c r="BF407" s="211"/>
      <c r="BG407" s="211"/>
      <c r="BH407" s="211"/>
    </row>
    <row r="408" spans="1:60" outlineLevel="2" x14ac:dyDescent="0.2">
      <c r="A408" s="218"/>
      <c r="B408" s="219"/>
      <c r="C408" s="243" t="s">
        <v>545</v>
      </c>
      <c r="D408" s="222"/>
      <c r="E408" s="223">
        <v>6</v>
      </c>
      <c r="F408" s="221"/>
      <c r="G408" s="221"/>
      <c r="H408" s="221"/>
      <c r="I408" s="221"/>
      <c r="J408" s="221"/>
      <c r="K408" s="221"/>
      <c r="L408" s="221"/>
      <c r="M408" s="221"/>
      <c r="N408" s="220"/>
      <c r="O408" s="220"/>
      <c r="P408" s="220"/>
      <c r="Q408" s="220"/>
      <c r="R408" s="221"/>
      <c r="S408" s="221"/>
      <c r="T408" s="221"/>
      <c r="U408" s="221"/>
      <c r="V408" s="221"/>
      <c r="W408" s="221"/>
      <c r="X408" s="221"/>
      <c r="Y408" s="221"/>
      <c r="Z408" s="211"/>
      <c r="AA408" s="211"/>
      <c r="AB408" s="211"/>
      <c r="AC408" s="211"/>
      <c r="AD408" s="211"/>
      <c r="AE408" s="211"/>
      <c r="AF408" s="211"/>
      <c r="AG408" s="211" t="s">
        <v>147</v>
      </c>
      <c r="AH408" s="211">
        <v>0</v>
      </c>
      <c r="AI408" s="211"/>
      <c r="AJ408" s="211"/>
      <c r="AK408" s="211"/>
      <c r="AL408" s="211"/>
      <c r="AM408" s="211"/>
      <c r="AN408" s="211"/>
      <c r="AO408" s="211"/>
      <c r="AP408" s="211"/>
      <c r="AQ408" s="211"/>
      <c r="AR408" s="211"/>
      <c r="AS408" s="211"/>
      <c r="AT408" s="211"/>
      <c r="AU408" s="211"/>
      <c r="AV408" s="211"/>
      <c r="AW408" s="211"/>
      <c r="AX408" s="211"/>
      <c r="AY408" s="211"/>
      <c r="AZ408" s="211"/>
      <c r="BA408" s="211"/>
      <c r="BB408" s="211"/>
      <c r="BC408" s="211"/>
      <c r="BD408" s="211"/>
      <c r="BE408" s="211"/>
      <c r="BF408" s="211"/>
      <c r="BG408" s="211"/>
      <c r="BH408" s="211"/>
    </row>
    <row r="409" spans="1:60" outlineLevel="3" x14ac:dyDescent="0.2">
      <c r="A409" s="218"/>
      <c r="B409" s="219"/>
      <c r="C409" s="243" t="s">
        <v>546</v>
      </c>
      <c r="D409" s="222"/>
      <c r="E409" s="223">
        <v>11</v>
      </c>
      <c r="F409" s="221"/>
      <c r="G409" s="221"/>
      <c r="H409" s="221"/>
      <c r="I409" s="221"/>
      <c r="J409" s="221"/>
      <c r="K409" s="221"/>
      <c r="L409" s="221"/>
      <c r="M409" s="221"/>
      <c r="N409" s="220"/>
      <c r="O409" s="220"/>
      <c r="P409" s="220"/>
      <c r="Q409" s="220"/>
      <c r="R409" s="221"/>
      <c r="S409" s="221"/>
      <c r="T409" s="221"/>
      <c r="U409" s="221"/>
      <c r="V409" s="221"/>
      <c r="W409" s="221"/>
      <c r="X409" s="221"/>
      <c r="Y409" s="221"/>
      <c r="Z409" s="211"/>
      <c r="AA409" s="211"/>
      <c r="AB409" s="211"/>
      <c r="AC409" s="211"/>
      <c r="AD409" s="211"/>
      <c r="AE409" s="211"/>
      <c r="AF409" s="211"/>
      <c r="AG409" s="211" t="s">
        <v>147</v>
      </c>
      <c r="AH409" s="211">
        <v>0</v>
      </c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1"/>
      <c r="AT409" s="211"/>
      <c r="AU409" s="211"/>
      <c r="AV409" s="211"/>
      <c r="AW409" s="211"/>
      <c r="AX409" s="211"/>
      <c r="AY409" s="211"/>
      <c r="AZ409" s="211"/>
      <c r="BA409" s="211"/>
      <c r="BB409" s="211"/>
      <c r="BC409" s="211"/>
      <c r="BD409" s="211"/>
      <c r="BE409" s="211"/>
      <c r="BF409" s="211"/>
      <c r="BG409" s="211"/>
      <c r="BH409" s="211"/>
    </row>
    <row r="410" spans="1:60" outlineLevel="2" x14ac:dyDescent="0.2">
      <c r="A410" s="218"/>
      <c r="B410" s="219"/>
      <c r="C410" s="244"/>
      <c r="D410" s="239"/>
      <c r="E410" s="239"/>
      <c r="F410" s="239"/>
      <c r="G410" s="239"/>
      <c r="H410" s="221"/>
      <c r="I410" s="221"/>
      <c r="J410" s="221"/>
      <c r="K410" s="221"/>
      <c r="L410" s="221"/>
      <c r="M410" s="221"/>
      <c r="N410" s="220"/>
      <c r="O410" s="220"/>
      <c r="P410" s="220"/>
      <c r="Q410" s="220"/>
      <c r="R410" s="221"/>
      <c r="S410" s="221"/>
      <c r="T410" s="221"/>
      <c r="U410" s="221"/>
      <c r="V410" s="221"/>
      <c r="W410" s="221"/>
      <c r="X410" s="221"/>
      <c r="Y410" s="221"/>
      <c r="Z410" s="211"/>
      <c r="AA410" s="211"/>
      <c r="AB410" s="211"/>
      <c r="AC410" s="211"/>
      <c r="AD410" s="211"/>
      <c r="AE410" s="211"/>
      <c r="AF410" s="211"/>
      <c r="AG410" s="211" t="s">
        <v>150</v>
      </c>
      <c r="AH410" s="211"/>
      <c r="AI410" s="211"/>
      <c r="AJ410" s="211"/>
      <c r="AK410" s="211"/>
      <c r="AL410" s="211"/>
      <c r="AM410" s="211"/>
      <c r="AN410" s="211"/>
      <c r="AO410" s="211"/>
      <c r="AP410" s="211"/>
      <c r="AQ410" s="211"/>
      <c r="AR410" s="211"/>
      <c r="AS410" s="211"/>
      <c r="AT410" s="211"/>
      <c r="AU410" s="211"/>
      <c r="AV410" s="211"/>
      <c r="AW410" s="211"/>
      <c r="AX410" s="211"/>
      <c r="AY410" s="211"/>
      <c r="AZ410" s="211"/>
      <c r="BA410" s="211"/>
      <c r="BB410" s="211"/>
      <c r="BC410" s="211"/>
      <c r="BD410" s="211"/>
      <c r="BE410" s="211"/>
      <c r="BF410" s="211"/>
      <c r="BG410" s="211"/>
      <c r="BH410" s="211"/>
    </row>
    <row r="411" spans="1:60" outlineLevel="1" x14ac:dyDescent="0.2">
      <c r="A411" s="232">
        <v>89</v>
      </c>
      <c r="B411" s="233" t="s">
        <v>547</v>
      </c>
      <c r="C411" s="242" t="s">
        <v>548</v>
      </c>
      <c r="D411" s="234" t="s">
        <v>521</v>
      </c>
      <c r="E411" s="235">
        <v>22</v>
      </c>
      <c r="F411" s="236"/>
      <c r="G411" s="237">
        <f>ROUND(E411*F411,2)</f>
        <v>0</v>
      </c>
      <c r="H411" s="236"/>
      <c r="I411" s="237">
        <f>ROUND(E411*H411,2)</f>
        <v>0</v>
      </c>
      <c r="J411" s="236"/>
      <c r="K411" s="237">
        <f>ROUND(E411*J411,2)</f>
        <v>0</v>
      </c>
      <c r="L411" s="237">
        <v>21</v>
      </c>
      <c r="M411" s="237">
        <f>G411*(1+L411/100)</f>
        <v>0</v>
      </c>
      <c r="N411" s="235">
        <v>0.26469999999999999</v>
      </c>
      <c r="O411" s="235">
        <f>ROUND(E411*N411,2)</f>
        <v>5.82</v>
      </c>
      <c r="P411" s="235">
        <v>0</v>
      </c>
      <c r="Q411" s="235">
        <f>ROUND(E411*P411,2)</f>
        <v>0</v>
      </c>
      <c r="R411" s="237" t="s">
        <v>187</v>
      </c>
      <c r="S411" s="237" t="s">
        <v>141</v>
      </c>
      <c r="T411" s="238" t="s">
        <v>141</v>
      </c>
      <c r="U411" s="221">
        <v>1.55</v>
      </c>
      <c r="V411" s="221">
        <f>ROUND(E411*U411,2)</f>
        <v>34.1</v>
      </c>
      <c r="W411" s="221"/>
      <c r="X411" s="221" t="s">
        <v>188</v>
      </c>
      <c r="Y411" s="221" t="s">
        <v>144</v>
      </c>
      <c r="Z411" s="211"/>
      <c r="AA411" s="211"/>
      <c r="AB411" s="211"/>
      <c r="AC411" s="211"/>
      <c r="AD411" s="211"/>
      <c r="AE411" s="211"/>
      <c r="AF411" s="211"/>
      <c r="AG411" s="211" t="s">
        <v>189</v>
      </c>
      <c r="AH411" s="211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1"/>
      <c r="BD411" s="211"/>
      <c r="BE411" s="211"/>
      <c r="BF411" s="211"/>
      <c r="BG411" s="211"/>
      <c r="BH411" s="211"/>
    </row>
    <row r="412" spans="1:60" ht="33.75" outlineLevel="2" x14ac:dyDescent="0.2">
      <c r="A412" s="218"/>
      <c r="B412" s="219"/>
      <c r="C412" s="251" t="s">
        <v>541</v>
      </c>
      <c r="D412" s="249"/>
      <c r="E412" s="249"/>
      <c r="F412" s="249"/>
      <c r="G412" s="249"/>
      <c r="H412" s="221"/>
      <c r="I412" s="221"/>
      <c r="J412" s="221"/>
      <c r="K412" s="221"/>
      <c r="L412" s="221"/>
      <c r="M412" s="221"/>
      <c r="N412" s="220"/>
      <c r="O412" s="220"/>
      <c r="P412" s="220"/>
      <c r="Q412" s="220"/>
      <c r="R412" s="221"/>
      <c r="S412" s="221"/>
      <c r="T412" s="221"/>
      <c r="U412" s="221"/>
      <c r="V412" s="221"/>
      <c r="W412" s="221"/>
      <c r="X412" s="221"/>
      <c r="Y412" s="221"/>
      <c r="Z412" s="211"/>
      <c r="AA412" s="211"/>
      <c r="AB412" s="211"/>
      <c r="AC412" s="211"/>
      <c r="AD412" s="211"/>
      <c r="AE412" s="211"/>
      <c r="AF412" s="211"/>
      <c r="AG412" s="211" t="s">
        <v>191</v>
      </c>
      <c r="AH412" s="211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50" t="str">
        <f>C412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412" s="211"/>
      <c r="BC412" s="211"/>
      <c r="BD412" s="211"/>
      <c r="BE412" s="211"/>
      <c r="BF412" s="211"/>
      <c r="BG412" s="211"/>
      <c r="BH412" s="211"/>
    </row>
    <row r="413" spans="1:60" outlineLevel="2" x14ac:dyDescent="0.2">
      <c r="A413" s="218"/>
      <c r="B413" s="219"/>
      <c r="C413" s="243" t="s">
        <v>549</v>
      </c>
      <c r="D413" s="222"/>
      <c r="E413" s="223">
        <v>22</v>
      </c>
      <c r="F413" s="221"/>
      <c r="G413" s="221"/>
      <c r="H413" s="221"/>
      <c r="I413" s="221"/>
      <c r="J413" s="221"/>
      <c r="K413" s="221"/>
      <c r="L413" s="221"/>
      <c r="M413" s="221"/>
      <c r="N413" s="220"/>
      <c r="O413" s="220"/>
      <c r="P413" s="220"/>
      <c r="Q413" s="220"/>
      <c r="R413" s="221"/>
      <c r="S413" s="221"/>
      <c r="T413" s="221"/>
      <c r="U413" s="221"/>
      <c r="V413" s="221"/>
      <c r="W413" s="221"/>
      <c r="X413" s="221"/>
      <c r="Y413" s="221"/>
      <c r="Z413" s="211"/>
      <c r="AA413" s="211"/>
      <c r="AB413" s="211"/>
      <c r="AC413" s="211"/>
      <c r="AD413" s="211"/>
      <c r="AE413" s="211"/>
      <c r="AF413" s="211"/>
      <c r="AG413" s="211" t="s">
        <v>147</v>
      </c>
      <c r="AH413" s="211">
        <v>0</v>
      </c>
      <c r="AI413" s="211"/>
      <c r="AJ413" s="211"/>
      <c r="AK413" s="211"/>
      <c r="AL413" s="211"/>
      <c r="AM413" s="211"/>
      <c r="AN413" s="211"/>
      <c r="AO413" s="211"/>
      <c r="AP413" s="211"/>
      <c r="AQ413" s="211"/>
      <c r="AR413" s="211"/>
      <c r="AS413" s="211"/>
      <c r="AT413" s="211"/>
      <c r="AU413" s="211"/>
      <c r="AV413" s="211"/>
      <c r="AW413" s="211"/>
      <c r="AX413" s="211"/>
      <c r="AY413" s="211"/>
      <c r="AZ413" s="211"/>
      <c r="BA413" s="211"/>
      <c r="BB413" s="211"/>
      <c r="BC413" s="211"/>
      <c r="BD413" s="211"/>
      <c r="BE413" s="211"/>
      <c r="BF413" s="211"/>
      <c r="BG413" s="211"/>
      <c r="BH413" s="211"/>
    </row>
    <row r="414" spans="1:60" outlineLevel="2" x14ac:dyDescent="0.2">
      <c r="A414" s="218"/>
      <c r="B414" s="219"/>
      <c r="C414" s="244"/>
      <c r="D414" s="239"/>
      <c r="E414" s="239"/>
      <c r="F414" s="239"/>
      <c r="G414" s="239"/>
      <c r="H414" s="221"/>
      <c r="I414" s="221"/>
      <c r="J414" s="221"/>
      <c r="K414" s="221"/>
      <c r="L414" s="221"/>
      <c r="M414" s="221"/>
      <c r="N414" s="220"/>
      <c r="O414" s="220"/>
      <c r="P414" s="220"/>
      <c r="Q414" s="220"/>
      <c r="R414" s="221"/>
      <c r="S414" s="221"/>
      <c r="T414" s="221"/>
      <c r="U414" s="221"/>
      <c r="V414" s="221"/>
      <c r="W414" s="221"/>
      <c r="X414" s="221"/>
      <c r="Y414" s="221"/>
      <c r="Z414" s="211"/>
      <c r="AA414" s="211"/>
      <c r="AB414" s="211"/>
      <c r="AC414" s="211"/>
      <c r="AD414" s="211"/>
      <c r="AE414" s="211"/>
      <c r="AF414" s="211"/>
      <c r="AG414" s="211" t="s">
        <v>150</v>
      </c>
      <c r="AH414" s="211"/>
      <c r="AI414" s="211"/>
      <c r="AJ414" s="211"/>
      <c r="AK414" s="211"/>
      <c r="AL414" s="211"/>
      <c r="AM414" s="211"/>
      <c r="AN414" s="211"/>
      <c r="AO414" s="211"/>
      <c r="AP414" s="211"/>
      <c r="AQ414" s="211"/>
      <c r="AR414" s="211"/>
      <c r="AS414" s="211"/>
      <c r="AT414" s="211"/>
      <c r="AU414" s="211"/>
      <c r="AV414" s="211"/>
      <c r="AW414" s="211"/>
      <c r="AX414" s="211"/>
      <c r="AY414" s="211"/>
      <c r="AZ414" s="211"/>
      <c r="BA414" s="211"/>
      <c r="BB414" s="211"/>
      <c r="BC414" s="211"/>
      <c r="BD414" s="211"/>
      <c r="BE414" s="211"/>
      <c r="BF414" s="211"/>
      <c r="BG414" s="211"/>
      <c r="BH414" s="211"/>
    </row>
    <row r="415" spans="1:60" outlineLevel="1" x14ac:dyDescent="0.2">
      <c r="A415" s="232">
        <v>90</v>
      </c>
      <c r="B415" s="233" t="s">
        <v>550</v>
      </c>
      <c r="C415" s="242" t="s">
        <v>551</v>
      </c>
      <c r="D415" s="234" t="s">
        <v>521</v>
      </c>
      <c r="E415" s="235">
        <v>6</v>
      </c>
      <c r="F415" s="236"/>
      <c r="G415" s="237">
        <f>ROUND(E415*F415,2)</f>
        <v>0</v>
      </c>
      <c r="H415" s="236"/>
      <c r="I415" s="237">
        <f>ROUND(E415*H415,2)</f>
        <v>0</v>
      </c>
      <c r="J415" s="236"/>
      <c r="K415" s="237">
        <f>ROUND(E415*J415,2)</f>
        <v>0</v>
      </c>
      <c r="L415" s="237">
        <v>21</v>
      </c>
      <c r="M415" s="237">
        <f>G415*(1+L415/100)</f>
        <v>0</v>
      </c>
      <c r="N415" s="235">
        <v>0.11436</v>
      </c>
      <c r="O415" s="235">
        <f>ROUND(E415*N415,2)</f>
        <v>0.69</v>
      </c>
      <c r="P415" s="235">
        <v>0</v>
      </c>
      <c r="Q415" s="235">
        <f>ROUND(E415*P415,2)</f>
        <v>0</v>
      </c>
      <c r="R415" s="237" t="s">
        <v>384</v>
      </c>
      <c r="S415" s="237" t="s">
        <v>141</v>
      </c>
      <c r="T415" s="238" t="s">
        <v>141</v>
      </c>
      <c r="U415" s="221">
        <v>1.69</v>
      </c>
      <c r="V415" s="221">
        <f>ROUND(E415*U415,2)</f>
        <v>10.14</v>
      </c>
      <c r="W415" s="221"/>
      <c r="X415" s="221" t="s">
        <v>188</v>
      </c>
      <c r="Y415" s="221" t="s">
        <v>144</v>
      </c>
      <c r="Z415" s="211"/>
      <c r="AA415" s="211"/>
      <c r="AB415" s="211"/>
      <c r="AC415" s="211"/>
      <c r="AD415" s="211"/>
      <c r="AE415" s="211"/>
      <c r="AF415" s="211"/>
      <c r="AG415" s="211" t="s">
        <v>189</v>
      </c>
      <c r="AH415" s="211"/>
      <c r="AI415" s="211"/>
      <c r="AJ415" s="211"/>
      <c r="AK415" s="211"/>
      <c r="AL415" s="211"/>
      <c r="AM415" s="211"/>
      <c r="AN415" s="211"/>
      <c r="AO415" s="211"/>
      <c r="AP415" s="211"/>
      <c r="AQ415" s="211"/>
      <c r="AR415" s="211"/>
      <c r="AS415" s="211"/>
      <c r="AT415" s="211"/>
      <c r="AU415" s="211"/>
      <c r="AV415" s="211"/>
      <c r="AW415" s="211"/>
      <c r="AX415" s="211"/>
      <c r="AY415" s="211"/>
      <c r="AZ415" s="211"/>
      <c r="BA415" s="211"/>
      <c r="BB415" s="211"/>
      <c r="BC415" s="211"/>
      <c r="BD415" s="211"/>
      <c r="BE415" s="211"/>
      <c r="BF415" s="211"/>
      <c r="BG415" s="211"/>
      <c r="BH415" s="211"/>
    </row>
    <row r="416" spans="1:60" outlineLevel="2" x14ac:dyDescent="0.2">
      <c r="A416" s="218"/>
      <c r="B416" s="219"/>
      <c r="C416" s="251" t="s">
        <v>552</v>
      </c>
      <c r="D416" s="249"/>
      <c r="E416" s="249"/>
      <c r="F416" s="249"/>
      <c r="G416" s="249"/>
      <c r="H416" s="221"/>
      <c r="I416" s="221"/>
      <c r="J416" s="221"/>
      <c r="K416" s="221"/>
      <c r="L416" s="221"/>
      <c r="M416" s="221"/>
      <c r="N416" s="220"/>
      <c r="O416" s="220"/>
      <c r="P416" s="220"/>
      <c r="Q416" s="220"/>
      <c r="R416" s="221"/>
      <c r="S416" s="221"/>
      <c r="T416" s="221"/>
      <c r="U416" s="221"/>
      <c r="V416" s="221"/>
      <c r="W416" s="221"/>
      <c r="X416" s="221"/>
      <c r="Y416" s="221"/>
      <c r="Z416" s="211"/>
      <c r="AA416" s="211"/>
      <c r="AB416" s="211"/>
      <c r="AC416" s="211"/>
      <c r="AD416" s="211"/>
      <c r="AE416" s="211"/>
      <c r="AF416" s="211"/>
      <c r="AG416" s="211" t="s">
        <v>191</v>
      </c>
      <c r="AH416" s="211"/>
      <c r="AI416" s="211"/>
      <c r="AJ416" s="211"/>
      <c r="AK416" s="211"/>
      <c r="AL416" s="211"/>
      <c r="AM416" s="211"/>
      <c r="AN416" s="211"/>
      <c r="AO416" s="211"/>
      <c r="AP416" s="211"/>
      <c r="AQ416" s="211"/>
      <c r="AR416" s="211"/>
      <c r="AS416" s="211"/>
      <c r="AT416" s="211"/>
      <c r="AU416" s="211"/>
      <c r="AV416" s="211"/>
      <c r="AW416" s="211"/>
      <c r="AX416" s="211"/>
      <c r="AY416" s="211"/>
      <c r="AZ416" s="211"/>
      <c r="BA416" s="211"/>
      <c r="BB416" s="211"/>
      <c r="BC416" s="211"/>
      <c r="BD416" s="211"/>
      <c r="BE416" s="211"/>
      <c r="BF416" s="211"/>
      <c r="BG416" s="211"/>
      <c r="BH416" s="211"/>
    </row>
    <row r="417" spans="1:60" outlineLevel="2" x14ac:dyDescent="0.2">
      <c r="A417" s="218"/>
      <c r="B417" s="219"/>
      <c r="C417" s="243" t="s">
        <v>553</v>
      </c>
      <c r="D417" s="222"/>
      <c r="E417" s="223">
        <v>6</v>
      </c>
      <c r="F417" s="221"/>
      <c r="G417" s="221"/>
      <c r="H417" s="221"/>
      <c r="I417" s="221"/>
      <c r="J417" s="221"/>
      <c r="K417" s="221"/>
      <c r="L417" s="221"/>
      <c r="M417" s="221"/>
      <c r="N417" s="220"/>
      <c r="O417" s="220"/>
      <c r="P417" s="220"/>
      <c r="Q417" s="220"/>
      <c r="R417" s="221"/>
      <c r="S417" s="221"/>
      <c r="T417" s="221"/>
      <c r="U417" s="221"/>
      <c r="V417" s="221"/>
      <c r="W417" s="221"/>
      <c r="X417" s="221"/>
      <c r="Y417" s="221"/>
      <c r="Z417" s="211"/>
      <c r="AA417" s="211"/>
      <c r="AB417" s="211"/>
      <c r="AC417" s="211"/>
      <c r="AD417" s="211"/>
      <c r="AE417" s="211"/>
      <c r="AF417" s="211"/>
      <c r="AG417" s="211" t="s">
        <v>147</v>
      </c>
      <c r="AH417" s="211">
        <v>0</v>
      </c>
      <c r="AI417" s="211"/>
      <c r="AJ417" s="211"/>
      <c r="AK417" s="211"/>
      <c r="AL417" s="211"/>
      <c r="AM417" s="211"/>
      <c r="AN417" s="211"/>
      <c r="AO417" s="211"/>
      <c r="AP417" s="211"/>
      <c r="AQ417" s="211"/>
      <c r="AR417" s="211"/>
      <c r="AS417" s="211"/>
      <c r="AT417" s="211"/>
      <c r="AU417" s="211"/>
      <c r="AV417" s="211"/>
      <c r="AW417" s="211"/>
      <c r="AX417" s="211"/>
      <c r="AY417" s="211"/>
      <c r="AZ417" s="211"/>
      <c r="BA417" s="211"/>
      <c r="BB417" s="211"/>
      <c r="BC417" s="211"/>
      <c r="BD417" s="211"/>
      <c r="BE417" s="211"/>
      <c r="BF417" s="211"/>
      <c r="BG417" s="211"/>
      <c r="BH417" s="211"/>
    </row>
    <row r="418" spans="1:60" outlineLevel="2" x14ac:dyDescent="0.2">
      <c r="A418" s="218"/>
      <c r="B418" s="219"/>
      <c r="C418" s="244"/>
      <c r="D418" s="239"/>
      <c r="E418" s="239"/>
      <c r="F418" s="239"/>
      <c r="G418" s="239"/>
      <c r="H418" s="221"/>
      <c r="I418" s="221"/>
      <c r="J418" s="221"/>
      <c r="K418" s="221"/>
      <c r="L418" s="221"/>
      <c r="M418" s="221"/>
      <c r="N418" s="220"/>
      <c r="O418" s="220"/>
      <c r="P418" s="220"/>
      <c r="Q418" s="220"/>
      <c r="R418" s="221"/>
      <c r="S418" s="221"/>
      <c r="T418" s="221"/>
      <c r="U418" s="221"/>
      <c r="V418" s="221"/>
      <c r="W418" s="221"/>
      <c r="X418" s="221"/>
      <c r="Y418" s="221"/>
      <c r="Z418" s="211"/>
      <c r="AA418" s="211"/>
      <c r="AB418" s="211"/>
      <c r="AC418" s="211"/>
      <c r="AD418" s="211"/>
      <c r="AE418" s="211"/>
      <c r="AF418" s="211"/>
      <c r="AG418" s="211" t="s">
        <v>150</v>
      </c>
      <c r="AH418" s="211"/>
      <c r="AI418" s="211"/>
      <c r="AJ418" s="211"/>
      <c r="AK418" s="211"/>
      <c r="AL418" s="211"/>
      <c r="AM418" s="211"/>
      <c r="AN418" s="211"/>
      <c r="AO418" s="211"/>
      <c r="AP418" s="211"/>
      <c r="AQ418" s="211"/>
      <c r="AR418" s="211"/>
      <c r="AS418" s="211"/>
      <c r="AT418" s="211"/>
      <c r="AU418" s="211"/>
      <c r="AV418" s="211"/>
      <c r="AW418" s="211"/>
      <c r="AX418" s="211"/>
      <c r="AY418" s="211"/>
      <c r="AZ418" s="211"/>
      <c r="BA418" s="211"/>
      <c r="BB418" s="211"/>
      <c r="BC418" s="211"/>
      <c r="BD418" s="211"/>
      <c r="BE418" s="211"/>
      <c r="BF418" s="211"/>
      <c r="BG418" s="211"/>
      <c r="BH418" s="211"/>
    </row>
    <row r="419" spans="1:60" ht="22.5" outlineLevel="1" x14ac:dyDescent="0.2">
      <c r="A419" s="232">
        <v>91</v>
      </c>
      <c r="B419" s="233" t="s">
        <v>554</v>
      </c>
      <c r="C419" s="242" t="s">
        <v>555</v>
      </c>
      <c r="D419" s="234" t="s">
        <v>521</v>
      </c>
      <c r="E419" s="235">
        <v>7.21</v>
      </c>
      <c r="F419" s="236"/>
      <c r="G419" s="237">
        <f>ROUND(E419*F419,2)</f>
        <v>0</v>
      </c>
      <c r="H419" s="236"/>
      <c r="I419" s="237">
        <f>ROUND(E419*H419,2)</f>
        <v>0</v>
      </c>
      <c r="J419" s="236"/>
      <c r="K419" s="237">
        <f>ROUND(E419*J419,2)</f>
        <v>0</v>
      </c>
      <c r="L419" s="237">
        <v>21</v>
      </c>
      <c r="M419" s="237">
        <f>G419*(1+L419/100)</f>
        <v>0</v>
      </c>
      <c r="N419" s="235">
        <v>3.2100000000000002E-3</v>
      </c>
      <c r="O419" s="235">
        <f>ROUND(E419*N419,2)</f>
        <v>0.02</v>
      </c>
      <c r="P419" s="235">
        <v>0</v>
      </c>
      <c r="Q419" s="235">
        <f>ROUND(E419*P419,2)</f>
        <v>0</v>
      </c>
      <c r="R419" s="237" t="s">
        <v>362</v>
      </c>
      <c r="S419" s="237" t="s">
        <v>141</v>
      </c>
      <c r="T419" s="238" t="s">
        <v>141</v>
      </c>
      <c r="U419" s="221">
        <v>0</v>
      </c>
      <c r="V419" s="221">
        <f>ROUND(E419*U419,2)</f>
        <v>0</v>
      </c>
      <c r="W419" s="221"/>
      <c r="X419" s="221" t="s">
        <v>363</v>
      </c>
      <c r="Y419" s="221" t="s">
        <v>144</v>
      </c>
      <c r="Z419" s="211"/>
      <c r="AA419" s="211"/>
      <c r="AB419" s="211"/>
      <c r="AC419" s="211"/>
      <c r="AD419" s="211"/>
      <c r="AE419" s="211"/>
      <c r="AF419" s="211"/>
      <c r="AG419" s="211" t="s">
        <v>364</v>
      </c>
      <c r="AH419" s="211"/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11"/>
      <c r="BB419" s="211"/>
      <c r="BC419" s="211"/>
      <c r="BD419" s="211"/>
      <c r="BE419" s="211"/>
      <c r="BF419" s="211"/>
      <c r="BG419" s="211"/>
      <c r="BH419" s="211"/>
    </row>
    <row r="420" spans="1:60" outlineLevel="2" x14ac:dyDescent="0.2">
      <c r="A420" s="218"/>
      <c r="B420" s="219"/>
      <c r="C420" s="243" t="s">
        <v>556</v>
      </c>
      <c r="D420" s="222"/>
      <c r="E420" s="223">
        <v>6.18</v>
      </c>
      <c r="F420" s="221"/>
      <c r="G420" s="221"/>
      <c r="H420" s="221"/>
      <c r="I420" s="221"/>
      <c r="J420" s="221"/>
      <c r="K420" s="221"/>
      <c r="L420" s="221"/>
      <c r="M420" s="221"/>
      <c r="N420" s="220"/>
      <c r="O420" s="220"/>
      <c r="P420" s="220"/>
      <c r="Q420" s="220"/>
      <c r="R420" s="221"/>
      <c r="S420" s="221"/>
      <c r="T420" s="221"/>
      <c r="U420" s="221"/>
      <c r="V420" s="221"/>
      <c r="W420" s="221"/>
      <c r="X420" s="221"/>
      <c r="Y420" s="221"/>
      <c r="Z420" s="211"/>
      <c r="AA420" s="211"/>
      <c r="AB420" s="211"/>
      <c r="AC420" s="211"/>
      <c r="AD420" s="211"/>
      <c r="AE420" s="211"/>
      <c r="AF420" s="211"/>
      <c r="AG420" s="211" t="s">
        <v>147</v>
      </c>
      <c r="AH420" s="211">
        <v>0</v>
      </c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1"/>
      <c r="BD420" s="211"/>
      <c r="BE420" s="211"/>
      <c r="BF420" s="211"/>
      <c r="BG420" s="211"/>
      <c r="BH420" s="211"/>
    </row>
    <row r="421" spans="1:60" outlineLevel="3" x14ac:dyDescent="0.2">
      <c r="A421" s="218"/>
      <c r="B421" s="219"/>
      <c r="C421" s="243" t="s">
        <v>557</v>
      </c>
      <c r="D421" s="222"/>
      <c r="E421" s="223">
        <v>1.03</v>
      </c>
      <c r="F421" s="221"/>
      <c r="G421" s="221"/>
      <c r="H421" s="221"/>
      <c r="I421" s="221"/>
      <c r="J421" s="221"/>
      <c r="K421" s="221"/>
      <c r="L421" s="221"/>
      <c r="M421" s="221"/>
      <c r="N421" s="220"/>
      <c r="O421" s="220"/>
      <c r="P421" s="220"/>
      <c r="Q421" s="220"/>
      <c r="R421" s="221"/>
      <c r="S421" s="221"/>
      <c r="T421" s="221"/>
      <c r="U421" s="221"/>
      <c r="V421" s="221"/>
      <c r="W421" s="221"/>
      <c r="X421" s="221"/>
      <c r="Y421" s="221"/>
      <c r="Z421" s="211"/>
      <c r="AA421" s="211"/>
      <c r="AB421" s="211"/>
      <c r="AC421" s="211"/>
      <c r="AD421" s="211"/>
      <c r="AE421" s="211"/>
      <c r="AF421" s="211"/>
      <c r="AG421" s="211" t="s">
        <v>147</v>
      </c>
      <c r="AH421" s="211">
        <v>0</v>
      </c>
      <c r="AI421" s="211"/>
      <c r="AJ421" s="211"/>
      <c r="AK421" s="211"/>
      <c r="AL421" s="211"/>
      <c r="AM421" s="211"/>
      <c r="AN421" s="211"/>
      <c r="AO421" s="211"/>
      <c r="AP421" s="211"/>
      <c r="AQ421" s="211"/>
      <c r="AR421" s="211"/>
      <c r="AS421" s="211"/>
      <c r="AT421" s="211"/>
      <c r="AU421" s="211"/>
      <c r="AV421" s="211"/>
      <c r="AW421" s="211"/>
      <c r="AX421" s="211"/>
      <c r="AY421" s="211"/>
      <c r="AZ421" s="211"/>
      <c r="BA421" s="211"/>
      <c r="BB421" s="211"/>
      <c r="BC421" s="211"/>
      <c r="BD421" s="211"/>
      <c r="BE421" s="211"/>
      <c r="BF421" s="211"/>
      <c r="BG421" s="211"/>
      <c r="BH421" s="211"/>
    </row>
    <row r="422" spans="1:60" outlineLevel="2" x14ac:dyDescent="0.2">
      <c r="A422" s="218"/>
      <c r="B422" s="219"/>
      <c r="C422" s="244"/>
      <c r="D422" s="239"/>
      <c r="E422" s="239"/>
      <c r="F422" s="239"/>
      <c r="G422" s="239"/>
      <c r="H422" s="221"/>
      <c r="I422" s="221"/>
      <c r="J422" s="221"/>
      <c r="K422" s="221"/>
      <c r="L422" s="221"/>
      <c r="M422" s="221"/>
      <c r="N422" s="220"/>
      <c r="O422" s="220"/>
      <c r="P422" s="220"/>
      <c r="Q422" s="220"/>
      <c r="R422" s="221"/>
      <c r="S422" s="221"/>
      <c r="T422" s="221"/>
      <c r="U422" s="221"/>
      <c r="V422" s="221"/>
      <c r="W422" s="221"/>
      <c r="X422" s="221"/>
      <c r="Y422" s="221"/>
      <c r="Z422" s="211"/>
      <c r="AA422" s="211"/>
      <c r="AB422" s="211"/>
      <c r="AC422" s="211"/>
      <c r="AD422" s="211"/>
      <c r="AE422" s="211"/>
      <c r="AF422" s="211"/>
      <c r="AG422" s="211" t="s">
        <v>150</v>
      </c>
      <c r="AH422" s="211"/>
      <c r="AI422" s="211"/>
      <c r="AJ422" s="211"/>
      <c r="AK422" s="211"/>
      <c r="AL422" s="211"/>
      <c r="AM422" s="211"/>
      <c r="AN422" s="211"/>
      <c r="AO422" s="211"/>
      <c r="AP422" s="211"/>
      <c r="AQ422" s="211"/>
      <c r="AR422" s="211"/>
      <c r="AS422" s="211"/>
      <c r="AT422" s="211"/>
      <c r="AU422" s="211"/>
      <c r="AV422" s="211"/>
      <c r="AW422" s="211"/>
      <c r="AX422" s="211"/>
      <c r="AY422" s="211"/>
      <c r="AZ422" s="211"/>
      <c r="BA422" s="211"/>
      <c r="BB422" s="211"/>
      <c r="BC422" s="211"/>
      <c r="BD422" s="211"/>
      <c r="BE422" s="211"/>
      <c r="BF422" s="211"/>
      <c r="BG422" s="211"/>
      <c r="BH422" s="211"/>
    </row>
    <row r="423" spans="1:60" outlineLevel="1" x14ac:dyDescent="0.2">
      <c r="A423" s="232">
        <v>92</v>
      </c>
      <c r="B423" s="233" t="s">
        <v>558</v>
      </c>
      <c r="C423" s="242" t="s">
        <v>559</v>
      </c>
      <c r="D423" s="234" t="s">
        <v>521</v>
      </c>
      <c r="E423" s="235">
        <v>6.09</v>
      </c>
      <c r="F423" s="236"/>
      <c r="G423" s="237">
        <f>ROUND(E423*F423,2)</f>
        <v>0</v>
      </c>
      <c r="H423" s="236"/>
      <c r="I423" s="237">
        <f>ROUND(E423*H423,2)</f>
        <v>0</v>
      </c>
      <c r="J423" s="236"/>
      <c r="K423" s="237">
        <f>ROUND(E423*J423,2)</f>
        <v>0</v>
      </c>
      <c r="L423" s="237">
        <v>21</v>
      </c>
      <c r="M423" s="237">
        <f>G423*(1+L423/100)</f>
        <v>0</v>
      </c>
      <c r="N423" s="235">
        <v>0</v>
      </c>
      <c r="O423" s="235">
        <f>ROUND(E423*N423,2)</f>
        <v>0</v>
      </c>
      <c r="P423" s="235">
        <v>0</v>
      </c>
      <c r="Q423" s="235">
        <f>ROUND(E423*P423,2)</f>
        <v>0</v>
      </c>
      <c r="R423" s="237" t="s">
        <v>362</v>
      </c>
      <c r="S423" s="237" t="s">
        <v>141</v>
      </c>
      <c r="T423" s="238" t="s">
        <v>141</v>
      </c>
      <c r="U423" s="221">
        <v>0</v>
      </c>
      <c r="V423" s="221">
        <f>ROUND(E423*U423,2)</f>
        <v>0</v>
      </c>
      <c r="W423" s="221"/>
      <c r="X423" s="221" t="s">
        <v>363</v>
      </c>
      <c r="Y423" s="221" t="s">
        <v>144</v>
      </c>
      <c r="Z423" s="211"/>
      <c r="AA423" s="211"/>
      <c r="AB423" s="211"/>
      <c r="AC423" s="211"/>
      <c r="AD423" s="211"/>
      <c r="AE423" s="211"/>
      <c r="AF423" s="211"/>
      <c r="AG423" s="211" t="s">
        <v>364</v>
      </c>
      <c r="AH423" s="211"/>
      <c r="AI423" s="211"/>
      <c r="AJ423" s="211"/>
      <c r="AK423" s="211"/>
      <c r="AL423" s="211"/>
      <c r="AM423" s="211"/>
      <c r="AN423" s="211"/>
      <c r="AO423" s="211"/>
      <c r="AP423" s="211"/>
      <c r="AQ423" s="211"/>
      <c r="AR423" s="211"/>
      <c r="AS423" s="211"/>
      <c r="AT423" s="211"/>
      <c r="AU423" s="211"/>
      <c r="AV423" s="211"/>
      <c r="AW423" s="211"/>
      <c r="AX423" s="211"/>
      <c r="AY423" s="211"/>
      <c r="AZ423" s="211"/>
      <c r="BA423" s="211"/>
      <c r="BB423" s="211"/>
      <c r="BC423" s="211"/>
      <c r="BD423" s="211"/>
      <c r="BE423" s="211"/>
      <c r="BF423" s="211"/>
      <c r="BG423" s="211"/>
      <c r="BH423" s="211"/>
    </row>
    <row r="424" spans="1:60" outlineLevel="2" x14ac:dyDescent="0.2">
      <c r="A424" s="218"/>
      <c r="B424" s="219"/>
      <c r="C424" s="243" t="s">
        <v>560</v>
      </c>
      <c r="D424" s="222"/>
      <c r="E424" s="223">
        <v>6.09</v>
      </c>
      <c r="F424" s="221"/>
      <c r="G424" s="221"/>
      <c r="H424" s="221"/>
      <c r="I424" s="221"/>
      <c r="J424" s="221"/>
      <c r="K424" s="221"/>
      <c r="L424" s="221"/>
      <c r="M424" s="221"/>
      <c r="N424" s="220"/>
      <c r="O424" s="220"/>
      <c r="P424" s="220"/>
      <c r="Q424" s="220"/>
      <c r="R424" s="221"/>
      <c r="S424" s="221"/>
      <c r="T424" s="221"/>
      <c r="U424" s="221"/>
      <c r="V424" s="221"/>
      <c r="W424" s="221"/>
      <c r="X424" s="221"/>
      <c r="Y424" s="221"/>
      <c r="Z424" s="211"/>
      <c r="AA424" s="211"/>
      <c r="AB424" s="211"/>
      <c r="AC424" s="211"/>
      <c r="AD424" s="211"/>
      <c r="AE424" s="211"/>
      <c r="AF424" s="211"/>
      <c r="AG424" s="211" t="s">
        <v>147</v>
      </c>
      <c r="AH424" s="211">
        <v>5</v>
      </c>
      <c r="AI424" s="211"/>
      <c r="AJ424" s="211"/>
      <c r="AK424" s="211"/>
      <c r="AL424" s="211"/>
      <c r="AM424" s="211"/>
      <c r="AN424" s="211"/>
      <c r="AO424" s="211"/>
      <c r="AP424" s="211"/>
      <c r="AQ424" s="211"/>
      <c r="AR424" s="211"/>
      <c r="AS424" s="211"/>
      <c r="AT424" s="211"/>
      <c r="AU424" s="211"/>
      <c r="AV424" s="211"/>
      <c r="AW424" s="211"/>
      <c r="AX424" s="211"/>
      <c r="AY424" s="211"/>
      <c r="AZ424" s="211"/>
      <c r="BA424" s="211"/>
      <c r="BB424" s="211"/>
      <c r="BC424" s="211"/>
      <c r="BD424" s="211"/>
      <c r="BE424" s="211"/>
      <c r="BF424" s="211"/>
      <c r="BG424" s="211"/>
      <c r="BH424" s="211"/>
    </row>
    <row r="425" spans="1:60" outlineLevel="2" x14ac:dyDescent="0.2">
      <c r="A425" s="218"/>
      <c r="B425" s="219"/>
      <c r="C425" s="244"/>
      <c r="D425" s="239"/>
      <c r="E425" s="239"/>
      <c r="F425" s="239"/>
      <c r="G425" s="239"/>
      <c r="H425" s="221"/>
      <c r="I425" s="221"/>
      <c r="J425" s="221"/>
      <c r="K425" s="221"/>
      <c r="L425" s="221"/>
      <c r="M425" s="221"/>
      <c r="N425" s="220"/>
      <c r="O425" s="220"/>
      <c r="P425" s="220"/>
      <c r="Q425" s="220"/>
      <c r="R425" s="221"/>
      <c r="S425" s="221"/>
      <c r="T425" s="221"/>
      <c r="U425" s="221"/>
      <c r="V425" s="221"/>
      <c r="W425" s="221"/>
      <c r="X425" s="221"/>
      <c r="Y425" s="221"/>
      <c r="Z425" s="211"/>
      <c r="AA425" s="211"/>
      <c r="AB425" s="211"/>
      <c r="AC425" s="211"/>
      <c r="AD425" s="211"/>
      <c r="AE425" s="211"/>
      <c r="AF425" s="211"/>
      <c r="AG425" s="211" t="s">
        <v>150</v>
      </c>
      <c r="AH425" s="211"/>
      <c r="AI425" s="211"/>
      <c r="AJ425" s="211"/>
      <c r="AK425" s="211"/>
      <c r="AL425" s="211"/>
      <c r="AM425" s="211"/>
      <c r="AN425" s="211"/>
      <c r="AO425" s="211"/>
      <c r="AP425" s="211"/>
      <c r="AQ425" s="211"/>
      <c r="AR425" s="211"/>
      <c r="AS425" s="211"/>
      <c r="AT425" s="211"/>
      <c r="AU425" s="211"/>
      <c r="AV425" s="211"/>
      <c r="AW425" s="211"/>
      <c r="AX425" s="211"/>
      <c r="AY425" s="211"/>
      <c r="AZ425" s="211"/>
      <c r="BA425" s="211"/>
      <c r="BB425" s="211"/>
      <c r="BC425" s="211"/>
      <c r="BD425" s="211"/>
      <c r="BE425" s="211"/>
      <c r="BF425" s="211"/>
      <c r="BG425" s="211"/>
      <c r="BH425" s="211"/>
    </row>
    <row r="426" spans="1:60" ht="33.75" outlineLevel="1" x14ac:dyDescent="0.2">
      <c r="A426" s="232">
        <v>93</v>
      </c>
      <c r="B426" s="233" t="s">
        <v>561</v>
      </c>
      <c r="C426" s="242" t="s">
        <v>562</v>
      </c>
      <c r="D426" s="234" t="s">
        <v>521</v>
      </c>
      <c r="E426" s="235">
        <v>6.09</v>
      </c>
      <c r="F426" s="236"/>
      <c r="G426" s="237">
        <f>ROUND(E426*F426,2)</f>
        <v>0</v>
      </c>
      <c r="H426" s="236"/>
      <c r="I426" s="237">
        <f>ROUND(E426*H426,2)</f>
        <v>0</v>
      </c>
      <c r="J426" s="236"/>
      <c r="K426" s="237">
        <f>ROUND(E426*J426,2)</f>
        <v>0</v>
      </c>
      <c r="L426" s="237">
        <v>21</v>
      </c>
      <c r="M426" s="237">
        <f>G426*(1+L426/100)</f>
        <v>0</v>
      </c>
      <c r="N426" s="235">
        <v>5.4000000000000001E-4</v>
      </c>
      <c r="O426" s="235">
        <f>ROUND(E426*N426,2)</f>
        <v>0</v>
      </c>
      <c r="P426" s="235">
        <v>0</v>
      </c>
      <c r="Q426" s="235">
        <f>ROUND(E426*P426,2)</f>
        <v>0</v>
      </c>
      <c r="R426" s="237" t="s">
        <v>362</v>
      </c>
      <c r="S426" s="237" t="s">
        <v>141</v>
      </c>
      <c r="T426" s="238" t="s">
        <v>141</v>
      </c>
      <c r="U426" s="221">
        <v>0</v>
      </c>
      <c r="V426" s="221">
        <f>ROUND(E426*U426,2)</f>
        <v>0</v>
      </c>
      <c r="W426" s="221"/>
      <c r="X426" s="221" t="s">
        <v>363</v>
      </c>
      <c r="Y426" s="221" t="s">
        <v>144</v>
      </c>
      <c r="Z426" s="211"/>
      <c r="AA426" s="211"/>
      <c r="AB426" s="211"/>
      <c r="AC426" s="211"/>
      <c r="AD426" s="211"/>
      <c r="AE426" s="211"/>
      <c r="AF426" s="211"/>
      <c r="AG426" s="211" t="s">
        <v>364</v>
      </c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</row>
    <row r="427" spans="1:60" outlineLevel="2" x14ac:dyDescent="0.2">
      <c r="A427" s="218"/>
      <c r="B427" s="219"/>
      <c r="C427" s="243" t="s">
        <v>563</v>
      </c>
      <c r="D427" s="222"/>
      <c r="E427" s="223">
        <v>6.09</v>
      </c>
      <c r="F427" s="221"/>
      <c r="G427" s="221"/>
      <c r="H427" s="221"/>
      <c r="I427" s="221"/>
      <c r="J427" s="221"/>
      <c r="K427" s="221"/>
      <c r="L427" s="221"/>
      <c r="M427" s="221"/>
      <c r="N427" s="220"/>
      <c r="O427" s="220"/>
      <c r="P427" s="220"/>
      <c r="Q427" s="220"/>
      <c r="R427" s="221"/>
      <c r="S427" s="221"/>
      <c r="T427" s="221"/>
      <c r="U427" s="221"/>
      <c r="V427" s="221"/>
      <c r="W427" s="221"/>
      <c r="X427" s="221"/>
      <c r="Y427" s="221"/>
      <c r="Z427" s="211"/>
      <c r="AA427" s="211"/>
      <c r="AB427" s="211"/>
      <c r="AC427" s="211"/>
      <c r="AD427" s="211"/>
      <c r="AE427" s="211"/>
      <c r="AF427" s="211"/>
      <c r="AG427" s="211" t="s">
        <v>147</v>
      </c>
      <c r="AH427" s="211">
        <v>5</v>
      </c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</row>
    <row r="428" spans="1:60" outlineLevel="2" x14ac:dyDescent="0.2">
      <c r="A428" s="218"/>
      <c r="B428" s="219"/>
      <c r="C428" s="244"/>
      <c r="D428" s="239"/>
      <c r="E428" s="239"/>
      <c r="F428" s="239"/>
      <c r="G428" s="239"/>
      <c r="H428" s="221"/>
      <c r="I428" s="221"/>
      <c r="J428" s="221"/>
      <c r="K428" s="221"/>
      <c r="L428" s="221"/>
      <c r="M428" s="221"/>
      <c r="N428" s="220"/>
      <c r="O428" s="220"/>
      <c r="P428" s="220"/>
      <c r="Q428" s="220"/>
      <c r="R428" s="221"/>
      <c r="S428" s="221"/>
      <c r="T428" s="221"/>
      <c r="U428" s="221"/>
      <c r="V428" s="221"/>
      <c r="W428" s="221"/>
      <c r="X428" s="221"/>
      <c r="Y428" s="221"/>
      <c r="Z428" s="211"/>
      <c r="AA428" s="211"/>
      <c r="AB428" s="211"/>
      <c r="AC428" s="211"/>
      <c r="AD428" s="211"/>
      <c r="AE428" s="211"/>
      <c r="AF428" s="211"/>
      <c r="AG428" s="211" t="s">
        <v>150</v>
      </c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</row>
    <row r="429" spans="1:60" x14ac:dyDescent="0.2">
      <c r="A429" s="225" t="s">
        <v>136</v>
      </c>
      <c r="B429" s="226" t="s">
        <v>92</v>
      </c>
      <c r="C429" s="241" t="s">
        <v>93</v>
      </c>
      <c r="D429" s="227"/>
      <c r="E429" s="228"/>
      <c r="F429" s="229"/>
      <c r="G429" s="229">
        <f>SUMIF(AG430:AG501,"&lt;&gt;NOR",G430:G501)</f>
        <v>0</v>
      </c>
      <c r="H429" s="229"/>
      <c r="I429" s="229">
        <f>SUM(I430:I501)</f>
        <v>0</v>
      </c>
      <c r="J429" s="229"/>
      <c r="K429" s="229">
        <f>SUM(K430:K501)</f>
        <v>0</v>
      </c>
      <c r="L429" s="229"/>
      <c r="M429" s="229">
        <f>SUM(M430:M501)</f>
        <v>0</v>
      </c>
      <c r="N429" s="228"/>
      <c r="O429" s="228">
        <f>SUM(O430:O501)</f>
        <v>169.43</v>
      </c>
      <c r="P429" s="228"/>
      <c r="Q429" s="228">
        <f>SUM(Q430:Q501)</f>
        <v>0</v>
      </c>
      <c r="R429" s="229"/>
      <c r="S429" s="229"/>
      <c r="T429" s="230"/>
      <c r="U429" s="224"/>
      <c r="V429" s="224">
        <f>SUM(V430:V501)</f>
        <v>256.54000000000002</v>
      </c>
      <c r="W429" s="224"/>
      <c r="X429" s="224"/>
      <c r="Y429" s="224"/>
      <c r="AG429" t="s">
        <v>137</v>
      </c>
    </row>
    <row r="430" spans="1:60" ht="22.5" outlineLevel="1" x14ac:dyDescent="0.2">
      <c r="A430" s="232">
        <v>94</v>
      </c>
      <c r="B430" s="233" t="s">
        <v>564</v>
      </c>
      <c r="C430" s="242" t="s">
        <v>565</v>
      </c>
      <c r="D430" s="234" t="s">
        <v>521</v>
      </c>
      <c r="E430" s="235">
        <v>1</v>
      </c>
      <c r="F430" s="236"/>
      <c r="G430" s="237">
        <f>ROUND(E430*F430,2)</f>
        <v>0</v>
      </c>
      <c r="H430" s="236"/>
      <c r="I430" s="237">
        <f>ROUND(E430*H430,2)</f>
        <v>0</v>
      </c>
      <c r="J430" s="236"/>
      <c r="K430" s="237">
        <f>ROUND(E430*J430,2)</f>
        <v>0</v>
      </c>
      <c r="L430" s="237">
        <v>21</v>
      </c>
      <c r="M430" s="237">
        <f>G430*(1+L430/100)</f>
        <v>0</v>
      </c>
      <c r="N430" s="235">
        <v>0.1133</v>
      </c>
      <c r="O430" s="235">
        <f>ROUND(E430*N430,2)</f>
        <v>0.11</v>
      </c>
      <c r="P430" s="235">
        <v>0</v>
      </c>
      <c r="Q430" s="235">
        <f>ROUND(E430*P430,2)</f>
        <v>0</v>
      </c>
      <c r="R430" s="237" t="s">
        <v>187</v>
      </c>
      <c r="S430" s="237" t="s">
        <v>141</v>
      </c>
      <c r="T430" s="238" t="s">
        <v>141</v>
      </c>
      <c r="U430" s="221">
        <v>0.92</v>
      </c>
      <c r="V430" s="221">
        <f>ROUND(E430*U430,2)</f>
        <v>0.92</v>
      </c>
      <c r="W430" s="221"/>
      <c r="X430" s="221" t="s">
        <v>188</v>
      </c>
      <c r="Y430" s="221" t="s">
        <v>144</v>
      </c>
      <c r="Z430" s="211"/>
      <c r="AA430" s="211"/>
      <c r="AB430" s="211"/>
      <c r="AC430" s="211"/>
      <c r="AD430" s="211"/>
      <c r="AE430" s="211"/>
      <c r="AF430" s="211"/>
      <c r="AG430" s="211" t="s">
        <v>189</v>
      </c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11"/>
      <c r="AT430" s="211"/>
      <c r="AU430" s="211"/>
      <c r="AV430" s="211"/>
      <c r="AW430" s="211"/>
      <c r="AX430" s="211"/>
      <c r="AY430" s="211"/>
      <c r="AZ430" s="211"/>
      <c r="BA430" s="211"/>
      <c r="BB430" s="211"/>
      <c r="BC430" s="211"/>
      <c r="BD430" s="211"/>
      <c r="BE430" s="211"/>
      <c r="BF430" s="211"/>
      <c r="BG430" s="211"/>
      <c r="BH430" s="211"/>
    </row>
    <row r="431" spans="1:60" outlineLevel="2" x14ac:dyDescent="0.2">
      <c r="A431" s="218"/>
      <c r="B431" s="219"/>
      <c r="C431" s="243" t="s">
        <v>566</v>
      </c>
      <c r="D431" s="222"/>
      <c r="E431" s="223">
        <v>1</v>
      </c>
      <c r="F431" s="221"/>
      <c r="G431" s="221"/>
      <c r="H431" s="221"/>
      <c r="I431" s="221"/>
      <c r="J431" s="221"/>
      <c r="K431" s="221"/>
      <c r="L431" s="221"/>
      <c r="M431" s="221"/>
      <c r="N431" s="220"/>
      <c r="O431" s="220"/>
      <c r="P431" s="220"/>
      <c r="Q431" s="220"/>
      <c r="R431" s="221"/>
      <c r="S431" s="221"/>
      <c r="T431" s="221"/>
      <c r="U431" s="221"/>
      <c r="V431" s="221"/>
      <c r="W431" s="221"/>
      <c r="X431" s="221"/>
      <c r="Y431" s="221"/>
      <c r="Z431" s="211"/>
      <c r="AA431" s="211"/>
      <c r="AB431" s="211"/>
      <c r="AC431" s="211"/>
      <c r="AD431" s="211"/>
      <c r="AE431" s="211"/>
      <c r="AF431" s="211"/>
      <c r="AG431" s="211" t="s">
        <v>147</v>
      </c>
      <c r="AH431" s="211">
        <v>0</v>
      </c>
      <c r="AI431" s="211"/>
      <c r="AJ431" s="211"/>
      <c r="AK431" s="211"/>
      <c r="AL431" s="211"/>
      <c r="AM431" s="211"/>
      <c r="AN431" s="211"/>
      <c r="AO431" s="211"/>
      <c r="AP431" s="211"/>
      <c r="AQ431" s="211"/>
      <c r="AR431" s="211"/>
      <c r="AS431" s="211"/>
      <c r="AT431" s="211"/>
      <c r="AU431" s="211"/>
      <c r="AV431" s="211"/>
      <c r="AW431" s="211"/>
      <c r="AX431" s="211"/>
      <c r="AY431" s="211"/>
      <c r="AZ431" s="211"/>
      <c r="BA431" s="211"/>
      <c r="BB431" s="211"/>
      <c r="BC431" s="211"/>
      <c r="BD431" s="211"/>
      <c r="BE431" s="211"/>
      <c r="BF431" s="211"/>
      <c r="BG431" s="211"/>
      <c r="BH431" s="211"/>
    </row>
    <row r="432" spans="1:60" outlineLevel="2" x14ac:dyDescent="0.2">
      <c r="A432" s="218"/>
      <c r="B432" s="219"/>
      <c r="C432" s="244"/>
      <c r="D432" s="239"/>
      <c r="E432" s="239"/>
      <c r="F432" s="239"/>
      <c r="G432" s="239"/>
      <c r="H432" s="221"/>
      <c r="I432" s="221"/>
      <c r="J432" s="221"/>
      <c r="K432" s="221"/>
      <c r="L432" s="221"/>
      <c r="M432" s="221"/>
      <c r="N432" s="220"/>
      <c r="O432" s="220"/>
      <c r="P432" s="220"/>
      <c r="Q432" s="220"/>
      <c r="R432" s="221"/>
      <c r="S432" s="221"/>
      <c r="T432" s="221"/>
      <c r="U432" s="221"/>
      <c r="V432" s="221"/>
      <c r="W432" s="221"/>
      <c r="X432" s="221"/>
      <c r="Y432" s="221"/>
      <c r="Z432" s="211"/>
      <c r="AA432" s="211"/>
      <c r="AB432" s="211"/>
      <c r="AC432" s="211"/>
      <c r="AD432" s="211"/>
      <c r="AE432" s="211"/>
      <c r="AF432" s="211"/>
      <c r="AG432" s="211" t="s">
        <v>150</v>
      </c>
      <c r="AH432" s="211"/>
      <c r="AI432" s="211"/>
      <c r="AJ432" s="211"/>
      <c r="AK432" s="211"/>
      <c r="AL432" s="211"/>
      <c r="AM432" s="211"/>
      <c r="AN432" s="211"/>
      <c r="AO432" s="211"/>
      <c r="AP432" s="211"/>
      <c r="AQ432" s="211"/>
      <c r="AR432" s="211"/>
      <c r="AS432" s="211"/>
      <c r="AT432" s="211"/>
      <c r="AU432" s="211"/>
      <c r="AV432" s="211"/>
      <c r="AW432" s="211"/>
      <c r="AX432" s="211"/>
      <c r="AY432" s="211"/>
      <c r="AZ432" s="211"/>
      <c r="BA432" s="211"/>
      <c r="BB432" s="211"/>
      <c r="BC432" s="211"/>
      <c r="BD432" s="211"/>
      <c r="BE432" s="211"/>
      <c r="BF432" s="211"/>
      <c r="BG432" s="211"/>
      <c r="BH432" s="211"/>
    </row>
    <row r="433" spans="1:60" ht="22.5" outlineLevel="1" x14ac:dyDescent="0.2">
      <c r="A433" s="232">
        <v>95</v>
      </c>
      <c r="B433" s="233" t="s">
        <v>567</v>
      </c>
      <c r="C433" s="242" t="s">
        <v>568</v>
      </c>
      <c r="D433" s="234" t="s">
        <v>521</v>
      </c>
      <c r="E433" s="235">
        <v>1</v>
      </c>
      <c r="F433" s="236"/>
      <c r="G433" s="237">
        <f>ROUND(E433*F433,2)</f>
        <v>0</v>
      </c>
      <c r="H433" s="236"/>
      <c r="I433" s="237">
        <f>ROUND(E433*H433,2)</f>
        <v>0</v>
      </c>
      <c r="J433" s="236"/>
      <c r="K433" s="237">
        <f>ROUND(E433*J433,2)</f>
        <v>0</v>
      </c>
      <c r="L433" s="237">
        <v>21</v>
      </c>
      <c r="M433" s="237">
        <f>G433*(1+L433/100)</f>
        <v>0</v>
      </c>
      <c r="N433" s="235">
        <v>0</v>
      </c>
      <c r="O433" s="235">
        <f>ROUND(E433*N433,2)</f>
        <v>0</v>
      </c>
      <c r="P433" s="235">
        <v>0</v>
      </c>
      <c r="Q433" s="235">
        <f>ROUND(E433*P433,2)</f>
        <v>0</v>
      </c>
      <c r="R433" s="237" t="s">
        <v>187</v>
      </c>
      <c r="S433" s="237" t="s">
        <v>141</v>
      </c>
      <c r="T433" s="238" t="s">
        <v>141</v>
      </c>
      <c r="U433" s="221">
        <v>0.2</v>
      </c>
      <c r="V433" s="221">
        <f>ROUND(E433*U433,2)</f>
        <v>0.2</v>
      </c>
      <c r="W433" s="221"/>
      <c r="X433" s="221" t="s">
        <v>188</v>
      </c>
      <c r="Y433" s="221" t="s">
        <v>144</v>
      </c>
      <c r="Z433" s="211"/>
      <c r="AA433" s="211"/>
      <c r="AB433" s="211"/>
      <c r="AC433" s="211"/>
      <c r="AD433" s="211"/>
      <c r="AE433" s="211"/>
      <c r="AF433" s="211"/>
      <c r="AG433" s="211" t="s">
        <v>189</v>
      </c>
      <c r="AH433" s="211"/>
      <c r="AI433" s="211"/>
      <c r="AJ433" s="211"/>
      <c r="AK433" s="211"/>
      <c r="AL433" s="211"/>
      <c r="AM433" s="211"/>
      <c r="AN433" s="211"/>
      <c r="AO433" s="211"/>
      <c r="AP433" s="211"/>
      <c r="AQ433" s="211"/>
      <c r="AR433" s="211"/>
      <c r="AS433" s="211"/>
      <c r="AT433" s="211"/>
      <c r="AU433" s="211"/>
      <c r="AV433" s="211"/>
      <c r="AW433" s="211"/>
      <c r="AX433" s="211"/>
      <c r="AY433" s="211"/>
      <c r="AZ433" s="211"/>
      <c r="BA433" s="211"/>
      <c r="BB433" s="211"/>
      <c r="BC433" s="211"/>
      <c r="BD433" s="211"/>
      <c r="BE433" s="211"/>
      <c r="BF433" s="211"/>
      <c r="BG433" s="211"/>
      <c r="BH433" s="211"/>
    </row>
    <row r="434" spans="1:60" outlineLevel="2" x14ac:dyDescent="0.2">
      <c r="A434" s="218"/>
      <c r="B434" s="219"/>
      <c r="C434" s="243" t="s">
        <v>569</v>
      </c>
      <c r="D434" s="222"/>
      <c r="E434" s="223">
        <v>1</v>
      </c>
      <c r="F434" s="221"/>
      <c r="G434" s="221"/>
      <c r="H434" s="221"/>
      <c r="I434" s="221"/>
      <c r="J434" s="221"/>
      <c r="K434" s="221"/>
      <c r="L434" s="221"/>
      <c r="M434" s="221"/>
      <c r="N434" s="220"/>
      <c r="O434" s="220"/>
      <c r="P434" s="220"/>
      <c r="Q434" s="220"/>
      <c r="R434" s="221"/>
      <c r="S434" s="221"/>
      <c r="T434" s="221"/>
      <c r="U434" s="221"/>
      <c r="V434" s="221"/>
      <c r="W434" s="221"/>
      <c r="X434" s="221"/>
      <c r="Y434" s="221"/>
      <c r="Z434" s="211"/>
      <c r="AA434" s="211"/>
      <c r="AB434" s="211"/>
      <c r="AC434" s="211"/>
      <c r="AD434" s="211"/>
      <c r="AE434" s="211"/>
      <c r="AF434" s="211"/>
      <c r="AG434" s="211" t="s">
        <v>147</v>
      </c>
      <c r="AH434" s="211">
        <v>0</v>
      </c>
      <c r="AI434" s="211"/>
      <c r="AJ434" s="211"/>
      <c r="AK434" s="211"/>
      <c r="AL434" s="211"/>
      <c r="AM434" s="211"/>
      <c r="AN434" s="211"/>
      <c r="AO434" s="211"/>
      <c r="AP434" s="211"/>
      <c r="AQ434" s="211"/>
      <c r="AR434" s="211"/>
      <c r="AS434" s="211"/>
      <c r="AT434" s="211"/>
      <c r="AU434" s="211"/>
      <c r="AV434" s="211"/>
      <c r="AW434" s="211"/>
      <c r="AX434" s="211"/>
      <c r="AY434" s="211"/>
      <c r="AZ434" s="211"/>
      <c r="BA434" s="211"/>
      <c r="BB434" s="211"/>
      <c r="BC434" s="211"/>
      <c r="BD434" s="211"/>
      <c r="BE434" s="211"/>
      <c r="BF434" s="211"/>
      <c r="BG434" s="211"/>
      <c r="BH434" s="211"/>
    </row>
    <row r="435" spans="1:60" outlineLevel="2" x14ac:dyDescent="0.2">
      <c r="A435" s="218"/>
      <c r="B435" s="219"/>
      <c r="C435" s="244"/>
      <c r="D435" s="239"/>
      <c r="E435" s="239"/>
      <c r="F435" s="239"/>
      <c r="G435" s="239"/>
      <c r="H435" s="221"/>
      <c r="I435" s="221"/>
      <c r="J435" s="221"/>
      <c r="K435" s="221"/>
      <c r="L435" s="221"/>
      <c r="M435" s="221"/>
      <c r="N435" s="220"/>
      <c r="O435" s="220"/>
      <c r="P435" s="220"/>
      <c r="Q435" s="220"/>
      <c r="R435" s="221"/>
      <c r="S435" s="221"/>
      <c r="T435" s="221"/>
      <c r="U435" s="221"/>
      <c r="V435" s="221"/>
      <c r="W435" s="221"/>
      <c r="X435" s="221"/>
      <c r="Y435" s="221"/>
      <c r="Z435" s="211"/>
      <c r="AA435" s="211"/>
      <c r="AB435" s="211"/>
      <c r="AC435" s="211"/>
      <c r="AD435" s="211"/>
      <c r="AE435" s="211"/>
      <c r="AF435" s="211"/>
      <c r="AG435" s="211" t="s">
        <v>150</v>
      </c>
      <c r="AH435" s="211"/>
      <c r="AI435" s="211"/>
      <c r="AJ435" s="211"/>
      <c r="AK435" s="211"/>
      <c r="AL435" s="211"/>
      <c r="AM435" s="211"/>
      <c r="AN435" s="211"/>
      <c r="AO435" s="211"/>
      <c r="AP435" s="211"/>
      <c r="AQ435" s="211"/>
      <c r="AR435" s="211"/>
      <c r="AS435" s="211"/>
      <c r="AT435" s="211"/>
      <c r="AU435" s="211"/>
      <c r="AV435" s="211"/>
      <c r="AW435" s="211"/>
      <c r="AX435" s="211"/>
      <c r="AY435" s="211"/>
      <c r="AZ435" s="211"/>
      <c r="BA435" s="211"/>
      <c r="BB435" s="211"/>
      <c r="BC435" s="211"/>
      <c r="BD435" s="211"/>
      <c r="BE435" s="211"/>
      <c r="BF435" s="211"/>
      <c r="BG435" s="211"/>
      <c r="BH435" s="211"/>
    </row>
    <row r="436" spans="1:60" ht="22.5" outlineLevel="1" x14ac:dyDescent="0.2">
      <c r="A436" s="232">
        <v>96</v>
      </c>
      <c r="B436" s="233" t="s">
        <v>570</v>
      </c>
      <c r="C436" s="242" t="s">
        <v>571</v>
      </c>
      <c r="D436" s="234" t="s">
        <v>521</v>
      </c>
      <c r="E436" s="235">
        <v>2</v>
      </c>
      <c r="F436" s="236"/>
      <c r="G436" s="237">
        <f>ROUND(E436*F436,2)</f>
        <v>0</v>
      </c>
      <c r="H436" s="236"/>
      <c r="I436" s="237">
        <f>ROUND(E436*H436,2)</f>
        <v>0</v>
      </c>
      <c r="J436" s="236"/>
      <c r="K436" s="237">
        <f>ROUND(E436*J436,2)</f>
        <v>0</v>
      </c>
      <c r="L436" s="237">
        <v>21</v>
      </c>
      <c r="M436" s="237">
        <f>G436*(1+L436/100)</f>
        <v>0</v>
      </c>
      <c r="N436" s="235">
        <v>1.2830999999999999</v>
      </c>
      <c r="O436" s="235">
        <f>ROUND(E436*N436,2)</f>
        <v>2.57</v>
      </c>
      <c r="P436" s="235">
        <v>0</v>
      </c>
      <c r="Q436" s="235">
        <f>ROUND(E436*P436,2)</f>
        <v>0</v>
      </c>
      <c r="R436" s="237" t="s">
        <v>187</v>
      </c>
      <c r="S436" s="237" t="s">
        <v>141</v>
      </c>
      <c r="T436" s="238" t="s">
        <v>141</v>
      </c>
      <c r="U436" s="221">
        <v>6.06</v>
      </c>
      <c r="V436" s="221">
        <f>ROUND(E436*U436,2)</f>
        <v>12.12</v>
      </c>
      <c r="W436" s="221"/>
      <c r="X436" s="221" t="s">
        <v>188</v>
      </c>
      <c r="Y436" s="221" t="s">
        <v>144</v>
      </c>
      <c r="Z436" s="211"/>
      <c r="AA436" s="211"/>
      <c r="AB436" s="211"/>
      <c r="AC436" s="211"/>
      <c r="AD436" s="211"/>
      <c r="AE436" s="211"/>
      <c r="AF436" s="211"/>
      <c r="AG436" s="211" t="s">
        <v>189</v>
      </c>
      <c r="AH436" s="211"/>
      <c r="AI436" s="211"/>
      <c r="AJ436" s="211"/>
      <c r="AK436" s="211"/>
      <c r="AL436" s="211"/>
      <c r="AM436" s="211"/>
      <c r="AN436" s="211"/>
      <c r="AO436" s="211"/>
      <c r="AP436" s="211"/>
      <c r="AQ436" s="211"/>
      <c r="AR436" s="211"/>
      <c r="AS436" s="211"/>
      <c r="AT436" s="211"/>
      <c r="AU436" s="211"/>
      <c r="AV436" s="211"/>
      <c r="AW436" s="211"/>
      <c r="AX436" s="211"/>
      <c r="AY436" s="211"/>
      <c r="AZ436" s="211"/>
      <c r="BA436" s="211"/>
      <c r="BB436" s="211"/>
      <c r="BC436" s="211"/>
      <c r="BD436" s="211"/>
      <c r="BE436" s="211"/>
      <c r="BF436" s="211"/>
      <c r="BG436" s="211"/>
      <c r="BH436" s="211"/>
    </row>
    <row r="437" spans="1:60" outlineLevel="2" x14ac:dyDescent="0.2">
      <c r="A437" s="218"/>
      <c r="B437" s="219"/>
      <c r="C437" s="251" t="s">
        <v>572</v>
      </c>
      <c r="D437" s="249"/>
      <c r="E437" s="249"/>
      <c r="F437" s="249"/>
      <c r="G437" s="249"/>
      <c r="H437" s="221"/>
      <c r="I437" s="221"/>
      <c r="J437" s="221"/>
      <c r="K437" s="221"/>
      <c r="L437" s="221"/>
      <c r="M437" s="221"/>
      <c r="N437" s="220"/>
      <c r="O437" s="220"/>
      <c r="P437" s="220"/>
      <c r="Q437" s="220"/>
      <c r="R437" s="221"/>
      <c r="S437" s="221"/>
      <c r="T437" s="221"/>
      <c r="U437" s="221"/>
      <c r="V437" s="221"/>
      <c r="W437" s="221"/>
      <c r="X437" s="221"/>
      <c r="Y437" s="221"/>
      <c r="Z437" s="211"/>
      <c r="AA437" s="211"/>
      <c r="AB437" s="211"/>
      <c r="AC437" s="211"/>
      <c r="AD437" s="211"/>
      <c r="AE437" s="211"/>
      <c r="AF437" s="211"/>
      <c r="AG437" s="211" t="s">
        <v>191</v>
      </c>
      <c r="AH437" s="211"/>
      <c r="AI437" s="211"/>
      <c r="AJ437" s="211"/>
      <c r="AK437" s="211"/>
      <c r="AL437" s="211"/>
      <c r="AM437" s="211"/>
      <c r="AN437" s="211"/>
      <c r="AO437" s="211"/>
      <c r="AP437" s="211"/>
      <c r="AQ437" s="211"/>
      <c r="AR437" s="211"/>
      <c r="AS437" s="211"/>
      <c r="AT437" s="211"/>
      <c r="AU437" s="211"/>
      <c r="AV437" s="211"/>
      <c r="AW437" s="211"/>
      <c r="AX437" s="211"/>
      <c r="AY437" s="211"/>
      <c r="AZ437" s="211"/>
      <c r="BA437" s="250" t="str">
        <f>C437</f>
        <v>s případnými zemními prcemi s odhozem výkopku na vzdálenost do 3 m, zabetonování patek nosné konstrukce,</v>
      </c>
      <c r="BB437" s="211"/>
      <c r="BC437" s="211"/>
      <c r="BD437" s="211"/>
      <c r="BE437" s="211"/>
      <c r="BF437" s="211"/>
      <c r="BG437" s="211"/>
      <c r="BH437" s="211"/>
    </row>
    <row r="438" spans="1:60" outlineLevel="2" x14ac:dyDescent="0.2">
      <c r="A438" s="218"/>
      <c r="B438" s="219"/>
      <c r="C438" s="243" t="s">
        <v>573</v>
      </c>
      <c r="D438" s="222"/>
      <c r="E438" s="223">
        <v>2</v>
      </c>
      <c r="F438" s="221"/>
      <c r="G438" s="221"/>
      <c r="H438" s="221"/>
      <c r="I438" s="221"/>
      <c r="J438" s="221"/>
      <c r="K438" s="221"/>
      <c r="L438" s="221"/>
      <c r="M438" s="221"/>
      <c r="N438" s="220"/>
      <c r="O438" s="220"/>
      <c r="P438" s="220"/>
      <c r="Q438" s="220"/>
      <c r="R438" s="221"/>
      <c r="S438" s="221"/>
      <c r="T438" s="221"/>
      <c r="U438" s="221"/>
      <c r="V438" s="221"/>
      <c r="W438" s="221"/>
      <c r="X438" s="221"/>
      <c r="Y438" s="221"/>
      <c r="Z438" s="211"/>
      <c r="AA438" s="211"/>
      <c r="AB438" s="211"/>
      <c r="AC438" s="211"/>
      <c r="AD438" s="211"/>
      <c r="AE438" s="211"/>
      <c r="AF438" s="211"/>
      <c r="AG438" s="211" t="s">
        <v>147</v>
      </c>
      <c r="AH438" s="211">
        <v>0</v>
      </c>
      <c r="AI438" s="211"/>
      <c r="AJ438" s="211"/>
      <c r="AK438" s="211"/>
      <c r="AL438" s="211"/>
      <c r="AM438" s="211"/>
      <c r="AN438" s="211"/>
      <c r="AO438" s="211"/>
      <c r="AP438" s="211"/>
      <c r="AQ438" s="211"/>
      <c r="AR438" s="211"/>
      <c r="AS438" s="211"/>
      <c r="AT438" s="211"/>
      <c r="AU438" s="211"/>
      <c r="AV438" s="211"/>
      <c r="AW438" s="211"/>
      <c r="AX438" s="211"/>
      <c r="AY438" s="211"/>
      <c r="AZ438" s="211"/>
      <c r="BA438" s="211"/>
      <c r="BB438" s="211"/>
      <c r="BC438" s="211"/>
      <c r="BD438" s="211"/>
      <c r="BE438" s="211"/>
      <c r="BF438" s="211"/>
      <c r="BG438" s="211"/>
      <c r="BH438" s="211"/>
    </row>
    <row r="439" spans="1:60" outlineLevel="2" x14ac:dyDescent="0.2">
      <c r="A439" s="218"/>
      <c r="B439" s="219"/>
      <c r="C439" s="244"/>
      <c r="D439" s="239"/>
      <c r="E439" s="239"/>
      <c r="F439" s="239"/>
      <c r="G439" s="239"/>
      <c r="H439" s="221"/>
      <c r="I439" s="221"/>
      <c r="J439" s="221"/>
      <c r="K439" s="221"/>
      <c r="L439" s="221"/>
      <c r="M439" s="221"/>
      <c r="N439" s="220"/>
      <c r="O439" s="220"/>
      <c r="P439" s="220"/>
      <c r="Q439" s="220"/>
      <c r="R439" s="221"/>
      <c r="S439" s="221"/>
      <c r="T439" s="221"/>
      <c r="U439" s="221"/>
      <c r="V439" s="221"/>
      <c r="W439" s="221"/>
      <c r="X439" s="221"/>
      <c r="Y439" s="221"/>
      <c r="Z439" s="211"/>
      <c r="AA439" s="211"/>
      <c r="AB439" s="211"/>
      <c r="AC439" s="211"/>
      <c r="AD439" s="211"/>
      <c r="AE439" s="211"/>
      <c r="AF439" s="211"/>
      <c r="AG439" s="211" t="s">
        <v>150</v>
      </c>
      <c r="AH439" s="211"/>
      <c r="AI439" s="211"/>
      <c r="AJ439" s="211"/>
      <c r="AK439" s="211"/>
      <c r="AL439" s="211"/>
      <c r="AM439" s="211"/>
      <c r="AN439" s="211"/>
      <c r="AO439" s="211"/>
      <c r="AP439" s="211"/>
      <c r="AQ439" s="211"/>
      <c r="AR439" s="211"/>
      <c r="AS439" s="211"/>
      <c r="AT439" s="211"/>
      <c r="AU439" s="211"/>
      <c r="AV439" s="211"/>
      <c r="AW439" s="211"/>
      <c r="AX439" s="211"/>
      <c r="AY439" s="211"/>
      <c r="AZ439" s="211"/>
      <c r="BA439" s="211"/>
      <c r="BB439" s="211"/>
      <c r="BC439" s="211"/>
      <c r="BD439" s="211"/>
      <c r="BE439" s="211"/>
      <c r="BF439" s="211"/>
      <c r="BG439" s="211"/>
      <c r="BH439" s="211"/>
    </row>
    <row r="440" spans="1:60" outlineLevel="1" x14ac:dyDescent="0.2">
      <c r="A440" s="232">
        <v>97</v>
      </c>
      <c r="B440" s="233" t="s">
        <v>574</v>
      </c>
      <c r="C440" s="242" t="s">
        <v>575</v>
      </c>
      <c r="D440" s="234" t="s">
        <v>249</v>
      </c>
      <c r="E440" s="235">
        <v>5.25</v>
      </c>
      <c r="F440" s="236"/>
      <c r="G440" s="237">
        <f>ROUND(E440*F440,2)</f>
        <v>0</v>
      </c>
      <c r="H440" s="236"/>
      <c r="I440" s="237">
        <f>ROUND(E440*H440,2)</f>
        <v>0</v>
      </c>
      <c r="J440" s="236"/>
      <c r="K440" s="237">
        <f>ROUND(E440*J440,2)</f>
        <v>0</v>
      </c>
      <c r="L440" s="237">
        <v>21</v>
      </c>
      <c r="M440" s="237">
        <f>G440*(1+L440/100)</f>
        <v>0</v>
      </c>
      <c r="N440" s="235">
        <v>9.0000000000000006E-5</v>
      </c>
      <c r="O440" s="235">
        <f>ROUND(E440*N440,2)</f>
        <v>0</v>
      </c>
      <c r="P440" s="235">
        <v>0</v>
      </c>
      <c r="Q440" s="235">
        <f>ROUND(E440*P440,2)</f>
        <v>0</v>
      </c>
      <c r="R440" s="237" t="s">
        <v>187</v>
      </c>
      <c r="S440" s="237" t="s">
        <v>141</v>
      </c>
      <c r="T440" s="238" t="s">
        <v>141</v>
      </c>
      <c r="U440" s="221">
        <v>0.02</v>
      </c>
      <c r="V440" s="221">
        <f>ROUND(E440*U440,2)</f>
        <v>0.11</v>
      </c>
      <c r="W440" s="221"/>
      <c r="X440" s="221" t="s">
        <v>188</v>
      </c>
      <c r="Y440" s="221" t="s">
        <v>144</v>
      </c>
      <c r="Z440" s="211"/>
      <c r="AA440" s="211"/>
      <c r="AB440" s="211"/>
      <c r="AC440" s="211"/>
      <c r="AD440" s="211"/>
      <c r="AE440" s="211"/>
      <c r="AF440" s="211"/>
      <c r="AG440" s="211" t="s">
        <v>189</v>
      </c>
      <c r="AH440" s="211"/>
      <c r="AI440" s="211"/>
      <c r="AJ440" s="211"/>
      <c r="AK440" s="211"/>
      <c r="AL440" s="211"/>
      <c r="AM440" s="211"/>
      <c r="AN440" s="211"/>
      <c r="AO440" s="211"/>
      <c r="AP440" s="211"/>
      <c r="AQ440" s="211"/>
      <c r="AR440" s="211"/>
      <c r="AS440" s="211"/>
      <c r="AT440" s="211"/>
      <c r="AU440" s="211"/>
      <c r="AV440" s="211"/>
      <c r="AW440" s="211"/>
      <c r="AX440" s="211"/>
      <c r="AY440" s="211"/>
      <c r="AZ440" s="211"/>
      <c r="BA440" s="211"/>
      <c r="BB440" s="211"/>
      <c r="BC440" s="211"/>
      <c r="BD440" s="211"/>
      <c r="BE440" s="211"/>
      <c r="BF440" s="211"/>
      <c r="BG440" s="211"/>
      <c r="BH440" s="211"/>
    </row>
    <row r="441" spans="1:60" outlineLevel="2" x14ac:dyDescent="0.2">
      <c r="A441" s="218"/>
      <c r="B441" s="219"/>
      <c r="C441" s="243" t="s">
        <v>576</v>
      </c>
      <c r="D441" s="222"/>
      <c r="E441" s="223">
        <v>5.25</v>
      </c>
      <c r="F441" s="221"/>
      <c r="G441" s="221"/>
      <c r="H441" s="221"/>
      <c r="I441" s="221"/>
      <c r="J441" s="221"/>
      <c r="K441" s="221"/>
      <c r="L441" s="221"/>
      <c r="M441" s="221"/>
      <c r="N441" s="220"/>
      <c r="O441" s="220"/>
      <c r="P441" s="220"/>
      <c r="Q441" s="220"/>
      <c r="R441" s="221"/>
      <c r="S441" s="221"/>
      <c r="T441" s="221"/>
      <c r="U441" s="221"/>
      <c r="V441" s="221"/>
      <c r="W441" s="221"/>
      <c r="X441" s="221"/>
      <c r="Y441" s="221"/>
      <c r="Z441" s="211"/>
      <c r="AA441" s="211"/>
      <c r="AB441" s="211"/>
      <c r="AC441" s="211"/>
      <c r="AD441" s="211"/>
      <c r="AE441" s="211"/>
      <c r="AF441" s="211"/>
      <c r="AG441" s="211" t="s">
        <v>147</v>
      </c>
      <c r="AH441" s="211">
        <v>0</v>
      </c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1"/>
      <c r="AT441" s="211"/>
      <c r="AU441" s="211"/>
      <c r="AV441" s="211"/>
      <c r="AW441" s="211"/>
      <c r="AX441" s="211"/>
      <c r="AY441" s="211"/>
      <c r="AZ441" s="211"/>
      <c r="BA441" s="211"/>
      <c r="BB441" s="211"/>
      <c r="BC441" s="211"/>
      <c r="BD441" s="211"/>
      <c r="BE441" s="211"/>
      <c r="BF441" s="211"/>
      <c r="BG441" s="211"/>
      <c r="BH441" s="211"/>
    </row>
    <row r="442" spans="1:60" outlineLevel="2" x14ac:dyDescent="0.2">
      <c r="A442" s="218"/>
      <c r="B442" s="219"/>
      <c r="C442" s="244"/>
      <c r="D442" s="239"/>
      <c r="E442" s="239"/>
      <c r="F442" s="239"/>
      <c r="G442" s="239"/>
      <c r="H442" s="221"/>
      <c r="I442" s="221"/>
      <c r="J442" s="221"/>
      <c r="K442" s="221"/>
      <c r="L442" s="221"/>
      <c r="M442" s="221"/>
      <c r="N442" s="220"/>
      <c r="O442" s="220"/>
      <c r="P442" s="220"/>
      <c r="Q442" s="220"/>
      <c r="R442" s="221"/>
      <c r="S442" s="221"/>
      <c r="T442" s="221"/>
      <c r="U442" s="221"/>
      <c r="V442" s="221"/>
      <c r="W442" s="221"/>
      <c r="X442" s="221"/>
      <c r="Y442" s="221"/>
      <c r="Z442" s="211"/>
      <c r="AA442" s="211"/>
      <c r="AB442" s="211"/>
      <c r="AC442" s="211"/>
      <c r="AD442" s="211"/>
      <c r="AE442" s="211"/>
      <c r="AF442" s="211"/>
      <c r="AG442" s="211" t="s">
        <v>150</v>
      </c>
      <c r="AH442" s="211"/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1"/>
      <c r="AT442" s="211"/>
      <c r="AU442" s="211"/>
      <c r="AV442" s="211"/>
      <c r="AW442" s="211"/>
      <c r="AX442" s="211"/>
      <c r="AY442" s="211"/>
      <c r="AZ442" s="211"/>
      <c r="BA442" s="211"/>
      <c r="BB442" s="211"/>
      <c r="BC442" s="211"/>
      <c r="BD442" s="211"/>
      <c r="BE442" s="211"/>
      <c r="BF442" s="211"/>
      <c r="BG442" s="211"/>
      <c r="BH442" s="211"/>
    </row>
    <row r="443" spans="1:60" ht="22.5" outlineLevel="1" x14ac:dyDescent="0.2">
      <c r="A443" s="232">
        <v>98</v>
      </c>
      <c r="B443" s="233" t="s">
        <v>577</v>
      </c>
      <c r="C443" s="242" t="s">
        <v>578</v>
      </c>
      <c r="D443" s="234" t="s">
        <v>249</v>
      </c>
      <c r="E443" s="235">
        <v>42</v>
      </c>
      <c r="F443" s="236"/>
      <c r="G443" s="237">
        <f>ROUND(E443*F443,2)</f>
        <v>0</v>
      </c>
      <c r="H443" s="236"/>
      <c r="I443" s="237">
        <f>ROUND(E443*H443,2)</f>
        <v>0</v>
      </c>
      <c r="J443" s="236"/>
      <c r="K443" s="237">
        <f>ROUND(E443*J443,2)</f>
        <v>0</v>
      </c>
      <c r="L443" s="237">
        <v>21</v>
      </c>
      <c r="M443" s="237">
        <f>G443*(1+L443/100)</f>
        <v>0</v>
      </c>
      <c r="N443" s="235">
        <v>7.3480000000000004E-2</v>
      </c>
      <c r="O443" s="235">
        <f>ROUND(E443*N443,2)</f>
        <v>3.09</v>
      </c>
      <c r="P443" s="235">
        <v>0</v>
      </c>
      <c r="Q443" s="235">
        <f>ROUND(E443*P443,2)</f>
        <v>0</v>
      </c>
      <c r="R443" s="237" t="s">
        <v>187</v>
      </c>
      <c r="S443" s="237" t="s">
        <v>141</v>
      </c>
      <c r="T443" s="238" t="s">
        <v>141</v>
      </c>
      <c r="U443" s="221">
        <v>0.28000000000000003</v>
      </c>
      <c r="V443" s="221">
        <f>ROUND(E443*U443,2)</f>
        <v>11.76</v>
      </c>
      <c r="W443" s="221"/>
      <c r="X443" s="221" t="s">
        <v>188</v>
      </c>
      <c r="Y443" s="221" t="s">
        <v>144</v>
      </c>
      <c r="Z443" s="211"/>
      <c r="AA443" s="211"/>
      <c r="AB443" s="211"/>
      <c r="AC443" s="211"/>
      <c r="AD443" s="211"/>
      <c r="AE443" s="211"/>
      <c r="AF443" s="211"/>
      <c r="AG443" s="211" t="s">
        <v>189</v>
      </c>
      <c r="AH443" s="211"/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1"/>
      <c r="AT443" s="211"/>
      <c r="AU443" s="211"/>
      <c r="AV443" s="211"/>
      <c r="AW443" s="211"/>
      <c r="AX443" s="211"/>
      <c r="AY443" s="211"/>
      <c r="AZ443" s="211"/>
      <c r="BA443" s="211"/>
      <c r="BB443" s="211"/>
      <c r="BC443" s="211"/>
      <c r="BD443" s="211"/>
      <c r="BE443" s="211"/>
      <c r="BF443" s="211"/>
      <c r="BG443" s="211"/>
      <c r="BH443" s="211"/>
    </row>
    <row r="444" spans="1:60" outlineLevel="2" x14ac:dyDescent="0.2">
      <c r="A444" s="218"/>
      <c r="B444" s="219"/>
      <c r="C444" s="251" t="s">
        <v>579</v>
      </c>
      <c r="D444" s="249"/>
      <c r="E444" s="249"/>
      <c r="F444" s="249"/>
      <c r="G444" s="249"/>
      <c r="H444" s="221"/>
      <c r="I444" s="221"/>
      <c r="J444" s="221"/>
      <c r="K444" s="221"/>
      <c r="L444" s="221"/>
      <c r="M444" s="221"/>
      <c r="N444" s="220"/>
      <c r="O444" s="220"/>
      <c r="P444" s="220"/>
      <c r="Q444" s="220"/>
      <c r="R444" s="221"/>
      <c r="S444" s="221"/>
      <c r="T444" s="221"/>
      <c r="U444" s="221"/>
      <c r="V444" s="221"/>
      <c r="W444" s="221"/>
      <c r="X444" s="221"/>
      <c r="Y444" s="221"/>
      <c r="Z444" s="211"/>
      <c r="AA444" s="211"/>
      <c r="AB444" s="211"/>
      <c r="AC444" s="211"/>
      <c r="AD444" s="211"/>
      <c r="AE444" s="211"/>
      <c r="AF444" s="211"/>
      <c r="AG444" s="211" t="s">
        <v>191</v>
      </c>
      <c r="AH444" s="211"/>
      <c r="AI444" s="211"/>
      <c r="AJ444" s="211"/>
      <c r="AK444" s="211"/>
      <c r="AL444" s="211"/>
      <c r="AM444" s="211"/>
      <c r="AN444" s="211"/>
      <c r="AO444" s="211"/>
      <c r="AP444" s="211"/>
      <c r="AQ444" s="211"/>
      <c r="AR444" s="211"/>
      <c r="AS444" s="211"/>
      <c r="AT444" s="211"/>
      <c r="AU444" s="211"/>
      <c r="AV444" s="211"/>
      <c r="AW444" s="211"/>
      <c r="AX444" s="211"/>
      <c r="AY444" s="211"/>
      <c r="AZ444" s="211"/>
      <c r="BA444" s="211"/>
      <c r="BB444" s="211"/>
      <c r="BC444" s="211"/>
      <c r="BD444" s="211"/>
      <c r="BE444" s="211"/>
      <c r="BF444" s="211"/>
      <c r="BG444" s="211"/>
      <c r="BH444" s="211"/>
    </row>
    <row r="445" spans="1:60" outlineLevel="2" x14ac:dyDescent="0.2">
      <c r="A445" s="218"/>
      <c r="B445" s="219"/>
      <c r="C445" s="243" t="s">
        <v>580</v>
      </c>
      <c r="D445" s="222"/>
      <c r="E445" s="223">
        <v>42</v>
      </c>
      <c r="F445" s="221"/>
      <c r="G445" s="221"/>
      <c r="H445" s="221"/>
      <c r="I445" s="221"/>
      <c r="J445" s="221"/>
      <c r="K445" s="221"/>
      <c r="L445" s="221"/>
      <c r="M445" s="221"/>
      <c r="N445" s="220"/>
      <c r="O445" s="220"/>
      <c r="P445" s="220"/>
      <c r="Q445" s="220"/>
      <c r="R445" s="221"/>
      <c r="S445" s="221"/>
      <c r="T445" s="221"/>
      <c r="U445" s="221"/>
      <c r="V445" s="221"/>
      <c r="W445" s="221"/>
      <c r="X445" s="221"/>
      <c r="Y445" s="221"/>
      <c r="Z445" s="211"/>
      <c r="AA445" s="211"/>
      <c r="AB445" s="211"/>
      <c r="AC445" s="211"/>
      <c r="AD445" s="211"/>
      <c r="AE445" s="211"/>
      <c r="AF445" s="211"/>
      <c r="AG445" s="211" t="s">
        <v>147</v>
      </c>
      <c r="AH445" s="211">
        <v>0</v>
      </c>
      <c r="AI445" s="211"/>
      <c r="AJ445" s="211"/>
      <c r="AK445" s="211"/>
      <c r="AL445" s="211"/>
      <c r="AM445" s="211"/>
      <c r="AN445" s="211"/>
      <c r="AO445" s="211"/>
      <c r="AP445" s="211"/>
      <c r="AQ445" s="211"/>
      <c r="AR445" s="211"/>
      <c r="AS445" s="211"/>
      <c r="AT445" s="211"/>
      <c r="AU445" s="211"/>
      <c r="AV445" s="211"/>
      <c r="AW445" s="211"/>
      <c r="AX445" s="211"/>
      <c r="AY445" s="211"/>
      <c r="AZ445" s="211"/>
      <c r="BA445" s="211"/>
      <c r="BB445" s="211"/>
      <c r="BC445" s="211"/>
      <c r="BD445" s="211"/>
      <c r="BE445" s="211"/>
      <c r="BF445" s="211"/>
      <c r="BG445" s="211"/>
      <c r="BH445" s="211"/>
    </row>
    <row r="446" spans="1:60" outlineLevel="2" x14ac:dyDescent="0.2">
      <c r="A446" s="218"/>
      <c r="B446" s="219"/>
      <c r="C446" s="244"/>
      <c r="D446" s="239"/>
      <c r="E446" s="239"/>
      <c r="F446" s="239"/>
      <c r="G446" s="239"/>
      <c r="H446" s="221"/>
      <c r="I446" s="221"/>
      <c r="J446" s="221"/>
      <c r="K446" s="221"/>
      <c r="L446" s="221"/>
      <c r="M446" s="221"/>
      <c r="N446" s="220"/>
      <c r="O446" s="220"/>
      <c r="P446" s="220"/>
      <c r="Q446" s="220"/>
      <c r="R446" s="221"/>
      <c r="S446" s="221"/>
      <c r="T446" s="221"/>
      <c r="U446" s="221"/>
      <c r="V446" s="221"/>
      <c r="W446" s="221"/>
      <c r="X446" s="221"/>
      <c r="Y446" s="221"/>
      <c r="Z446" s="211"/>
      <c r="AA446" s="211"/>
      <c r="AB446" s="211"/>
      <c r="AC446" s="211"/>
      <c r="AD446" s="211"/>
      <c r="AE446" s="211"/>
      <c r="AF446" s="211"/>
      <c r="AG446" s="211" t="s">
        <v>150</v>
      </c>
      <c r="AH446" s="211"/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1"/>
      <c r="AT446" s="211"/>
      <c r="AU446" s="211"/>
      <c r="AV446" s="211"/>
      <c r="AW446" s="211"/>
      <c r="AX446" s="211"/>
      <c r="AY446" s="211"/>
      <c r="AZ446" s="211"/>
      <c r="BA446" s="211"/>
      <c r="BB446" s="211"/>
      <c r="BC446" s="211"/>
      <c r="BD446" s="211"/>
      <c r="BE446" s="211"/>
      <c r="BF446" s="211"/>
      <c r="BG446" s="211"/>
      <c r="BH446" s="211"/>
    </row>
    <row r="447" spans="1:60" ht="22.5" outlineLevel="1" x14ac:dyDescent="0.2">
      <c r="A447" s="232">
        <v>99</v>
      </c>
      <c r="B447" s="233" t="s">
        <v>581</v>
      </c>
      <c r="C447" s="242" t="s">
        <v>582</v>
      </c>
      <c r="D447" s="234" t="s">
        <v>249</v>
      </c>
      <c r="E447" s="235">
        <v>357</v>
      </c>
      <c r="F447" s="236"/>
      <c r="G447" s="237">
        <f>ROUND(E447*F447,2)</f>
        <v>0</v>
      </c>
      <c r="H447" s="236"/>
      <c r="I447" s="237">
        <f>ROUND(E447*H447,2)</f>
        <v>0</v>
      </c>
      <c r="J447" s="236"/>
      <c r="K447" s="237">
        <f>ROUND(E447*J447,2)</f>
        <v>0</v>
      </c>
      <c r="L447" s="237">
        <v>21</v>
      </c>
      <c r="M447" s="237">
        <f>G447*(1+L447/100)</f>
        <v>0</v>
      </c>
      <c r="N447" s="235">
        <v>0.13</v>
      </c>
      <c r="O447" s="235">
        <f>ROUND(E447*N447,2)</f>
        <v>46.41</v>
      </c>
      <c r="P447" s="235">
        <v>0</v>
      </c>
      <c r="Q447" s="235">
        <f>ROUND(E447*P447,2)</f>
        <v>0</v>
      </c>
      <c r="R447" s="237" t="s">
        <v>187</v>
      </c>
      <c r="S447" s="237" t="s">
        <v>141</v>
      </c>
      <c r="T447" s="238" t="s">
        <v>141</v>
      </c>
      <c r="U447" s="221">
        <v>0.28999999999999998</v>
      </c>
      <c r="V447" s="221">
        <f>ROUND(E447*U447,2)</f>
        <v>103.53</v>
      </c>
      <c r="W447" s="221"/>
      <c r="X447" s="221" t="s">
        <v>188</v>
      </c>
      <c r="Y447" s="221" t="s">
        <v>144</v>
      </c>
      <c r="Z447" s="211"/>
      <c r="AA447" s="211"/>
      <c r="AB447" s="211"/>
      <c r="AC447" s="211"/>
      <c r="AD447" s="211"/>
      <c r="AE447" s="211"/>
      <c r="AF447" s="211"/>
      <c r="AG447" s="211" t="s">
        <v>189</v>
      </c>
      <c r="AH447" s="211"/>
      <c r="AI447" s="211"/>
      <c r="AJ447" s="211"/>
      <c r="AK447" s="211"/>
      <c r="AL447" s="211"/>
      <c r="AM447" s="211"/>
      <c r="AN447" s="211"/>
      <c r="AO447" s="211"/>
      <c r="AP447" s="211"/>
      <c r="AQ447" s="211"/>
      <c r="AR447" s="211"/>
      <c r="AS447" s="211"/>
      <c r="AT447" s="211"/>
      <c r="AU447" s="211"/>
      <c r="AV447" s="211"/>
      <c r="AW447" s="211"/>
      <c r="AX447" s="211"/>
      <c r="AY447" s="211"/>
      <c r="AZ447" s="211"/>
      <c r="BA447" s="211"/>
      <c r="BB447" s="211"/>
      <c r="BC447" s="211"/>
      <c r="BD447" s="211"/>
      <c r="BE447" s="211"/>
      <c r="BF447" s="211"/>
      <c r="BG447" s="211"/>
      <c r="BH447" s="211"/>
    </row>
    <row r="448" spans="1:60" outlineLevel="2" x14ac:dyDescent="0.2">
      <c r="A448" s="218"/>
      <c r="B448" s="219"/>
      <c r="C448" s="251" t="s">
        <v>579</v>
      </c>
      <c r="D448" s="249"/>
      <c r="E448" s="249"/>
      <c r="F448" s="249"/>
      <c r="G448" s="249"/>
      <c r="H448" s="221"/>
      <c r="I448" s="221"/>
      <c r="J448" s="221"/>
      <c r="K448" s="221"/>
      <c r="L448" s="221"/>
      <c r="M448" s="221"/>
      <c r="N448" s="220"/>
      <c r="O448" s="220"/>
      <c r="P448" s="220"/>
      <c r="Q448" s="220"/>
      <c r="R448" s="221"/>
      <c r="S448" s="221"/>
      <c r="T448" s="221"/>
      <c r="U448" s="221"/>
      <c r="V448" s="221"/>
      <c r="W448" s="221"/>
      <c r="X448" s="221"/>
      <c r="Y448" s="221"/>
      <c r="Z448" s="211"/>
      <c r="AA448" s="211"/>
      <c r="AB448" s="211"/>
      <c r="AC448" s="211"/>
      <c r="AD448" s="211"/>
      <c r="AE448" s="211"/>
      <c r="AF448" s="211"/>
      <c r="AG448" s="211" t="s">
        <v>191</v>
      </c>
      <c r="AH448" s="211"/>
      <c r="AI448" s="211"/>
      <c r="AJ448" s="211"/>
      <c r="AK448" s="211"/>
      <c r="AL448" s="211"/>
      <c r="AM448" s="211"/>
      <c r="AN448" s="211"/>
      <c r="AO448" s="211"/>
      <c r="AP448" s="211"/>
      <c r="AQ448" s="211"/>
      <c r="AR448" s="211"/>
      <c r="AS448" s="211"/>
      <c r="AT448" s="211"/>
      <c r="AU448" s="211"/>
      <c r="AV448" s="211"/>
      <c r="AW448" s="211"/>
      <c r="AX448" s="211"/>
      <c r="AY448" s="211"/>
      <c r="AZ448" s="211"/>
      <c r="BA448" s="211"/>
      <c r="BB448" s="211"/>
      <c r="BC448" s="211"/>
      <c r="BD448" s="211"/>
      <c r="BE448" s="211"/>
      <c r="BF448" s="211"/>
      <c r="BG448" s="211"/>
      <c r="BH448" s="211"/>
    </row>
    <row r="449" spans="1:60" outlineLevel="2" x14ac:dyDescent="0.2">
      <c r="A449" s="218"/>
      <c r="B449" s="219"/>
      <c r="C449" s="243" t="s">
        <v>583</v>
      </c>
      <c r="D449" s="222"/>
      <c r="E449" s="223">
        <v>357</v>
      </c>
      <c r="F449" s="221"/>
      <c r="G449" s="221"/>
      <c r="H449" s="221"/>
      <c r="I449" s="221"/>
      <c r="J449" s="221"/>
      <c r="K449" s="221"/>
      <c r="L449" s="221"/>
      <c r="M449" s="221"/>
      <c r="N449" s="220"/>
      <c r="O449" s="220"/>
      <c r="P449" s="220"/>
      <c r="Q449" s="220"/>
      <c r="R449" s="221"/>
      <c r="S449" s="221"/>
      <c r="T449" s="221"/>
      <c r="U449" s="221"/>
      <c r="V449" s="221"/>
      <c r="W449" s="221"/>
      <c r="X449" s="221"/>
      <c r="Y449" s="221"/>
      <c r="Z449" s="211"/>
      <c r="AA449" s="211"/>
      <c r="AB449" s="211"/>
      <c r="AC449" s="211"/>
      <c r="AD449" s="211"/>
      <c r="AE449" s="211"/>
      <c r="AF449" s="211"/>
      <c r="AG449" s="211" t="s">
        <v>147</v>
      </c>
      <c r="AH449" s="211">
        <v>0</v>
      </c>
      <c r="AI449" s="211"/>
      <c r="AJ449" s="211"/>
      <c r="AK449" s="211"/>
      <c r="AL449" s="211"/>
      <c r="AM449" s="211"/>
      <c r="AN449" s="211"/>
      <c r="AO449" s="211"/>
      <c r="AP449" s="211"/>
      <c r="AQ449" s="211"/>
      <c r="AR449" s="211"/>
      <c r="AS449" s="211"/>
      <c r="AT449" s="211"/>
      <c r="AU449" s="211"/>
      <c r="AV449" s="211"/>
      <c r="AW449" s="211"/>
      <c r="AX449" s="211"/>
      <c r="AY449" s="211"/>
      <c r="AZ449" s="211"/>
      <c r="BA449" s="211"/>
      <c r="BB449" s="211"/>
      <c r="BC449" s="211"/>
      <c r="BD449" s="211"/>
      <c r="BE449" s="211"/>
      <c r="BF449" s="211"/>
      <c r="BG449" s="211"/>
      <c r="BH449" s="211"/>
    </row>
    <row r="450" spans="1:60" outlineLevel="2" x14ac:dyDescent="0.2">
      <c r="A450" s="218"/>
      <c r="B450" s="219"/>
      <c r="C450" s="244"/>
      <c r="D450" s="239"/>
      <c r="E450" s="239"/>
      <c r="F450" s="239"/>
      <c r="G450" s="239"/>
      <c r="H450" s="221"/>
      <c r="I450" s="221"/>
      <c r="J450" s="221"/>
      <c r="K450" s="221"/>
      <c r="L450" s="221"/>
      <c r="M450" s="221"/>
      <c r="N450" s="220"/>
      <c r="O450" s="220"/>
      <c r="P450" s="220"/>
      <c r="Q450" s="220"/>
      <c r="R450" s="221"/>
      <c r="S450" s="221"/>
      <c r="T450" s="221"/>
      <c r="U450" s="221"/>
      <c r="V450" s="221"/>
      <c r="W450" s="221"/>
      <c r="X450" s="221"/>
      <c r="Y450" s="221"/>
      <c r="Z450" s="211"/>
      <c r="AA450" s="211"/>
      <c r="AB450" s="211"/>
      <c r="AC450" s="211"/>
      <c r="AD450" s="211"/>
      <c r="AE450" s="211"/>
      <c r="AF450" s="211"/>
      <c r="AG450" s="211" t="s">
        <v>150</v>
      </c>
      <c r="AH450" s="211"/>
      <c r="AI450" s="211"/>
      <c r="AJ450" s="211"/>
      <c r="AK450" s="211"/>
      <c r="AL450" s="211"/>
      <c r="AM450" s="211"/>
      <c r="AN450" s="211"/>
      <c r="AO450" s="211"/>
      <c r="AP450" s="211"/>
      <c r="AQ450" s="211"/>
      <c r="AR450" s="211"/>
      <c r="AS450" s="211"/>
      <c r="AT450" s="211"/>
      <c r="AU450" s="211"/>
      <c r="AV450" s="211"/>
      <c r="AW450" s="211"/>
      <c r="AX450" s="211"/>
      <c r="AY450" s="211"/>
      <c r="AZ450" s="211"/>
      <c r="BA450" s="211"/>
      <c r="BB450" s="211"/>
      <c r="BC450" s="211"/>
      <c r="BD450" s="211"/>
      <c r="BE450" s="211"/>
      <c r="BF450" s="211"/>
      <c r="BG450" s="211"/>
      <c r="BH450" s="211"/>
    </row>
    <row r="451" spans="1:60" ht="22.5" outlineLevel="1" x14ac:dyDescent="0.2">
      <c r="A451" s="232">
        <v>100</v>
      </c>
      <c r="B451" s="233" t="s">
        <v>584</v>
      </c>
      <c r="C451" s="242" t="s">
        <v>585</v>
      </c>
      <c r="D451" s="234" t="s">
        <v>249</v>
      </c>
      <c r="E451" s="235">
        <v>293</v>
      </c>
      <c r="F451" s="236"/>
      <c r="G451" s="237">
        <f>ROUND(E451*F451,2)</f>
        <v>0</v>
      </c>
      <c r="H451" s="236"/>
      <c r="I451" s="237">
        <f>ROUND(E451*H451,2)</f>
        <v>0</v>
      </c>
      <c r="J451" s="236"/>
      <c r="K451" s="237">
        <f>ROUND(E451*J451,2)</f>
        <v>0</v>
      </c>
      <c r="L451" s="237">
        <v>21</v>
      </c>
      <c r="M451" s="237">
        <f>G451*(1+L451/100)</f>
        <v>0</v>
      </c>
      <c r="N451" s="235">
        <v>0.188</v>
      </c>
      <c r="O451" s="235">
        <f>ROUND(E451*N451,2)</f>
        <v>55.08</v>
      </c>
      <c r="P451" s="235">
        <v>0</v>
      </c>
      <c r="Q451" s="235">
        <f>ROUND(E451*P451,2)</f>
        <v>0</v>
      </c>
      <c r="R451" s="237" t="s">
        <v>187</v>
      </c>
      <c r="S451" s="237" t="s">
        <v>141</v>
      </c>
      <c r="T451" s="238" t="s">
        <v>141</v>
      </c>
      <c r="U451" s="221">
        <v>0.27</v>
      </c>
      <c r="V451" s="221">
        <f>ROUND(E451*U451,2)</f>
        <v>79.11</v>
      </c>
      <c r="W451" s="221"/>
      <c r="X451" s="221" t="s">
        <v>188</v>
      </c>
      <c r="Y451" s="221" t="s">
        <v>144</v>
      </c>
      <c r="Z451" s="211"/>
      <c r="AA451" s="211"/>
      <c r="AB451" s="211"/>
      <c r="AC451" s="211"/>
      <c r="AD451" s="211"/>
      <c r="AE451" s="211"/>
      <c r="AF451" s="211"/>
      <c r="AG451" s="211" t="s">
        <v>189</v>
      </c>
      <c r="AH451" s="211"/>
      <c r="AI451" s="211"/>
      <c r="AJ451" s="211"/>
      <c r="AK451" s="211"/>
      <c r="AL451" s="211"/>
      <c r="AM451" s="211"/>
      <c r="AN451" s="211"/>
      <c r="AO451" s="211"/>
      <c r="AP451" s="211"/>
      <c r="AQ451" s="211"/>
      <c r="AR451" s="211"/>
      <c r="AS451" s="211"/>
      <c r="AT451" s="211"/>
      <c r="AU451" s="211"/>
      <c r="AV451" s="211"/>
      <c r="AW451" s="211"/>
      <c r="AX451" s="211"/>
      <c r="AY451" s="211"/>
      <c r="AZ451" s="211"/>
      <c r="BA451" s="211"/>
      <c r="BB451" s="211"/>
      <c r="BC451" s="211"/>
      <c r="BD451" s="211"/>
      <c r="BE451" s="211"/>
      <c r="BF451" s="211"/>
      <c r="BG451" s="211"/>
      <c r="BH451" s="211"/>
    </row>
    <row r="452" spans="1:60" outlineLevel="2" x14ac:dyDescent="0.2">
      <c r="A452" s="218"/>
      <c r="B452" s="219"/>
      <c r="C452" s="251" t="s">
        <v>579</v>
      </c>
      <c r="D452" s="249"/>
      <c r="E452" s="249"/>
      <c r="F452" s="249"/>
      <c r="G452" s="249"/>
      <c r="H452" s="221"/>
      <c r="I452" s="221"/>
      <c r="J452" s="221"/>
      <c r="K452" s="221"/>
      <c r="L452" s="221"/>
      <c r="M452" s="221"/>
      <c r="N452" s="220"/>
      <c r="O452" s="220"/>
      <c r="P452" s="220"/>
      <c r="Q452" s="220"/>
      <c r="R452" s="221"/>
      <c r="S452" s="221"/>
      <c r="T452" s="221"/>
      <c r="U452" s="221"/>
      <c r="V452" s="221"/>
      <c r="W452" s="221"/>
      <c r="X452" s="221"/>
      <c r="Y452" s="221"/>
      <c r="Z452" s="211"/>
      <c r="AA452" s="211"/>
      <c r="AB452" s="211"/>
      <c r="AC452" s="211"/>
      <c r="AD452" s="211"/>
      <c r="AE452" s="211"/>
      <c r="AF452" s="211"/>
      <c r="AG452" s="211" t="s">
        <v>191</v>
      </c>
      <c r="AH452" s="211"/>
      <c r="AI452" s="211"/>
      <c r="AJ452" s="211"/>
      <c r="AK452" s="211"/>
      <c r="AL452" s="211"/>
      <c r="AM452" s="211"/>
      <c r="AN452" s="211"/>
      <c r="AO452" s="211"/>
      <c r="AP452" s="211"/>
      <c r="AQ452" s="211"/>
      <c r="AR452" s="211"/>
      <c r="AS452" s="211"/>
      <c r="AT452" s="211"/>
      <c r="AU452" s="211"/>
      <c r="AV452" s="211"/>
      <c r="AW452" s="211"/>
      <c r="AX452" s="211"/>
      <c r="AY452" s="211"/>
      <c r="AZ452" s="211"/>
      <c r="BA452" s="211"/>
      <c r="BB452" s="211"/>
      <c r="BC452" s="211"/>
      <c r="BD452" s="211"/>
      <c r="BE452" s="211"/>
      <c r="BF452" s="211"/>
      <c r="BG452" s="211"/>
      <c r="BH452" s="211"/>
    </row>
    <row r="453" spans="1:60" outlineLevel="2" x14ac:dyDescent="0.2">
      <c r="A453" s="218"/>
      <c r="B453" s="219"/>
      <c r="C453" s="243" t="s">
        <v>586</v>
      </c>
      <c r="D453" s="222"/>
      <c r="E453" s="223">
        <v>293</v>
      </c>
      <c r="F453" s="221"/>
      <c r="G453" s="221"/>
      <c r="H453" s="221"/>
      <c r="I453" s="221"/>
      <c r="J453" s="221"/>
      <c r="K453" s="221"/>
      <c r="L453" s="221"/>
      <c r="M453" s="221"/>
      <c r="N453" s="220"/>
      <c r="O453" s="220"/>
      <c r="P453" s="220"/>
      <c r="Q453" s="220"/>
      <c r="R453" s="221"/>
      <c r="S453" s="221"/>
      <c r="T453" s="221"/>
      <c r="U453" s="221"/>
      <c r="V453" s="221"/>
      <c r="W453" s="221"/>
      <c r="X453" s="221"/>
      <c r="Y453" s="221"/>
      <c r="Z453" s="211"/>
      <c r="AA453" s="211"/>
      <c r="AB453" s="211"/>
      <c r="AC453" s="211"/>
      <c r="AD453" s="211"/>
      <c r="AE453" s="211"/>
      <c r="AF453" s="211"/>
      <c r="AG453" s="211" t="s">
        <v>147</v>
      </c>
      <c r="AH453" s="211">
        <v>0</v>
      </c>
      <c r="AI453" s="211"/>
      <c r="AJ453" s="211"/>
      <c r="AK453" s="211"/>
      <c r="AL453" s="211"/>
      <c r="AM453" s="211"/>
      <c r="AN453" s="211"/>
      <c r="AO453" s="211"/>
      <c r="AP453" s="211"/>
      <c r="AQ453" s="211"/>
      <c r="AR453" s="211"/>
      <c r="AS453" s="211"/>
      <c r="AT453" s="211"/>
      <c r="AU453" s="211"/>
      <c r="AV453" s="211"/>
      <c r="AW453" s="211"/>
      <c r="AX453" s="211"/>
      <c r="AY453" s="211"/>
      <c r="AZ453" s="211"/>
      <c r="BA453" s="211"/>
      <c r="BB453" s="211"/>
      <c r="BC453" s="211"/>
      <c r="BD453" s="211"/>
      <c r="BE453" s="211"/>
      <c r="BF453" s="211"/>
      <c r="BG453" s="211"/>
      <c r="BH453" s="211"/>
    </row>
    <row r="454" spans="1:60" outlineLevel="2" x14ac:dyDescent="0.2">
      <c r="A454" s="218"/>
      <c r="B454" s="219"/>
      <c r="C454" s="244"/>
      <c r="D454" s="239"/>
      <c r="E454" s="239"/>
      <c r="F454" s="239"/>
      <c r="G454" s="239"/>
      <c r="H454" s="221"/>
      <c r="I454" s="221"/>
      <c r="J454" s="221"/>
      <c r="K454" s="221"/>
      <c r="L454" s="221"/>
      <c r="M454" s="221"/>
      <c r="N454" s="220"/>
      <c r="O454" s="220"/>
      <c r="P454" s="220"/>
      <c r="Q454" s="220"/>
      <c r="R454" s="221"/>
      <c r="S454" s="221"/>
      <c r="T454" s="221"/>
      <c r="U454" s="221"/>
      <c r="V454" s="221"/>
      <c r="W454" s="221"/>
      <c r="X454" s="221"/>
      <c r="Y454" s="221"/>
      <c r="Z454" s="211"/>
      <c r="AA454" s="211"/>
      <c r="AB454" s="211"/>
      <c r="AC454" s="211"/>
      <c r="AD454" s="211"/>
      <c r="AE454" s="211"/>
      <c r="AF454" s="211"/>
      <c r="AG454" s="211" t="s">
        <v>150</v>
      </c>
      <c r="AH454" s="211"/>
      <c r="AI454" s="211"/>
      <c r="AJ454" s="211"/>
      <c r="AK454" s="211"/>
      <c r="AL454" s="211"/>
      <c r="AM454" s="211"/>
      <c r="AN454" s="211"/>
      <c r="AO454" s="211"/>
      <c r="AP454" s="211"/>
      <c r="AQ454" s="211"/>
      <c r="AR454" s="211"/>
      <c r="AS454" s="211"/>
      <c r="AT454" s="211"/>
      <c r="AU454" s="211"/>
      <c r="AV454" s="211"/>
      <c r="AW454" s="211"/>
      <c r="AX454" s="211"/>
      <c r="AY454" s="211"/>
      <c r="AZ454" s="211"/>
      <c r="BA454" s="211"/>
      <c r="BB454" s="211"/>
      <c r="BC454" s="211"/>
      <c r="BD454" s="211"/>
      <c r="BE454" s="211"/>
      <c r="BF454" s="211"/>
      <c r="BG454" s="211"/>
      <c r="BH454" s="211"/>
    </row>
    <row r="455" spans="1:60" ht="22.5" outlineLevel="1" x14ac:dyDescent="0.2">
      <c r="A455" s="232">
        <v>101</v>
      </c>
      <c r="B455" s="233" t="s">
        <v>587</v>
      </c>
      <c r="C455" s="242" t="s">
        <v>588</v>
      </c>
      <c r="D455" s="234" t="s">
        <v>249</v>
      </c>
      <c r="E455" s="235">
        <v>187</v>
      </c>
      <c r="F455" s="236"/>
      <c r="G455" s="237">
        <f>ROUND(E455*F455,2)</f>
        <v>0</v>
      </c>
      <c r="H455" s="236"/>
      <c r="I455" s="237">
        <f>ROUND(E455*H455,2)</f>
        <v>0</v>
      </c>
      <c r="J455" s="236"/>
      <c r="K455" s="237">
        <f>ROUND(E455*J455,2)</f>
        <v>0</v>
      </c>
      <c r="L455" s="237">
        <v>21</v>
      </c>
      <c r="M455" s="237">
        <f>G455*(1+L455/100)</f>
        <v>0</v>
      </c>
      <c r="N455" s="235">
        <v>5.9049999999999998E-2</v>
      </c>
      <c r="O455" s="235">
        <f>ROUND(E455*N455,2)</f>
        <v>11.04</v>
      </c>
      <c r="P455" s="235">
        <v>0</v>
      </c>
      <c r="Q455" s="235">
        <f>ROUND(E455*P455,2)</f>
        <v>0</v>
      </c>
      <c r="R455" s="237" t="s">
        <v>187</v>
      </c>
      <c r="S455" s="237" t="s">
        <v>141</v>
      </c>
      <c r="T455" s="238" t="s">
        <v>141</v>
      </c>
      <c r="U455" s="221">
        <v>0.26</v>
      </c>
      <c r="V455" s="221">
        <f>ROUND(E455*U455,2)</f>
        <v>48.62</v>
      </c>
      <c r="W455" s="221"/>
      <c r="X455" s="221" t="s">
        <v>188</v>
      </c>
      <c r="Y455" s="221" t="s">
        <v>144</v>
      </c>
      <c r="Z455" s="211"/>
      <c r="AA455" s="211"/>
      <c r="AB455" s="211"/>
      <c r="AC455" s="211"/>
      <c r="AD455" s="211"/>
      <c r="AE455" s="211"/>
      <c r="AF455" s="211"/>
      <c r="AG455" s="211" t="s">
        <v>189</v>
      </c>
      <c r="AH455" s="211"/>
      <c r="AI455" s="211"/>
      <c r="AJ455" s="211"/>
      <c r="AK455" s="211"/>
      <c r="AL455" s="211"/>
      <c r="AM455" s="211"/>
      <c r="AN455" s="211"/>
      <c r="AO455" s="211"/>
      <c r="AP455" s="211"/>
      <c r="AQ455" s="211"/>
      <c r="AR455" s="211"/>
      <c r="AS455" s="211"/>
      <c r="AT455" s="211"/>
      <c r="AU455" s="211"/>
      <c r="AV455" s="211"/>
      <c r="AW455" s="211"/>
      <c r="AX455" s="211"/>
      <c r="AY455" s="211"/>
      <c r="AZ455" s="211"/>
      <c r="BA455" s="211"/>
      <c r="BB455" s="211"/>
      <c r="BC455" s="211"/>
      <c r="BD455" s="211"/>
      <c r="BE455" s="211"/>
      <c r="BF455" s="211"/>
      <c r="BG455" s="211"/>
      <c r="BH455" s="211"/>
    </row>
    <row r="456" spans="1:60" outlineLevel="2" x14ac:dyDescent="0.2">
      <c r="A456" s="218"/>
      <c r="B456" s="219"/>
      <c r="C456" s="243" t="s">
        <v>589</v>
      </c>
      <c r="D456" s="222"/>
      <c r="E456" s="223">
        <v>187</v>
      </c>
      <c r="F456" s="221"/>
      <c r="G456" s="221"/>
      <c r="H456" s="221"/>
      <c r="I456" s="221"/>
      <c r="J456" s="221"/>
      <c r="K456" s="221"/>
      <c r="L456" s="221"/>
      <c r="M456" s="221"/>
      <c r="N456" s="220"/>
      <c r="O456" s="220"/>
      <c r="P456" s="220"/>
      <c r="Q456" s="220"/>
      <c r="R456" s="221"/>
      <c r="S456" s="221"/>
      <c r="T456" s="221"/>
      <c r="U456" s="221"/>
      <c r="V456" s="221"/>
      <c r="W456" s="221"/>
      <c r="X456" s="221"/>
      <c r="Y456" s="221"/>
      <c r="Z456" s="211"/>
      <c r="AA456" s="211"/>
      <c r="AB456" s="211"/>
      <c r="AC456" s="211"/>
      <c r="AD456" s="211"/>
      <c r="AE456" s="211"/>
      <c r="AF456" s="211"/>
      <c r="AG456" s="211" t="s">
        <v>147</v>
      </c>
      <c r="AH456" s="211">
        <v>0</v>
      </c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1"/>
      <c r="AT456" s="211"/>
      <c r="AU456" s="211"/>
      <c r="AV456" s="211"/>
      <c r="AW456" s="211"/>
      <c r="AX456" s="211"/>
      <c r="AY456" s="211"/>
      <c r="AZ456" s="211"/>
      <c r="BA456" s="211"/>
      <c r="BB456" s="211"/>
      <c r="BC456" s="211"/>
      <c r="BD456" s="211"/>
      <c r="BE456" s="211"/>
      <c r="BF456" s="211"/>
      <c r="BG456" s="211"/>
      <c r="BH456" s="211"/>
    </row>
    <row r="457" spans="1:60" outlineLevel="2" x14ac:dyDescent="0.2">
      <c r="A457" s="218"/>
      <c r="B457" s="219"/>
      <c r="C457" s="244"/>
      <c r="D457" s="239"/>
      <c r="E457" s="239"/>
      <c r="F457" s="239"/>
      <c r="G457" s="239"/>
      <c r="H457" s="221"/>
      <c r="I457" s="221"/>
      <c r="J457" s="221"/>
      <c r="K457" s="221"/>
      <c r="L457" s="221"/>
      <c r="M457" s="221"/>
      <c r="N457" s="220"/>
      <c r="O457" s="220"/>
      <c r="P457" s="220"/>
      <c r="Q457" s="220"/>
      <c r="R457" s="221"/>
      <c r="S457" s="221"/>
      <c r="T457" s="221"/>
      <c r="U457" s="221"/>
      <c r="V457" s="221"/>
      <c r="W457" s="221"/>
      <c r="X457" s="221"/>
      <c r="Y457" s="221"/>
      <c r="Z457" s="211"/>
      <c r="AA457" s="211"/>
      <c r="AB457" s="211"/>
      <c r="AC457" s="211"/>
      <c r="AD457" s="211"/>
      <c r="AE457" s="211"/>
      <c r="AF457" s="211"/>
      <c r="AG457" s="211" t="s">
        <v>150</v>
      </c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1"/>
      <c r="AT457" s="211"/>
      <c r="AU457" s="211"/>
      <c r="AV457" s="211"/>
      <c r="AW457" s="211"/>
      <c r="AX457" s="211"/>
      <c r="AY457" s="211"/>
      <c r="AZ457" s="211"/>
      <c r="BA457" s="211"/>
      <c r="BB457" s="211"/>
      <c r="BC457" s="211"/>
      <c r="BD457" s="211"/>
      <c r="BE457" s="211"/>
      <c r="BF457" s="211"/>
      <c r="BG457" s="211"/>
      <c r="BH457" s="211"/>
    </row>
    <row r="458" spans="1:60" outlineLevel="1" x14ac:dyDescent="0.2">
      <c r="A458" s="232">
        <v>102</v>
      </c>
      <c r="B458" s="233" t="s">
        <v>590</v>
      </c>
      <c r="C458" s="242" t="s">
        <v>591</v>
      </c>
      <c r="D458" s="234" t="s">
        <v>249</v>
      </c>
      <c r="E458" s="235">
        <v>5.5</v>
      </c>
      <c r="F458" s="236"/>
      <c r="G458" s="237">
        <f>ROUND(E458*F458,2)</f>
        <v>0</v>
      </c>
      <c r="H458" s="236"/>
      <c r="I458" s="237">
        <f>ROUND(E458*H458,2)</f>
        <v>0</v>
      </c>
      <c r="J458" s="236"/>
      <c r="K458" s="237">
        <f>ROUND(E458*J458,2)</f>
        <v>0</v>
      </c>
      <c r="L458" s="237">
        <v>21</v>
      </c>
      <c r="M458" s="237">
        <f>G458*(1+L458/100)</f>
        <v>0</v>
      </c>
      <c r="N458" s="235">
        <v>0</v>
      </c>
      <c r="O458" s="235">
        <f>ROUND(E458*N458,2)</f>
        <v>0</v>
      </c>
      <c r="P458" s="235">
        <v>0</v>
      </c>
      <c r="Q458" s="235">
        <f>ROUND(E458*P458,2)</f>
        <v>0</v>
      </c>
      <c r="R458" s="237" t="s">
        <v>187</v>
      </c>
      <c r="S458" s="237" t="s">
        <v>141</v>
      </c>
      <c r="T458" s="238" t="s">
        <v>141</v>
      </c>
      <c r="U458" s="221">
        <v>0.03</v>
      </c>
      <c r="V458" s="221">
        <f>ROUND(E458*U458,2)</f>
        <v>0.17</v>
      </c>
      <c r="W458" s="221"/>
      <c r="X458" s="221" t="s">
        <v>188</v>
      </c>
      <c r="Y458" s="221" t="s">
        <v>144</v>
      </c>
      <c r="Z458" s="211"/>
      <c r="AA458" s="211"/>
      <c r="AB458" s="211"/>
      <c r="AC458" s="211"/>
      <c r="AD458" s="211"/>
      <c r="AE458" s="211"/>
      <c r="AF458" s="211"/>
      <c r="AG458" s="211" t="s">
        <v>189</v>
      </c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1"/>
      <c r="AT458" s="211"/>
      <c r="AU458" s="211"/>
      <c r="AV458" s="211"/>
      <c r="AW458" s="211"/>
      <c r="AX458" s="211"/>
      <c r="AY458" s="211"/>
      <c r="AZ458" s="211"/>
      <c r="BA458" s="211"/>
      <c r="BB458" s="211"/>
      <c r="BC458" s="211"/>
      <c r="BD458" s="211"/>
      <c r="BE458" s="211"/>
      <c r="BF458" s="211"/>
      <c r="BG458" s="211"/>
      <c r="BH458" s="211"/>
    </row>
    <row r="459" spans="1:60" outlineLevel="2" x14ac:dyDescent="0.2">
      <c r="A459" s="218"/>
      <c r="B459" s="219"/>
      <c r="C459" s="251" t="s">
        <v>592</v>
      </c>
      <c r="D459" s="249"/>
      <c r="E459" s="249"/>
      <c r="F459" s="249"/>
      <c r="G459" s="249"/>
      <c r="H459" s="221"/>
      <c r="I459" s="221"/>
      <c r="J459" s="221"/>
      <c r="K459" s="221"/>
      <c r="L459" s="221"/>
      <c r="M459" s="221"/>
      <c r="N459" s="220"/>
      <c r="O459" s="220"/>
      <c r="P459" s="220"/>
      <c r="Q459" s="220"/>
      <c r="R459" s="221"/>
      <c r="S459" s="221"/>
      <c r="T459" s="221"/>
      <c r="U459" s="221"/>
      <c r="V459" s="221"/>
      <c r="W459" s="221"/>
      <c r="X459" s="221"/>
      <c r="Y459" s="221"/>
      <c r="Z459" s="211"/>
      <c r="AA459" s="211"/>
      <c r="AB459" s="211"/>
      <c r="AC459" s="211"/>
      <c r="AD459" s="211"/>
      <c r="AE459" s="211"/>
      <c r="AF459" s="211"/>
      <c r="AG459" s="211" t="s">
        <v>191</v>
      </c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1"/>
      <c r="AT459" s="211"/>
      <c r="AU459" s="211"/>
      <c r="AV459" s="211"/>
      <c r="AW459" s="211"/>
      <c r="AX459" s="211"/>
      <c r="AY459" s="211"/>
      <c r="AZ459" s="211"/>
      <c r="BA459" s="211"/>
      <c r="BB459" s="211"/>
      <c r="BC459" s="211"/>
      <c r="BD459" s="211"/>
      <c r="BE459" s="211"/>
      <c r="BF459" s="211"/>
      <c r="BG459" s="211"/>
      <c r="BH459" s="211"/>
    </row>
    <row r="460" spans="1:60" outlineLevel="2" x14ac:dyDescent="0.2">
      <c r="A460" s="218"/>
      <c r="B460" s="219"/>
      <c r="C460" s="243" t="s">
        <v>496</v>
      </c>
      <c r="D460" s="222"/>
      <c r="E460" s="223">
        <v>5.5</v>
      </c>
      <c r="F460" s="221"/>
      <c r="G460" s="221"/>
      <c r="H460" s="221"/>
      <c r="I460" s="221"/>
      <c r="J460" s="221"/>
      <c r="K460" s="221"/>
      <c r="L460" s="221"/>
      <c r="M460" s="221"/>
      <c r="N460" s="220"/>
      <c r="O460" s="220"/>
      <c r="P460" s="220"/>
      <c r="Q460" s="220"/>
      <c r="R460" s="221"/>
      <c r="S460" s="221"/>
      <c r="T460" s="221"/>
      <c r="U460" s="221"/>
      <c r="V460" s="221"/>
      <c r="W460" s="221"/>
      <c r="X460" s="221"/>
      <c r="Y460" s="221"/>
      <c r="Z460" s="211"/>
      <c r="AA460" s="211"/>
      <c r="AB460" s="211"/>
      <c r="AC460" s="211"/>
      <c r="AD460" s="211"/>
      <c r="AE460" s="211"/>
      <c r="AF460" s="211"/>
      <c r="AG460" s="211" t="s">
        <v>147</v>
      </c>
      <c r="AH460" s="211">
        <v>0</v>
      </c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1"/>
      <c r="AT460" s="211"/>
      <c r="AU460" s="211"/>
      <c r="AV460" s="211"/>
      <c r="AW460" s="211"/>
      <c r="AX460" s="211"/>
      <c r="AY460" s="211"/>
      <c r="AZ460" s="211"/>
      <c r="BA460" s="211"/>
      <c r="BB460" s="211"/>
      <c r="BC460" s="211"/>
      <c r="BD460" s="211"/>
      <c r="BE460" s="211"/>
      <c r="BF460" s="211"/>
      <c r="BG460" s="211"/>
      <c r="BH460" s="211"/>
    </row>
    <row r="461" spans="1:60" outlineLevel="2" x14ac:dyDescent="0.2">
      <c r="A461" s="218"/>
      <c r="B461" s="219"/>
      <c r="C461" s="244"/>
      <c r="D461" s="239"/>
      <c r="E461" s="239"/>
      <c r="F461" s="239"/>
      <c r="G461" s="239"/>
      <c r="H461" s="221"/>
      <c r="I461" s="221"/>
      <c r="J461" s="221"/>
      <c r="K461" s="221"/>
      <c r="L461" s="221"/>
      <c r="M461" s="221"/>
      <c r="N461" s="220"/>
      <c r="O461" s="220"/>
      <c r="P461" s="220"/>
      <c r="Q461" s="220"/>
      <c r="R461" s="221"/>
      <c r="S461" s="221"/>
      <c r="T461" s="221"/>
      <c r="U461" s="221"/>
      <c r="V461" s="221"/>
      <c r="W461" s="221"/>
      <c r="X461" s="221"/>
      <c r="Y461" s="221"/>
      <c r="Z461" s="211"/>
      <c r="AA461" s="211"/>
      <c r="AB461" s="211"/>
      <c r="AC461" s="211"/>
      <c r="AD461" s="211"/>
      <c r="AE461" s="211"/>
      <c r="AF461" s="211"/>
      <c r="AG461" s="211" t="s">
        <v>150</v>
      </c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1"/>
      <c r="AT461" s="211"/>
      <c r="AU461" s="211"/>
      <c r="AV461" s="211"/>
      <c r="AW461" s="211"/>
      <c r="AX461" s="211"/>
      <c r="AY461" s="211"/>
      <c r="AZ461" s="211"/>
      <c r="BA461" s="211"/>
      <c r="BB461" s="211"/>
      <c r="BC461" s="211"/>
      <c r="BD461" s="211"/>
      <c r="BE461" s="211"/>
      <c r="BF461" s="211"/>
      <c r="BG461" s="211"/>
      <c r="BH461" s="211"/>
    </row>
    <row r="462" spans="1:60" ht="22.5" outlineLevel="1" x14ac:dyDescent="0.2">
      <c r="A462" s="232">
        <v>103</v>
      </c>
      <c r="B462" s="233" t="s">
        <v>593</v>
      </c>
      <c r="C462" s="242" t="s">
        <v>594</v>
      </c>
      <c r="D462" s="234" t="s">
        <v>521</v>
      </c>
      <c r="E462" s="235">
        <v>1</v>
      </c>
      <c r="F462" s="236"/>
      <c r="G462" s="237">
        <f>ROUND(E462*F462,2)</f>
        <v>0</v>
      </c>
      <c r="H462" s="236"/>
      <c r="I462" s="237">
        <f>ROUND(E462*H462,2)</f>
        <v>0</v>
      </c>
      <c r="J462" s="236"/>
      <c r="K462" s="237">
        <f>ROUND(E462*J462,2)</f>
        <v>0</v>
      </c>
      <c r="L462" s="237">
        <v>21</v>
      </c>
      <c r="M462" s="237">
        <f>G462*(1+L462/100)</f>
        <v>0</v>
      </c>
      <c r="N462" s="235">
        <v>5.1000000000000004E-3</v>
      </c>
      <c r="O462" s="235">
        <f>ROUND(E462*N462,2)</f>
        <v>0.01</v>
      </c>
      <c r="P462" s="235">
        <v>0</v>
      </c>
      <c r="Q462" s="235">
        <f>ROUND(E462*P462,2)</f>
        <v>0</v>
      </c>
      <c r="R462" s="237" t="s">
        <v>362</v>
      </c>
      <c r="S462" s="237" t="s">
        <v>141</v>
      </c>
      <c r="T462" s="238" t="s">
        <v>141</v>
      </c>
      <c r="U462" s="221">
        <v>0</v>
      </c>
      <c r="V462" s="221">
        <f>ROUND(E462*U462,2)</f>
        <v>0</v>
      </c>
      <c r="W462" s="221"/>
      <c r="X462" s="221" t="s">
        <v>363</v>
      </c>
      <c r="Y462" s="221" t="s">
        <v>144</v>
      </c>
      <c r="Z462" s="211"/>
      <c r="AA462" s="211"/>
      <c r="AB462" s="211"/>
      <c r="AC462" s="211"/>
      <c r="AD462" s="211"/>
      <c r="AE462" s="211"/>
      <c r="AF462" s="211"/>
      <c r="AG462" s="211" t="s">
        <v>364</v>
      </c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211"/>
      <c r="AX462" s="211"/>
      <c r="AY462" s="211"/>
      <c r="AZ462" s="211"/>
      <c r="BA462" s="211"/>
      <c r="BB462" s="211"/>
      <c r="BC462" s="211"/>
      <c r="BD462" s="211"/>
      <c r="BE462" s="211"/>
      <c r="BF462" s="211"/>
      <c r="BG462" s="211"/>
      <c r="BH462" s="211"/>
    </row>
    <row r="463" spans="1:60" outlineLevel="2" x14ac:dyDescent="0.2">
      <c r="A463" s="218"/>
      <c r="B463" s="219"/>
      <c r="C463" s="243" t="s">
        <v>595</v>
      </c>
      <c r="D463" s="222"/>
      <c r="E463" s="223">
        <v>1</v>
      </c>
      <c r="F463" s="221"/>
      <c r="G463" s="221"/>
      <c r="H463" s="221"/>
      <c r="I463" s="221"/>
      <c r="J463" s="221"/>
      <c r="K463" s="221"/>
      <c r="L463" s="221"/>
      <c r="M463" s="221"/>
      <c r="N463" s="220"/>
      <c r="O463" s="220"/>
      <c r="P463" s="220"/>
      <c r="Q463" s="220"/>
      <c r="R463" s="221"/>
      <c r="S463" s="221"/>
      <c r="T463" s="221"/>
      <c r="U463" s="221"/>
      <c r="V463" s="221"/>
      <c r="W463" s="221"/>
      <c r="X463" s="221"/>
      <c r="Y463" s="221"/>
      <c r="Z463" s="211"/>
      <c r="AA463" s="211"/>
      <c r="AB463" s="211"/>
      <c r="AC463" s="211"/>
      <c r="AD463" s="211"/>
      <c r="AE463" s="211"/>
      <c r="AF463" s="211"/>
      <c r="AG463" s="211" t="s">
        <v>147</v>
      </c>
      <c r="AH463" s="211">
        <v>0</v>
      </c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1"/>
      <c r="AT463" s="211"/>
      <c r="AU463" s="211"/>
      <c r="AV463" s="211"/>
      <c r="AW463" s="211"/>
      <c r="AX463" s="211"/>
      <c r="AY463" s="211"/>
      <c r="AZ463" s="211"/>
      <c r="BA463" s="211"/>
      <c r="BB463" s="211"/>
      <c r="BC463" s="211"/>
      <c r="BD463" s="211"/>
      <c r="BE463" s="211"/>
      <c r="BF463" s="211"/>
      <c r="BG463" s="211"/>
      <c r="BH463" s="211"/>
    </row>
    <row r="464" spans="1:60" outlineLevel="2" x14ac:dyDescent="0.2">
      <c r="A464" s="218"/>
      <c r="B464" s="219"/>
      <c r="C464" s="244"/>
      <c r="D464" s="239"/>
      <c r="E464" s="239"/>
      <c r="F464" s="239"/>
      <c r="G464" s="239"/>
      <c r="H464" s="221"/>
      <c r="I464" s="221"/>
      <c r="J464" s="221"/>
      <c r="K464" s="221"/>
      <c r="L464" s="221"/>
      <c r="M464" s="221"/>
      <c r="N464" s="220"/>
      <c r="O464" s="220"/>
      <c r="P464" s="220"/>
      <c r="Q464" s="220"/>
      <c r="R464" s="221"/>
      <c r="S464" s="221"/>
      <c r="T464" s="221"/>
      <c r="U464" s="221"/>
      <c r="V464" s="221"/>
      <c r="W464" s="221"/>
      <c r="X464" s="221"/>
      <c r="Y464" s="221"/>
      <c r="Z464" s="211"/>
      <c r="AA464" s="211"/>
      <c r="AB464" s="211"/>
      <c r="AC464" s="211"/>
      <c r="AD464" s="211"/>
      <c r="AE464" s="211"/>
      <c r="AF464" s="211"/>
      <c r="AG464" s="211" t="s">
        <v>150</v>
      </c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1"/>
      <c r="AT464" s="211"/>
      <c r="AU464" s="211"/>
      <c r="AV464" s="211"/>
      <c r="AW464" s="211"/>
      <c r="AX464" s="211"/>
      <c r="AY464" s="211"/>
      <c r="AZ464" s="211"/>
      <c r="BA464" s="211"/>
      <c r="BB464" s="211"/>
      <c r="BC464" s="211"/>
      <c r="BD464" s="211"/>
      <c r="BE464" s="211"/>
      <c r="BF464" s="211"/>
      <c r="BG464" s="211"/>
      <c r="BH464" s="211"/>
    </row>
    <row r="465" spans="1:60" ht="22.5" outlineLevel="1" x14ac:dyDescent="0.2">
      <c r="A465" s="232">
        <v>104</v>
      </c>
      <c r="B465" s="233" t="s">
        <v>596</v>
      </c>
      <c r="C465" s="242" t="s">
        <v>597</v>
      </c>
      <c r="D465" s="234" t="s">
        <v>521</v>
      </c>
      <c r="E465" s="235">
        <v>2</v>
      </c>
      <c r="F465" s="236"/>
      <c r="G465" s="237">
        <f>ROUND(E465*F465,2)</f>
        <v>0</v>
      </c>
      <c r="H465" s="236"/>
      <c r="I465" s="237">
        <f>ROUND(E465*H465,2)</f>
        <v>0</v>
      </c>
      <c r="J465" s="236"/>
      <c r="K465" s="237">
        <f>ROUND(E465*J465,2)</f>
        <v>0</v>
      </c>
      <c r="L465" s="237">
        <v>21</v>
      </c>
      <c r="M465" s="237">
        <f>G465*(1+L465/100)</f>
        <v>0</v>
      </c>
      <c r="N465" s="235">
        <v>1.5100000000000001E-2</v>
      </c>
      <c r="O465" s="235">
        <f>ROUND(E465*N465,2)</f>
        <v>0.03</v>
      </c>
      <c r="P465" s="235">
        <v>0</v>
      </c>
      <c r="Q465" s="235">
        <f>ROUND(E465*P465,2)</f>
        <v>0</v>
      </c>
      <c r="R465" s="237" t="s">
        <v>362</v>
      </c>
      <c r="S465" s="237" t="s">
        <v>141</v>
      </c>
      <c r="T465" s="238" t="s">
        <v>141</v>
      </c>
      <c r="U465" s="221">
        <v>0</v>
      </c>
      <c r="V465" s="221">
        <f>ROUND(E465*U465,2)</f>
        <v>0</v>
      </c>
      <c r="W465" s="221"/>
      <c r="X465" s="221" t="s">
        <v>363</v>
      </c>
      <c r="Y465" s="221" t="s">
        <v>144</v>
      </c>
      <c r="Z465" s="211"/>
      <c r="AA465" s="211"/>
      <c r="AB465" s="211"/>
      <c r="AC465" s="211"/>
      <c r="AD465" s="211"/>
      <c r="AE465" s="211"/>
      <c r="AF465" s="211"/>
      <c r="AG465" s="211" t="s">
        <v>364</v>
      </c>
      <c r="AH465" s="211"/>
      <c r="AI465" s="211"/>
      <c r="AJ465" s="211"/>
      <c r="AK465" s="211"/>
      <c r="AL465" s="211"/>
      <c r="AM465" s="211"/>
      <c r="AN465" s="211"/>
      <c r="AO465" s="211"/>
      <c r="AP465" s="211"/>
      <c r="AQ465" s="211"/>
      <c r="AR465" s="211"/>
      <c r="AS465" s="211"/>
      <c r="AT465" s="211"/>
      <c r="AU465" s="211"/>
      <c r="AV465" s="211"/>
      <c r="AW465" s="211"/>
      <c r="AX465" s="211"/>
      <c r="AY465" s="211"/>
      <c r="AZ465" s="211"/>
      <c r="BA465" s="211"/>
      <c r="BB465" s="211"/>
      <c r="BC465" s="211"/>
      <c r="BD465" s="211"/>
      <c r="BE465" s="211"/>
      <c r="BF465" s="211"/>
      <c r="BG465" s="211"/>
      <c r="BH465" s="211"/>
    </row>
    <row r="466" spans="1:60" outlineLevel="2" x14ac:dyDescent="0.2">
      <c r="A466" s="218"/>
      <c r="B466" s="219"/>
      <c r="C466" s="243" t="s">
        <v>598</v>
      </c>
      <c r="D466" s="222"/>
      <c r="E466" s="223">
        <v>1</v>
      </c>
      <c r="F466" s="221"/>
      <c r="G466" s="221"/>
      <c r="H466" s="221"/>
      <c r="I466" s="221"/>
      <c r="J466" s="221"/>
      <c r="K466" s="221"/>
      <c r="L466" s="221"/>
      <c r="M466" s="221"/>
      <c r="N466" s="220"/>
      <c r="O466" s="220"/>
      <c r="P466" s="220"/>
      <c r="Q466" s="220"/>
      <c r="R466" s="221"/>
      <c r="S466" s="221"/>
      <c r="T466" s="221"/>
      <c r="U466" s="221"/>
      <c r="V466" s="221"/>
      <c r="W466" s="221"/>
      <c r="X466" s="221"/>
      <c r="Y466" s="221"/>
      <c r="Z466" s="211"/>
      <c r="AA466" s="211"/>
      <c r="AB466" s="211"/>
      <c r="AC466" s="211"/>
      <c r="AD466" s="211"/>
      <c r="AE466" s="211"/>
      <c r="AF466" s="211"/>
      <c r="AG466" s="211" t="s">
        <v>147</v>
      </c>
      <c r="AH466" s="211">
        <v>0</v>
      </c>
      <c r="AI466" s="211"/>
      <c r="AJ466" s="211"/>
      <c r="AK466" s="211"/>
      <c r="AL466" s="211"/>
      <c r="AM466" s="211"/>
      <c r="AN466" s="211"/>
      <c r="AO466" s="211"/>
      <c r="AP466" s="211"/>
      <c r="AQ466" s="211"/>
      <c r="AR466" s="211"/>
      <c r="AS466" s="211"/>
      <c r="AT466" s="211"/>
      <c r="AU466" s="211"/>
      <c r="AV466" s="211"/>
      <c r="AW466" s="211"/>
      <c r="AX466" s="211"/>
      <c r="AY466" s="211"/>
      <c r="AZ466" s="211"/>
      <c r="BA466" s="211"/>
      <c r="BB466" s="211"/>
      <c r="BC466" s="211"/>
      <c r="BD466" s="211"/>
      <c r="BE466" s="211"/>
      <c r="BF466" s="211"/>
      <c r="BG466" s="211"/>
      <c r="BH466" s="211"/>
    </row>
    <row r="467" spans="1:60" outlineLevel="3" x14ac:dyDescent="0.2">
      <c r="A467" s="218"/>
      <c r="B467" s="219"/>
      <c r="C467" s="243" t="s">
        <v>599</v>
      </c>
      <c r="D467" s="222"/>
      <c r="E467" s="223">
        <v>1</v>
      </c>
      <c r="F467" s="221"/>
      <c r="G467" s="221"/>
      <c r="H467" s="221"/>
      <c r="I467" s="221"/>
      <c r="J467" s="221"/>
      <c r="K467" s="221"/>
      <c r="L467" s="221"/>
      <c r="M467" s="221"/>
      <c r="N467" s="220"/>
      <c r="O467" s="220"/>
      <c r="P467" s="220"/>
      <c r="Q467" s="220"/>
      <c r="R467" s="221"/>
      <c r="S467" s="221"/>
      <c r="T467" s="221"/>
      <c r="U467" s="221"/>
      <c r="V467" s="221"/>
      <c r="W467" s="221"/>
      <c r="X467" s="221"/>
      <c r="Y467" s="221"/>
      <c r="Z467" s="211"/>
      <c r="AA467" s="211"/>
      <c r="AB467" s="211"/>
      <c r="AC467" s="211"/>
      <c r="AD467" s="211"/>
      <c r="AE467" s="211"/>
      <c r="AF467" s="211"/>
      <c r="AG467" s="211" t="s">
        <v>147</v>
      </c>
      <c r="AH467" s="211">
        <v>0</v>
      </c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1"/>
      <c r="AT467" s="211"/>
      <c r="AU467" s="211"/>
      <c r="AV467" s="211"/>
      <c r="AW467" s="211"/>
      <c r="AX467" s="211"/>
      <c r="AY467" s="211"/>
      <c r="AZ467" s="211"/>
      <c r="BA467" s="211"/>
      <c r="BB467" s="211"/>
      <c r="BC467" s="211"/>
      <c r="BD467" s="211"/>
      <c r="BE467" s="211"/>
      <c r="BF467" s="211"/>
      <c r="BG467" s="211"/>
      <c r="BH467" s="211"/>
    </row>
    <row r="468" spans="1:60" outlineLevel="2" x14ac:dyDescent="0.2">
      <c r="A468" s="218"/>
      <c r="B468" s="219"/>
      <c r="C468" s="244"/>
      <c r="D468" s="239"/>
      <c r="E468" s="239"/>
      <c r="F468" s="239"/>
      <c r="G468" s="239"/>
      <c r="H468" s="221"/>
      <c r="I468" s="221"/>
      <c r="J468" s="221"/>
      <c r="K468" s="221"/>
      <c r="L468" s="221"/>
      <c r="M468" s="221"/>
      <c r="N468" s="220"/>
      <c r="O468" s="220"/>
      <c r="P468" s="220"/>
      <c r="Q468" s="220"/>
      <c r="R468" s="221"/>
      <c r="S468" s="221"/>
      <c r="T468" s="221"/>
      <c r="U468" s="221"/>
      <c r="V468" s="221"/>
      <c r="W468" s="221"/>
      <c r="X468" s="221"/>
      <c r="Y468" s="221"/>
      <c r="Z468" s="211"/>
      <c r="AA468" s="211"/>
      <c r="AB468" s="211"/>
      <c r="AC468" s="211"/>
      <c r="AD468" s="211"/>
      <c r="AE468" s="211"/>
      <c r="AF468" s="211"/>
      <c r="AG468" s="211" t="s">
        <v>150</v>
      </c>
      <c r="AH468" s="211"/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1"/>
      <c r="AT468" s="211"/>
      <c r="AU468" s="211"/>
      <c r="AV468" s="211"/>
      <c r="AW468" s="211"/>
      <c r="AX468" s="211"/>
      <c r="AY468" s="211"/>
      <c r="AZ468" s="211"/>
      <c r="BA468" s="211"/>
      <c r="BB468" s="211"/>
      <c r="BC468" s="211"/>
      <c r="BD468" s="211"/>
      <c r="BE468" s="211"/>
      <c r="BF468" s="211"/>
      <c r="BG468" s="211"/>
      <c r="BH468" s="211"/>
    </row>
    <row r="469" spans="1:60" ht="22.5" outlineLevel="1" x14ac:dyDescent="0.2">
      <c r="A469" s="232">
        <v>105</v>
      </c>
      <c r="B469" s="233" t="s">
        <v>600</v>
      </c>
      <c r="C469" s="242" t="s">
        <v>601</v>
      </c>
      <c r="D469" s="234" t="s">
        <v>521</v>
      </c>
      <c r="E469" s="235">
        <v>1</v>
      </c>
      <c r="F469" s="236"/>
      <c r="G469" s="237">
        <f>ROUND(E469*F469,2)</f>
        <v>0</v>
      </c>
      <c r="H469" s="236"/>
      <c r="I469" s="237">
        <f>ROUND(E469*H469,2)</f>
        <v>0</v>
      </c>
      <c r="J469" s="236"/>
      <c r="K469" s="237">
        <f>ROUND(E469*J469,2)</f>
        <v>0</v>
      </c>
      <c r="L469" s="237">
        <v>21</v>
      </c>
      <c r="M469" s="237">
        <f>G469*(1+L469/100)</f>
        <v>0</v>
      </c>
      <c r="N469" s="235">
        <v>5.1000000000000004E-3</v>
      </c>
      <c r="O469" s="235">
        <f>ROUND(E469*N469,2)</f>
        <v>0.01</v>
      </c>
      <c r="P469" s="235">
        <v>0</v>
      </c>
      <c r="Q469" s="235">
        <f>ROUND(E469*P469,2)</f>
        <v>0</v>
      </c>
      <c r="R469" s="237" t="s">
        <v>362</v>
      </c>
      <c r="S469" s="237" t="s">
        <v>141</v>
      </c>
      <c r="T469" s="238" t="s">
        <v>141</v>
      </c>
      <c r="U469" s="221">
        <v>0</v>
      </c>
      <c r="V469" s="221">
        <f>ROUND(E469*U469,2)</f>
        <v>0</v>
      </c>
      <c r="W469" s="221"/>
      <c r="X469" s="221" t="s">
        <v>363</v>
      </c>
      <c r="Y469" s="221" t="s">
        <v>144</v>
      </c>
      <c r="Z469" s="211"/>
      <c r="AA469" s="211"/>
      <c r="AB469" s="211"/>
      <c r="AC469" s="211"/>
      <c r="AD469" s="211"/>
      <c r="AE469" s="211"/>
      <c r="AF469" s="211"/>
      <c r="AG469" s="211" t="s">
        <v>364</v>
      </c>
      <c r="AH469" s="211"/>
      <c r="AI469" s="211"/>
      <c r="AJ469" s="211"/>
      <c r="AK469" s="211"/>
      <c r="AL469" s="211"/>
      <c r="AM469" s="211"/>
      <c r="AN469" s="211"/>
      <c r="AO469" s="211"/>
      <c r="AP469" s="211"/>
      <c r="AQ469" s="211"/>
      <c r="AR469" s="211"/>
      <c r="AS469" s="211"/>
      <c r="AT469" s="211"/>
      <c r="AU469" s="211"/>
      <c r="AV469" s="211"/>
      <c r="AW469" s="211"/>
      <c r="AX469" s="211"/>
      <c r="AY469" s="211"/>
      <c r="AZ469" s="211"/>
      <c r="BA469" s="211"/>
      <c r="BB469" s="211"/>
      <c r="BC469" s="211"/>
      <c r="BD469" s="211"/>
      <c r="BE469" s="211"/>
      <c r="BF469" s="211"/>
      <c r="BG469" s="211"/>
      <c r="BH469" s="211"/>
    </row>
    <row r="470" spans="1:60" outlineLevel="2" x14ac:dyDescent="0.2">
      <c r="A470" s="218"/>
      <c r="B470" s="219"/>
      <c r="C470" s="243" t="s">
        <v>569</v>
      </c>
      <c r="D470" s="222"/>
      <c r="E470" s="223">
        <v>1</v>
      </c>
      <c r="F470" s="221"/>
      <c r="G470" s="221"/>
      <c r="H470" s="221"/>
      <c r="I470" s="221"/>
      <c r="J470" s="221"/>
      <c r="K470" s="221"/>
      <c r="L470" s="221"/>
      <c r="M470" s="221"/>
      <c r="N470" s="220"/>
      <c r="O470" s="220"/>
      <c r="P470" s="220"/>
      <c r="Q470" s="220"/>
      <c r="R470" s="221"/>
      <c r="S470" s="221"/>
      <c r="T470" s="221"/>
      <c r="U470" s="221"/>
      <c r="V470" s="221"/>
      <c r="W470" s="221"/>
      <c r="X470" s="221"/>
      <c r="Y470" s="221"/>
      <c r="Z470" s="211"/>
      <c r="AA470" s="211"/>
      <c r="AB470" s="211"/>
      <c r="AC470" s="211"/>
      <c r="AD470" s="211"/>
      <c r="AE470" s="211"/>
      <c r="AF470" s="211"/>
      <c r="AG470" s="211" t="s">
        <v>147</v>
      </c>
      <c r="AH470" s="211">
        <v>0</v>
      </c>
      <c r="AI470" s="211"/>
      <c r="AJ470" s="211"/>
      <c r="AK470" s="211"/>
      <c r="AL470" s="211"/>
      <c r="AM470" s="211"/>
      <c r="AN470" s="211"/>
      <c r="AO470" s="211"/>
      <c r="AP470" s="211"/>
      <c r="AQ470" s="211"/>
      <c r="AR470" s="211"/>
      <c r="AS470" s="211"/>
      <c r="AT470" s="211"/>
      <c r="AU470" s="211"/>
      <c r="AV470" s="211"/>
      <c r="AW470" s="211"/>
      <c r="AX470" s="211"/>
      <c r="AY470" s="211"/>
      <c r="AZ470" s="211"/>
      <c r="BA470" s="211"/>
      <c r="BB470" s="211"/>
      <c r="BC470" s="211"/>
      <c r="BD470" s="211"/>
      <c r="BE470" s="211"/>
      <c r="BF470" s="211"/>
      <c r="BG470" s="211"/>
      <c r="BH470" s="211"/>
    </row>
    <row r="471" spans="1:60" outlineLevel="2" x14ac:dyDescent="0.2">
      <c r="A471" s="218"/>
      <c r="B471" s="219"/>
      <c r="C471" s="244"/>
      <c r="D471" s="239"/>
      <c r="E471" s="239"/>
      <c r="F471" s="239"/>
      <c r="G471" s="239"/>
      <c r="H471" s="221"/>
      <c r="I471" s="221"/>
      <c r="J471" s="221"/>
      <c r="K471" s="221"/>
      <c r="L471" s="221"/>
      <c r="M471" s="221"/>
      <c r="N471" s="220"/>
      <c r="O471" s="220"/>
      <c r="P471" s="220"/>
      <c r="Q471" s="220"/>
      <c r="R471" s="221"/>
      <c r="S471" s="221"/>
      <c r="T471" s="221"/>
      <c r="U471" s="221"/>
      <c r="V471" s="221"/>
      <c r="W471" s="221"/>
      <c r="X471" s="221"/>
      <c r="Y471" s="221"/>
      <c r="Z471" s="211"/>
      <c r="AA471" s="211"/>
      <c r="AB471" s="211"/>
      <c r="AC471" s="211"/>
      <c r="AD471" s="211"/>
      <c r="AE471" s="211"/>
      <c r="AF471" s="211"/>
      <c r="AG471" s="211" t="s">
        <v>150</v>
      </c>
      <c r="AH471" s="211"/>
      <c r="AI471" s="211"/>
      <c r="AJ471" s="211"/>
      <c r="AK471" s="211"/>
      <c r="AL471" s="211"/>
      <c r="AM471" s="211"/>
      <c r="AN471" s="211"/>
      <c r="AO471" s="211"/>
      <c r="AP471" s="211"/>
      <c r="AQ471" s="211"/>
      <c r="AR471" s="211"/>
      <c r="AS471" s="211"/>
      <c r="AT471" s="211"/>
      <c r="AU471" s="211"/>
      <c r="AV471" s="211"/>
      <c r="AW471" s="211"/>
      <c r="AX471" s="211"/>
      <c r="AY471" s="211"/>
      <c r="AZ471" s="211"/>
      <c r="BA471" s="211"/>
      <c r="BB471" s="211"/>
      <c r="BC471" s="211"/>
      <c r="BD471" s="211"/>
      <c r="BE471" s="211"/>
      <c r="BF471" s="211"/>
      <c r="BG471" s="211"/>
      <c r="BH471" s="211"/>
    </row>
    <row r="472" spans="1:60" outlineLevel="1" x14ac:dyDescent="0.2">
      <c r="A472" s="232">
        <v>106</v>
      </c>
      <c r="B472" s="233" t="s">
        <v>602</v>
      </c>
      <c r="C472" s="242" t="s">
        <v>603</v>
      </c>
      <c r="D472" s="234" t="s">
        <v>521</v>
      </c>
      <c r="E472" s="235">
        <v>1</v>
      </c>
      <c r="F472" s="236"/>
      <c r="G472" s="237">
        <f>ROUND(E472*F472,2)</f>
        <v>0</v>
      </c>
      <c r="H472" s="236"/>
      <c r="I472" s="237">
        <f>ROUND(E472*H472,2)</f>
        <v>0</v>
      </c>
      <c r="J472" s="236"/>
      <c r="K472" s="237">
        <f>ROUND(E472*J472,2)</f>
        <v>0</v>
      </c>
      <c r="L472" s="237">
        <v>21</v>
      </c>
      <c r="M472" s="237">
        <f>G472*(1+L472/100)</f>
        <v>0</v>
      </c>
      <c r="N472" s="235">
        <v>0</v>
      </c>
      <c r="O472" s="235">
        <f>ROUND(E472*N472,2)</f>
        <v>0</v>
      </c>
      <c r="P472" s="235">
        <v>0</v>
      </c>
      <c r="Q472" s="235">
        <f>ROUND(E472*P472,2)</f>
        <v>0</v>
      </c>
      <c r="R472" s="237" t="s">
        <v>362</v>
      </c>
      <c r="S472" s="237" t="s">
        <v>141</v>
      </c>
      <c r="T472" s="238" t="s">
        <v>141</v>
      </c>
      <c r="U472" s="221">
        <v>0</v>
      </c>
      <c r="V472" s="221">
        <f>ROUND(E472*U472,2)</f>
        <v>0</v>
      </c>
      <c r="W472" s="221"/>
      <c r="X472" s="221" t="s">
        <v>363</v>
      </c>
      <c r="Y472" s="221" t="s">
        <v>144</v>
      </c>
      <c r="Z472" s="211"/>
      <c r="AA472" s="211"/>
      <c r="AB472" s="211"/>
      <c r="AC472" s="211"/>
      <c r="AD472" s="211"/>
      <c r="AE472" s="211"/>
      <c r="AF472" s="211"/>
      <c r="AG472" s="211" t="s">
        <v>364</v>
      </c>
      <c r="AH472" s="211"/>
      <c r="AI472" s="211"/>
      <c r="AJ472" s="211"/>
      <c r="AK472" s="211"/>
      <c r="AL472" s="211"/>
      <c r="AM472" s="211"/>
      <c r="AN472" s="211"/>
      <c r="AO472" s="211"/>
      <c r="AP472" s="211"/>
      <c r="AQ472" s="211"/>
      <c r="AR472" s="211"/>
      <c r="AS472" s="211"/>
      <c r="AT472" s="211"/>
      <c r="AU472" s="211"/>
      <c r="AV472" s="211"/>
      <c r="AW472" s="211"/>
      <c r="AX472" s="211"/>
      <c r="AY472" s="211"/>
      <c r="AZ472" s="211"/>
      <c r="BA472" s="211"/>
      <c r="BB472" s="211"/>
      <c r="BC472" s="211"/>
      <c r="BD472" s="211"/>
      <c r="BE472" s="211"/>
      <c r="BF472" s="211"/>
      <c r="BG472" s="211"/>
      <c r="BH472" s="211"/>
    </row>
    <row r="473" spans="1:60" outlineLevel="2" x14ac:dyDescent="0.2">
      <c r="A473" s="218"/>
      <c r="B473" s="219"/>
      <c r="C473" s="243" t="s">
        <v>604</v>
      </c>
      <c r="D473" s="222"/>
      <c r="E473" s="223">
        <v>1</v>
      </c>
      <c r="F473" s="221"/>
      <c r="G473" s="221"/>
      <c r="H473" s="221"/>
      <c r="I473" s="221"/>
      <c r="J473" s="221"/>
      <c r="K473" s="221"/>
      <c r="L473" s="221"/>
      <c r="M473" s="221"/>
      <c r="N473" s="220"/>
      <c r="O473" s="220"/>
      <c r="P473" s="220"/>
      <c r="Q473" s="220"/>
      <c r="R473" s="221"/>
      <c r="S473" s="221"/>
      <c r="T473" s="221"/>
      <c r="U473" s="221"/>
      <c r="V473" s="221"/>
      <c r="W473" s="221"/>
      <c r="X473" s="221"/>
      <c r="Y473" s="221"/>
      <c r="Z473" s="211"/>
      <c r="AA473" s="211"/>
      <c r="AB473" s="211"/>
      <c r="AC473" s="211"/>
      <c r="AD473" s="211"/>
      <c r="AE473" s="211"/>
      <c r="AF473" s="211"/>
      <c r="AG473" s="211" t="s">
        <v>147</v>
      </c>
      <c r="AH473" s="211">
        <v>0</v>
      </c>
      <c r="AI473" s="211"/>
      <c r="AJ473" s="211"/>
      <c r="AK473" s="211"/>
      <c r="AL473" s="211"/>
      <c r="AM473" s="211"/>
      <c r="AN473" s="211"/>
      <c r="AO473" s="211"/>
      <c r="AP473" s="211"/>
      <c r="AQ473" s="211"/>
      <c r="AR473" s="211"/>
      <c r="AS473" s="211"/>
      <c r="AT473" s="211"/>
      <c r="AU473" s="211"/>
      <c r="AV473" s="211"/>
      <c r="AW473" s="211"/>
      <c r="AX473" s="211"/>
      <c r="AY473" s="211"/>
      <c r="AZ473" s="211"/>
      <c r="BA473" s="211"/>
      <c r="BB473" s="211"/>
      <c r="BC473" s="211"/>
      <c r="BD473" s="211"/>
      <c r="BE473" s="211"/>
      <c r="BF473" s="211"/>
      <c r="BG473" s="211"/>
      <c r="BH473" s="211"/>
    </row>
    <row r="474" spans="1:60" outlineLevel="2" x14ac:dyDescent="0.2">
      <c r="A474" s="218"/>
      <c r="B474" s="219"/>
      <c r="C474" s="244"/>
      <c r="D474" s="239"/>
      <c r="E474" s="239"/>
      <c r="F474" s="239"/>
      <c r="G474" s="239"/>
      <c r="H474" s="221"/>
      <c r="I474" s="221"/>
      <c r="J474" s="221"/>
      <c r="K474" s="221"/>
      <c r="L474" s="221"/>
      <c r="M474" s="221"/>
      <c r="N474" s="220"/>
      <c r="O474" s="220"/>
      <c r="P474" s="220"/>
      <c r="Q474" s="220"/>
      <c r="R474" s="221"/>
      <c r="S474" s="221"/>
      <c r="T474" s="221"/>
      <c r="U474" s="221"/>
      <c r="V474" s="221"/>
      <c r="W474" s="221"/>
      <c r="X474" s="221"/>
      <c r="Y474" s="221"/>
      <c r="Z474" s="211"/>
      <c r="AA474" s="211"/>
      <c r="AB474" s="211"/>
      <c r="AC474" s="211"/>
      <c r="AD474" s="211"/>
      <c r="AE474" s="211"/>
      <c r="AF474" s="211"/>
      <c r="AG474" s="211" t="s">
        <v>150</v>
      </c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</row>
    <row r="475" spans="1:60" ht="22.5" outlineLevel="1" x14ac:dyDescent="0.2">
      <c r="A475" s="232">
        <v>107</v>
      </c>
      <c r="B475" s="233" t="s">
        <v>605</v>
      </c>
      <c r="C475" s="242" t="s">
        <v>606</v>
      </c>
      <c r="D475" s="234" t="s">
        <v>521</v>
      </c>
      <c r="E475" s="235">
        <v>381.48</v>
      </c>
      <c r="F475" s="236"/>
      <c r="G475" s="237">
        <f>ROUND(E475*F475,2)</f>
        <v>0</v>
      </c>
      <c r="H475" s="236"/>
      <c r="I475" s="237">
        <f>ROUND(E475*H475,2)</f>
        <v>0</v>
      </c>
      <c r="J475" s="236"/>
      <c r="K475" s="237">
        <f>ROUND(E475*J475,2)</f>
        <v>0</v>
      </c>
      <c r="L475" s="237">
        <v>21</v>
      </c>
      <c r="M475" s="237">
        <f>G475*(1+L475/100)</f>
        <v>0</v>
      </c>
      <c r="N475" s="235">
        <v>2.7E-2</v>
      </c>
      <c r="O475" s="235">
        <f>ROUND(E475*N475,2)</f>
        <v>10.3</v>
      </c>
      <c r="P475" s="235">
        <v>0</v>
      </c>
      <c r="Q475" s="235">
        <f>ROUND(E475*P475,2)</f>
        <v>0</v>
      </c>
      <c r="R475" s="237" t="s">
        <v>362</v>
      </c>
      <c r="S475" s="237" t="s">
        <v>141</v>
      </c>
      <c r="T475" s="238" t="s">
        <v>141</v>
      </c>
      <c r="U475" s="221">
        <v>0</v>
      </c>
      <c r="V475" s="221">
        <f>ROUND(E475*U475,2)</f>
        <v>0</v>
      </c>
      <c r="W475" s="221"/>
      <c r="X475" s="221" t="s">
        <v>363</v>
      </c>
      <c r="Y475" s="221" t="s">
        <v>144</v>
      </c>
      <c r="Z475" s="211"/>
      <c r="AA475" s="211"/>
      <c r="AB475" s="211"/>
      <c r="AC475" s="211"/>
      <c r="AD475" s="211"/>
      <c r="AE475" s="211"/>
      <c r="AF475" s="211"/>
      <c r="AG475" s="211" t="s">
        <v>364</v>
      </c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</row>
    <row r="476" spans="1:60" outlineLevel="2" x14ac:dyDescent="0.2">
      <c r="A476" s="218"/>
      <c r="B476" s="219"/>
      <c r="C476" s="243" t="s">
        <v>607</v>
      </c>
      <c r="D476" s="222"/>
      <c r="E476" s="223">
        <v>381.48</v>
      </c>
      <c r="F476" s="221"/>
      <c r="G476" s="221"/>
      <c r="H476" s="221"/>
      <c r="I476" s="221"/>
      <c r="J476" s="221"/>
      <c r="K476" s="221"/>
      <c r="L476" s="221"/>
      <c r="M476" s="221"/>
      <c r="N476" s="220"/>
      <c r="O476" s="220"/>
      <c r="P476" s="220"/>
      <c r="Q476" s="220"/>
      <c r="R476" s="221"/>
      <c r="S476" s="221"/>
      <c r="T476" s="221"/>
      <c r="U476" s="221"/>
      <c r="V476" s="221"/>
      <c r="W476" s="221"/>
      <c r="X476" s="221"/>
      <c r="Y476" s="221"/>
      <c r="Z476" s="211"/>
      <c r="AA476" s="211"/>
      <c r="AB476" s="211"/>
      <c r="AC476" s="211"/>
      <c r="AD476" s="211"/>
      <c r="AE476" s="211"/>
      <c r="AF476" s="211"/>
      <c r="AG476" s="211" t="s">
        <v>147</v>
      </c>
      <c r="AH476" s="211">
        <v>0</v>
      </c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</row>
    <row r="477" spans="1:60" outlineLevel="2" x14ac:dyDescent="0.2">
      <c r="A477" s="218"/>
      <c r="B477" s="219"/>
      <c r="C477" s="244"/>
      <c r="D477" s="239"/>
      <c r="E477" s="239"/>
      <c r="F477" s="239"/>
      <c r="G477" s="239"/>
      <c r="H477" s="221"/>
      <c r="I477" s="221"/>
      <c r="J477" s="221"/>
      <c r="K477" s="221"/>
      <c r="L477" s="221"/>
      <c r="M477" s="221"/>
      <c r="N477" s="220"/>
      <c r="O477" s="220"/>
      <c r="P477" s="220"/>
      <c r="Q477" s="220"/>
      <c r="R477" s="221"/>
      <c r="S477" s="221"/>
      <c r="T477" s="221"/>
      <c r="U477" s="221"/>
      <c r="V477" s="221"/>
      <c r="W477" s="221"/>
      <c r="X477" s="221"/>
      <c r="Y477" s="221"/>
      <c r="Z477" s="211"/>
      <c r="AA477" s="211"/>
      <c r="AB477" s="211"/>
      <c r="AC477" s="211"/>
      <c r="AD477" s="211"/>
      <c r="AE477" s="211"/>
      <c r="AF477" s="211"/>
      <c r="AG477" s="211" t="s">
        <v>150</v>
      </c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</row>
    <row r="478" spans="1:60" ht="22.5" outlineLevel="1" x14ac:dyDescent="0.2">
      <c r="A478" s="232">
        <v>108</v>
      </c>
      <c r="B478" s="233" t="s">
        <v>608</v>
      </c>
      <c r="C478" s="242" t="s">
        <v>609</v>
      </c>
      <c r="D478" s="234" t="s">
        <v>521</v>
      </c>
      <c r="E478" s="235">
        <v>79.790000000000006</v>
      </c>
      <c r="F478" s="236"/>
      <c r="G478" s="237">
        <f>ROUND(E478*F478,2)</f>
        <v>0</v>
      </c>
      <c r="H478" s="236"/>
      <c r="I478" s="237">
        <f>ROUND(E478*H478,2)</f>
        <v>0</v>
      </c>
      <c r="J478" s="236"/>
      <c r="K478" s="237">
        <f>ROUND(E478*J478,2)</f>
        <v>0</v>
      </c>
      <c r="L478" s="237">
        <v>21</v>
      </c>
      <c r="M478" s="237">
        <f>G478*(1+L478/100)</f>
        <v>0</v>
      </c>
      <c r="N478" s="235">
        <v>5.8000000000000003E-2</v>
      </c>
      <c r="O478" s="235">
        <f>ROUND(E478*N478,2)</f>
        <v>4.63</v>
      </c>
      <c r="P478" s="235">
        <v>0</v>
      </c>
      <c r="Q478" s="235">
        <f>ROUND(E478*P478,2)</f>
        <v>0</v>
      </c>
      <c r="R478" s="237" t="s">
        <v>362</v>
      </c>
      <c r="S478" s="237" t="s">
        <v>141</v>
      </c>
      <c r="T478" s="238" t="s">
        <v>141</v>
      </c>
      <c r="U478" s="221">
        <v>0</v>
      </c>
      <c r="V478" s="221">
        <f>ROUND(E478*U478,2)</f>
        <v>0</v>
      </c>
      <c r="W478" s="221"/>
      <c r="X478" s="221" t="s">
        <v>363</v>
      </c>
      <c r="Y478" s="221" t="s">
        <v>144</v>
      </c>
      <c r="Z478" s="211"/>
      <c r="AA478" s="211"/>
      <c r="AB478" s="211"/>
      <c r="AC478" s="211"/>
      <c r="AD478" s="211"/>
      <c r="AE478" s="211"/>
      <c r="AF478" s="211"/>
      <c r="AG478" s="211" t="s">
        <v>364</v>
      </c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</row>
    <row r="479" spans="1:60" outlineLevel="2" x14ac:dyDescent="0.2">
      <c r="A479" s="218"/>
      <c r="B479" s="219"/>
      <c r="C479" s="243" t="s">
        <v>610</v>
      </c>
      <c r="D479" s="222"/>
      <c r="E479" s="223">
        <v>79.790000000000006</v>
      </c>
      <c r="F479" s="221"/>
      <c r="G479" s="221"/>
      <c r="H479" s="221"/>
      <c r="I479" s="221"/>
      <c r="J479" s="221"/>
      <c r="K479" s="221"/>
      <c r="L479" s="221"/>
      <c r="M479" s="221"/>
      <c r="N479" s="220"/>
      <c r="O479" s="220"/>
      <c r="P479" s="220"/>
      <c r="Q479" s="220"/>
      <c r="R479" s="221"/>
      <c r="S479" s="221"/>
      <c r="T479" s="221"/>
      <c r="U479" s="221"/>
      <c r="V479" s="221"/>
      <c r="W479" s="221"/>
      <c r="X479" s="221"/>
      <c r="Y479" s="221"/>
      <c r="Z479" s="211"/>
      <c r="AA479" s="211"/>
      <c r="AB479" s="211"/>
      <c r="AC479" s="211"/>
      <c r="AD479" s="211"/>
      <c r="AE479" s="211"/>
      <c r="AF479" s="211"/>
      <c r="AG479" s="211" t="s">
        <v>147</v>
      </c>
      <c r="AH479" s="211">
        <v>0</v>
      </c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</row>
    <row r="480" spans="1:60" outlineLevel="2" x14ac:dyDescent="0.2">
      <c r="A480" s="218"/>
      <c r="B480" s="219"/>
      <c r="C480" s="244"/>
      <c r="D480" s="239"/>
      <c r="E480" s="239"/>
      <c r="F480" s="239"/>
      <c r="G480" s="239"/>
      <c r="H480" s="221"/>
      <c r="I480" s="221"/>
      <c r="J480" s="221"/>
      <c r="K480" s="221"/>
      <c r="L480" s="221"/>
      <c r="M480" s="221"/>
      <c r="N480" s="220"/>
      <c r="O480" s="220"/>
      <c r="P480" s="220"/>
      <c r="Q480" s="220"/>
      <c r="R480" s="221"/>
      <c r="S480" s="221"/>
      <c r="T480" s="221"/>
      <c r="U480" s="221"/>
      <c r="V480" s="221"/>
      <c r="W480" s="221"/>
      <c r="X480" s="221"/>
      <c r="Y480" s="221"/>
      <c r="Z480" s="211"/>
      <c r="AA480" s="211"/>
      <c r="AB480" s="211"/>
      <c r="AC480" s="211"/>
      <c r="AD480" s="211"/>
      <c r="AE480" s="211"/>
      <c r="AF480" s="211"/>
      <c r="AG480" s="211" t="s">
        <v>150</v>
      </c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</row>
    <row r="481" spans="1:60" ht="22.5" outlineLevel="1" x14ac:dyDescent="0.2">
      <c r="A481" s="232">
        <v>109</v>
      </c>
      <c r="B481" s="233" t="s">
        <v>611</v>
      </c>
      <c r="C481" s="242" t="s">
        <v>612</v>
      </c>
      <c r="D481" s="234" t="s">
        <v>521</v>
      </c>
      <c r="E481" s="235">
        <v>84.84</v>
      </c>
      <c r="F481" s="236"/>
      <c r="G481" s="237">
        <f>ROUND(E481*F481,2)</f>
        <v>0</v>
      </c>
      <c r="H481" s="236"/>
      <c r="I481" s="237">
        <f>ROUND(E481*H481,2)</f>
        <v>0</v>
      </c>
      <c r="J481" s="236"/>
      <c r="K481" s="237">
        <f>ROUND(E481*J481,2)</f>
        <v>0</v>
      </c>
      <c r="L481" s="237">
        <v>21</v>
      </c>
      <c r="M481" s="237">
        <f>G481*(1+L481/100)</f>
        <v>0</v>
      </c>
      <c r="N481" s="235">
        <v>2.2499999999999999E-2</v>
      </c>
      <c r="O481" s="235">
        <f>ROUND(E481*N481,2)</f>
        <v>1.91</v>
      </c>
      <c r="P481" s="235">
        <v>0</v>
      </c>
      <c r="Q481" s="235">
        <f>ROUND(E481*P481,2)</f>
        <v>0</v>
      </c>
      <c r="R481" s="237" t="s">
        <v>362</v>
      </c>
      <c r="S481" s="237" t="s">
        <v>141</v>
      </c>
      <c r="T481" s="238" t="s">
        <v>141</v>
      </c>
      <c r="U481" s="221">
        <v>0</v>
      </c>
      <c r="V481" s="221">
        <f>ROUND(E481*U481,2)</f>
        <v>0</v>
      </c>
      <c r="W481" s="221"/>
      <c r="X481" s="221" t="s">
        <v>363</v>
      </c>
      <c r="Y481" s="221" t="s">
        <v>144</v>
      </c>
      <c r="Z481" s="211"/>
      <c r="AA481" s="211"/>
      <c r="AB481" s="211"/>
      <c r="AC481" s="211"/>
      <c r="AD481" s="211"/>
      <c r="AE481" s="211"/>
      <c r="AF481" s="211"/>
      <c r="AG481" s="211" t="s">
        <v>364</v>
      </c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</row>
    <row r="482" spans="1:60" outlineLevel="2" x14ac:dyDescent="0.2">
      <c r="A482" s="218"/>
      <c r="B482" s="219"/>
      <c r="C482" s="243" t="s">
        <v>613</v>
      </c>
      <c r="D482" s="222"/>
      <c r="E482" s="223">
        <v>84.84</v>
      </c>
      <c r="F482" s="221"/>
      <c r="G482" s="221"/>
      <c r="H482" s="221"/>
      <c r="I482" s="221"/>
      <c r="J482" s="221"/>
      <c r="K482" s="221"/>
      <c r="L482" s="221"/>
      <c r="M482" s="221"/>
      <c r="N482" s="220"/>
      <c r="O482" s="220"/>
      <c r="P482" s="220"/>
      <c r="Q482" s="220"/>
      <c r="R482" s="221"/>
      <c r="S482" s="221"/>
      <c r="T482" s="221"/>
      <c r="U482" s="221"/>
      <c r="V482" s="221"/>
      <c r="W482" s="221"/>
      <c r="X482" s="221"/>
      <c r="Y482" s="221"/>
      <c r="Z482" s="211"/>
      <c r="AA482" s="211"/>
      <c r="AB482" s="211"/>
      <c r="AC482" s="211"/>
      <c r="AD482" s="211"/>
      <c r="AE482" s="211"/>
      <c r="AF482" s="211"/>
      <c r="AG482" s="211" t="s">
        <v>147</v>
      </c>
      <c r="AH482" s="211">
        <v>0</v>
      </c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</row>
    <row r="483" spans="1:60" outlineLevel="2" x14ac:dyDescent="0.2">
      <c r="A483" s="218"/>
      <c r="B483" s="219"/>
      <c r="C483" s="244"/>
      <c r="D483" s="239"/>
      <c r="E483" s="239"/>
      <c r="F483" s="239"/>
      <c r="G483" s="239"/>
      <c r="H483" s="221"/>
      <c r="I483" s="221"/>
      <c r="J483" s="221"/>
      <c r="K483" s="221"/>
      <c r="L483" s="221"/>
      <c r="M483" s="221"/>
      <c r="N483" s="220"/>
      <c r="O483" s="220"/>
      <c r="P483" s="220"/>
      <c r="Q483" s="220"/>
      <c r="R483" s="221"/>
      <c r="S483" s="221"/>
      <c r="T483" s="221"/>
      <c r="U483" s="221"/>
      <c r="V483" s="221"/>
      <c r="W483" s="221"/>
      <c r="X483" s="221"/>
      <c r="Y483" s="221"/>
      <c r="Z483" s="211"/>
      <c r="AA483" s="211"/>
      <c r="AB483" s="211"/>
      <c r="AC483" s="211"/>
      <c r="AD483" s="211"/>
      <c r="AE483" s="211"/>
      <c r="AF483" s="211"/>
      <c r="AG483" s="211" t="s">
        <v>150</v>
      </c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</row>
    <row r="484" spans="1:60" outlineLevel="1" x14ac:dyDescent="0.2">
      <c r="A484" s="232">
        <v>110</v>
      </c>
      <c r="B484" s="233" t="s">
        <v>614</v>
      </c>
      <c r="C484" s="242" t="s">
        <v>615</v>
      </c>
      <c r="D484" s="234" t="s">
        <v>521</v>
      </c>
      <c r="E484" s="235">
        <v>176.75</v>
      </c>
      <c r="F484" s="236"/>
      <c r="G484" s="237">
        <f>ROUND(E484*F484,2)</f>
        <v>0</v>
      </c>
      <c r="H484" s="236"/>
      <c r="I484" s="237">
        <f>ROUND(E484*H484,2)</f>
        <v>0</v>
      </c>
      <c r="J484" s="236"/>
      <c r="K484" s="237">
        <f>ROUND(E484*J484,2)</f>
        <v>0</v>
      </c>
      <c r="L484" s="237">
        <v>21</v>
      </c>
      <c r="M484" s="237">
        <f>G484*(1+L484/100)</f>
        <v>0</v>
      </c>
      <c r="N484" s="235">
        <v>8.1000000000000003E-2</v>
      </c>
      <c r="O484" s="235">
        <f>ROUND(E484*N484,2)</f>
        <v>14.32</v>
      </c>
      <c r="P484" s="235">
        <v>0</v>
      </c>
      <c r="Q484" s="235">
        <f>ROUND(E484*P484,2)</f>
        <v>0</v>
      </c>
      <c r="R484" s="237" t="s">
        <v>362</v>
      </c>
      <c r="S484" s="237" t="s">
        <v>141</v>
      </c>
      <c r="T484" s="238" t="s">
        <v>141</v>
      </c>
      <c r="U484" s="221">
        <v>0</v>
      </c>
      <c r="V484" s="221">
        <f>ROUND(E484*U484,2)</f>
        <v>0</v>
      </c>
      <c r="W484" s="221"/>
      <c r="X484" s="221" t="s">
        <v>363</v>
      </c>
      <c r="Y484" s="221" t="s">
        <v>144</v>
      </c>
      <c r="Z484" s="211"/>
      <c r="AA484" s="211"/>
      <c r="AB484" s="211"/>
      <c r="AC484" s="211"/>
      <c r="AD484" s="211"/>
      <c r="AE484" s="211"/>
      <c r="AF484" s="211"/>
      <c r="AG484" s="211" t="s">
        <v>364</v>
      </c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</row>
    <row r="485" spans="1:60" outlineLevel="2" x14ac:dyDescent="0.2">
      <c r="A485" s="218"/>
      <c r="B485" s="219"/>
      <c r="C485" s="243" t="s">
        <v>616</v>
      </c>
      <c r="D485" s="222"/>
      <c r="E485" s="223">
        <v>176.75</v>
      </c>
      <c r="F485" s="221"/>
      <c r="G485" s="221"/>
      <c r="H485" s="221"/>
      <c r="I485" s="221"/>
      <c r="J485" s="221"/>
      <c r="K485" s="221"/>
      <c r="L485" s="221"/>
      <c r="M485" s="221"/>
      <c r="N485" s="220"/>
      <c r="O485" s="220"/>
      <c r="P485" s="220"/>
      <c r="Q485" s="220"/>
      <c r="R485" s="221"/>
      <c r="S485" s="221"/>
      <c r="T485" s="221"/>
      <c r="U485" s="221"/>
      <c r="V485" s="221"/>
      <c r="W485" s="221"/>
      <c r="X485" s="221"/>
      <c r="Y485" s="221"/>
      <c r="Z485" s="211"/>
      <c r="AA485" s="211"/>
      <c r="AB485" s="211"/>
      <c r="AC485" s="211"/>
      <c r="AD485" s="211"/>
      <c r="AE485" s="211"/>
      <c r="AF485" s="211"/>
      <c r="AG485" s="211" t="s">
        <v>147</v>
      </c>
      <c r="AH485" s="211">
        <v>0</v>
      </c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</row>
    <row r="486" spans="1:60" outlineLevel="2" x14ac:dyDescent="0.2">
      <c r="A486" s="218"/>
      <c r="B486" s="219"/>
      <c r="C486" s="244"/>
      <c r="D486" s="239"/>
      <c r="E486" s="239"/>
      <c r="F486" s="239"/>
      <c r="G486" s="239"/>
      <c r="H486" s="221"/>
      <c r="I486" s="221"/>
      <c r="J486" s="221"/>
      <c r="K486" s="221"/>
      <c r="L486" s="221"/>
      <c r="M486" s="221"/>
      <c r="N486" s="220"/>
      <c r="O486" s="220"/>
      <c r="P486" s="220"/>
      <c r="Q486" s="220"/>
      <c r="R486" s="221"/>
      <c r="S486" s="221"/>
      <c r="T486" s="221"/>
      <c r="U486" s="221"/>
      <c r="V486" s="221"/>
      <c r="W486" s="221"/>
      <c r="X486" s="221"/>
      <c r="Y486" s="221"/>
      <c r="Z486" s="211"/>
      <c r="AA486" s="211"/>
      <c r="AB486" s="211"/>
      <c r="AC486" s="211"/>
      <c r="AD486" s="211"/>
      <c r="AE486" s="211"/>
      <c r="AF486" s="211"/>
      <c r="AG486" s="211" t="s">
        <v>150</v>
      </c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</row>
    <row r="487" spans="1:60" ht="22.5" outlineLevel="1" x14ac:dyDescent="0.2">
      <c r="A487" s="232">
        <v>111</v>
      </c>
      <c r="B487" s="233" t="s">
        <v>617</v>
      </c>
      <c r="C487" s="242" t="s">
        <v>618</v>
      </c>
      <c r="D487" s="234" t="s">
        <v>521</v>
      </c>
      <c r="E487" s="235">
        <v>360.57</v>
      </c>
      <c r="F487" s="236"/>
      <c r="G487" s="237">
        <f>ROUND(E487*F487,2)</f>
        <v>0</v>
      </c>
      <c r="H487" s="236"/>
      <c r="I487" s="237">
        <f>ROUND(E487*H487,2)</f>
        <v>0</v>
      </c>
      <c r="J487" s="236"/>
      <c r="K487" s="237">
        <f>ROUND(E487*J487,2)</f>
        <v>0</v>
      </c>
      <c r="L487" s="237">
        <v>21</v>
      </c>
      <c r="M487" s="237">
        <f>G487*(1+L487/100)</f>
        <v>0</v>
      </c>
      <c r="N487" s="235">
        <v>4.8300000000000003E-2</v>
      </c>
      <c r="O487" s="235">
        <f>ROUND(E487*N487,2)</f>
        <v>17.420000000000002</v>
      </c>
      <c r="P487" s="235">
        <v>0</v>
      </c>
      <c r="Q487" s="235">
        <f>ROUND(E487*P487,2)</f>
        <v>0</v>
      </c>
      <c r="R487" s="237" t="s">
        <v>362</v>
      </c>
      <c r="S487" s="237" t="s">
        <v>141</v>
      </c>
      <c r="T487" s="238" t="s">
        <v>141</v>
      </c>
      <c r="U487" s="221">
        <v>0</v>
      </c>
      <c r="V487" s="221">
        <f>ROUND(E487*U487,2)</f>
        <v>0</v>
      </c>
      <c r="W487" s="221"/>
      <c r="X487" s="221" t="s">
        <v>363</v>
      </c>
      <c r="Y487" s="221" t="s">
        <v>144</v>
      </c>
      <c r="Z487" s="211"/>
      <c r="AA487" s="211"/>
      <c r="AB487" s="211"/>
      <c r="AC487" s="211"/>
      <c r="AD487" s="211"/>
      <c r="AE487" s="211"/>
      <c r="AF487" s="211"/>
      <c r="AG487" s="211" t="s">
        <v>364</v>
      </c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</row>
    <row r="488" spans="1:60" outlineLevel="2" x14ac:dyDescent="0.2">
      <c r="A488" s="218"/>
      <c r="B488" s="219"/>
      <c r="C488" s="243" t="s">
        <v>619</v>
      </c>
      <c r="D488" s="222"/>
      <c r="E488" s="223">
        <v>360.57</v>
      </c>
      <c r="F488" s="221"/>
      <c r="G488" s="221"/>
      <c r="H488" s="221"/>
      <c r="I488" s="221"/>
      <c r="J488" s="221"/>
      <c r="K488" s="221"/>
      <c r="L488" s="221"/>
      <c r="M488" s="221"/>
      <c r="N488" s="220"/>
      <c r="O488" s="220"/>
      <c r="P488" s="220"/>
      <c r="Q488" s="220"/>
      <c r="R488" s="221"/>
      <c r="S488" s="221"/>
      <c r="T488" s="221"/>
      <c r="U488" s="221"/>
      <c r="V488" s="221"/>
      <c r="W488" s="221"/>
      <c r="X488" s="221"/>
      <c r="Y488" s="221"/>
      <c r="Z488" s="211"/>
      <c r="AA488" s="211"/>
      <c r="AB488" s="211"/>
      <c r="AC488" s="211"/>
      <c r="AD488" s="211"/>
      <c r="AE488" s="211"/>
      <c r="AF488" s="211"/>
      <c r="AG488" s="211" t="s">
        <v>147</v>
      </c>
      <c r="AH488" s="211">
        <v>5</v>
      </c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</row>
    <row r="489" spans="1:60" outlineLevel="2" x14ac:dyDescent="0.2">
      <c r="A489" s="218"/>
      <c r="B489" s="219"/>
      <c r="C489" s="244"/>
      <c r="D489" s="239"/>
      <c r="E489" s="239"/>
      <c r="F489" s="239"/>
      <c r="G489" s="239"/>
      <c r="H489" s="221"/>
      <c r="I489" s="221"/>
      <c r="J489" s="221"/>
      <c r="K489" s="221"/>
      <c r="L489" s="221"/>
      <c r="M489" s="221"/>
      <c r="N489" s="220"/>
      <c r="O489" s="220"/>
      <c r="P489" s="220"/>
      <c r="Q489" s="220"/>
      <c r="R489" s="221"/>
      <c r="S489" s="221"/>
      <c r="T489" s="221"/>
      <c r="U489" s="221"/>
      <c r="V489" s="221"/>
      <c r="W489" s="221"/>
      <c r="X489" s="221"/>
      <c r="Y489" s="221"/>
      <c r="Z489" s="211"/>
      <c r="AA489" s="211"/>
      <c r="AB489" s="211"/>
      <c r="AC489" s="211"/>
      <c r="AD489" s="211"/>
      <c r="AE489" s="211"/>
      <c r="AF489" s="211"/>
      <c r="AG489" s="211" t="s">
        <v>150</v>
      </c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</row>
    <row r="490" spans="1:60" ht="22.5" outlineLevel="1" x14ac:dyDescent="0.2">
      <c r="A490" s="232">
        <v>112</v>
      </c>
      <c r="B490" s="233" t="s">
        <v>620</v>
      </c>
      <c r="C490" s="242" t="s">
        <v>621</v>
      </c>
      <c r="D490" s="234" t="s">
        <v>521</v>
      </c>
      <c r="E490" s="235">
        <v>14.14</v>
      </c>
      <c r="F490" s="236"/>
      <c r="G490" s="237">
        <f>ROUND(E490*F490,2)</f>
        <v>0</v>
      </c>
      <c r="H490" s="236"/>
      <c r="I490" s="237">
        <f>ROUND(E490*H490,2)</f>
        <v>0</v>
      </c>
      <c r="J490" s="236"/>
      <c r="K490" s="237">
        <f>ROUND(E490*J490,2)</f>
        <v>0</v>
      </c>
      <c r="L490" s="237">
        <v>21</v>
      </c>
      <c r="M490" s="237">
        <f>G490*(1+L490/100)</f>
        <v>0</v>
      </c>
      <c r="N490" s="235">
        <v>6.7000000000000004E-2</v>
      </c>
      <c r="O490" s="235">
        <f>ROUND(E490*N490,2)</f>
        <v>0.95</v>
      </c>
      <c r="P490" s="235">
        <v>0</v>
      </c>
      <c r="Q490" s="235">
        <f>ROUND(E490*P490,2)</f>
        <v>0</v>
      </c>
      <c r="R490" s="237" t="s">
        <v>362</v>
      </c>
      <c r="S490" s="237" t="s">
        <v>141</v>
      </c>
      <c r="T490" s="238" t="s">
        <v>141</v>
      </c>
      <c r="U490" s="221">
        <v>0</v>
      </c>
      <c r="V490" s="221">
        <f>ROUND(E490*U490,2)</f>
        <v>0</v>
      </c>
      <c r="W490" s="221"/>
      <c r="X490" s="221" t="s">
        <v>363</v>
      </c>
      <c r="Y490" s="221" t="s">
        <v>144</v>
      </c>
      <c r="Z490" s="211"/>
      <c r="AA490" s="211"/>
      <c r="AB490" s="211"/>
      <c r="AC490" s="211"/>
      <c r="AD490" s="211"/>
      <c r="AE490" s="211"/>
      <c r="AF490" s="211"/>
      <c r="AG490" s="211" t="s">
        <v>364</v>
      </c>
      <c r="AH490" s="211"/>
      <c r="AI490" s="211"/>
      <c r="AJ490" s="211"/>
      <c r="AK490" s="211"/>
      <c r="AL490" s="211"/>
      <c r="AM490" s="211"/>
      <c r="AN490" s="211"/>
      <c r="AO490" s="211"/>
      <c r="AP490" s="211"/>
      <c r="AQ490" s="211"/>
      <c r="AR490" s="211"/>
      <c r="AS490" s="211"/>
      <c r="AT490" s="211"/>
      <c r="AU490" s="211"/>
      <c r="AV490" s="211"/>
      <c r="AW490" s="211"/>
      <c r="AX490" s="211"/>
      <c r="AY490" s="211"/>
      <c r="AZ490" s="211"/>
      <c r="BA490" s="211"/>
      <c r="BB490" s="211"/>
      <c r="BC490" s="211"/>
      <c r="BD490" s="211"/>
      <c r="BE490" s="211"/>
      <c r="BF490" s="211"/>
      <c r="BG490" s="211"/>
      <c r="BH490" s="211"/>
    </row>
    <row r="491" spans="1:60" outlineLevel="2" x14ac:dyDescent="0.2">
      <c r="A491" s="218"/>
      <c r="B491" s="219"/>
      <c r="C491" s="243" t="s">
        <v>622</v>
      </c>
      <c r="D491" s="222"/>
      <c r="E491" s="223">
        <v>14.14</v>
      </c>
      <c r="F491" s="221"/>
      <c r="G491" s="221"/>
      <c r="H491" s="221"/>
      <c r="I491" s="221"/>
      <c r="J491" s="221"/>
      <c r="K491" s="221"/>
      <c r="L491" s="221"/>
      <c r="M491" s="221"/>
      <c r="N491" s="220"/>
      <c r="O491" s="220"/>
      <c r="P491" s="220"/>
      <c r="Q491" s="220"/>
      <c r="R491" s="221"/>
      <c r="S491" s="221"/>
      <c r="T491" s="221"/>
      <c r="U491" s="221"/>
      <c r="V491" s="221"/>
      <c r="W491" s="221"/>
      <c r="X491" s="221"/>
      <c r="Y491" s="221"/>
      <c r="Z491" s="211"/>
      <c r="AA491" s="211"/>
      <c r="AB491" s="211"/>
      <c r="AC491" s="211"/>
      <c r="AD491" s="211"/>
      <c r="AE491" s="211"/>
      <c r="AF491" s="211"/>
      <c r="AG491" s="211" t="s">
        <v>147</v>
      </c>
      <c r="AH491" s="211">
        <v>0</v>
      </c>
      <c r="AI491" s="211"/>
      <c r="AJ491" s="211"/>
      <c r="AK491" s="211"/>
      <c r="AL491" s="211"/>
      <c r="AM491" s="211"/>
      <c r="AN491" s="211"/>
      <c r="AO491" s="211"/>
      <c r="AP491" s="211"/>
      <c r="AQ491" s="211"/>
      <c r="AR491" s="211"/>
      <c r="AS491" s="211"/>
      <c r="AT491" s="211"/>
      <c r="AU491" s="211"/>
      <c r="AV491" s="211"/>
      <c r="AW491" s="211"/>
      <c r="AX491" s="211"/>
      <c r="AY491" s="211"/>
      <c r="AZ491" s="211"/>
      <c r="BA491" s="211"/>
      <c r="BB491" s="211"/>
      <c r="BC491" s="211"/>
      <c r="BD491" s="211"/>
      <c r="BE491" s="211"/>
      <c r="BF491" s="211"/>
      <c r="BG491" s="211"/>
      <c r="BH491" s="211"/>
    </row>
    <row r="492" spans="1:60" outlineLevel="2" x14ac:dyDescent="0.2">
      <c r="A492" s="218"/>
      <c r="B492" s="219"/>
      <c r="C492" s="244"/>
      <c r="D492" s="239"/>
      <c r="E492" s="239"/>
      <c r="F492" s="239"/>
      <c r="G492" s="239"/>
      <c r="H492" s="221"/>
      <c r="I492" s="221"/>
      <c r="J492" s="221"/>
      <c r="K492" s="221"/>
      <c r="L492" s="221"/>
      <c r="M492" s="221"/>
      <c r="N492" s="220"/>
      <c r="O492" s="220"/>
      <c r="P492" s="220"/>
      <c r="Q492" s="220"/>
      <c r="R492" s="221"/>
      <c r="S492" s="221"/>
      <c r="T492" s="221"/>
      <c r="U492" s="221"/>
      <c r="V492" s="221"/>
      <c r="W492" s="221"/>
      <c r="X492" s="221"/>
      <c r="Y492" s="221"/>
      <c r="Z492" s="211"/>
      <c r="AA492" s="211"/>
      <c r="AB492" s="211"/>
      <c r="AC492" s="211"/>
      <c r="AD492" s="211"/>
      <c r="AE492" s="211"/>
      <c r="AF492" s="211"/>
      <c r="AG492" s="211" t="s">
        <v>150</v>
      </c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211"/>
      <c r="AX492" s="211"/>
      <c r="AY492" s="211"/>
      <c r="AZ492" s="211"/>
      <c r="BA492" s="211"/>
      <c r="BB492" s="211"/>
      <c r="BC492" s="211"/>
      <c r="BD492" s="211"/>
      <c r="BE492" s="211"/>
      <c r="BF492" s="211"/>
      <c r="BG492" s="211"/>
      <c r="BH492" s="211"/>
    </row>
    <row r="493" spans="1:60" ht="22.5" outlineLevel="1" x14ac:dyDescent="0.2">
      <c r="A493" s="232">
        <v>113</v>
      </c>
      <c r="B493" s="233" t="s">
        <v>623</v>
      </c>
      <c r="C493" s="242" t="s">
        <v>624</v>
      </c>
      <c r="D493" s="234" t="s">
        <v>521</v>
      </c>
      <c r="E493" s="235">
        <v>12.12</v>
      </c>
      <c r="F493" s="236"/>
      <c r="G493" s="237">
        <f>ROUND(E493*F493,2)</f>
        <v>0</v>
      </c>
      <c r="H493" s="236"/>
      <c r="I493" s="237">
        <f>ROUND(E493*H493,2)</f>
        <v>0</v>
      </c>
      <c r="J493" s="236"/>
      <c r="K493" s="237">
        <f>ROUND(E493*J493,2)</f>
        <v>0</v>
      </c>
      <c r="L493" s="237">
        <v>21</v>
      </c>
      <c r="M493" s="237">
        <f>G493*(1+L493/100)</f>
        <v>0</v>
      </c>
      <c r="N493" s="235">
        <v>6.7000000000000004E-2</v>
      </c>
      <c r="O493" s="235">
        <f>ROUND(E493*N493,2)</f>
        <v>0.81</v>
      </c>
      <c r="P493" s="235">
        <v>0</v>
      </c>
      <c r="Q493" s="235">
        <f>ROUND(E493*P493,2)</f>
        <v>0</v>
      </c>
      <c r="R493" s="237" t="s">
        <v>362</v>
      </c>
      <c r="S493" s="237" t="s">
        <v>141</v>
      </c>
      <c r="T493" s="238" t="s">
        <v>141</v>
      </c>
      <c r="U493" s="221">
        <v>0</v>
      </c>
      <c r="V493" s="221">
        <f>ROUND(E493*U493,2)</f>
        <v>0</v>
      </c>
      <c r="W493" s="221"/>
      <c r="X493" s="221" t="s">
        <v>363</v>
      </c>
      <c r="Y493" s="221" t="s">
        <v>144</v>
      </c>
      <c r="Z493" s="211"/>
      <c r="AA493" s="211"/>
      <c r="AB493" s="211"/>
      <c r="AC493" s="211"/>
      <c r="AD493" s="211"/>
      <c r="AE493" s="211"/>
      <c r="AF493" s="211"/>
      <c r="AG493" s="211" t="s">
        <v>364</v>
      </c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1"/>
      <c r="AT493" s="211"/>
      <c r="AU493" s="211"/>
      <c r="AV493" s="211"/>
      <c r="AW493" s="211"/>
      <c r="AX493" s="211"/>
      <c r="AY493" s="211"/>
      <c r="AZ493" s="211"/>
      <c r="BA493" s="211"/>
      <c r="BB493" s="211"/>
      <c r="BC493" s="211"/>
      <c r="BD493" s="211"/>
      <c r="BE493" s="211"/>
      <c r="BF493" s="211"/>
      <c r="BG493" s="211"/>
      <c r="BH493" s="211"/>
    </row>
    <row r="494" spans="1:60" outlineLevel="2" x14ac:dyDescent="0.2">
      <c r="A494" s="218"/>
      <c r="B494" s="219"/>
      <c r="C494" s="243" t="s">
        <v>625</v>
      </c>
      <c r="D494" s="222"/>
      <c r="E494" s="223">
        <v>12.12</v>
      </c>
      <c r="F494" s="221"/>
      <c r="G494" s="221"/>
      <c r="H494" s="221"/>
      <c r="I494" s="221"/>
      <c r="J494" s="221"/>
      <c r="K494" s="221"/>
      <c r="L494" s="221"/>
      <c r="M494" s="221"/>
      <c r="N494" s="220"/>
      <c r="O494" s="220"/>
      <c r="P494" s="220"/>
      <c r="Q494" s="220"/>
      <c r="R494" s="221"/>
      <c r="S494" s="221"/>
      <c r="T494" s="221"/>
      <c r="U494" s="221"/>
      <c r="V494" s="221"/>
      <c r="W494" s="221"/>
      <c r="X494" s="221"/>
      <c r="Y494" s="221"/>
      <c r="Z494" s="211"/>
      <c r="AA494" s="211"/>
      <c r="AB494" s="211"/>
      <c r="AC494" s="211"/>
      <c r="AD494" s="211"/>
      <c r="AE494" s="211"/>
      <c r="AF494" s="211"/>
      <c r="AG494" s="211" t="s">
        <v>147</v>
      </c>
      <c r="AH494" s="211">
        <v>0</v>
      </c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1"/>
      <c r="AT494" s="211"/>
      <c r="AU494" s="211"/>
      <c r="AV494" s="211"/>
      <c r="AW494" s="211"/>
      <c r="AX494" s="211"/>
      <c r="AY494" s="211"/>
      <c r="AZ494" s="211"/>
      <c r="BA494" s="211"/>
      <c r="BB494" s="211"/>
      <c r="BC494" s="211"/>
      <c r="BD494" s="211"/>
      <c r="BE494" s="211"/>
      <c r="BF494" s="211"/>
      <c r="BG494" s="211"/>
      <c r="BH494" s="211"/>
    </row>
    <row r="495" spans="1:60" outlineLevel="2" x14ac:dyDescent="0.2">
      <c r="A495" s="218"/>
      <c r="B495" s="219"/>
      <c r="C495" s="244"/>
      <c r="D495" s="239"/>
      <c r="E495" s="239"/>
      <c r="F495" s="239"/>
      <c r="G495" s="239"/>
      <c r="H495" s="221"/>
      <c r="I495" s="221"/>
      <c r="J495" s="221"/>
      <c r="K495" s="221"/>
      <c r="L495" s="221"/>
      <c r="M495" s="221"/>
      <c r="N495" s="220"/>
      <c r="O495" s="220"/>
      <c r="P495" s="220"/>
      <c r="Q495" s="220"/>
      <c r="R495" s="221"/>
      <c r="S495" s="221"/>
      <c r="T495" s="221"/>
      <c r="U495" s="221"/>
      <c r="V495" s="221"/>
      <c r="W495" s="221"/>
      <c r="X495" s="221"/>
      <c r="Y495" s="221"/>
      <c r="Z495" s="211"/>
      <c r="AA495" s="211"/>
      <c r="AB495" s="211"/>
      <c r="AC495" s="211"/>
      <c r="AD495" s="211"/>
      <c r="AE495" s="211"/>
      <c r="AF495" s="211"/>
      <c r="AG495" s="211" t="s">
        <v>150</v>
      </c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1"/>
      <c r="AT495" s="211"/>
      <c r="AU495" s="211"/>
      <c r="AV495" s="211"/>
      <c r="AW495" s="211"/>
      <c r="AX495" s="211"/>
      <c r="AY495" s="211"/>
      <c r="AZ495" s="211"/>
      <c r="BA495" s="211"/>
      <c r="BB495" s="211"/>
      <c r="BC495" s="211"/>
      <c r="BD495" s="211"/>
      <c r="BE495" s="211"/>
      <c r="BF495" s="211"/>
      <c r="BG495" s="211"/>
      <c r="BH495" s="211"/>
    </row>
    <row r="496" spans="1:60" ht="22.5" outlineLevel="1" x14ac:dyDescent="0.2">
      <c r="A496" s="232">
        <v>114</v>
      </c>
      <c r="B496" s="233" t="s">
        <v>626</v>
      </c>
      <c r="C496" s="242" t="s">
        <v>627</v>
      </c>
      <c r="D496" s="234" t="s">
        <v>521</v>
      </c>
      <c r="E496" s="235">
        <v>8.08</v>
      </c>
      <c r="F496" s="236"/>
      <c r="G496" s="237">
        <f>ROUND(E496*F496,2)</f>
        <v>0</v>
      </c>
      <c r="H496" s="236"/>
      <c r="I496" s="237">
        <f>ROUND(E496*H496,2)</f>
        <v>0</v>
      </c>
      <c r="J496" s="236"/>
      <c r="K496" s="237">
        <f>ROUND(E496*J496,2)</f>
        <v>0</v>
      </c>
      <c r="L496" s="237">
        <v>21</v>
      </c>
      <c r="M496" s="237">
        <f>G496*(1+L496/100)</f>
        <v>0</v>
      </c>
      <c r="N496" s="235">
        <v>5.5E-2</v>
      </c>
      <c r="O496" s="235">
        <f>ROUND(E496*N496,2)</f>
        <v>0.44</v>
      </c>
      <c r="P496" s="235">
        <v>0</v>
      </c>
      <c r="Q496" s="235">
        <f>ROUND(E496*P496,2)</f>
        <v>0</v>
      </c>
      <c r="R496" s="237" t="s">
        <v>362</v>
      </c>
      <c r="S496" s="237" t="s">
        <v>141</v>
      </c>
      <c r="T496" s="238" t="s">
        <v>141</v>
      </c>
      <c r="U496" s="221">
        <v>0</v>
      </c>
      <c r="V496" s="221">
        <f>ROUND(E496*U496,2)</f>
        <v>0</v>
      </c>
      <c r="W496" s="221"/>
      <c r="X496" s="221" t="s">
        <v>363</v>
      </c>
      <c r="Y496" s="221" t="s">
        <v>144</v>
      </c>
      <c r="Z496" s="211"/>
      <c r="AA496" s="211"/>
      <c r="AB496" s="211"/>
      <c r="AC496" s="211"/>
      <c r="AD496" s="211"/>
      <c r="AE496" s="211"/>
      <c r="AF496" s="211"/>
      <c r="AG496" s="211" t="s">
        <v>364</v>
      </c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1"/>
      <c r="AT496" s="211"/>
      <c r="AU496" s="211"/>
      <c r="AV496" s="211"/>
      <c r="AW496" s="211"/>
      <c r="AX496" s="211"/>
      <c r="AY496" s="211"/>
      <c r="AZ496" s="211"/>
      <c r="BA496" s="211"/>
      <c r="BB496" s="211"/>
      <c r="BC496" s="211"/>
      <c r="BD496" s="211"/>
      <c r="BE496" s="211"/>
      <c r="BF496" s="211"/>
      <c r="BG496" s="211"/>
      <c r="BH496" s="211"/>
    </row>
    <row r="497" spans="1:60" outlineLevel="2" x14ac:dyDescent="0.2">
      <c r="A497" s="218"/>
      <c r="B497" s="219"/>
      <c r="C497" s="243" t="s">
        <v>628</v>
      </c>
      <c r="D497" s="222"/>
      <c r="E497" s="223">
        <v>8.08</v>
      </c>
      <c r="F497" s="221"/>
      <c r="G497" s="221"/>
      <c r="H497" s="221"/>
      <c r="I497" s="221"/>
      <c r="J497" s="221"/>
      <c r="K497" s="221"/>
      <c r="L497" s="221"/>
      <c r="M497" s="221"/>
      <c r="N497" s="220"/>
      <c r="O497" s="220"/>
      <c r="P497" s="220"/>
      <c r="Q497" s="220"/>
      <c r="R497" s="221"/>
      <c r="S497" s="221"/>
      <c r="T497" s="221"/>
      <c r="U497" s="221"/>
      <c r="V497" s="221"/>
      <c r="W497" s="221"/>
      <c r="X497" s="221"/>
      <c r="Y497" s="221"/>
      <c r="Z497" s="211"/>
      <c r="AA497" s="211"/>
      <c r="AB497" s="211"/>
      <c r="AC497" s="211"/>
      <c r="AD497" s="211"/>
      <c r="AE497" s="211"/>
      <c r="AF497" s="211"/>
      <c r="AG497" s="211" t="s">
        <v>147</v>
      </c>
      <c r="AH497" s="211">
        <v>0</v>
      </c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1"/>
      <c r="AT497" s="211"/>
      <c r="AU497" s="211"/>
      <c r="AV497" s="211"/>
      <c r="AW497" s="211"/>
      <c r="AX497" s="211"/>
      <c r="AY497" s="211"/>
      <c r="AZ497" s="211"/>
      <c r="BA497" s="211"/>
      <c r="BB497" s="211"/>
      <c r="BC497" s="211"/>
      <c r="BD497" s="211"/>
      <c r="BE497" s="211"/>
      <c r="BF497" s="211"/>
      <c r="BG497" s="211"/>
      <c r="BH497" s="211"/>
    </row>
    <row r="498" spans="1:60" outlineLevel="2" x14ac:dyDescent="0.2">
      <c r="A498" s="218"/>
      <c r="B498" s="219"/>
      <c r="C498" s="244"/>
      <c r="D498" s="239"/>
      <c r="E498" s="239"/>
      <c r="F498" s="239"/>
      <c r="G498" s="239"/>
      <c r="H498" s="221"/>
      <c r="I498" s="221"/>
      <c r="J498" s="221"/>
      <c r="K498" s="221"/>
      <c r="L498" s="221"/>
      <c r="M498" s="221"/>
      <c r="N498" s="220"/>
      <c r="O498" s="220"/>
      <c r="P498" s="220"/>
      <c r="Q498" s="220"/>
      <c r="R498" s="221"/>
      <c r="S498" s="221"/>
      <c r="T498" s="221"/>
      <c r="U498" s="221"/>
      <c r="V498" s="221"/>
      <c r="W498" s="221"/>
      <c r="X498" s="221"/>
      <c r="Y498" s="221"/>
      <c r="Z498" s="211"/>
      <c r="AA498" s="211"/>
      <c r="AB498" s="211"/>
      <c r="AC498" s="211"/>
      <c r="AD498" s="211"/>
      <c r="AE498" s="211"/>
      <c r="AF498" s="211"/>
      <c r="AG498" s="211" t="s">
        <v>150</v>
      </c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1"/>
      <c r="AT498" s="211"/>
      <c r="AU498" s="211"/>
      <c r="AV498" s="211"/>
      <c r="AW498" s="211"/>
      <c r="AX498" s="211"/>
      <c r="AY498" s="211"/>
      <c r="AZ498" s="211"/>
      <c r="BA498" s="211"/>
      <c r="BB498" s="211"/>
      <c r="BC498" s="211"/>
      <c r="BD498" s="211"/>
      <c r="BE498" s="211"/>
      <c r="BF498" s="211"/>
      <c r="BG498" s="211"/>
      <c r="BH498" s="211"/>
    </row>
    <row r="499" spans="1:60" ht="22.5" outlineLevel="1" x14ac:dyDescent="0.2">
      <c r="A499" s="232">
        <v>115</v>
      </c>
      <c r="B499" s="233" t="s">
        <v>629</v>
      </c>
      <c r="C499" s="242" t="s">
        <v>630</v>
      </c>
      <c r="D499" s="234" t="s">
        <v>521</v>
      </c>
      <c r="E499" s="235">
        <v>5.05</v>
      </c>
      <c r="F499" s="236"/>
      <c r="G499" s="237">
        <f>ROUND(E499*F499,2)</f>
        <v>0</v>
      </c>
      <c r="H499" s="236"/>
      <c r="I499" s="237">
        <f>ROUND(E499*H499,2)</f>
        <v>0</v>
      </c>
      <c r="J499" s="236"/>
      <c r="K499" s="237">
        <f>ROUND(E499*J499,2)</f>
        <v>0</v>
      </c>
      <c r="L499" s="237">
        <v>21</v>
      </c>
      <c r="M499" s="237">
        <f>G499*(1+L499/100)</f>
        <v>0</v>
      </c>
      <c r="N499" s="235">
        <v>5.8999999999999997E-2</v>
      </c>
      <c r="O499" s="235">
        <f>ROUND(E499*N499,2)</f>
        <v>0.3</v>
      </c>
      <c r="P499" s="235">
        <v>0</v>
      </c>
      <c r="Q499" s="235">
        <f>ROUND(E499*P499,2)</f>
        <v>0</v>
      </c>
      <c r="R499" s="237" t="s">
        <v>362</v>
      </c>
      <c r="S499" s="237" t="s">
        <v>141</v>
      </c>
      <c r="T499" s="238" t="s">
        <v>141</v>
      </c>
      <c r="U499" s="221">
        <v>0</v>
      </c>
      <c r="V499" s="221">
        <f>ROUND(E499*U499,2)</f>
        <v>0</v>
      </c>
      <c r="W499" s="221"/>
      <c r="X499" s="221" t="s">
        <v>363</v>
      </c>
      <c r="Y499" s="221" t="s">
        <v>144</v>
      </c>
      <c r="Z499" s="211"/>
      <c r="AA499" s="211"/>
      <c r="AB499" s="211"/>
      <c r="AC499" s="211"/>
      <c r="AD499" s="211"/>
      <c r="AE499" s="211"/>
      <c r="AF499" s="211"/>
      <c r="AG499" s="211" t="s">
        <v>364</v>
      </c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1"/>
      <c r="AT499" s="211"/>
      <c r="AU499" s="211"/>
      <c r="AV499" s="211"/>
      <c r="AW499" s="211"/>
      <c r="AX499" s="211"/>
      <c r="AY499" s="211"/>
      <c r="AZ499" s="211"/>
      <c r="BA499" s="211"/>
      <c r="BB499" s="211"/>
      <c r="BC499" s="211"/>
      <c r="BD499" s="211"/>
      <c r="BE499" s="211"/>
      <c r="BF499" s="211"/>
      <c r="BG499" s="211"/>
      <c r="BH499" s="211"/>
    </row>
    <row r="500" spans="1:60" outlineLevel="2" x14ac:dyDescent="0.2">
      <c r="A500" s="218"/>
      <c r="B500" s="219"/>
      <c r="C500" s="243" t="s">
        <v>631</v>
      </c>
      <c r="D500" s="222"/>
      <c r="E500" s="223">
        <v>5.05</v>
      </c>
      <c r="F500" s="221"/>
      <c r="G500" s="221"/>
      <c r="H500" s="221"/>
      <c r="I500" s="221"/>
      <c r="J500" s="221"/>
      <c r="K500" s="221"/>
      <c r="L500" s="221"/>
      <c r="M500" s="221"/>
      <c r="N500" s="220"/>
      <c r="O500" s="220"/>
      <c r="P500" s="220"/>
      <c r="Q500" s="220"/>
      <c r="R500" s="221"/>
      <c r="S500" s="221"/>
      <c r="T500" s="221"/>
      <c r="U500" s="221"/>
      <c r="V500" s="221"/>
      <c r="W500" s="221"/>
      <c r="X500" s="221"/>
      <c r="Y500" s="221"/>
      <c r="Z500" s="211"/>
      <c r="AA500" s="211"/>
      <c r="AB500" s="211"/>
      <c r="AC500" s="211"/>
      <c r="AD500" s="211"/>
      <c r="AE500" s="211"/>
      <c r="AF500" s="211"/>
      <c r="AG500" s="211" t="s">
        <v>147</v>
      </c>
      <c r="AH500" s="211">
        <v>0</v>
      </c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1"/>
      <c r="AT500" s="211"/>
      <c r="AU500" s="211"/>
      <c r="AV500" s="211"/>
      <c r="AW500" s="211"/>
      <c r="AX500" s="211"/>
      <c r="AY500" s="211"/>
      <c r="AZ500" s="211"/>
      <c r="BA500" s="211"/>
      <c r="BB500" s="211"/>
      <c r="BC500" s="211"/>
      <c r="BD500" s="211"/>
      <c r="BE500" s="211"/>
      <c r="BF500" s="211"/>
      <c r="BG500" s="211"/>
      <c r="BH500" s="211"/>
    </row>
    <row r="501" spans="1:60" outlineLevel="2" x14ac:dyDescent="0.2">
      <c r="A501" s="218"/>
      <c r="B501" s="219"/>
      <c r="C501" s="244"/>
      <c r="D501" s="239"/>
      <c r="E501" s="239"/>
      <c r="F501" s="239"/>
      <c r="G501" s="239"/>
      <c r="H501" s="221"/>
      <c r="I501" s="221"/>
      <c r="J501" s="221"/>
      <c r="K501" s="221"/>
      <c r="L501" s="221"/>
      <c r="M501" s="221"/>
      <c r="N501" s="220"/>
      <c r="O501" s="220"/>
      <c r="P501" s="220"/>
      <c r="Q501" s="220"/>
      <c r="R501" s="221"/>
      <c r="S501" s="221"/>
      <c r="T501" s="221"/>
      <c r="U501" s="221"/>
      <c r="V501" s="221"/>
      <c r="W501" s="221"/>
      <c r="X501" s="221"/>
      <c r="Y501" s="221"/>
      <c r="Z501" s="211"/>
      <c r="AA501" s="211"/>
      <c r="AB501" s="211"/>
      <c r="AC501" s="211"/>
      <c r="AD501" s="211"/>
      <c r="AE501" s="211"/>
      <c r="AF501" s="211"/>
      <c r="AG501" s="211" t="s">
        <v>150</v>
      </c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</row>
    <row r="502" spans="1:60" x14ac:dyDescent="0.2">
      <c r="A502" s="225" t="s">
        <v>136</v>
      </c>
      <c r="B502" s="226" t="s">
        <v>94</v>
      </c>
      <c r="C502" s="241" t="s">
        <v>95</v>
      </c>
      <c r="D502" s="227"/>
      <c r="E502" s="228"/>
      <c r="F502" s="229"/>
      <c r="G502" s="229">
        <f>SUMIF(AG503:AG552,"&lt;&gt;NOR",G503:G552)</f>
        <v>0</v>
      </c>
      <c r="H502" s="229"/>
      <c r="I502" s="229">
        <f>SUM(I503:I552)</f>
        <v>0</v>
      </c>
      <c r="J502" s="229"/>
      <c r="K502" s="229">
        <f>SUM(K503:K552)</f>
        <v>0</v>
      </c>
      <c r="L502" s="229"/>
      <c r="M502" s="229">
        <f>SUM(M503:M552)</f>
        <v>0</v>
      </c>
      <c r="N502" s="228"/>
      <c r="O502" s="228">
        <f>SUM(O503:O552)</f>
        <v>0</v>
      </c>
      <c r="P502" s="228"/>
      <c r="Q502" s="228">
        <f>SUM(Q503:Q552)</f>
        <v>0.22</v>
      </c>
      <c r="R502" s="229"/>
      <c r="S502" s="229"/>
      <c r="T502" s="230"/>
      <c r="U502" s="224"/>
      <c r="V502" s="224">
        <f>SUM(V503:V552)</f>
        <v>47.91</v>
      </c>
      <c r="W502" s="224"/>
      <c r="X502" s="224"/>
      <c r="Y502" s="224"/>
      <c r="AG502" t="s">
        <v>137</v>
      </c>
    </row>
    <row r="503" spans="1:60" outlineLevel="1" x14ac:dyDescent="0.2">
      <c r="A503" s="232">
        <v>116</v>
      </c>
      <c r="B503" s="233" t="s">
        <v>632</v>
      </c>
      <c r="C503" s="242" t="s">
        <v>633</v>
      </c>
      <c r="D503" s="234" t="s">
        <v>521</v>
      </c>
      <c r="E503" s="235">
        <v>2</v>
      </c>
      <c r="F503" s="236"/>
      <c r="G503" s="237">
        <f>ROUND(E503*F503,2)</f>
        <v>0</v>
      </c>
      <c r="H503" s="236"/>
      <c r="I503" s="237">
        <f>ROUND(E503*H503,2)</f>
        <v>0</v>
      </c>
      <c r="J503" s="236"/>
      <c r="K503" s="237">
        <f>ROUND(E503*J503,2)</f>
        <v>0</v>
      </c>
      <c r="L503" s="237">
        <v>21</v>
      </c>
      <c r="M503" s="237">
        <f>G503*(1+L503/100)</f>
        <v>0</v>
      </c>
      <c r="N503" s="235">
        <v>0</v>
      </c>
      <c r="O503" s="235">
        <f>ROUND(E503*N503,2)</f>
        <v>0</v>
      </c>
      <c r="P503" s="235">
        <v>4.0000000000000001E-3</v>
      </c>
      <c r="Q503" s="235">
        <f>ROUND(E503*P503,2)</f>
        <v>0.01</v>
      </c>
      <c r="R503" s="237" t="s">
        <v>187</v>
      </c>
      <c r="S503" s="237" t="s">
        <v>141</v>
      </c>
      <c r="T503" s="238" t="s">
        <v>141</v>
      </c>
      <c r="U503" s="221">
        <v>0.17</v>
      </c>
      <c r="V503" s="221">
        <f>ROUND(E503*U503,2)</f>
        <v>0.34</v>
      </c>
      <c r="W503" s="221"/>
      <c r="X503" s="221" t="s">
        <v>188</v>
      </c>
      <c r="Y503" s="221" t="s">
        <v>144</v>
      </c>
      <c r="Z503" s="211"/>
      <c r="AA503" s="211"/>
      <c r="AB503" s="211"/>
      <c r="AC503" s="211"/>
      <c r="AD503" s="211"/>
      <c r="AE503" s="211"/>
      <c r="AF503" s="211"/>
      <c r="AG503" s="211" t="s">
        <v>189</v>
      </c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</row>
    <row r="504" spans="1:60" outlineLevel="2" x14ac:dyDescent="0.2">
      <c r="A504" s="218"/>
      <c r="B504" s="219"/>
      <c r="C504" s="251" t="s">
        <v>634</v>
      </c>
      <c r="D504" s="249"/>
      <c r="E504" s="249"/>
      <c r="F504" s="249"/>
      <c r="G504" s="249"/>
      <c r="H504" s="221"/>
      <c r="I504" s="221"/>
      <c r="J504" s="221"/>
      <c r="K504" s="221"/>
      <c r="L504" s="221"/>
      <c r="M504" s="221"/>
      <c r="N504" s="220"/>
      <c r="O504" s="220"/>
      <c r="P504" s="220"/>
      <c r="Q504" s="220"/>
      <c r="R504" s="221"/>
      <c r="S504" s="221"/>
      <c r="T504" s="221"/>
      <c r="U504" s="221"/>
      <c r="V504" s="221"/>
      <c r="W504" s="221"/>
      <c r="X504" s="221"/>
      <c r="Y504" s="221"/>
      <c r="Z504" s="211"/>
      <c r="AA504" s="211"/>
      <c r="AB504" s="211"/>
      <c r="AC504" s="211"/>
      <c r="AD504" s="211"/>
      <c r="AE504" s="211"/>
      <c r="AF504" s="211"/>
      <c r="AG504" s="211" t="s">
        <v>191</v>
      </c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</row>
    <row r="505" spans="1:60" outlineLevel="2" x14ac:dyDescent="0.2">
      <c r="A505" s="218"/>
      <c r="B505" s="219"/>
      <c r="C505" s="243" t="s">
        <v>635</v>
      </c>
      <c r="D505" s="222"/>
      <c r="E505" s="223">
        <v>2</v>
      </c>
      <c r="F505" s="221"/>
      <c r="G505" s="221"/>
      <c r="H505" s="221"/>
      <c r="I505" s="221"/>
      <c r="J505" s="221"/>
      <c r="K505" s="221"/>
      <c r="L505" s="221"/>
      <c r="M505" s="221"/>
      <c r="N505" s="220"/>
      <c r="O505" s="220"/>
      <c r="P505" s="220"/>
      <c r="Q505" s="220"/>
      <c r="R505" s="221"/>
      <c r="S505" s="221"/>
      <c r="T505" s="221"/>
      <c r="U505" s="221"/>
      <c r="V505" s="221"/>
      <c r="W505" s="221"/>
      <c r="X505" s="221"/>
      <c r="Y505" s="221"/>
      <c r="Z505" s="211"/>
      <c r="AA505" s="211"/>
      <c r="AB505" s="211"/>
      <c r="AC505" s="211"/>
      <c r="AD505" s="211"/>
      <c r="AE505" s="211"/>
      <c r="AF505" s="211"/>
      <c r="AG505" s="211" t="s">
        <v>147</v>
      </c>
      <c r="AH505" s="211">
        <v>0</v>
      </c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</row>
    <row r="506" spans="1:60" outlineLevel="2" x14ac:dyDescent="0.2">
      <c r="A506" s="218"/>
      <c r="B506" s="219"/>
      <c r="C506" s="244"/>
      <c r="D506" s="239"/>
      <c r="E506" s="239"/>
      <c r="F506" s="239"/>
      <c r="G506" s="239"/>
      <c r="H506" s="221"/>
      <c r="I506" s="221"/>
      <c r="J506" s="221"/>
      <c r="K506" s="221"/>
      <c r="L506" s="221"/>
      <c r="M506" s="221"/>
      <c r="N506" s="220"/>
      <c r="O506" s="220"/>
      <c r="P506" s="220"/>
      <c r="Q506" s="220"/>
      <c r="R506" s="221"/>
      <c r="S506" s="221"/>
      <c r="T506" s="221"/>
      <c r="U506" s="221"/>
      <c r="V506" s="221"/>
      <c r="W506" s="221"/>
      <c r="X506" s="221"/>
      <c r="Y506" s="221"/>
      <c r="Z506" s="211"/>
      <c r="AA506" s="211"/>
      <c r="AB506" s="211"/>
      <c r="AC506" s="211"/>
      <c r="AD506" s="211"/>
      <c r="AE506" s="211"/>
      <c r="AF506" s="211"/>
      <c r="AG506" s="211" t="s">
        <v>150</v>
      </c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</row>
    <row r="507" spans="1:60" outlineLevel="1" x14ac:dyDescent="0.2">
      <c r="A507" s="232">
        <v>117</v>
      </c>
      <c r="B507" s="233" t="s">
        <v>636</v>
      </c>
      <c r="C507" s="242" t="s">
        <v>637</v>
      </c>
      <c r="D507" s="234" t="s">
        <v>521</v>
      </c>
      <c r="E507" s="235">
        <v>2</v>
      </c>
      <c r="F507" s="236"/>
      <c r="G507" s="237">
        <f>ROUND(E507*F507,2)</f>
        <v>0</v>
      </c>
      <c r="H507" s="236"/>
      <c r="I507" s="237">
        <f>ROUND(E507*H507,2)</f>
        <v>0</v>
      </c>
      <c r="J507" s="236"/>
      <c r="K507" s="237">
        <f>ROUND(E507*J507,2)</f>
        <v>0</v>
      </c>
      <c r="L507" s="237">
        <v>21</v>
      </c>
      <c r="M507" s="237">
        <f>G507*(1+L507/100)</f>
        <v>0</v>
      </c>
      <c r="N507" s="235">
        <v>0</v>
      </c>
      <c r="O507" s="235">
        <f>ROUND(E507*N507,2)</f>
        <v>0</v>
      </c>
      <c r="P507" s="235">
        <v>0</v>
      </c>
      <c r="Q507" s="235">
        <f>ROUND(E507*P507,2)</f>
        <v>0</v>
      </c>
      <c r="R507" s="237" t="s">
        <v>187</v>
      </c>
      <c r="S507" s="237" t="s">
        <v>141</v>
      </c>
      <c r="T507" s="238" t="s">
        <v>141</v>
      </c>
      <c r="U507" s="221">
        <v>0.25</v>
      </c>
      <c r="V507" s="221">
        <f>ROUND(E507*U507,2)</f>
        <v>0.5</v>
      </c>
      <c r="W507" s="221"/>
      <c r="X507" s="221" t="s">
        <v>188</v>
      </c>
      <c r="Y507" s="221" t="s">
        <v>144</v>
      </c>
      <c r="Z507" s="211"/>
      <c r="AA507" s="211"/>
      <c r="AB507" s="211"/>
      <c r="AC507" s="211"/>
      <c r="AD507" s="211"/>
      <c r="AE507" s="211"/>
      <c r="AF507" s="211"/>
      <c r="AG507" s="211" t="s">
        <v>189</v>
      </c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</row>
    <row r="508" spans="1:60" outlineLevel="2" x14ac:dyDescent="0.2">
      <c r="A508" s="218"/>
      <c r="B508" s="219"/>
      <c r="C508" s="251" t="s">
        <v>634</v>
      </c>
      <c r="D508" s="249"/>
      <c r="E508" s="249"/>
      <c r="F508" s="249"/>
      <c r="G508" s="249"/>
      <c r="H508" s="221"/>
      <c r="I508" s="221"/>
      <c r="J508" s="221"/>
      <c r="K508" s="221"/>
      <c r="L508" s="221"/>
      <c r="M508" s="221"/>
      <c r="N508" s="220"/>
      <c r="O508" s="220"/>
      <c r="P508" s="220"/>
      <c r="Q508" s="220"/>
      <c r="R508" s="221"/>
      <c r="S508" s="221"/>
      <c r="T508" s="221"/>
      <c r="U508" s="221"/>
      <c r="V508" s="221"/>
      <c r="W508" s="221"/>
      <c r="X508" s="221"/>
      <c r="Y508" s="221"/>
      <c r="Z508" s="211"/>
      <c r="AA508" s="211"/>
      <c r="AB508" s="211"/>
      <c r="AC508" s="211"/>
      <c r="AD508" s="211"/>
      <c r="AE508" s="211"/>
      <c r="AF508" s="211"/>
      <c r="AG508" s="211" t="s">
        <v>191</v>
      </c>
      <c r="AH508" s="211"/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1"/>
      <c r="AT508" s="211"/>
      <c r="AU508" s="211"/>
      <c r="AV508" s="211"/>
      <c r="AW508" s="211"/>
      <c r="AX508" s="211"/>
      <c r="AY508" s="211"/>
      <c r="AZ508" s="211"/>
      <c r="BA508" s="211"/>
      <c r="BB508" s="211"/>
      <c r="BC508" s="211"/>
      <c r="BD508" s="211"/>
      <c r="BE508" s="211"/>
      <c r="BF508" s="211"/>
      <c r="BG508" s="211"/>
      <c r="BH508" s="211"/>
    </row>
    <row r="509" spans="1:60" outlineLevel="2" x14ac:dyDescent="0.2">
      <c r="A509" s="218"/>
      <c r="B509" s="219"/>
      <c r="C509" s="243" t="s">
        <v>638</v>
      </c>
      <c r="D509" s="222"/>
      <c r="E509" s="223">
        <v>2</v>
      </c>
      <c r="F509" s="221"/>
      <c r="G509" s="221"/>
      <c r="H509" s="221"/>
      <c r="I509" s="221"/>
      <c r="J509" s="221"/>
      <c r="K509" s="221"/>
      <c r="L509" s="221"/>
      <c r="M509" s="221"/>
      <c r="N509" s="220"/>
      <c r="O509" s="220"/>
      <c r="P509" s="220"/>
      <c r="Q509" s="220"/>
      <c r="R509" s="221"/>
      <c r="S509" s="221"/>
      <c r="T509" s="221"/>
      <c r="U509" s="221"/>
      <c r="V509" s="221"/>
      <c r="W509" s="221"/>
      <c r="X509" s="221"/>
      <c r="Y509" s="221"/>
      <c r="Z509" s="211"/>
      <c r="AA509" s="211"/>
      <c r="AB509" s="211"/>
      <c r="AC509" s="211"/>
      <c r="AD509" s="211"/>
      <c r="AE509" s="211"/>
      <c r="AF509" s="211"/>
      <c r="AG509" s="211" t="s">
        <v>147</v>
      </c>
      <c r="AH509" s="211">
        <v>0</v>
      </c>
      <c r="AI509" s="211"/>
      <c r="AJ509" s="211"/>
      <c r="AK509" s="211"/>
      <c r="AL509" s="211"/>
      <c r="AM509" s="211"/>
      <c r="AN509" s="211"/>
      <c r="AO509" s="211"/>
      <c r="AP509" s="211"/>
      <c r="AQ509" s="211"/>
      <c r="AR509" s="211"/>
      <c r="AS509" s="211"/>
      <c r="AT509" s="211"/>
      <c r="AU509" s="211"/>
      <c r="AV509" s="211"/>
      <c r="AW509" s="211"/>
      <c r="AX509" s="211"/>
      <c r="AY509" s="211"/>
      <c r="AZ509" s="211"/>
      <c r="BA509" s="211"/>
      <c r="BB509" s="211"/>
      <c r="BC509" s="211"/>
      <c r="BD509" s="211"/>
      <c r="BE509" s="211"/>
      <c r="BF509" s="211"/>
      <c r="BG509" s="211"/>
      <c r="BH509" s="211"/>
    </row>
    <row r="510" spans="1:60" outlineLevel="2" x14ac:dyDescent="0.2">
      <c r="A510" s="218"/>
      <c r="B510" s="219"/>
      <c r="C510" s="244"/>
      <c r="D510" s="239"/>
      <c r="E510" s="239"/>
      <c r="F510" s="239"/>
      <c r="G510" s="239"/>
      <c r="H510" s="221"/>
      <c r="I510" s="221"/>
      <c r="J510" s="221"/>
      <c r="K510" s="221"/>
      <c r="L510" s="221"/>
      <c r="M510" s="221"/>
      <c r="N510" s="220"/>
      <c r="O510" s="220"/>
      <c r="P510" s="220"/>
      <c r="Q510" s="220"/>
      <c r="R510" s="221"/>
      <c r="S510" s="221"/>
      <c r="T510" s="221"/>
      <c r="U510" s="221"/>
      <c r="V510" s="221"/>
      <c r="W510" s="221"/>
      <c r="X510" s="221"/>
      <c r="Y510" s="221"/>
      <c r="Z510" s="211"/>
      <c r="AA510" s="211"/>
      <c r="AB510" s="211"/>
      <c r="AC510" s="211"/>
      <c r="AD510" s="211"/>
      <c r="AE510" s="211"/>
      <c r="AF510" s="211"/>
      <c r="AG510" s="211" t="s">
        <v>150</v>
      </c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</row>
    <row r="511" spans="1:60" outlineLevel="1" x14ac:dyDescent="0.2">
      <c r="A511" s="232">
        <v>118</v>
      </c>
      <c r="B511" s="233" t="s">
        <v>639</v>
      </c>
      <c r="C511" s="242" t="s">
        <v>640</v>
      </c>
      <c r="D511" s="234" t="s">
        <v>249</v>
      </c>
      <c r="E511" s="235">
        <v>0.52</v>
      </c>
      <c r="F511" s="236"/>
      <c r="G511" s="237">
        <f>ROUND(E511*F511,2)</f>
        <v>0</v>
      </c>
      <c r="H511" s="236"/>
      <c r="I511" s="237">
        <f>ROUND(E511*H511,2)</f>
        <v>0</v>
      </c>
      <c r="J511" s="236"/>
      <c r="K511" s="237">
        <f>ROUND(E511*J511,2)</f>
        <v>0</v>
      </c>
      <c r="L511" s="237">
        <v>21</v>
      </c>
      <c r="M511" s="237">
        <f>G511*(1+L511/100)</f>
        <v>0</v>
      </c>
      <c r="N511" s="235">
        <v>0</v>
      </c>
      <c r="O511" s="235">
        <f>ROUND(E511*N511,2)</f>
        <v>0</v>
      </c>
      <c r="P511" s="235">
        <v>3.184E-2</v>
      </c>
      <c r="Q511" s="235">
        <f>ROUND(E511*P511,2)</f>
        <v>0.02</v>
      </c>
      <c r="R511" s="237" t="s">
        <v>641</v>
      </c>
      <c r="S511" s="237" t="s">
        <v>141</v>
      </c>
      <c r="T511" s="238" t="s">
        <v>141</v>
      </c>
      <c r="U511" s="221">
        <v>3.6</v>
      </c>
      <c r="V511" s="221">
        <f>ROUND(E511*U511,2)</f>
        <v>1.87</v>
      </c>
      <c r="W511" s="221"/>
      <c r="X511" s="221" t="s">
        <v>188</v>
      </c>
      <c r="Y511" s="221" t="s">
        <v>144</v>
      </c>
      <c r="Z511" s="211"/>
      <c r="AA511" s="211"/>
      <c r="AB511" s="211"/>
      <c r="AC511" s="211"/>
      <c r="AD511" s="211"/>
      <c r="AE511" s="211"/>
      <c r="AF511" s="211"/>
      <c r="AG511" s="211" t="s">
        <v>189</v>
      </c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</row>
    <row r="512" spans="1:60" outlineLevel="2" x14ac:dyDescent="0.2">
      <c r="A512" s="218"/>
      <c r="B512" s="219"/>
      <c r="C512" s="243" t="s">
        <v>642</v>
      </c>
      <c r="D512" s="222"/>
      <c r="E512" s="223">
        <v>0.52</v>
      </c>
      <c r="F512" s="221"/>
      <c r="G512" s="221"/>
      <c r="H512" s="221"/>
      <c r="I512" s="221"/>
      <c r="J512" s="221"/>
      <c r="K512" s="221"/>
      <c r="L512" s="221"/>
      <c r="M512" s="221"/>
      <c r="N512" s="220"/>
      <c r="O512" s="220"/>
      <c r="P512" s="220"/>
      <c r="Q512" s="220"/>
      <c r="R512" s="221"/>
      <c r="S512" s="221"/>
      <c r="T512" s="221"/>
      <c r="U512" s="221"/>
      <c r="V512" s="221"/>
      <c r="W512" s="221"/>
      <c r="X512" s="221"/>
      <c r="Y512" s="221"/>
      <c r="Z512" s="211"/>
      <c r="AA512" s="211"/>
      <c r="AB512" s="211"/>
      <c r="AC512" s="211"/>
      <c r="AD512" s="211"/>
      <c r="AE512" s="211"/>
      <c r="AF512" s="211"/>
      <c r="AG512" s="211" t="s">
        <v>147</v>
      </c>
      <c r="AH512" s="211">
        <v>0</v>
      </c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</row>
    <row r="513" spans="1:60" outlineLevel="2" x14ac:dyDescent="0.2">
      <c r="A513" s="218"/>
      <c r="B513" s="219"/>
      <c r="C513" s="244"/>
      <c r="D513" s="239"/>
      <c r="E513" s="239"/>
      <c r="F513" s="239"/>
      <c r="G513" s="239"/>
      <c r="H513" s="221"/>
      <c r="I513" s="221"/>
      <c r="J513" s="221"/>
      <c r="K513" s="221"/>
      <c r="L513" s="221"/>
      <c r="M513" s="221"/>
      <c r="N513" s="220"/>
      <c r="O513" s="220"/>
      <c r="P513" s="220"/>
      <c r="Q513" s="220"/>
      <c r="R513" s="221"/>
      <c r="S513" s="221"/>
      <c r="T513" s="221"/>
      <c r="U513" s="221"/>
      <c r="V513" s="221"/>
      <c r="W513" s="221"/>
      <c r="X513" s="221"/>
      <c r="Y513" s="221"/>
      <c r="Z513" s="211"/>
      <c r="AA513" s="211"/>
      <c r="AB513" s="211"/>
      <c r="AC513" s="211"/>
      <c r="AD513" s="211"/>
      <c r="AE513" s="211"/>
      <c r="AF513" s="211"/>
      <c r="AG513" s="211" t="s">
        <v>150</v>
      </c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</row>
    <row r="514" spans="1:60" outlineLevel="1" x14ac:dyDescent="0.2">
      <c r="A514" s="232">
        <v>119</v>
      </c>
      <c r="B514" s="233" t="s">
        <v>643</v>
      </c>
      <c r="C514" s="242" t="s">
        <v>644</v>
      </c>
      <c r="D514" s="234" t="s">
        <v>249</v>
      </c>
      <c r="E514" s="235">
        <v>0.9</v>
      </c>
      <c r="F514" s="236"/>
      <c r="G514" s="237">
        <f>ROUND(E514*F514,2)</f>
        <v>0</v>
      </c>
      <c r="H514" s="236"/>
      <c r="I514" s="237">
        <f>ROUND(E514*H514,2)</f>
        <v>0</v>
      </c>
      <c r="J514" s="236"/>
      <c r="K514" s="237">
        <f>ROUND(E514*J514,2)</f>
        <v>0</v>
      </c>
      <c r="L514" s="237">
        <v>21</v>
      </c>
      <c r="M514" s="237">
        <f>G514*(1+L514/100)</f>
        <v>0</v>
      </c>
      <c r="N514" s="235">
        <v>0</v>
      </c>
      <c r="O514" s="235">
        <f>ROUND(E514*N514,2)</f>
        <v>0</v>
      </c>
      <c r="P514" s="235">
        <v>7.5359999999999996E-2</v>
      </c>
      <c r="Q514" s="235">
        <f>ROUND(E514*P514,2)</f>
        <v>7.0000000000000007E-2</v>
      </c>
      <c r="R514" s="237" t="s">
        <v>641</v>
      </c>
      <c r="S514" s="237" t="s">
        <v>141</v>
      </c>
      <c r="T514" s="238" t="s">
        <v>141</v>
      </c>
      <c r="U514" s="221">
        <v>5.7</v>
      </c>
      <c r="V514" s="221">
        <f>ROUND(E514*U514,2)</f>
        <v>5.13</v>
      </c>
      <c r="W514" s="221"/>
      <c r="X514" s="221" t="s">
        <v>188</v>
      </c>
      <c r="Y514" s="221" t="s">
        <v>144</v>
      </c>
      <c r="Z514" s="211"/>
      <c r="AA514" s="211"/>
      <c r="AB514" s="211"/>
      <c r="AC514" s="211"/>
      <c r="AD514" s="211"/>
      <c r="AE514" s="211"/>
      <c r="AF514" s="211"/>
      <c r="AG514" s="211" t="s">
        <v>189</v>
      </c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</row>
    <row r="515" spans="1:60" outlineLevel="2" x14ac:dyDescent="0.2">
      <c r="A515" s="218"/>
      <c r="B515" s="219"/>
      <c r="C515" s="243" t="s">
        <v>645</v>
      </c>
      <c r="D515" s="222"/>
      <c r="E515" s="223">
        <v>0.9</v>
      </c>
      <c r="F515" s="221"/>
      <c r="G515" s="221"/>
      <c r="H515" s="221"/>
      <c r="I515" s="221"/>
      <c r="J515" s="221"/>
      <c r="K515" s="221"/>
      <c r="L515" s="221"/>
      <c r="M515" s="221"/>
      <c r="N515" s="220"/>
      <c r="O515" s="220"/>
      <c r="P515" s="220"/>
      <c r="Q515" s="220"/>
      <c r="R515" s="221"/>
      <c r="S515" s="221"/>
      <c r="T515" s="221"/>
      <c r="U515" s="221"/>
      <c r="V515" s="221"/>
      <c r="W515" s="221"/>
      <c r="X515" s="221"/>
      <c r="Y515" s="221"/>
      <c r="Z515" s="211"/>
      <c r="AA515" s="211"/>
      <c r="AB515" s="211"/>
      <c r="AC515" s="211"/>
      <c r="AD515" s="211"/>
      <c r="AE515" s="211"/>
      <c r="AF515" s="211"/>
      <c r="AG515" s="211" t="s">
        <v>147</v>
      </c>
      <c r="AH515" s="211">
        <v>0</v>
      </c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1"/>
      <c r="AT515" s="211"/>
      <c r="AU515" s="211"/>
      <c r="AV515" s="211"/>
      <c r="AW515" s="211"/>
      <c r="AX515" s="211"/>
      <c r="AY515" s="211"/>
      <c r="AZ515" s="211"/>
      <c r="BA515" s="211"/>
      <c r="BB515" s="211"/>
      <c r="BC515" s="211"/>
      <c r="BD515" s="211"/>
      <c r="BE515" s="211"/>
      <c r="BF515" s="211"/>
      <c r="BG515" s="211"/>
      <c r="BH515" s="211"/>
    </row>
    <row r="516" spans="1:60" outlineLevel="2" x14ac:dyDescent="0.2">
      <c r="A516" s="218"/>
      <c r="B516" s="219"/>
      <c r="C516" s="244"/>
      <c r="D516" s="239"/>
      <c r="E516" s="239"/>
      <c r="F516" s="239"/>
      <c r="G516" s="239"/>
      <c r="H516" s="221"/>
      <c r="I516" s="221"/>
      <c r="J516" s="221"/>
      <c r="K516" s="221"/>
      <c r="L516" s="221"/>
      <c r="M516" s="221"/>
      <c r="N516" s="220"/>
      <c r="O516" s="220"/>
      <c r="P516" s="220"/>
      <c r="Q516" s="220"/>
      <c r="R516" s="221"/>
      <c r="S516" s="221"/>
      <c r="T516" s="221"/>
      <c r="U516" s="221"/>
      <c r="V516" s="221"/>
      <c r="W516" s="221"/>
      <c r="X516" s="221"/>
      <c r="Y516" s="221"/>
      <c r="Z516" s="211"/>
      <c r="AA516" s="211"/>
      <c r="AB516" s="211"/>
      <c r="AC516" s="211"/>
      <c r="AD516" s="211"/>
      <c r="AE516" s="211"/>
      <c r="AF516" s="211"/>
      <c r="AG516" s="211" t="s">
        <v>150</v>
      </c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211"/>
      <c r="AX516" s="211"/>
      <c r="AY516" s="211"/>
      <c r="AZ516" s="211"/>
      <c r="BA516" s="211"/>
      <c r="BB516" s="211"/>
      <c r="BC516" s="211"/>
      <c r="BD516" s="211"/>
      <c r="BE516" s="211"/>
      <c r="BF516" s="211"/>
      <c r="BG516" s="211"/>
      <c r="BH516" s="211"/>
    </row>
    <row r="517" spans="1:60" outlineLevel="1" x14ac:dyDescent="0.2">
      <c r="A517" s="232">
        <v>120</v>
      </c>
      <c r="B517" s="233" t="s">
        <v>646</v>
      </c>
      <c r="C517" s="242" t="s">
        <v>647</v>
      </c>
      <c r="D517" s="234" t="s">
        <v>249</v>
      </c>
      <c r="E517" s="235">
        <v>11.25</v>
      </c>
      <c r="F517" s="236"/>
      <c r="G517" s="237">
        <f>ROUND(E517*F517,2)</f>
        <v>0</v>
      </c>
      <c r="H517" s="236"/>
      <c r="I517" s="237">
        <f>ROUND(E517*H517,2)</f>
        <v>0</v>
      </c>
      <c r="J517" s="236"/>
      <c r="K517" s="237">
        <f>ROUND(E517*J517,2)</f>
        <v>0</v>
      </c>
      <c r="L517" s="237">
        <v>21</v>
      </c>
      <c r="M517" s="237">
        <f>G517*(1+L517/100)</f>
        <v>0</v>
      </c>
      <c r="N517" s="235">
        <v>0</v>
      </c>
      <c r="O517" s="235">
        <f>ROUND(E517*N517,2)</f>
        <v>0</v>
      </c>
      <c r="P517" s="235">
        <v>4.6000000000000001E-4</v>
      </c>
      <c r="Q517" s="235">
        <f>ROUND(E517*P517,2)</f>
        <v>0.01</v>
      </c>
      <c r="R517" s="237" t="s">
        <v>641</v>
      </c>
      <c r="S517" s="237" t="s">
        <v>141</v>
      </c>
      <c r="T517" s="238" t="s">
        <v>141</v>
      </c>
      <c r="U517" s="221">
        <v>0.9</v>
      </c>
      <c r="V517" s="221">
        <f>ROUND(E517*U517,2)</f>
        <v>10.130000000000001</v>
      </c>
      <c r="W517" s="221"/>
      <c r="X517" s="221" t="s">
        <v>188</v>
      </c>
      <c r="Y517" s="221" t="s">
        <v>144</v>
      </c>
      <c r="Z517" s="211"/>
      <c r="AA517" s="211"/>
      <c r="AB517" s="211"/>
      <c r="AC517" s="211"/>
      <c r="AD517" s="211"/>
      <c r="AE517" s="211"/>
      <c r="AF517" s="211"/>
      <c r="AG517" s="211" t="s">
        <v>189</v>
      </c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1"/>
      <c r="AT517" s="211"/>
      <c r="AU517" s="211"/>
      <c r="AV517" s="211"/>
      <c r="AW517" s="211"/>
      <c r="AX517" s="211"/>
      <c r="AY517" s="211"/>
      <c r="AZ517" s="211"/>
      <c r="BA517" s="211"/>
      <c r="BB517" s="211"/>
      <c r="BC517" s="211"/>
      <c r="BD517" s="211"/>
      <c r="BE517" s="211"/>
      <c r="BF517" s="211"/>
      <c r="BG517" s="211"/>
      <c r="BH517" s="211"/>
    </row>
    <row r="518" spans="1:60" outlineLevel="2" x14ac:dyDescent="0.2">
      <c r="A518" s="218"/>
      <c r="B518" s="219"/>
      <c r="C518" s="243" t="s">
        <v>648</v>
      </c>
      <c r="D518" s="222"/>
      <c r="E518" s="223">
        <v>5.75</v>
      </c>
      <c r="F518" s="221"/>
      <c r="G518" s="221"/>
      <c r="H518" s="221"/>
      <c r="I518" s="221"/>
      <c r="J518" s="221"/>
      <c r="K518" s="221"/>
      <c r="L518" s="221"/>
      <c r="M518" s="221"/>
      <c r="N518" s="220"/>
      <c r="O518" s="220"/>
      <c r="P518" s="220"/>
      <c r="Q518" s="220"/>
      <c r="R518" s="221"/>
      <c r="S518" s="221"/>
      <c r="T518" s="221"/>
      <c r="U518" s="221"/>
      <c r="V518" s="221"/>
      <c r="W518" s="221"/>
      <c r="X518" s="221"/>
      <c r="Y518" s="221"/>
      <c r="Z518" s="211"/>
      <c r="AA518" s="211"/>
      <c r="AB518" s="211"/>
      <c r="AC518" s="211"/>
      <c r="AD518" s="211"/>
      <c r="AE518" s="211"/>
      <c r="AF518" s="211"/>
      <c r="AG518" s="211" t="s">
        <v>147</v>
      </c>
      <c r="AH518" s="211">
        <v>0</v>
      </c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1"/>
      <c r="AT518" s="211"/>
      <c r="AU518" s="211"/>
      <c r="AV518" s="211"/>
      <c r="AW518" s="211"/>
      <c r="AX518" s="211"/>
      <c r="AY518" s="211"/>
      <c r="AZ518" s="211"/>
      <c r="BA518" s="211"/>
      <c r="BB518" s="211"/>
      <c r="BC518" s="211"/>
      <c r="BD518" s="211"/>
      <c r="BE518" s="211"/>
      <c r="BF518" s="211"/>
      <c r="BG518" s="211"/>
      <c r="BH518" s="211"/>
    </row>
    <row r="519" spans="1:60" outlineLevel="3" x14ac:dyDescent="0.2">
      <c r="A519" s="218"/>
      <c r="B519" s="219"/>
      <c r="C519" s="243" t="s">
        <v>649</v>
      </c>
      <c r="D519" s="222"/>
      <c r="E519" s="223">
        <v>2.5</v>
      </c>
      <c r="F519" s="221"/>
      <c r="G519" s="221"/>
      <c r="H519" s="221"/>
      <c r="I519" s="221"/>
      <c r="J519" s="221"/>
      <c r="K519" s="221"/>
      <c r="L519" s="221"/>
      <c r="M519" s="221"/>
      <c r="N519" s="220"/>
      <c r="O519" s="220"/>
      <c r="P519" s="220"/>
      <c r="Q519" s="220"/>
      <c r="R519" s="221"/>
      <c r="S519" s="221"/>
      <c r="T519" s="221"/>
      <c r="U519" s="221"/>
      <c r="V519" s="221"/>
      <c r="W519" s="221"/>
      <c r="X519" s="221"/>
      <c r="Y519" s="221"/>
      <c r="Z519" s="211"/>
      <c r="AA519" s="211"/>
      <c r="AB519" s="211"/>
      <c r="AC519" s="211"/>
      <c r="AD519" s="211"/>
      <c r="AE519" s="211"/>
      <c r="AF519" s="211"/>
      <c r="AG519" s="211" t="s">
        <v>147</v>
      </c>
      <c r="AH519" s="211">
        <v>0</v>
      </c>
      <c r="AI519" s="211"/>
      <c r="AJ519" s="211"/>
      <c r="AK519" s="211"/>
      <c r="AL519" s="211"/>
      <c r="AM519" s="211"/>
      <c r="AN519" s="211"/>
      <c r="AO519" s="211"/>
      <c r="AP519" s="211"/>
      <c r="AQ519" s="211"/>
      <c r="AR519" s="211"/>
      <c r="AS519" s="211"/>
      <c r="AT519" s="211"/>
      <c r="AU519" s="211"/>
      <c r="AV519" s="211"/>
      <c r="AW519" s="211"/>
      <c r="AX519" s="211"/>
      <c r="AY519" s="211"/>
      <c r="AZ519" s="211"/>
      <c r="BA519" s="211"/>
      <c r="BB519" s="211"/>
      <c r="BC519" s="211"/>
      <c r="BD519" s="211"/>
      <c r="BE519" s="211"/>
      <c r="BF519" s="211"/>
      <c r="BG519" s="211"/>
      <c r="BH519" s="211"/>
    </row>
    <row r="520" spans="1:60" outlineLevel="3" x14ac:dyDescent="0.2">
      <c r="A520" s="218"/>
      <c r="B520" s="219"/>
      <c r="C520" s="243" t="s">
        <v>650</v>
      </c>
      <c r="D520" s="222"/>
      <c r="E520" s="223">
        <v>3</v>
      </c>
      <c r="F520" s="221"/>
      <c r="G520" s="221"/>
      <c r="H520" s="221"/>
      <c r="I520" s="221"/>
      <c r="J520" s="221"/>
      <c r="K520" s="221"/>
      <c r="L520" s="221"/>
      <c r="M520" s="221"/>
      <c r="N520" s="220"/>
      <c r="O520" s="220"/>
      <c r="P520" s="220"/>
      <c r="Q520" s="220"/>
      <c r="R520" s="221"/>
      <c r="S520" s="221"/>
      <c r="T520" s="221"/>
      <c r="U520" s="221"/>
      <c r="V520" s="221"/>
      <c r="W520" s="221"/>
      <c r="X520" s="221"/>
      <c r="Y520" s="221"/>
      <c r="Z520" s="211"/>
      <c r="AA520" s="211"/>
      <c r="AB520" s="211"/>
      <c r="AC520" s="211"/>
      <c r="AD520" s="211"/>
      <c r="AE520" s="211"/>
      <c r="AF520" s="211"/>
      <c r="AG520" s="211" t="s">
        <v>147</v>
      </c>
      <c r="AH520" s="211">
        <v>0</v>
      </c>
      <c r="AI520" s="211"/>
      <c r="AJ520" s="211"/>
      <c r="AK520" s="211"/>
      <c r="AL520" s="211"/>
      <c r="AM520" s="211"/>
      <c r="AN520" s="211"/>
      <c r="AO520" s="211"/>
      <c r="AP520" s="211"/>
      <c r="AQ520" s="211"/>
      <c r="AR520" s="211"/>
      <c r="AS520" s="211"/>
      <c r="AT520" s="211"/>
      <c r="AU520" s="211"/>
      <c r="AV520" s="211"/>
      <c r="AW520" s="211"/>
      <c r="AX520" s="211"/>
      <c r="AY520" s="211"/>
      <c r="AZ520" s="211"/>
      <c r="BA520" s="211"/>
      <c r="BB520" s="211"/>
      <c r="BC520" s="211"/>
      <c r="BD520" s="211"/>
      <c r="BE520" s="211"/>
      <c r="BF520" s="211"/>
      <c r="BG520" s="211"/>
      <c r="BH520" s="211"/>
    </row>
    <row r="521" spans="1:60" outlineLevel="2" x14ac:dyDescent="0.2">
      <c r="A521" s="218"/>
      <c r="B521" s="219"/>
      <c r="C521" s="244"/>
      <c r="D521" s="239"/>
      <c r="E521" s="239"/>
      <c r="F521" s="239"/>
      <c r="G521" s="239"/>
      <c r="H521" s="221"/>
      <c r="I521" s="221"/>
      <c r="J521" s="221"/>
      <c r="K521" s="221"/>
      <c r="L521" s="221"/>
      <c r="M521" s="221"/>
      <c r="N521" s="220"/>
      <c r="O521" s="220"/>
      <c r="P521" s="220"/>
      <c r="Q521" s="220"/>
      <c r="R521" s="221"/>
      <c r="S521" s="221"/>
      <c r="T521" s="221"/>
      <c r="U521" s="221"/>
      <c r="V521" s="221"/>
      <c r="W521" s="221"/>
      <c r="X521" s="221"/>
      <c r="Y521" s="221"/>
      <c r="Z521" s="211"/>
      <c r="AA521" s="211"/>
      <c r="AB521" s="211"/>
      <c r="AC521" s="211"/>
      <c r="AD521" s="211"/>
      <c r="AE521" s="211"/>
      <c r="AF521" s="211"/>
      <c r="AG521" s="211" t="s">
        <v>150</v>
      </c>
      <c r="AH521" s="211"/>
      <c r="AI521" s="211"/>
      <c r="AJ521" s="211"/>
      <c r="AK521" s="211"/>
      <c r="AL521" s="211"/>
      <c r="AM521" s="211"/>
      <c r="AN521" s="211"/>
      <c r="AO521" s="211"/>
      <c r="AP521" s="211"/>
      <c r="AQ521" s="211"/>
      <c r="AR521" s="211"/>
      <c r="AS521" s="211"/>
      <c r="AT521" s="211"/>
      <c r="AU521" s="211"/>
      <c r="AV521" s="211"/>
      <c r="AW521" s="211"/>
      <c r="AX521" s="211"/>
      <c r="AY521" s="211"/>
      <c r="AZ521" s="211"/>
      <c r="BA521" s="211"/>
      <c r="BB521" s="211"/>
      <c r="BC521" s="211"/>
      <c r="BD521" s="211"/>
      <c r="BE521" s="211"/>
      <c r="BF521" s="211"/>
      <c r="BG521" s="211"/>
      <c r="BH521" s="211"/>
    </row>
    <row r="522" spans="1:60" outlineLevel="1" x14ac:dyDescent="0.2">
      <c r="A522" s="232">
        <v>121</v>
      </c>
      <c r="B522" s="233" t="s">
        <v>651</v>
      </c>
      <c r="C522" s="242" t="s">
        <v>652</v>
      </c>
      <c r="D522" s="234" t="s">
        <v>249</v>
      </c>
      <c r="E522" s="235">
        <v>17.7</v>
      </c>
      <c r="F522" s="236"/>
      <c r="G522" s="237">
        <f>ROUND(E522*F522,2)</f>
        <v>0</v>
      </c>
      <c r="H522" s="236"/>
      <c r="I522" s="237">
        <f>ROUND(E522*H522,2)</f>
        <v>0</v>
      </c>
      <c r="J522" s="236"/>
      <c r="K522" s="237">
        <f>ROUND(E522*J522,2)</f>
        <v>0</v>
      </c>
      <c r="L522" s="237">
        <v>21</v>
      </c>
      <c r="M522" s="237">
        <f>G522*(1+L522/100)</f>
        <v>0</v>
      </c>
      <c r="N522" s="235">
        <v>0</v>
      </c>
      <c r="O522" s="235">
        <f>ROUND(E522*N522,2)</f>
        <v>0</v>
      </c>
      <c r="P522" s="235">
        <v>4.6000000000000001E-4</v>
      </c>
      <c r="Q522" s="235">
        <f>ROUND(E522*P522,2)</f>
        <v>0.01</v>
      </c>
      <c r="R522" s="237" t="s">
        <v>641</v>
      </c>
      <c r="S522" s="237" t="s">
        <v>141</v>
      </c>
      <c r="T522" s="238" t="s">
        <v>141</v>
      </c>
      <c r="U522" s="221">
        <v>1.35</v>
      </c>
      <c r="V522" s="221">
        <f>ROUND(E522*U522,2)</f>
        <v>23.9</v>
      </c>
      <c r="W522" s="221"/>
      <c r="X522" s="221" t="s">
        <v>188</v>
      </c>
      <c r="Y522" s="221" t="s">
        <v>144</v>
      </c>
      <c r="Z522" s="211"/>
      <c r="AA522" s="211"/>
      <c r="AB522" s="211"/>
      <c r="AC522" s="211"/>
      <c r="AD522" s="211"/>
      <c r="AE522" s="211"/>
      <c r="AF522" s="211"/>
      <c r="AG522" s="211" t="s">
        <v>189</v>
      </c>
      <c r="AH522" s="211"/>
      <c r="AI522" s="211"/>
      <c r="AJ522" s="211"/>
      <c r="AK522" s="211"/>
      <c r="AL522" s="211"/>
      <c r="AM522" s="211"/>
      <c r="AN522" s="211"/>
      <c r="AO522" s="211"/>
      <c r="AP522" s="211"/>
      <c r="AQ522" s="211"/>
      <c r="AR522" s="211"/>
      <c r="AS522" s="211"/>
      <c r="AT522" s="211"/>
      <c r="AU522" s="211"/>
      <c r="AV522" s="211"/>
      <c r="AW522" s="211"/>
      <c r="AX522" s="211"/>
      <c r="AY522" s="211"/>
      <c r="AZ522" s="211"/>
      <c r="BA522" s="211"/>
      <c r="BB522" s="211"/>
      <c r="BC522" s="211"/>
      <c r="BD522" s="211"/>
      <c r="BE522" s="211"/>
      <c r="BF522" s="211"/>
      <c r="BG522" s="211"/>
      <c r="BH522" s="211"/>
    </row>
    <row r="523" spans="1:60" outlineLevel="2" x14ac:dyDescent="0.2">
      <c r="A523" s="218"/>
      <c r="B523" s="219"/>
      <c r="C523" s="243" t="s">
        <v>653</v>
      </c>
      <c r="D523" s="222"/>
      <c r="E523" s="223">
        <v>10.5</v>
      </c>
      <c r="F523" s="221"/>
      <c r="G523" s="221"/>
      <c r="H523" s="221"/>
      <c r="I523" s="221"/>
      <c r="J523" s="221"/>
      <c r="K523" s="221"/>
      <c r="L523" s="221"/>
      <c r="M523" s="221"/>
      <c r="N523" s="220"/>
      <c r="O523" s="220"/>
      <c r="P523" s="220"/>
      <c r="Q523" s="220"/>
      <c r="R523" s="221"/>
      <c r="S523" s="221"/>
      <c r="T523" s="221"/>
      <c r="U523" s="221"/>
      <c r="V523" s="221"/>
      <c r="W523" s="221"/>
      <c r="X523" s="221"/>
      <c r="Y523" s="221"/>
      <c r="Z523" s="211"/>
      <c r="AA523" s="211"/>
      <c r="AB523" s="211"/>
      <c r="AC523" s="211"/>
      <c r="AD523" s="211"/>
      <c r="AE523" s="211"/>
      <c r="AF523" s="211"/>
      <c r="AG523" s="211" t="s">
        <v>147</v>
      </c>
      <c r="AH523" s="211">
        <v>0</v>
      </c>
      <c r="AI523" s="211"/>
      <c r="AJ523" s="211"/>
      <c r="AK523" s="211"/>
      <c r="AL523" s="211"/>
      <c r="AM523" s="211"/>
      <c r="AN523" s="211"/>
      <c r="AO523" s="211"/>
      <c r="AP523" s="211"/>
      <c r="AQ523" s="211"/>
      <c r="AR523" s="211"/>
      <c r="AS523" s="211"/>
      <c r="AT523" s="211"/>
      <c r="AU523" s="211"/>
      <c r="AV523" s="211"/>
      <c r="AW523" s="211"/>
      <c r="AX523" s="211"/>
      <c r="AY523" s="211"/>
      <c r="AZ523" s="211"/>
      <c r="BA523" s="211"/>
      <c r="BB523" s="211"/>
      <c r="BC523" s="211"/>
      <c r="BD523" s="211"/>
      <c r="BE523" s="211"/>
      <c r="BF523" s="211"/>
      <c r="BG523" s="211"/>
      <c r="BH523" s="211"/>
    </row>
    <row r="524" spans="1:60" outlineLevel="3" x14ac:dyDescent="0.2">
      <c r="A524" s="218"/>
      <c r="B524" s="219"/>
      <c r="C524" s="243" t="s">
        <v>654</v>
      </c>
      <c r="D524" s="222"/>
      <c r="E524" s="223">
        <v>7.2</v>
      </c>
      <c r="F524" s="221"/>
      <c r="G524" s="221"/>
      <c r="H524" s="221"/>
      <c r="I524" s="221"/>
      <c r="J524" s="221"/>
      <c r="K524" s="221"/>
      <c r="L524" s="221"/>
      <c r="M524" s="221"/>
      <c r="N524" s="220"/>
      <c r="O524" s="220"/>
      <c r="P524" s="220"/>
      <c r="Q524" s="220"/>
      <c r="R524" s="221"/>
      <c r="S524" s="221"/>
      <c r="T524" s="221"/>
      <c r="U524" s="221"/>
      <c r="V524" s="221"/>
      <c r="W524" s="221"/>
      <c r="X524" s="221"/>
      <c r="Y524" s="221"/>
      <c r="Z524" s="211"/>
      <c r="AA524" s="211"/>
      <c r="AB524" s="211"/>
      <c r="AC524" s="211"/>
      <c r="AD524" s="211"/>
      <c r="AE524" s="211"/>
      <c r="AF524" s="211"/>
      <c r="AG524" s="211" t="s">
        <v>147</v>
      </c>
      <c r="AH524" s="211">
        <v>0</v>
      </c>
      <c r="AI524" s="211"/>
      <c r="AJ524" s="211"/>
      <c r="AK524" s="211"/>
      <c r="AL524" s="211"/>
      <c r="AM524" s="211"/>
      <c r="AN524" s="211"/>
      <c r="AO524" s="211"/>
      <c r="AP524" s="211"/>
      <c r="AQ524" s="211"/>
      <c r="AR524" s="211"/>
      <c r="AS524" s="211"/>
      <c r="AT524" s="211"/>
      <c r="AU524" s="211"/>
      <c r="AV524" s="211"/>
      <c r="AW524" s="211"/>
      <c r="AX524" s="211"/>
      <c r="AY524" s="211"/>
      <c r="AZ524" s="211"/>
      <c r="BA524" s="211"/>
      <c r="BB524" s="211"/>
      <c r="BC524" s="211"/>
      <c r="BD524" s="211"/>
      <c r="BE524" s="211"/>
      <c r="BF524" s="211"/>
      <c r="BG524" s="211"/>
      <c r="BH524" s="211"/>
    </row>
    <row r="525" spans="1:60" outlineLevel="2" x14ac:dyDescent="0.2">
      <c r="A525" s="218"/>
      <c r="B525" s="219"/>
      <c r="C525" s="244"/>
      <c r="D525" s="239"/>
      <c r="E525" s="239"/>
      <c r="F525" s="239"/>
      <c r="G525" s="239"/>
      <c r="H525" s="221"/>
      <c r="I525" s="221"/>
      <c r="J525" s="221"/>
      <c r="K525" s="221"/>
      <c r="L525" s="221"/>
      <c r="M525" s="221"/>
      <c r="N525" s="220"/>
      <c r="O525" s="220"/>
      <c r="P525" s="220"/>
      <c r="Q525" s="220"/>
      <c r="R525" s="221"/>
      <c r="S525" s="221"/>
      <c r="T525" s="221"/>
      <c r="U525" s="221"/>
      <c r="V525" s="221"/>
      <c r="W525" s="221"/>
      <c r="X525" s="221"/>
      <c r="Y525" s="221"/>
      <c r="Z525" s="211"/>
      <c r="AA525" s="211"/>
      <c r="AB525" s="211"/>
      <c r="AC525" s="211"/>
      <c r="AD525" s="211"/>
      <c r="AE525" s="211"/>
      <c r="AF525" s="211"/>
      <c r="AG525" s="211" t="s">
        <v>150</v>
      </c>
      <c r="AH525" s="211"/>
      <c r="AI525" s="211"/>
      <c r="AJ525" s="211"/>
      <c r="AK525" s="211"/>
      <c r="AL525" s="211"/>
      <c r="AM525" s="211"/>
      <c r="AN525" s="211"/>
      <c r="AO525" s="211"/>
      <c r="AP525" s="211"/>
      <c r="AQ525" s="211"/>
      <c r="AR525" s="211"/>
      <c r="AS525" s="211"/>
      <c r="AT525" s="211"/>
      <c r="AU525" s="211"/>
      <c r="AV525" s="211"/>
      <c r="AW525" s="211"/>
      <c r="AX525" s="211"/>
      <c r="AY525" s="211"/>
      <c r="AZ525" s="211"/>
      <c r="BA525" s="211"/>
      <c r="BB525" s="211"/>
      <c r="BC525" s="211"/>
      <c r="BD525" s="211"/>
      <c r="BE525" s="211"/>
      <c r="BF525" s="211"/>
      <c r="BG525" s="211"/>
      <c r="BH525" s="211"/>
    </row>
    <row r="526" spans="1:60" ht="22.5" outlineLevel="1" x14ac:dyDescent="0.2">
      <c r="A526" s="232">
        <v>122</v>
      </c>
      <c r="B526" s="233" t="s">
        <v>655</v>
      </c>
      <c r="C526" s="242" t="s">
        <v>656</v>
      </c>
      <c r="D526" s="234" t="s">
        <v>521</v>
      </c>
      <c r="E526" s="235">
        <v>4</v>
      </c>
      <c r="F526" s="236"/>
      <c r="G526" s="237">
        <f>ROUND(E526*F526,2)</f>
        <v>0</v>
      </c>
      <c r="H526" s="236"/>
      <c r="I526" s="237">
        <f>ROUND(E526*H526,2)</f>
        <v>0</v>
      </c>
      <c r="J526" s="236"/>
      <c r="K526" s="237">
        <f>ROUND(E526*J526,2)</f>
        <v>0</v>
      </c>
      <c r="L526" s="237">
        <v>21</v>
      </c>
      <c r="M526" s="237">
        <f>G526*(1+L526/100)</f>
        <v>0</v>
      </c>
      <c r="N526" s="235">
        <v>0</v>
      </c>
      <c r="O526" s="235">
        <f>ROUND(E526*N526,2)</f>
        <v>0</v>
      </c>
      <c r="P526" s="235">
        <v>2.4E-2</v>
      </c>
      <c r="Q526" s="235">
        <f>ROUND(E526*P526,2)</f>
        <v>0.1</v>
      </c>
      <c r="R526" s="237" t="s">
        <v>641</v>
      </c>
      <c r="S526" s="237" t="s">
        <v>141</v>
      </c>
      <c r="T526" s="238" t="s">
        <v>141</v>
      </c>
      <c r="U526" s="221">
        <v>0.18</v>
      </c>
      <c r="V526" s="221">
        <f>ROUND(E526*U526,2)</f>
        <v>0.72</v>
      </c>
      <c r="W526" s="221"/>
      <c r="X526" s="221" t="s">
        <v>188</v>
      </c>
      <c r="Y526" s="221" t="s">
        <v>144</v>
      </c>
      <c r="Z526" s="211"/>
      <c r="AA526" s="211"/>
      <c r="AB526" s="211"/>
      <c r="AC526" s="211"/>
      <c r="AD526" s="211"/>
      <c r="AE526" s="211"/>
      <c r="AF526" s="211"/>
      <c r="AG526" s="211" t="s">
        <v>189</v>
      </c>
      <c r="AH526" s="211"/>
      <c r="AI526" s="211"/>
      <c r="AJ526" s="211"/>
      <c r="AK526" s="211"/>
      <c r="AL526" s="211"/>
      <c r="AM526" s="211"/>
      <c r="AN526" s="211"/>
      <c r="AO526" s="211"/>
      <c r="AP526" s="211"/>
      <c r="AQ526" s="211"/>
      <c r="AR526" s="211"/>
      <c r="AS526" s="211"/>
      <c r="AT526" s="211"/>
      <c r="AU526" s="211"/>
      <c r="AV526" s="211"/>
      <c r="AW526" s="211"/>
      <c r="AX526" s="211"/>
      <c r="AY526" s="211"/>
      <c r="AZ526" s="211"/>
      <c r="BA526" s="211"/>
      <c r="BB526" s="211"/>
      <c r="BC526" s="211"/>
      <c r="BD526" s="211"/>
      <c r="BE526" s="211"/>
      <c r="BF526" s="211"/>
      <c r="BG526" s="211"/>
      <c r="BH526" s="211"/>
    </row>
    <row r="527" spans="1:60" outlineLevel="2" x14ac:dyDescent="0.2">
      <c r="A527" s="218"/>
      <c r="B527" s="219"/>
      <c r="C527" s="243" t="s">
        <v>657</v>
      </c>
      <c r="D527" s="222"/>
      <c r="E527" s="223">
        <v>4</v>
      </c>
      <c r="F527" s="221"/>
      <c r="G527" s="221"/>
      <c r="H527" s="221"/>
      <c r="I527" s="221"/>
      <c r="J527" s="221"/>
      <c r="K527" s="221"/>
      <c r="L527" s="221"/>
      <c r="M527" s="221"/>
      <c r="N527" s="220"/>
      <c r="O527" s="220"/>
      <c r="P527" s="220"/>
      <c r="Q527" s="220"/>
      <c r="R527" s="221"/>
      <c r="S527" s="221"/>
      <c r="T527" s="221"/>
      <c r="U527" s="221"/>
      <c r="V527" s="221"/>
      <c r="W527" s="221"/>
      <c r="X527" s="221"/>
      <c r="Y527" s="221"/>
      <c r="Z527" s="211"/>
      <c r="AA527" s="211"/>
      <c r="AB527" s="211"/>
      <c r="AC527" s="211"/>
      <c r="AD527" s="211"/>
      <c r="AE527" s="211"/>
      <c r="AF527" s="211"/>
      <c r="AG527" s="211" t="s">
        <v>147</v>
      </c>
      <c r="AH527" s="211">
        <v>0</v>
      </c>
      <c r="AI527" s="211"/>
      <c r="AJ527" s="211"/>
      <c r="AK527" s="211"/>
      <c r="AL527" s="211"/>
      <c r="AM527" s="211"/>
      <c r="AN527" s="211"/>
      <c r="AO527" s="211"/>
      <c r="AP527" s="211"/>
      <c r="AQ527" s="211"/>
      <c r="AR527" s="211"/>
      <c r="AS527" s="211"/>
      <c r="AT527" s="211"/>
      <c r="AU527" s="211"/>
      <c r="AV527" s="211"/>
      <c r="AW527" s="211"/>
      <c r="AX527" s="211"/>
      <c r="AY527" s="211"/>
      <c r="AZ527" s="211"/>
      <c r="BA527" s="211"/>
      <c r="BB527" s="211"/>
      <c r="BC527" s="211"/>
      <c r="BD527" s="211"/>
      <c r="BE527" s="211"/>
      <c r="BF527" s="211"/>
      <c r="BG527" s="211"/>
      <c r="BH527" s="211"/>
    </row>
    <row r="528" spans="1:60" outlineLevel="2" x14ac:dyDescent="0.2">
      <c r="A528" s="218"/>
      <c r="B528" s="219"/>
      <c r="C528" s="244"/>
      <c r="D528" s="239"/>
      <c r="E528" s="239"/>
      <c r="F528" s="239"/>
      <c r="G528" s="239"/>
      <c r="H528" s="221"/>
      <c r="I528" s="221"/>
      <c r="J528" s="221"/>
      <c r="K528" s="221"/>
      <c r="L528" s="221"/>
      <c r="M528" s="221"/>
      <c r="N528" s="220"/>
      <c r="O528" s="220"/>
      <c r="P528" s="220"/>
      <c r="Q528" s="220"/>
      <c r="R528" s="221"/>
      <c r="S528" s="221"/>
      <c r="T528" s="221"/>
      <c r="U528" s="221"/>
      <c r="V528" s="221"/>
      <c r="W528" s="221"/>
      <c r="X528" s="221"/>
      <c r="Y528" s="221"/>
      <c r="Z528" s="211"/>
      <c r="AA528" s="211"/>
      <c r="AB528" s="211"/>
      <c r="AC528" s="211"/>
      <c r="AD528" s="211"/>
      <c r="AE528" s="211"/>
      <c r="AF528" s="211"/>
      <c r="AG528" s="211" t="s">
        <v>150</v>
      </c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1"/>
      <c r="AT528" s="211"/>
      <c r="AU528" s="211"/>
      <c r="AV528" s="211"/>
      <c r="AW528" s="211"/>
      <c r="AX528" s="211"/>
      <c r="AY528" s="211"/>
      <c r="AZ528" s="211"/>
      <c r="BA528" s="211"/>
      <c r="BB528" s="211"/>
      <c r="BC528" s="211"/>
      <c r="BD528" s="211"/>
      <c r="BE528" s="211"/>
      <c r="BF528" s="211"/>
      <c r="BG528" s="211"/>
      <c r="BH528" s="211"/>
    </row>
    <row r="529" spans="1:60" ht="22.5" outlineLevel="1" x14ac:dyDescent="0.2">
      <c r="A529" s="232">
        <v>123</v>
      </c>
      <c r="B529" s="233" t="s">
        <v>658</v>
      </c>
      <c r="C529" s="242" t="s">
        <v>659</v>
      </c>
      <c r="D529" s="234" t="s">
        <v>186</v>
      </c>
      <c r="E529" s="235">
        <v>37.636000000000003</v>
      </c>
      <c r="F529" s="236"/>
      <c r="G529" s="237">
        <f>ROUND(E529*F529,2)</f>
        <v>0</v>
      </c>
      <c r="H529" s="236"/>
      <c r="I529" s="237">
        <f>ROUND(E529*H529,2)</f>
        <v>0</v>
      </c>
      <c r="J529" s="236"/>
      <c r="K529" s="237">
        <f>ROUND(E529*J529,2)</f>
        <v>0</v>
      </c>
      <c r="L529" s="237">
        <v>21</v>
      </c>
      <c r="M529" s="237">
        <f>G529*(1+L529/100)</f>
        <v>0</v>
      </c>
      <c r="N529" s="235">
        <v>0</v>
      </c>
      <c r="O529" s="235">
        <f>ROUND(E529*N529,2)</f>
        <v>0</v>
      </c>
      <c r="P529" s="235">
        <v>0</v>
      </c>
      <c r="Q529" s="235">
        <f>ROUND(E529*P529,2)</f>
        <v>0</v>
      </c>
      <c r="R529" s="237" t="s">
        <v>187</v>
      </c>
      <c r="S529" s="237" t="s">
        <v>141</v>
      </c>
      <c r="T529" s="238" t="s">
        <v>141</v>
      </c>
      <c r="U529" s="221">
        <v>0.12</v>
      </c>
      <c r="V529" s="221">
        <f>ROUND(E529*U529,2)</f>
        <v>4.5199999999999996</v>
      </c>
      <c r="W529" s="221"/>
      <c r="X529" s="221" t="s">
        <v>188</v>
      </c>
      <c r="Y529" s="221" t="s">
        <v>144</v>
      </c>
      <c r="Z529" s="211"/>
      <c r="AA529" s="211"/>
      <c r="AB529" s="211"/>
      <c r="AC529" s="211"/>
      <c r="AD529" s="211"/>
      <c r="AE529" s="211"/>
      <c r="AF529" s="211"/>
      <c r="AG529" s="211" t="s">
        <v>189</v>
      </c>
      <c r="AH529" s="211"/>
      <c r="AI529" s="211"/>
      <c r="AJ529" s="211"/>
      <c r="AK529" s="211"/>
      <c r="AL529" s="211"/>
      <c r="AM529" s="211"/>
      <c r="AN529" s="211"/>
      <c r="AO529" s="211"/>
      <c r="AP529" s="211"/>
      <c r="AQ529" s="211"/>
      <c r="AR529" s="211"/>
      <c r="AS529" s="211"/>
      <c r="AT529" s="211"/>
      <c r="AU529" s="211"/>
      <c r="AV529" s="211"/>
      <c r="AW529" s="211"/>
      <c r="AX529" s="211"/>
      <c r="AY529" s="211"/>
      <c r="AZ529" s="211"/>
      <c r="BA529" s="211"/>
      <c r="BB529" s="211"/>
      <c r="BC529" s="211"/>
      <c r="BD529" s="211"/>
      <c r="BE529" s="211"/>
      <c r="BF529" s="211"/>
      <c r="BG529" s="211"/>
      <c r="BH529" s="211"/>
    </row>
    <row r="530" spans="1:60" ht="22.5" outlineLevel="2" x14ac:dyDescent="0.2">
      <c r="A530" s="218"/>
      <c r="B530" s="219"/>
      <c r="C530" s="251" t="s">
        <v>660</v>
      </c>
      <c r="D530" s="249"/>
      <c r="E530" s="249"/>
      <c r="F530" s="249"/>
      <c r="G530" s="249"/>
      <c r="H530" s="221"/>
      <c r="I530" s="221"/>
      <c r="J530" s="221"/>
      <c r="K530" s="221"/>
      <c r="L530" s="221"/>
      <c r="M530" s="221"/>
      <c r="N530" s="220"/>
      <c r="O530" s="220"/>
      <c r="P530" s="220"/>
      <c r="Q530" s="220"/>
      <c r="R530" s="221"/>
      <c r="S530" s="221"/>
      <c r="T530" s="221"/>
      <c r="U530" s="221"/>
      <c r="V530" s="221"/>
      <c r="W530" s="221"/>
      <c r="X530" s="221"/>
      <c r="Y530" s="221"/>
      <c r="Z530" s="211"/>
      <c r="AA530" s="211"/>
      <c r="AB530" s="211"/>
      <c r="AC530" s="211"/>
      <c r="AD530" s="211"/>
      <c r="AE530" s="211"/>
      <c r="AF530" s="211"/>
      <c r="AG530" s="211" t="s">
        <v>191</v>
      </c>
      <c r="AH530" s="211"/>
      <c r="AI530" s="211"/>
      <c r="AJ530" s="211"/>
      <c r="AK530" s="211"/>
      <c r="AL530" s="211"/>
      <c r="AM530" s="211"/>
      <c r="AN530" s="211"/>
      <c r="AO530" s="211"/>
      <c r="AP530" s="211"/>
      <c r="AQ530" s="211"/>
      <c r="AR530" s="211"/>
      <c r="AS530" s="211"/>
      <c r="AT530" s="211"/>
      <c r="AU530" s="211"/>
      <c r="AV530" s="211"/>
      <c r="AW530" s="211"/>
      <c r="AX530" s="211"/>
      <c r="AY530" s="211"/>
      <c r="AZ530" s="211"/>
      <c r="BA530" s="250" t="str">
        <f>C530</f>
        <v>krajníků, desek nebo panelů od spojovacího materiálu s odklizením a uložením očištěných hmot a spojovacího materiálu na skládku na vzdálenost do 10 m</v>
      </c>
      <c r="BB530" s="211"/>
      <c r="BC530" s="211"/>
      <c r="BD530" s="211"/>
      <c r="BE530" s="211"/>
      <c r="BF530" s="211"/>
      <c r="BG530" s="211"/>
      <c r="BH530" s="211"/>
    </row>
    <row r="531" spans="1:60" outlineLevel="2" x14ac:dyDescent="0.2">
      <c r="A531" s="218"/>
      <c r="B531" s="219"/>
      <c r="C531" s="243" t="s">
        <v>193</v>
      </c>
      <c r="D531" s="222"/>
      <c r="E531" s="223">
        <v>8.4600000000000009</v>
      </c>
      <c r="F531" s="221"/>
      <c r="G531" s="221"/>
      <c r="H531" s="221"/>
      <c r="I531" s="221"/>
      <c r="J531" s="221"/>
      <c r="K531" s="221"/>
      <c r="L531" s="221"/>
      <c r="M531" s="221"/>
      <c r="N531" s="220"/>
      <c r="O531" s="220"/>
      <c r="P531" s="220"/>
      <c r="Q531" s="220"/>
      <c r="R531" s="221"/>
      <c r="S531" s="221"/>
      <c r="T531" s="221"/>
      <c r="U531" s="221"/>
      <c r="V531" s="221"/>
      <c r="W531" s="221"/>
      <c r="X531" s="221"/>
      <c r="Y531" s="221"/>
      <c r="Z531" s="211"/>
      <c r="AA531" s="211"/>
      <c r="AB531" s="211"/>
      <c r="AC531" s="211"/>
      <c r="AD531" s="211"/>
      <c r="AE531" s="211"/>
      <c r="AF531" s="211"/>
      <c r="AG531" s="211" t="s">
        <v>147</v>
      </c>
      <c r="AH531" s="211">
        <v>0</v>
      </c>
      <c r="AI531" s="211"/>
      <c r="AJ531" s="211"/>
      <c r="AK531" s="211"/>
      <c r="AL531" s="211"/>
      <c r="AM531" s="211"/>
      <c r="AN531" s="211"/>
      <c r="AO531" s="211"/>
      <c r="AP531" s="211"/>
      <c r="AQ531" s="211"/>
      <c r="AR531" s="211"/>
      <c r="AS531" s="211"/>
      <c r="AT531" s="211"/>
      <c r="AU531" s="211"/>
      <c r="AV531" s="211"/>
      <c r="AW531" s="211"/>
      <c r="AX531" s="211"/>
      <c r="AY531" s="211"/>
      <c r="AZ531" s="211"/>
      <c r="BA531" s="211"/>
      <c r="BB531" s="211"/>
      <c r="BC531" s="211"/>
      <c r="BD531" s="211"/>
      <c r="BE531" s="211"/>
      <c r="BF531" s="211"/>
      <c r="BG531" s="211"/>
      <c r="BH531" s="211"/>
    </row>
    <row r="532" spans="1:60" outlineLevel="3" x14ac:dyDescent="0.2">
      <c r="A532" s="218"/>
      <c r="B532" s="219"/>
      <c r="C532" s="243" t="s">
        <v>195</v>
      </c>
      <c r="D532" s="222"/>
      <c r="E532" s="223">
        <v>1.38</v>
      </c>
      <c r="F532" s="221"/>
      <c r="G532" s="221"/>
      <c r="H532" s="221"/>
      <c r="I532" s="221"/>
      <c r="J532" s="221"/>
      <c r="K532" s="221"/>
      <c r="L532" s="221"/>
      <c r="M532" s="221"/>
      <c r="N532" s="220"/>
      <c r="O532" s="220"/>
      <c r="P532" s="220"/>
      <c r="Q532" s="220"/>
      <c r="R532" s="221"/>
      <c r="S532" s="221"/>
      <c r="T532" s="221"/>
      <c r="U532" s="221"/>
      <c r="V532" s="221"/>
      <c r="W532" s="221"/>
      <c r="X532" s="221"/>
      <c r="Y532" s="221"/>
      <c r="Z532" s="211"/>
      <c r="AA532" s="211"/>
      <c r="AB532" s="211"/>
      <c r="AC532" s="211"/>
      <c r="AD532" s="211"/>
      <c r="AE532" s="211"/>
      <c r="AF532" s="211"/>
      <c r="AG532" s="211" t="s">
        <v>147</v>
      </c>
      <c r="AH532" s="211">
        <v>0</v>
      </c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11"/>
      <c r="AT532" s="211"/>
      <c r="AU532" s="211"/>
      <c r="AV532" s="211"/>
      <c r="AW532" s="211"/>
      <c r="AX532" s="211"/>
      <c r="AY532" s="211"/>
      <c r="AZ532" s="211"/>
      <c r="BA532" s="211"/>
      <c r="BB532" s="211"/>
      <c r="BC532" s="211"/>
      <c r="BD532" s="211"/>
      <c r="BE532" s="211"/>
      <c r="BF532" s="211"/>
      <c r="BG532" s="211"/>
      <c r="BH532" s="211"/>
    </row>
    <row r="533" spans="1:60" outlineLevel="3" x14ac:dyDescent="0.2">
      <c r="A533" s="218"/>
      <c r="B533" s="219"/>
      <c r="C533" s="243" t="s">
        <v>197</v>
      </c>
      <c r="D533" s="222"/>
      <c r="E533" s="223">
        <v>0.72</v>
      </c>
      <c r="F533" s="221"/>
      <c r="G533" s="221"/>
      <c r="H533" s="221"/>
      <c r="I533" s="221"/>
      <c r="J533" s="221"/>
      <c r="K533" s="221"/>
      <c r="L533" s="221"/>
      <c r="M533" s="221"/>
      <c r="N533" s="220"/>
      <c r="O533" s="220"/>
      <c r="P533" s="220"/>
      <c r="Q533" s="220"/>
      <c r="R533" s="221"/>
      <c r="S533" s="221"/>
      <c r="T533" s="221"/>
      <c r="U533" s="221"/>
      <c r="V533" s="221"/>
      <c r="W533" s="221"/>
      <c r="X533" s="221"/>
      <c r="Y533" s="221"/>
      <c r="Z533" s="211"/>
      <c r="AA533" s="211"/>
      <c r="AB533" s="211"/>
      <c r="AC533" s="211"/>
      <c r="AD533" s="211"/>
      <c r="AE533" s="211"/>
      <c r="AF533" s="211"/>
      <c r="AG533" s="211" t="s">
        <v>147</v>
      </c>
      <c r="AH533" s="211">
        <v>0</v>
      </c>
      <c r="AI533" s="211"/>
      <c r="AJ533" s="211"/>
      <c r="AK533" s="211"/>
      <c r="AL533" s="211"/>
      <c r="AM533" s="211"/>
      <c r="AN533" s="211"/>
      <c r="AO533" s="211"/>
      <c r="AP533" s="211"/>
      <c r="AQ533" s="211"/>
      <c r="AR533" s="211"/>
      <c r="AS533" s="211"/>
      <c r="AT533" s="211"/>
      <c r="AU533" s="211"/>
      <c r="AV533" s="211"/>
      <c r="AW533" s="211"/>
      <c r="AX533" s="211"/>
      <c r="AY533" s="211"/>
      <c r="AZ533" s="211"/>
      <c r="BA533" s="211"/>
      <c r="BB533" s="211"/>
      <c r="BC533" s="211"/>
      <c r="BD533" s="211"/>
      <c r="BE533" s="211"/>
      <c r="BF533" s="211"/>
      <c r="BG533" s="211"/>
      <c r="BH533" s="211"/>
    </row>
    <row r="534" spans="1:60" outlineLevel="3" x14ac:dyDescent="0.2">
      <c r="A534" s="218"/>
      <c r="B534" s="219"/>
      <c r="C534" s="243" t="s">
        <v>198</v>
      </c>
      <c r="D534" s="222"/>
      <c r="E534" s="223">
        <v>0.6</v>
      </c>
      <c r="F534" s="221"/>
      <c r="G534" s="221"/>
      <c r="H534" s="221"/>
      <c r="I534" s="221"/>
      <c r="J534" s="221"/>
      <c r="K534" s="221"/>
      <c r="L534" s="221"/>
      <c r="M534" s="221"/>
      <c r="N534" s="220"/>
      <c r="O534" s="220"/>
      <c r="P534" s="220"/>
      <c r="Q534" s="220"/>
      <c r="R534" s="221"/>
      <c r="S534" s="221"/>
      <c r="T534" s="221"/>
      <c r="U534" s="221"/>
      <c r="V534" s="221"/>
      <c r="W534" s="221"/>
      <c r="X534" s="221"/>
      <c r="Y534" s="221"/>
      <c r="Z534" s="211"/>
      <c r="AA534" s="211"/>
      <c r="AB534" s="211"/>
      <c r="AC534" s="211"/>
      <c r="AD534" s="211"/>
      <c r="AE534" s="211"/>
      <c r="AF534" s="211"/>
      <c r="AG534" s="211" t="s">
        <v>147</v>
      </c>
      <c r="AH534" s="211">
        <v>0</v>
      </c>
      <c r="AI534" s="211"/>
      <c r="AJ534" s="211"/>
      <c r="AK534" s="211"/>
      <c r="AL534" s="211"/>
      <c r="AM534" s="211"/>
      <c r="AN534" s="211"/>
      <c r="AO534" s="211"/>
      <c r="AP534" s="211"/>
      <c r="AQ534" s="211"/>
      <c r="AR534" s="211"/>
      <c r="AS534" s="211"/>
      <c r="AT534" s="211"/>
      <c r="AU534" s="211"/>
      <c r="AV534" s="211"/>
      <c r="AW534" s="211"/>
      <c r="AX534" s="211"/>
      <c r="AY534" s="211"/>
      <c r="AZ534" s="211"/>
      <c r="BA534" s="211"/>
      <c r="BB534" s="211"/>
      <c r="BC534" s="211"/>
      <c r="BD534" s="211"/>
      <c r="BE534" s="211"/>
      <c r="BF534" s="211"/>
      <c r="BG534" s="211"/>
      <c r="BH534" s="211"/>
    </row>
    <row r="535" spans="1:60" outlineLevel="3" x14ac:dyDescent="0.2">
      <c r="A535" s="218"/>
      <c r="B535" s="219"/>
      <c r="C535" s="243" t="s">
        <v>199</v>
      </c>
      <c r="D535" s="222"/>
      <c r="E535" s="223">
        <v>0.44</v>
      </c>
      <c r="F535" s="221"/>
      <c r="G535" s="221"/>
      <c r="H535" s="221"/>
      <c r="I535" s="221"/>
      <c r="J535" s="221"/>
      <c r="K535" s="221"/>
      <c r="L535" s="221"/>
      <c r="M535" s="221"/>
      <c r="N535" s="220"/>
      <c r="O535" s="220"/>
      <c r="P535" s="220"/>
      <c r="Q535" s="220"/>
      <c r="R535" s="221"/>
      <c r="S535" s="221"/>
      <c r="T535" s="221"/>
      <c r="U535" s="221"/>
      <c r="V535" s="221"/>
      <c r="W535" s="221"/>
      <c r="X535" s="221"/>
      <c r="Y535" s="221"/>
      <c r="Z535" s="211"/>
      <c r="AA535" s="211"/>
      <c r="AB535" s="211"/>
      <c r="AC535" s="211"/>
      <c r="AD535" s="211"/>
      <c r="AE535" s="211"/>
      <c r="AF535" s="211"/>
      <c r="AG535" s="211" t="s">
        <v>147</v>
      </c>
      <c r="AH535" s="211">
        <v>0</v>
      </c>
      <c r="AI535" s="211"/>
      <c r="AJ535" s="211"/>
      <c r="AK535" s="211"/>
      <c r="AL535" s="211"/>
      <c r="AM535" s="211"/>
      <c r="AN535" s="211"/>
      <c r="AO535" s="211"/>
      <c r="AP535" s="211"/>
      <c r="AQ535" s="211"/>
      <c r="AR535" s="211"/>
      <c r="AS535" s="211"/>
      <c r="AT535" s="211"/>
      <c r="AU535" s="211"/>
      <c r="AV535" s="211"/>
      <c r="AW535" s="211"/>
      <c r="AX535" s="211"/>
      <c r="AY535" s="211"/>
      <c r="AZ535" s="211"/>
      <c r="BA535" s="211"/>
      <c r="BB535" s="211"/>
      <c r="BC535" s="211"/>
      <c r="BD535" s="211"/>
      <c r="BE535" s="211"/>
      <c r="BF535" s="211"/>
      <c r="BG535" s="211"/>
      <c r="BH535" s="211"/>
    </row>
    <row r="536" spans="1:60" outlineLevel="3" x14ac:dyDescent="0.2">
      <c r="A536" s="218"/>
      <c r="B536" s="219"/>
      <c r="C536" s="243" t="s">
        <v>210</v>
      </c>
      <c r="D536" s="222"/>
      <c r="E536" s="223">
        <v>0.9</v>
      </c>
      <c r="F536" s="221"/>
      <c r="G536" s="221"/>
      <c r="H536" s="221"/>
      <c r="I536" s="221"/>
      <c r="J536" s="221"/>
      <c r="K536" s="221"/>
      <c r="L536" s="221"/>
      <c r="M536" s="221"/>
      <c r="N536" s="220"/>
      <c r="O536" s="220"/>
      <c r="P536" s="220"/>
      <c r="Q536" s="220"/>
      <c r="R536" s="221"/>
      <c r="S536" s="221"/>
      <c r="T536" s="221"/>
      <c r="U536" s="221"/>
      <c r="V536" s="221"/>
      <c r="W536" s="221"/>
      <c r="X536" s="221"/>
      <c r="Y536" s="221"/>
      <c r="Z536" s="211"/>
      <c r="AA536" s="211"/>
      <c r="AB536" s="211"/>
      <c r="AC536" s="211"/>
      <c r="AD536" s="211"/>
      <c r="AE536" s="211"/>
      <c r="AF536" s="211"/>
      <c r="AG536" s="211" t="s">
        <v>147</v>
      </c>
      <c r="AH536" s="211">
        <v>0</v>
      </c>
      <c r="AI536" s="211"/>
      <c r="AJ536" s="211"/>
      <c r="AK536" s="211"/>
      <c r="AL536" s="211"/>
      <c r="AM536" s="211"/>
      <c r="AN536" s="211"/>
      <c r="AO536" s="211"/>
      <c r="AP536" s="211"/>
      <c r="AQ536" s="211"/>
      <c r="AR536" s="211"/>
      <c r="AS536" s="211"/>
      <c r="AT536" s="211"/>
      <c r="AU536" s="211"/>
      <c r="AV536" s="211"/>
      <c r="AW536" s="211"/>
      <c r="AX536" s="211"/>
      <c r="AY536" s="211"/>
      <c r="AZ536" s="211"/>
      <c r="BA536" s="211"/>
      <c r="BB536" s="211"/>
      <c r="BC536" s="211"/>
      <c r="BD536" s="211"/>
      <c r="BE536" s="211"/>
      <c r="BF536" s="211"/>
      <c r="BG536" s="211"/>
      <c r="BH536" s="211"/>
    </row>
    <row r="537" spans="1:60" outlineLevel="3" x14ac:dyDescent="0.2">
      <c r="A537" s="218"/>
      <c r="B537" s="219"/>
      <c r="C537" s="243" t="s">
        <v>211</v>
      </c>
      <c r="D537" s="222"/>
      <c r="E537" s="223">
        <v>1.38</v>
      </c>
      <c r="F537" s="221"/>
      <c r="G537" s="221"/>
      <c r="H537" s="221"/>
      <c r="I537" s="221"/>
      <c r="J537" s="221"/>
      <c r="K537" s="221"/>
      <c r="L537" s="221"/>
      <c r="M537" s="221"/>
      <c r="N537" s="220"/>
      <c r="O537" s="220"/>
      <c r="P537" s="220"/>
      <c r="Q537" s="220"/>
      <c r="R537" s="221"/>
      <c r="S537" s="221"/>
      <c r="T537" s="221"/>
      <c r="U537" s="221"/>
      <c r="V537" s="221"/>
      <c r="W537" s="221"/>
      <c r="X537" s="221"/>
      <c r="Y537" s="221"/>
      <c r="Z537" s="211"/>
      <c r="AA537" s="211"/>
      <c r="AB537" s="211"/>
      <c r="AC537" s="211"/>
      <c r="AD537" s="211"/>
      <c r="AE537" s="211"/>
      <c r="AF537" s="211"/>
      <c r="AG537" s="211" t="s">
        <v>147</v>
      </c>
      <c r="AH537" s="211">
        <v>0</v>
      </c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11"/>
      <c r="AT537" s="211"/>
      <c r="AU537" s="211"/>
      <c r="AV537" s="211"/>
      <c r="AW537" s="211"/>
      <c r="AX537" s="211"/>
      <c r="AY537" s="211"/>
      <c r="AZ537" s="211"/>
      <c r="BA537" s="211"/>
      <c r="BB537" s="211"/>
      <c r="BC537" s="211"/>
      <c r="BD537" s="211"/>
      <c r="BE537" s="211"/>
      <c r="BF537" s="211"/>
      <c r="BG537" s="211"/>
      <c r="BH537" s="211"/>
    </row>
    <row r="538" spans="1:60" outlineLevel="3" x14ac:dyDescent="0.2">
      <c r="A538" s="218"/>
      <c r="B538" s="219"/>
      <c r="C538" s="243" t="s">
        <v>213</v>
      </c>
      <c r="D538" s="222"/>
      <c r="E538" s="223">
        <v>0.78</v>
      </c>
      <c r="F538" s="221"/>
      <c r="G538" s="221"/>
      <c r="H538" s="221"/>
      <c r="I538" s="221"/>
      <c r="J538" s="221"/>
      <c r="K538" s="221"/>
      <c r="L538" s="221"/>
      <c r="M538" s="221"/>
      <c r="N538" s="220"/>
      <c r="O538" s="220"/>
      <c r="P538" s="220"/>
      <c r="Q538" s="220"/>
      <c r="R538" s="221"/>
      <c r="S538" s="221"/>
      <c r="T538" s="221"/>
      <c r="U538" s="221"/>
      <c r="V538" s="221"/>
      <c r="W538" s="221"/>
      <c r="X538" s="221"/>
      <c r="Y538" s="221"/>
      <c r="Z538" s="211"/>
      <c r="AA538" s="211"/>
      <c r="AB538" s="211"/>
      <c r="AC538" s="211"/>
      <c r="AD538" s="211"/>
      <c r="AE538" s="211"/>
      <c r="AF538" s="211"/>
      <c r="AG538" s="211" t="s">
        <v>147</v>
      </c>
      <c r="AH538" s="211">
        <v>0</v>
      </c>
      <c r="AI538" s="211"/>
      <c r="AJ538" s="211"/>
      <c r="AK538" s="211"/>
      <c r="AL538" s="211"/>
      <c r="AM538" s="211"/>
      <c r="AN538" s="211"/>
      <c r="AO538" s="211"/>
      <c r="AP538" s="211"/>
      <c r="AQ538" s="211"/>
      <c r="AR538" s="211"/>
      <c r="AS538" s="211"/>
      <c r="AT538" s="211"/>
      <c r="AU538" s="211"/>
      <c r="AV538" s="211"/>
      <c r="AW538" s="211"/>
      <c r="AX538" s="211"/>
      <c r="AY538" s="211"/>
      <c r="AZ538" s="211"/>
      <c r="BA538" s="211"/>
      <c r="BB538" s="211"/>
      <c r="BC538" s="211"/>
      <c r="BD538" s="211"/>
      <c r="BE538" s="211"/>
      <c r="BF538" s="211"/>
      <c r="BG538" s="211"/>
      <c r="BH538" s="211"/>
    </row>
    <row r="539" spans="1:60" outlineLevel="3" x14ac:dyDescent="0.2">
      <c r="A539" s="218"/>
      <c r="B539" s="219"/>
      <c r="C539" s="243" t="s">
        <v>215</v>
      </c>
      <c r="D539" s="222"/>
      <c r="E539" s="223">
        <v>2.2799999999999998</v>
      </c>
      <c r="F539" s="221"/>
      <c r="G539" s="221"/>
      <c r="H539" s="221"/>
      <c r="I539" s="221"/>
      <c r="J539" s="221"/>
      <c r="K539" s="221"/>
      <c r="L539" s="221"/>
      <c r="M539" s="221"/>
      <c r="N539" s="220"/>
      <c r="O539" s="220"/>
      <c r="P539" s="220"/>
      <c r="Q539" s="220"/>
      <c r="R539" s="221"/>
      <c r="S539" s="221"/>
      <c r="T539" s="221"/>
      <c r="U539" s="221"/>
      <c r="V539" s="221"/>
      <c r="W539" s="221"/>
      <c r="X539" s="221"/>
      <c r="Y539" s="221"/>
      <c r="Z539" s="211"/>
      <c r="AA539" s="211"/>
      <c r="AB539" s="211"/>
      <c r="AC539" s="211"/>
      <c r="AD539" s="211"/>
      <c r="AE539" s="211"/>
      <c r="AF539" s="211"/>
      <c r="AG539" s="211" t="s">
        <v>147</v>
      </c>
      <c r="AH539" s="211">
        <v>0</v>
      </c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11"/>
      <c r="AT539" s="211"/>
      <c r="AU539" s="211"/>
      <c r="AV539" s="211"/>
      <c r="AW539" s="211"/>
      <c r="AX539" s="211"/>
      <c r="AY539" s="211"/>
      <c r="AZ539" s="211"/>
      <c r="BA539" s="211"/>
      <c r="BB539" s="211"/>
      <c r="BC539" s="211"/>
      <c r="BD539" s="211"/>
      <c r="BE539" s="211"/>
      <c r="BF539" s="211"/>
      <c r="BG539" s="211"/>
      <c r="BH539" s="211"/>
    </row>
    <row r="540" spans="1:60" outlineLevel="3" x14ac:dyDescent="0.2">
      <c r="A540" s="218"/>
      <c r="B540" s="219"/>
      <c r="C540" s="243" t="s">
        <v>217</v>
      </c>
      <c r="D540" s="222"/>
      <c r="E540" s="223">
        <v>0.66</v>
      </c>
      <c r="F540" s="221"/>
      <c r="G540" s="221"/>
      <c r="H540" s="221"/>
      <c r="I540" s="221"/>
      <c r="J540" s="221"/>
      <c r="K540" s="221"/>
      <c r="L540" s="221"/>
      <c r="M540" s="221"/>
      <c r="N540" s="220"/>
      <c r="O540" s="220"/>
      <c r="P540" s="220"/>
      <c r="Q540" s="220"/>
      <c r="R540" s="221"/>
      <c r="S540" s="221"/>
      <c r="T540" s="221"/>
      <c r="U540" s="221"/>
      <c r="V540" s="221"/>
      <c r="W540" s="221"/>
      <c r="X540" s="221"/>
      <c r="Y540" s="221"/>
      <c r="Z540" s="211"/>
      <c r="AA540" s="211"/>
      <c r="AB540" s="211"/>
      <c r="AC540" s="211"/>
      <c r="AD540" s="211"/>
      <c r="AE540" s="211"/>
      <c r="AF540" s="211"/>
      <c r="AG540" s="211" t="s">
        <v>147</v>
      </c>
      <c r="AH540" s="211">
        <v>0</v>
      </c>
      <c r="AI540" s="211"/>
      <c r="AJ540" s="211"/>
      <c r="AK540" s="211"/>
      <c r="AL540" s="211"/>
      <c r="AM540" s="211"/>
      <c r="AN540" s="211"/>
      <c r="AO540" s="211"/>
      <c r="AP540" s="211"/>
      <c r="AQ540" s="211"/>
      <c r="AR540" s="211"/>
      <c r="AS540" s="211"/>
      <c r="AT540" s="211"/>
      <c r="AU540" s="211"/>
      <c r="AV540" s="211"/>
      <c r="AW540" s="211"/>
      <c r="AX540" s="211"/>
      <c r="AY540" s="211"/>
      <c r="AZ540" s="211"/>
      <c r="BA540" s="211"/>
      <c r="BB540" s="211"/>
      <c r="BC540" s="211"/>
      <c r="BD540" s="211"/>
      <c r="BE540" s="211"/>
      <c r="BF540" s="211"/>
      <c r="BG540" s="211"/>
      <c r="BH540" s="211"/>
    </row>
    <row r="541" spans="1:60" outlineLevel="3" x14ac:dyDescent="0.2">
      <c r="A541" s="218"/>
      <c r="B541" s="219"/>
      <c r="C541" s="243" t="s">
        <v>218</v>
      </c>
      <c r="D541" s="222"/>
      <c r="E541" s="223">
        <v>2.46</v>
      </c>
      <c r="F541" s="221"/>
      <c r="G541" s="221"/>
      <c r="H541" s="221"/>
      <c r="I541" s="221"/>
      <c r="J541" s="221"/>
      <c r="K541" s="221"/>
      <c r="L541" s="221"/>
      <c r="M541" s="221"/>
      <c r="N541" s="220"/>
      <c r="O541" s="220"/>
      <c r="P541" s="220"/>
      <c r="Q541" s="220"/>
      <c r="R541" s="221"/>
      <c r="S541" s="221"/>
      <c r="T541" s="221"/>
      <c r="U541" s="221"/>
      <c r="V541" s="221"/>
      <c r="W541" s="221"/>
      <c r="X541" s="221"/>
      <c r="Y541" s="221"/>
      <c r="Z541" s="211"/>
      <c r="AA541" s="211"/>
      <c r="AB541" s="211"/>
      <c r="AC541" s="211"/>
      <c r="AD541" s="211"/>
      <c r="AE541" s="211"/>
      <c r="AF541" s="211"/>
      <c r="AG541" s="211" t="s">
        <v>147</v>
      </c>
      <c r="AH541" s="211">
        <v>0</v>
      </c>
      <c r="AI541" s="211"/>
      <c r="AJ541" s="211"/>
      <c r="AK541" s="211"/>
      <c r="AL541" s="211"/>
      <c r="AM541" s="211"/>
      <c r="AN541" s="211"/>
      <c r="AO541" s="211"/>
      <c r="AP541" s="211"/>
      <c r="AQ541" s="211"/>
      <c r="AR541" s="211"/>
      <c r="AS541" s="211"/>
      <c r="AT541" s="211"/>
      <c r="AU541" s="211"/>
      <c r="AV541" s="211"/>
      <c r="AW541" s="211"/>
      <c r="AX541" s="211"/>
      <c r="AY541" s="211"/>
      <c r="AZ541" s="211"/>
      <c r="BA541" s="211"/>
      <c r="BB541" s="211"/>
      <c r="BC541" s="211"/>
      <c r="BD541" s="211"/>
      <c r="BE541" s="211"/>
      <c r="BF541" s="211"/>
      <c r="BG541" s="211"/>
      <c r="BH541" s="211"/>
    </row>
    <row r="542" spans="1:60" outlineLevel="3" x14ac:dyDescent="0.2">
      <c r="A542" s="218"/>
      <c r="B542" s="219"/>
      <c r="C542" s="243" t="s">
        <v>219</v>
      </c>
      <c r="D542" s="222"/>
      <c r="E542" s="223">
        <v>7.1719999999999997</v>
      </c>
      <c r="F542" s="221"/>
      <c r="G542" s="221"/>
      <c r="H542" s="221"/>
      <c r="I542" s="221"/>
      <c r="J542" s="221"/>
      <c r="K542" s="221"/>
      <c r="L542" s="221"/>
      <c r="M542" s="221"/>
      <c r="N542" s="220"/>
      <c r="O542" s="220"/>
      <c r="P542" s="220"/>
      <c r="Q542" s="220"/>
      <c r="R542" s="221"/>
      <c r="S542" s="221"/>
      <c r="T542" s="221"/>
      <c r="U542" s="221"/>
      <c r="V542" s="221"/>
      <c r="W542" s="221"/>
      <c r="X542" s="221"/>
      <c r="Y542" s="221"/>
      <c r="Z542" s="211"/>
      <c r="AA542" s="211"/>
      <c r="AB542" s="211"/>
      <c r="AC542" s="211"/>
      <c r="AD542" s="211"/>
      <c r="AE542" s="211"/>
      <c r="AF542" s="211"/>
      <c r="AG542" s="211" t="s">
        <v>147</v>
      </c>
      <c r="AH542" s="211">
        <v>0</v>
      </c>
      <c r="AI542" s="211"/>
      <c r="AJ542" s="211"/>
      <c r="AK542" s="211"/>
      <c r="AL542" s="211"/>
      <c r="AM542" s="211"/>
      <c r="AN542" s="211"/>
      <c r="AO542" s="211"/>
      <c r="AP542" s="211"/>
      <c r="AQ542" s="211"/>
      <c r="AR542" s="211"/>
      <c r="AS542" s="211"/>
      <c r="AT542" s="211"/>
      <c r="AU542" s="211"/>
      <c r="AV542" s="211"/>
      <c r="AW542" s="211"/>
      <c r="AX542" s="211"/>
      <c r="AY542" s="211"/>
      <c r="AZ542" s="211"/>
      <c r="BA542" s="211"/>
      <c r="BB542" s="211"/>
      <c r="BC542" s="211"/>
      <c r="BD542" s="211"/>
      <c r="BE542" s="211"/>
      <c r="BF542" s="211"/>
      <c r="BG542" s="211"/>
      <c r="BH542" s="211"/>
    </row>
    <row r="543" spans="1:60" outlineLevel="3" x14ac:dyDescent="0.2">
      <c r="A543" s="218"/>
      <c r="B543" s="219"/>
      <c r="C543" s="243" t="s">
        <v>220</v>
      </c>
      <c r="D543" s="222"/>
      <c r="E543" s="223">
        <v>6.0039999999999996</v>
      </c>
      <c r="F543" s="221"/>
      <c r="G543" s="221"/>
      <c r="H543" s="221"/>
      <c r="I543" s="221"/>
      <c r="J543" s="221"/>
      <c r="K543" s="221"/>
      <c r="L543" s="221"/>
      <c r="M543" s="221"/>
      <c r="N543" s="220"/>
      <c r="O543" s="220"/>
      <c r="P543" s="220"/>
      <c r="Q543" s="220"/>
      <c r="R543" s="221"/>
      <c r="S543" s="221"/>
      <c r="T543" s="221"/>
      <c r="U543" s="221"/>
      <c r="V543" s="221"/>
      <c r="W543" s="221"/>
      <c r="X543" s="221"/>
      <c r="Y543" s="221"/>
      <c r="Z543" s="211"/>
      <c r="AA543" s="211"/>
      <c r="AB543" s="211"/>
      <c r="AC543" s="211"/>
      <c r="AD543" s="211"/>
      <c r="AE543" s="211"/>
      <c r="AF543" s="211"/>
      <c r="AG543" s="211" t="s">
        <v>147</v>
      </c>
      <c r="AH543" s="211">
        <v>0</v>
      </c>
      <c r="AI543" s="211"/>
      <c r="AJ543" s="211"/>
      <c r="AK543" s="211"/>
      <c r="AL543" s="211"/>
      <c r="AM543" s="211"/>
      <c r="AN543" s="211"/>
      <c r="AO543" s="211"/>
      <c r="AP543" s="211"/>
      <c r="AQ543" s="211"/>
      <c r="AR543" s="211"/>
      <c r="AS543" s="211"/>
      <c r="AT543" s="211"/>
      <c r="AU543" s="211"/>
      <c r="AV543" s="211"/>
      <c r="AW543" s="211"/>
      <c r="AX543" s="211"/>
      <c r="AY543" s="211"/>
      <c r="AZ543" s="211"/>
      <c r="BA543" s="211"/>
      <c r="BB543" s="211"/>
      <c r="BC543" s="211"/>
      <c r="BD543" s="211"/>
      <c r="BE543" s="211"/>
      <c r="BF543" s="211"/>
      <c r="BG543" s="211"/>
      <c r="BH543" s="211"/>
    </row>
    <row r="544" spans="1:60" outlineLevel="3" x14ac:dyDescent="0.2">
      <c r="A544" s="218"/>
      <c r="B544" s="219"/>
      <c r="C544" s="243" t="s">
        <v>221</v>
      </c>
      <c r="D544" s="222"/>
      <c r="E544" s="223">
        <v>3.4</v>
      </c>
      <c r="F544" s="221"/>
      <c r="G544" s="221"/>
      <c r="H544" s="221"/>
      <c r="I544" s="221"/>
      <c r="J544" s="221"/>
      <c r="K544" s="221"/>
      <c r="L544" s="221"/>
      <c r="M544" s="221"/>
      <c r="N544" s="220"/>
      <c r="O544" s="220"/>
      <c r="P544" s="220"/>
      <c r="Q544" s="220"/>
      <c r="R544" s="221"/>
      <c r="S544" s="221"/>
      <c r="T544" s="221"/>
      <c r="U544" s="221"/>
      <c r="V544" s="221"/>
      <c r="W544" s="221"/>
      <c r="X544" s="221"/>
      <c r="Y544" s="221"/>
      <c r="Z544" s="211"/>
      <c r="AA544" s="211"/>
      <c r="AB544" s="211"/>
      <c r="AC544" s="211"/>
      <c r="AD544" s="211"/>
      <c r="AE544" s="211"/>
      <c r="AF544" s="211"/>
      <c r="AG544" s="211" t="s">
        <v>147</v>
      </c>
      <c r="AH544" s="211">
        <v>0</v>
      </c>
      <c r="AI544" s="211"/>
      <c r="AJ544" s="211"/>
      <c r="AK544" s="211"/>
      <c r="AL544" s="211"/>
      <c r="AM544" s="211"/>
      <c r="AN544" s="211"/>
      <c r="AO544" s="211"/>
      <c r="AP544" s="211"/>
      <c r="AQ544" s="211"/>
      <c r="AR544" s="211"/>
      <c r="AS544" s="211"/>
      <c r="AT544" s="211"/>
      <c r="AU544" s="211"/>
      <c r="AV544" s="211"/>
      <c r="AW544" s="211"/>
      <c r="AX544" s="211"/>
      <c r="AY544" s="211"/>
      <c r="AZ544" s="211"/>
      <c r="BA544" s="211"/>
      <c r="BB544" s="211"/>
      <c r="BC544" s="211"/>
      <c r="BD544" s="211"/>
      <c r="BE544" s="211"/>
      <c r="BF544" s="211"/>
      <c r="BG544" s="211"/>
      <c r="BH544" s="211"/>
    </row>
    <row r="545" spans="1:60" outlineLevel="3" x14ac:dyDescent="0.2">
      <c r="A545" s="218"/>
      <c r="B545" s="219"/>
      <c r="C545" s="243" t="s">
        <v>222</v>
      </c>
      <c r="D545" s="222"/>
      <c r="E545" s="223">
        <v>1</v>
      </c>
      <c r="F545" s="221"/>
      <c r="G545" s="221"/>
      <c r="H545" s="221"/>
      <c r="I545" s="221"/>
      <c r="J545" s="221"/>
      <c r="K545" s="221"/>
      <c r="L545" s="221"/>
      <c r="M545" s="221"/>
      <c r="N545" s="220"/>
      <c r="O545" s="220"/>
      <c r="P545" s="220"/>
      <c r="Q545" s="220"/>
      <c r="R545" s="221"/>
      <c r="S545" s="221"/>
      <c r="T545" s="221"/>
      <c r="U545" s="221"/>
      <c r="V545" s="221"/>
      <c r="W545" s="221"/>
      <c r="X545" s="221"/>
      <c r="Y545" s="221"/>
      <c r="Z545" s="211"/>
      <c r="AA545" s="211"/>
      <c r="AB545" s="211"/>
      <c r="AC545" s="211"/>
      <c r="AD545" s="211"/>
      <c r="AE545" s="211"/>
      <c r="AF545" s="211"/>
      <c r="AG545" s="211" t="s">
        <v>147</v>
      </c>
      <c r="AH545" s="211">
        <v>0</v>
      </c>
      <c r="AI545" s="211"/>
      <c r="AJ545" s="211"/>
      <c r="AK545" s="211"/>
      <c r="AL545" s="211"/>
      <c r="AM545" s="211"/>
      <c r="AN545" s="211"/>
      <c r="AO545" s="211"/>
      <c r="AP545" s="211"/>
      <c r="AQ545" s="211"/>
      <c r="AR545" s="211"/>
      <c r="AS545" s="211"/>
      <c r="AT545" s="211"/>
      <c r="AU545" s="211"/>
      <c r="AV545" s="211"/>
      <c r="AW545" s="211"/>
      <c r="AX545" s="211"/>
      <c r="AY545" s="211"/>
      <c r="AZ545" s="211"/>
      <c r="BA545" s="211"/>
      <c r="BB545" s="211"/>
      <c r="BC545" s="211"/>
      <c r="BD545" s="211"/>
      <c r="BE545" s="211"/>
      <c r="BF545" s="211"/>
      <c r="BG545" s="211"/>
      <c r="BH545" s="211"/>
    </row>
    <row r="546" spans="1:60" outlineLevel="2" x14ac:dyDescent="0.2">
      <c r="A546" s="218"/>
      <c r="B546" s="219"/>
      <c r="C546" s="244"/>
      <c r="D546" s="239"/>
      <c r="E546" s="239"/>
      <c r="F546" s="239"/>
      <c r="G546" s="239"/>
      <c r="H546" s="221"/>
      <c r="I546" s="221"/>
      <c r="J546" s="221"/>
      <c r="K546" s="221"/>
      <c r="L546" s="221"/>
      <c r="M546" s="221"/>
      <c r="N546" s="220"/>
      <c r="O546" s="220"/>
      <c r="P546" s="220"/>
      <c r="Q546" s="220"/>
      <c r="R546" s="221"/>
      <c r="S546" s="221"/>
      <c r="T546" s="221"/>
      <c r="U546" s="221"/>
      <c r="V546" s="221"/>
      <c r="W546" s="221"/>
      <c r="X546" s="221"/>
      <c r="Y546" s="221"/>
      <c r="Z546" s="211"/>
      <c r="AA546" s="211"/>
      <c r="AB546" s="211"/>
      <c r="AC546" s="211"/>
      <c r="AD546" s="211"/>
      <c r="AE546" s="211"/>
      <c r="AF546" s="211"/>
      <c r="AG546" s="211" t="s">
        <v>150</v>
      </c>
      <c r="AH546" s="211"/>
      <c r="AI546" s="211"/>
      <c r="AJ546" s="211"/>
      <c r="AK546" s="211"/>
      <c r="AL546" s="211"/>
      <c r="AM546" s="211"/>
      <c r="AN546" s="211"/>
      <c r="AO546" s="211"/>
      <c r="AP546" s="211"/>
      <c r="AQ546" s="211"/>
      <c r="AR546" s="211"/>
      <c r="AS546" s="211"/>
      <c r="AT546" s="211"/>
      <c r="AU546" s="211"/>
      <c r="AV546" s="211"/>
      <c r="AW546" s="211"/>
      <c r="AX546" s="211"/>
      <c r="AY546" s="211"/>
      <c r="AZ546" s="211"/>
      <c r="BA546" s="211"/>
      <c r="BB546" s="211"/>
      <c r="BC546" s="211"/>
      <c r="BD546" s="211"/>
      <c r="BE546" s="211"/>
      <c r="BF546" s="211"/>
      <c r="BG546" s="211"/>
      <c r="BH546" s="211"/>
    </row>
    <row r="547" spans="1:60" ht="22.5" outlineLevel="1" x14ac:dyDescent="0.2">
      <c r="A547" s="232">
        <v>124</v>
      </c>
      <c r="B547" s="233" t="s">
        <v>661</v>
      </c>
      <c r="C547" s="242" t="s">
        <v>662</v>
      </c>
      <c r="D547" s="234" t="s">
        <v>186</v>
      </c>
      <c r="E547" s="235">
        <v>8.02</v>
      </c>
      <c r="F547" s="236"/>
      <c r="G547" s="237">
        <f>ROUND(E547*F547,2)</f>
        <v>0</v>
      </c>
      <c r="H547" s="236"/>
      <c r="I547" s="237">
        <f>ROUND(E547*H547,2)</f>
        <v>0</v>
      </c>
      <c r="J547" s="236"/>
      <c r="K547" s="237">
        <f>ROUND(E547*J547,2)</f>
        <v>0</v>
      </c>
      <c r="L547" s="237">
        <v>21</v>
      </c>
      <c r="M547" s="237">
        <f>G547*(1+L547/100)</f>
        <v>0</v>
      </c>
      <c r="N547" s="235">
        <v>0</v>
      </c>
      <c r="O547" s="235">
        <f>ROUND(E547*N547,2)</f>
        <v>0</v>
      </c>
      <c r="P547" s="235">
        <v>0</v>
      </c>
      <c r="Q547" s="235">
        <f>ROUND(E547*P547,2)</f>
        <v>0</v>
      </c>
      <c r="R547" s="237" t="s">
        <v>187</v>
      </c>
      <c r="S547" s="237" t="s">
        <v>141</v>
      </c>
      <c r="T547" s="238" t="s">
        <v>141</v>
      </c>
      <c r="U547" s="221">
        <v>0.1</v>
      </c>
      <c r="V547" s="221">
        <f>ROUND(E547*U547,2)</f>
        <v>0.8</v>
      </c>
      <c r="W547" s="221"/>
      <c r="X547" s="221" t="s">
        <v>188</v>
      </c>
      <c r="Y547" s="221" t="s">
        <v>144</v>
      </c>
      <c r="Z547" s="211"/>
      <c r="AA547" s="211"/>
      <c r="AB547" s="211"/>
      <c r="AC547" s="211"/>
      <c r="AD547" s="211"/>
      <c r="AE547" s="211"/>
      <c r="AF547" s="211"/>
      <c r="AG547" s="211" t="s">
        <v>189</v>
      </c>
      <c r="AH547" s="211"/>
      <c r="AI547" s="211"/>
      <c r="AJ547" s="211"/>
      <c r="AK547" s="211"/>
      <c r="AL547" s="211"/>
      <c r="AM547" s="211"/>
      <c r="AN547" s="211"/>
      <c r="AO547" s="211"/>
      <c r="AP547" s="211"/>
      <c r="AQ547" s="211"/>
      <c r="AR547" s="211"/>
      <c r="AS547" s="211"/>
      <c r="AT547" s="211"/>
      <c r="AU547" s="211"/>
      <c r="AV547" s="211"/>
      <c r="AW547" s="211"/>
      <c r="AX547" s="211"/>
      <c r="AY547" s="211"/>
      <c r="AZ547" s="211"/>
      <c r="BA547" s="211"/>
      <c r="BB547" s="211"/>
      <c r="BC547" s="211"/>
      <c r="BD547" s="211"/>
      <c r="BE547" s="211"/>
      <c r="BF547" s="211"/>
      <c r="BG547" s="211"/>
      <c r="BH547" s="211"/>
    </row>
    <row r="548" spans="1:60" ht="22.5" outlineLevel="2" x14ac:dyDescent="0.2">
      <c r="A548" s="218"/>
      <c r="B548" s="219"/>
      <c r="C548" s="251" t="s">
        <v>663</v>
      </c>
      <c r="D548" s="249"/>
      <c r="E548" s="249"/>
      <c r="F548" s="249"/>
      <c r="G548" s="249"/>
      <c r="H548" s="221"/>
      <c r="I548" s="221"/>
      <c r="J548" s="221"/>
      <c r="K548" s="221"/>
      <c r="L548" s="221"/>
      <c r="M548" s="221"/>
      <c r="N548" s="220"/>
      <c r="O548" s="220"/>
      <c r="P548" s="220"/>
      <c r="Q548" s="220"/>
      <c r="R548" s="221"/>
      <c r="S548" s="221"/>
      <c r="T548" s="221"/>
      <c r="U548" s="221"/>
      <c r="V548" s="221"/>
      <c r="W548" s="221"/>
      <c r="X548" s="221"/>
      <c r="Y548" s="221"/>
      <c r="Z548" s="211"/>
      <c r="AA548" s="211"/>
      <c r="AB548" s="211"/>
      <c r="AC548" s="211"/>
      <c r="AD548" s="211"/>
      <c r="AE548" s="211"/>
      <c r="AF548" s="211"/>
      <c r="AG548" s="211" t="s">
        <v>191</v>
      </c>
      <c r="AH548" s="211"/>
      <c r="AI548" s="211"/>
      <c r="AJ548" s="211"/>
      <c r="AK548" s="211"/>
      <c r="AL548" s="211"/>
      <c r="AM548" s="211"/>
      <c r="AN548" s="211"/>
      <c r="AO548" s="211"/>
      <c r="AP548" s="211"/>
      <c r="AQ548" s="211"/>
      <c r="AR548" s="211"/>
      <c r="AS548" s="211"/>
      <c r="AT548" s="211"/>
      <c r="AU548" s="211"/>
      <c r="AV548" s="211"/>
      <c r="AW548" s="211"/>
      <c r="AX548" s="211"/>
      <c r="AY548" s="211"/>
      <c r="AZ548" s="211"/>
      <c r="BA548" s="250" t="str">
        <f>C548</f>
        <v>od spojovacího materiálu, s uložením očištěných kostek na skládku, s odklizením odpadových hmot na hromady a s odklizením vybouraných kostek na vzdálenost do 3 m</v>
      </c>
      <c r="BB548" s="211"/>
      <c r="BC548" s="211"/>
      <c r="BD548" s="211"/>
      <c r="BE548" s="211"/>
      <c r="BF548" s="211"/>
      <c r="BG548" s="211"/>
      <c r="BH548" s="211"/>
    </row>
    <row r="549" spans="1:60" outlineLevel="2" x14ac:dyDescent="0.2">
      <c r="A549" s="218"/>
      <c r="B549" s="219"/>
      <c r="C549" s="243" t="s">
        <v>203</v>
      </c>
      <c r="D549" s="222"/>
      <c r="E549" s="223">
        <v>1.44</v>
      </c>
      <c r="F549" s="221"/>
      <c r="G549" s="221"/>
      <c r="H549" s="221"/>
      <c r="I549" s="221"/>
      <c r="J549" s="221"/>
      <c r="K549" s="221"/>
      <c r="L549" s="221"/>
      <c r="M549" s="221"/>
      <c r="N549" s="220"/>
      <c r="O549" s="220"/>
      <c r="P549" s="220"/>
      <c r="Q549" s="220"/>
      <c r="R549" s="221"/>
      <c r="S549" s="221"/>
      <c r="T549" s="221"/>
      <c r="U549" s="221"/>
      <c r="V549" s="221"/>
      <c r="W549" s="221"/>
      <c r="X549" s="221"/>
      <c r="Y549" s="221"/>
      <c r="Z549" s="211"/>
      <c r="AA549" s="211"/>
      <c r="AB549" s="211"/>
      <c r="AC549" s="211"/>
      <c r="AD549" s="211"/>
      <c r="AE549" s="211"/>
      <c r="AF549" s="211"/>
      <c r="AG549" s="211" t="s">
        <v>147</v>
      </c>
      <c r="AH549" s="211">
        <v>0</v>
      </c>
      <c r="AI549" s="211"/>
      <c r="AJ549" s="211"/>
      <c r="AK549" s="211"/>
      <c r="AL549" s="211"/>
      <c r="AM549" s="211"/>
      <c r="AN549" s="211"/>
      <c r="AO549" s="211"/>
      <c r="AP549" s="211"/>
      <c r="AQ549" s="211"/>
      <c r="AR549" s="211"/>
      <c r="AS549" s="211"/>
      <c r="AT549" s="211"/>
      <c r="AU549" s="211"/>
      <c r="AV549" s="211"/>
      <c r="AW549" s="211"/>
      <c r="AX549" s="211"/>
      <c r="AY549" s="211"/>
      <c r="AZ549" s="211"/>
      <c r="BA549" s="211"/>
      <c r="BB549" s="211"/>
      <c r="BC549" s="211"/>
      <c r="BD549" s="211"/>
      <c r="BE549" s="211"/>
      <c r="BF549" s="211"/>
      <c r="BG549" s="211"/>
      <c r="BH549" s="211"/>
    </row>
    <row r="550" spans="1:60" outlineLevel="3" x14ac:dyDescent="0.2">
      <c r="A550" s="218"/>
      <c r="B550" s="219"/>
      <c r="C550" s="243" t="s">
        <v>204</v>
      </c>
      <c r="D550" s="222"/>
      <c r="E550" s="223">
        <v>2.58</v>
      </c>
      <c r="F550" s="221"/>
      <c r="G550" s="221"/>
      <c r="H550" s="221"/>
      <c r="I550" s="221"/>
      <c r="J550" s="221"/>
      <c r="K550" s="221"/>
      <c r="L550" s="221"/>
      <c r="M550" s="221"/>
      <c r="N550" s="220"/>
      <c r="O550" s="220"/>
      <c r="P550" s="220"/>
      <c r="Q550" s="220"/>
      <c r="R550" s="221"/>
      <c r="S550" s="221"/>
      <c r="T550" s="221"/>
      <c r="U550" s="221"/>
      <c r="V550" s="221"/>
      <c r="W550" s="221"/>
      <c r="X550" s="221"/>
      <c r="Y550" s="221"/>
      <c r="Z550" s="211"/>
      <c r="AA550" s="211"/>
      <c r="AB550" s="211"/>
      <c r="AC550" s="211"/>
      <c r="AD550" s="211"/>
      <c r="AE550" s="211"/>
      <c r="AF550" s="211"/>
      <c r="AG550" s="211" t="s">
        <v>147</v>
      </c>
      <c r="AH550" s="211">
        <v>0</v>
      </c>
      <c r="AI550" s="211"/>
      <c r="AJ550" s="211"/>
      <c r="AK550" s="211"/>
      <c r="AL550" s="211"/>
      <c r="AM550" s="211"/>
      <c r="AN550" s="211"/>
      <c r="AO550" s="211"/>
      <c r="AP550" s="211"/>
      <c r="AQ550" s="211"/>
      <c r="AR550" s="211"/>
      <c r="AS550" s="211"/>
      <c r="AT550" s="211"/>
      <c r="AU550" s="211"/>
      <c r="AV550" s="211"/>
      <c r="AW550" s="211"/>
      <c r="AX550" s="211"/>
      <c r="AY550" s="211"/>
      <c r="AZ550" s="211"/>
      <c r="BA550" s="211"/>
      <c r="BB550" s="211"/>
      <c r="BC550" s="211"/>
      <c r="BD550" s="211"/>
      <c r="BE550" s="211"/>
      <c r="BF550" s="211"/>
      <c r="BG550" s="211"/>
      <c r="BH550" s="211"/>
    </row>
    <row r="551" spans="1:60" outlineLevel="3" x14ac:dyDescent="0.2">
      <c r="A551" s="218"/>
      <c r="B551" s="219"/>
      <c r="C551" s="243" t="s">
        <v>205</v>
      </c>
      <c r="D551" s="222"/>
      <c r="E551" s="223">
        <v>4</v>
      </c>
      <c r="F551" s="221"/>
      <c r="G551" s="221"/>
      <c r="H551" s="221"/>
      <c r="I551" s="221"/>
      <c r="J551" s="221"/>
      <c r="K551" s="221"/>
      <c r="L551" s="221"/>
      <c r="M551" s="221"/>
      <c r="N551" s="220"/>
      <c r="O551" s="220"/>
      <c r="P551" s="220"/>
      <c r="Q551" s="220"/>
      <c r="R551" s="221"/>
      <c r="S551" s="221"/>
      <c r="T551" s="221"/>
      <c r="U551" s="221"/>
      <c r="V551" s="221"/>
      <c r="W551" s="221"/>
      <c r="X551" s="221"/>
      <c r="Y551" s="221"/>
      <c r="Z551" s="211"/>
      <c r="AA551" s="211"/>
      <c r="AB551" s="211"/>
      <c r="AC551" s="211"/>
      <c r="AD551" s="211"/>
      <c r="AE551" s="211"/>
      <c r="AF551" s="211"/>
      <c r="AG551" s="211" t="s">
        <v>147</v>
      </c>
      <c r="AH551" s="211">
        <v>0</v>
      </c>
      <c r="AI551" s="211"/>
      <c r="AJ551" s="211"/>
      <c r="AK551" s="211"/>
      <c r="AL551" s="211"/>
      <c r="AM551" s="211"/>
      <c r="AN551" s="211"/>
      <c r="AO551" s="211"/>
      <c r="AP551" s="211"/>
      <c r="AQ551" s="211"/>
      <c r="AR551" s="211"/>
      <c r="AS551" s="211"/>
      <c r="AT551" s="211"/>
      <c r="AU551" s="211"/>
      <c r="AV551" s="211"/>
      <c r="AW551" s="211"/>
      <c r="AX551" s="211"/>
      <c r="AY551" s="211"/>
      <c r="AZ551" s="211"/>
      <c r="BA551" s="211"/>
      <c r="BB551" s="211"/>
      <c r="BC551" s="211"/>
      <c r="BD551" s="211"/>
      <c r="BE551" s="211"/>
      <c r="BF551" s="211"/>
      <c r="BG551" s="211"/>
      <c r="BH551" s="211"/>
    </row>
    <row r="552" spans="1:60" outlineLevel="2" x14ac:dyDescent="0.2">
      <c r="A552" s="218"/>
      <c r="B552" s="219"/>
      <c r="C552" s="244"/>
      <c r="D552" s="239"/>
      <c r="E552" s="239"/>
      <c r="F552" s="239"/>
      <c r="G552" s="239"/>
      <c r="H552" s="221"/>
      <c r="I552" s="221"/>
      <c r="J552" s="221"/>
      <c r="K552" s="221"/>
      <c r="L552" s="221"/>
      <c r="M552" s="221"/>
      <c r="N552" s="220"/>
      <c r="O552" s="220"/>
      <c r="P552" s="220"/>
      <c r="Q552" s="220"/>
      <c r="R552" s="221"/>
      <c r="S552" s="221"/>
      <c r="T552" s="221"/>
      <c r="U552" s="221"/>
      <c r="V552" s="221"/>
      <c r="W552" s="221"/>
      <c r="X552" s="221"/>
      <c r="Y552" s="221"/>
      <c r="Z552" s="211"/>
      <c r="AA552" s="211"/>
      <c r="AB552" s="211"/>
      <c r="AC552" s="211"/>
      <c r="AD552" s="211"/>
      <c r="AE552" s="211"/>
      <c r="AF552" s="211"/>
      <c r="AG552" s="211" t="s">
        <v>150</v>
      </c>
      <c r="AH552" s="211"/>
      <c r="AI552" s="211"/>
      <c r="AJ552" s="211"/>
      <c r="AK552" s="211"/>
      <c r="AL552" s="211"/>
      <c r="AM552" s="211"/>
      <c r="AN552" s="211"/>
      <c r="AO552" s="211"/>
      <c r="AP552" s="211"/>
      <c r="AQ552" s="211"/>
      <c r="AR552" s="211"/>
      <c r="AS552" s="211"/>
      <c r="AT552" s="211"/>
      <c r="AU552" s="211"/>
      <c r="AV552" s="211"/>
      <c r="AW552" s="211"/>
      <c r="AX552" s="211"/>
      <c r="AY552" s="211"/>
      <c r="AZ552" s="211"/>
      <c r="BA552" s="211"/>
      <c r="BB552" s="211"/>
      <c r="BC552" s="211"/>
      <c r="BD552" s="211"/>
      <c r="BE552" s="211"/>
      <c r="BF552" s="211"/>
      <c r="BG552" s="211"/>
      <c r="BH552" s="211"/>
    </row>
    <row r="553" spans="1:60" x14ac:dyDescent="0.2">
      <c r="A553" s="225" t="s">
        <v>136</v>
      </c>
      <c r="B553" s="226" t="s">
        <v>96</v>
      </c>
      <c r="C553" s="241" t="s">
        <v>97</v>
      </c>
      <c r="D553" s="227"/>
      <c r="E553" s="228"/>
      <c r="F553" s="229"/>
      <c r="G553" s="229">
        <f>SUMIF(AG554:AG556,"&lt;&gt;NOR",G554:G556)</f>
        <v>0</v>
      </c>
      <c r="H553" s="229"/>
      <c r="I553" s="229">
        <f>SUM(I554:I556)</f>
        <v>0</v>
      </c>
      <c r="J553" s="229"/>
      <c r="K553" s="229">
        <f>SUM(K554:K556)</f>
        <v>0</v>
      </c>
      <c r="L553" s="229"/>
      <c r="M553" s="229">
        <f>SUM(M554:M556)</f>
        <v>0</v>
      </c>
      <c r="N553" s="228"/>
      <c r="O553" s="228">
        <f>SUM(O554:O556)</f>
        <v>0</v>
      </c>
      <c r="P553" s="228"/>
      <c r="Q553" s="228">
        <f>SUM(Q554:Q556)</f>
        <v>0</v>
      </c>
      <c r="R553" s="229"/>
      <c r="S553" s="229"/>
      <c r="T553" s="230"/>
      <c r="U553" s="224"/>
      <c r="V553" s="224">
        <f>SUM(V554:V556)</f>
        <v>580.44000000000005</v>
      </c>
      <c r="W553" s="224"/>
      <c r="X553" s="224"/>
      <c r="Y553" s="224"/>
      <c r="AG553" t="s">
        <v>137</v>
      </c>
    </row>
    <row r="554" spans="1:60" outlineLevel="1" x14ac:dyDescent="0.2">
      <c r="A554" s="232">
        <v>125</v>
      </c>
      <c r="B554" s="233" t="s">
        <v>664</v>
      </c>
      <c r="C554" s="242" t="s">
        <v>665</v>
      </c>
      <c r="D554" s="234" t="s">
        <v>353</v>
      </c>
      <c r="E554" s="235">
        <v>1488.29693</v>
      </c>
      <c r="F554" s="236"/>
      <c r="G554" s="237">
        <f>ROUND(E554*F554,2)</f>
        <v>0</v>
      </c>
      <c r="H554" s="236"/>
      <c r="I554" s="237">
        <f>ROUND(E554*H554,2)</f>
        <v>0</v>
      </c>
      <c r="J554" s="236"/>
      <c r="K554" s="237">
        <f>ROUND(E554*J554,2)</f>
        <v>0</v>
      </c>
      <c r="L554" s="237">
        <v>21</v>
      </c>
      <c r="M554" s="237">
        <f>G554*(1+L554/100)</f>
        <v>0</v>
      </c>
      <c r="N554" s="235">
        <v>0</v>
      </c>
      <c r="O554" s="235">
        <f>ROUND(E554*N554,2)</f>
        <v>0</v>
      </c>
      <c r="P554" s="235">
        <v>0</v>
      </c>
      <c r="Q554" s="235">
        <f>ROUND(E554*P554,2)</f>
        <v>0</v>
      </c>
      <c r="R554" s="237" t="s">
        <v>187</v>
      </c>
      <c r="S554" s="237" t="s">
        <v>141</v>
      </c>
      <c r="T554" s="238" t="s">
        <v>141</v>
      </c>
      <c r="U554" s="221">
        <v>0.39</v>
      </c>
      <c r="V554" s="221">
        <f>ROUND(E554*U554,2)</f>
        <v>580.44000000000005</v>
      </c>
      <c r="W554" s="221"/>
      <c r="X554" s="221" t="s">
        <v>666</v>
      </c>
      <c r="Y554" s="221" t="s">
        <v>144</v>
      </c>
      <c r="Z554" s="211"/>
      <c r="AA554" s="211"/>
      <c r="AB554" s="211"/>
      <c r="AC554" s="211"/>
      <c r="AD554" s="211"/>
      <c r="AE554" s="211"/>
      <c r="AF554" s="211"/>
      <c r="AG554" s="211" t="s">
        <v>667</v>
      </c>
      <c r="AH554" s="211"/>
      <c r="AI554" s="211"/>
      <c r="AJ554" s="211"/>
      <c r="AK554" s="211"/>
      <c r="AL554" s="211"/>
      <c r="AM554" s="211"/>
      <c r="AN554" s="211"/>
      <c r="AO554" s="211"/>
      <c r="AP554" s="211"/>
      <c r="AQ554" s="211"/>
      <c r="AR554" s="211"/>
      <c r="AS554" s="211"/>
      <c r="AT554" s="211"/>
      <c r="AU554" s="211"/>
      <c r="AV554" s="211"/>
      <c r="AW554" s="211"/>
      <c r="AX554" s="211"/>
      <c r="AY554" s="211"/>
      <c r="AZ554" s="211"/>
      <c r="BA554" s="211"/>
      <c r="BB554" s="211"/>
      <c r="BC554" s="211"/>
      <c r="BD554" s="211"/>
      <c r="BE554" s="211"/>
      <c r="BF554" s="211"/>
      <c r="BG554" s="211"/>
      <c r="BH554" s="211"/>
    </row>
    <row r="555" spans="1:60" outlineLevel="2" x14ac:dyDescent="0.2">
      <c r="A555" s="218"/>
      <c r="B555" s="219"/>
      <c r="C555" s="251" t="s">
        <v>668</v>
      </c>
      <c r="D555" s="249"/>
      <c r="E555" s="249"/>
      <c r="F555" s="249"/>
      <c r="G555" s="249"/>
      <c r="H555" s="221"/>
      <c r="I555" s="221"/>
      <c r="J555" s="221"/>
      <c r="K555" s="221"/>
      <c r="L555" s="221"/>
      <c r="M555" s="221"/>
      <c r="N555" s="220"/>
      <c r="O555" s="220"/>
      <c r="P555" s="220"/>
      <c r="Q555" s="220"/>
      <c r="R555" s="221"/>
      <c r="S555" s="221"/>
      <c r="T555" s="221"/>
      <c r="U555" s="221"/>
      <c r="V555" s="221"/>
      <c r="W555" s="221"/>
      <c r="X555" s="221"/>
      <c r="Y555" s="221"/>
      <c r="Z555" s="211"/>
      <c r="AA555" s="211"/>
      <c r="AB555" s="211"/>
      <c r="AC555" s="211"/>
      <c r="AD555" s="211"/>
      <c r="AE555" s="211"/>
      <c r="AF555" s="211"/>
      <c r="AG555" s="211" t="s">
        <v>191</v>
      </c>
      <c r="AH555" s="211"/>
      <c r="AI555" s="211"/>
      <c r="AJ555" s="211"/>
      <c r="AK555" s="211"/>
      <c r="AL555" s="211"/>
      <c r="AM555" s="211"/>
      <c r="AN555" s="211"/>
      <c r="AO555" s="211"/>
      <c r="AP555" s="211"/>
      <c r="AQ555" s="211"/>
      <c r="AR555" s="211"/>
      <c r="AS555" s="211"/>
      <c r="AT555" s="211"/>
      <c r="AU555" s="211"/>
      <c r="AV555" s="211"/>
      <c r="AW555" s="211"/>
      <c r="AX555" s="211"/>
      <c r="AY555" s="211"/>
      <c r="AZ555" s="211"/>
      <c r="BA555" s="211"/>
      <c r="BB555" s="211"/>
      <c r="BC555" s="211"/>
      <c r="BD555" s="211"/>
      <c r="BE555" s="211"/>
      <c r="BF555" s="211"/>
      <c r="BG555" s="211"/>
      <c r="BH555" s="211"/>
    </row>
    <row r="556" spans="1:60" outlineLevel="2" x14ac:dyDescent="0.2">
      <c r="A556" s="218"/>
      <c r="B556" s="219"/>
      <c r="C556" s="244"/>
      <c r="D556" s="239"/>
      <c r="E556" s="239"/>
      <c r="F556" s="239"/>
      <c r="G556" s="239"/>
      <c r="H556" s="221"/>
      <c r="I556" s="221"/>
      <c r="J556" s="221"/>
      <c r="K556" s="221"/>
      <c r="L556" s="221"/>
      <c r="M556" s="221"/>
      <c r="N556" s="220"/>
      <c r="O556" s="220"/>
      <c r="P556" s="220"/>
      <c r="Q556" s="220"/>
      <c r="R556" s="221"/>
      <c r="S556" s="221"/>
      <c r="T556" s="221"/>
      <c r="U556" s="221"/>
      <c r="V556" s="221"/>
      <c r="W556" s="221"/>
      <c r="X556" s="221"/>
      <c r="Y556" s="221"/>
      <c r="Z556" s="211"/>
      <c r="AA556" s="211"/>
      <c r="AB556" s="211"/>
      <c r="AC556" s="211"/>
      <c r="AD556" s="211"/>
      <c r="AE556" s="211"/>
      <c r="AF556" s="211"/>
      <c r="AG556" s="211" t="s">
        <v>150</v>
      </c>
      <c r="AH556" s="211"/>
      <c r="AI556" s="211"/>
      <c r="AJ556" s="211"/>
      <c r="AK556" s="211"/>
      <c r="AL556" s="211"/>
      <c r="AM556" s="211"/>
      <c r="AN556" s="211"/>
      <c r="AO556" s="211"/>
      <c r="AP556" s="211"/>
      <c r="AQ556" s="211"/>
      <c r="AR556" s="211"/>
      <c r="AS556" s="211"/>
      <c r="AT556" s="211"/>
      <c r="AU556" s="211"/>
      <c r="AV556" s="211"/>
      <c r="AW556" s="211"/>
      <c r="AX556" s="211"/>
      <c r="AY556" s="211"/>
      <c r="AZ556" s="211"/>
      <c r="BA556" s="211"/>
      <c r="BB556" s="211"/>
      <c r="BC556" s="211"/>
      <c r="BD556" s="211"/>
      <c r="BE556" s="211"/>
      <c r="BF556" s="211"/>
      <c r="BG556" s="211"/>
      <c r="BH556" s="211"/>
    </row>
    <row r="557" spans="1:60" x14ac:dyDescent="0.2">
      <c r="A557" s="225" t="s">
        <v>136</v>
      </c>
      <c r="B557" s="226" t="s">
        <v>98</v>
      </c>
      <c r="C557" s="241" t="s">
        <v>99</v>
      </c>
      <c r="D557" s="227"/>
      <c r="E557" s="228"/>
      <c r="F557" s="229"/>
      <c r="G557" s="229">
        <f>SUMIF(AG558:AG563,"&lt;&gt;NOR",G558:G563)</f>
        <v>0</v>
      </c>
      <c r="H557" s="229"/>
      <c r="I557" s="229">
        <f>SUM(I558:I563)</f>
        <v>0</v>
      </c>
      <c r="J557" s="229"/>
      <c r="K557" s="229">
        <f>SUM(K558:K563)</f>
        <v>0</v>
      </c>
      <c r="L557" s="229"/>
      <c r="M557" s="229">
        <f>SUM(M558:M563)</f>
        <v>0</v>
      </c>
      <c r="N557" s="228"/>
      <c r="O557" s="228">
        <f>SUM(O558:O563)</f>
        <v>0.03</v>
      </c>
      <c r="P557" s="228"/>
      <c r="Q557" s="228">
        <f>SUM(Q558:Q563)</f>
        <v>0</v>
      </c>
      <c r="R557" s="229"/>
      <c r="S557" s="229"/>
      <c r="T557" s="230"/>
      <c r="U557" s="224"/>
      <c r="V557" s="224">
        <f>SUM(V558:V563)</f>
        <v>1.58</v>
      </c>
      <c r="W557" s="224"/>
      <c r="X557" s="224"/>
      <c r="Y557" s="224"/>
      <c r="AG557" t="s">
        <v>137</v>
      </c>
    </row>
    <row r="558" spans="1:60" outlineLevel="1" x14ac:dyDescent="0.2">
      <c r="A558" s="232">
        <v>126</v>
      </c>
      <c r="B558" s="233" t="s">
        <v>669</v>
      </c>
      <c r="C558" s="242" t="s">
        <v>670</v>
      </c>
      <c r="D558" s="234" t="s">
        <v>249</v>
      </c>
      <c r="E558" s="235">
        <v>6.6</v>
      </c>
      <c r="F558" s="236"/>
      <c r="G558" s="237">
        <f>ROUND(E558*F558,2)</f>
        <v>0</v>
      </c>
      <c r="H558" s="236"/>
      <c r="I558" s="237">
        <f>ROUND(E558*H558,2)</f>
        <v>0</v>
      </c>
      <c r="J558" s="236"/>
      <c r="K558" s="237">
        <f>ROUND(E558*J558,2)</f>
        <v>0</v>
      </c>
      <c r="L558" s="237">
        <v>21</v>
      </c>
      <c r="M558" s="237">
        <f>G558*(1+L558/100)</f>
        <v>0</v>
      </c>
      <c r="N558" s="235">
        <v>0</v>
      </c>
      <c r="O558" s="235">
        <f>ROUND(E558*N558,2)</f>
        <v>0</v>
      </c>
      <c r="P558" s="235">
        <v>0</v>
      </c>
      <c r="Q558" s="235">
        <f>ROUND(E558*P558,2)</f>
        <v>0</v>
      </c>
      <c r="R558" s="237"/>
      <c r="S558" s="237" t="s">
        <v>141</v>
      </c>
      <c r="T558" s="238" t="s">
        <v>141</v>
      </c>
      <c r="U558" s="221">
        <v>0.24</v>
      </c>
      <c r="V558" s="221">
        <f>ROUND(E558*U558,2)</f>
        <v>1.58</v>
      </c>
      <c r="W558" s="221"/>
      <c r="X558" s="221" t="s">
        <v>188</v>
      </c>
      <c r="Y558" s="221" t="s">
        <v>144</v>
      </c>
      <c r="Z558" s="211"/>
      <c r="AA558" s="211"/>
      <c r="AB558" s="211"/>
      <c r="AC558" s="211"/>
      <c r="AD558" s="211"/>
      <c r="AE558" s="211"/>
      <c r="AF558" s="211"/>
      <c r="AG558" s="211" t="s">
        <v>189</v>
      </c>
      <c r="AH558" s="211"/>
      <c r="AI558" s="211"/>
      <c r="AJ558" s="211"/>
      <c r="AK558" s="211"/>
      <c r="AL558" s="211"/>
      <c r="AM558" s="211"/>
      <c r="AN558" s="211"/>
      <c r="AO558" s="211"/>
      <c r="AP558" s="211"/>
      <c r="AQ558" s="211"/>
      <c r="AR558" s="211"/>
      <c r="AS558" s="211"/>
      <c r="AT558" s="211"/>
      <c r="AU558" s="211"/>
      <c r="AV558" s="211"/>
      <c r="AW558" s="211"/>
      <c r="AX558" s="211"/>
      <c r="AY558" s="211"/>
      <c r="AZ558" s="211"/>
      <c r="BA558" s="211"/>
      <c r="BB558" s="211"/>
      <c r="BC558" s="211"/>
      <c r="BD558" s="211"/>
      <c r="BE558" s="211"/>
      <c r="BF558" s="211"/>
      <c r="BG558" s="211"/>
      <c r="BH558" s="211"/>
    </row>
    <row r="559" spans="1:60" outlineLevel="2" x14ac:dyDescent="0.2">
      <c r="A559" s="218"/>
      <c r="B559" s="219"/>
      <c r="C559" s="243" t="s">
        <v>671</v>
      </c>
      <c r="D559" s="222"/>
      <c r="E559" s="223">
        <v>6.6</v>
      </c>
      <c r="F559" s="221"/>
      <c r="G559" s="221"/>
      <c r="H559" s="221"/>
      <c r="I559" s="221"/>
      <c r="J559" s="221"/>
      <c r="K559" s="221"/>
      <c r="L559" s="221"/>
      <c r="M559" s="221"/>
      <c r="N559" s="220"/>
      <c r="O559" s="220"/>
      <c r="P559" s="220"/>
      <c r="Q559" s="220"/>
      <c r="R559" s="221"/>
      <c r="S559" s="221"/>
      <c r="T559" s="221"/>
      <c r="U559" s="221"/>
      <c r="V559" s="221"/>
      <c r="W559" s="221"/>
      <c r="X559" s="221"/>
      <c r="Y559" s="221"/>
      <c r="Z559" s="211"/>
      <c r="AA559" s="211"/>
      <c r="AB559" s="211"/>
      <c r="AC559" s="211"/>
      <c r="AD559" s="211"/>
      <c r="AE559" s="211"/>
      <c r="AF559" s="211"/>
      <c r="AG559" s="211" t="s">
        <v>147</v>
      </c>
      <c r="AH559" s="211">
        <v>0</v>
      </c>
      <c r="AI559" s="211"/>
      <c r="AJ559" s="211"/>
      <c r="AK559" s="211"/>
      <c r="AL559" s="211"/>
      <c r="AM559" s="211"/>
      <c r="AN559" s="211"/>
      <c r="AO559" s="211"/>
      <c r="AP559" s="211"/>
      <c r="AQ559" s="211"/>
      <c r="AR559" s="211"/>
      <c r="AS559" s="211"/>
      <c r="AT559" s="211"/>
      <c r="AU559" s="211"/>
      <c r="AV559" s="211"/>
      <c r="AW559" s="211"/>
      <c r="AX559" s="211"/>
      <c r="AY559" s="211"/>
      <c r="AZ559" s="211"/>
      <c r="BA559" s="211"/>
      <c r="BB559" s="211"/>
      <c r="BC559" s="211"/>
      <c r="BD559" s="211"/>
      <c r="BE559" s="211"/>
      <c r="BF559" s="211"/>
      <c r="BG559" s="211"/>
      <c r="BH559" s="211"/>
    </row>
    <row r="560" spans="1:60" outlineLevel="2" x14ac:dyDescent="0.2">
      <c r="A560" s="218"/>
      <c r="B560" s="219"/>
      <c r="C560" s="244"/>
      <c r="D560" s="239"/>
      <c r="E560" s="239"/>
      <c r="F560" s="239"/>
      <c r="G560" s="239"/>
      <c r="H560" s="221"/>
      <c r="I560" s="221"/>
      <c r="J560" s="221"/>
      <c r="K560" s="221"/>
      <c r="L560" s="221"/>
      <c r="M560" s="221"/>
      <c r="N560" s="220"/>
      <c r="O560" s="220"/>
      <c r="P560" s="220"/>
      <c r="Q560" s="220"/>
      <c r="R560" s="221"/>
      <c r="S560" s="221"/>
      <c r="T560" s="221"/>
      <c r="U560" s="221"/>
      <c r="V560" s="221"/>
      <c r="W560" s="221"/>
      <c r="X560" s="221"/>
      <c r="Y560" s="221"/>
      <c r="Z560" s="211"/>
      <c r="AA560" s="211"/>
      <c r="AB560" s="211"/>
      <c r="AC560" s="211"/>
      <c r="AD560" s="211"/>
      <c r="AE560" s="211"/>
      <c r="AF560" s="211"/>
      <c r="AG560" s="211" t="s">
        <v>150</v>
      </c>
      <c r="AH560" s="211"/>
      <c r="AI560" s="211"/>
      <c r="AJ560" s="211"/>
      <c r="AK560" s="211"/>
      <c r="AL560" s="211"/>
      <c r="AM560" s="211"/>
      <c r="AN560" s="211"/>
      <c r="AO560" s="211"/>
      <c r="AP560" s="211"/>
      <c r="AQ560" s="211"/>
      <c r="AR560" s="211"/>
      <c r="AS560" s="211"/>
      <c r="AT560" s="211"/>
      <c r="AU560" s="211"/>
      <c r="AV560" s="211"/>
      <c r="AW560" s="211"/>
      <c r="AX560" s="211"/>
      <c r="AY560" s="211"/>
      <c r="AZ560" s="211"/>
      <c r="BA560" s="211"/>
      <c r="BB560" s="211"/>
      <c r="BC560" s="211"/>
      <c r="BD560" s="211"/>
      <c r="BE560" s="211"/>
      <c r="BF560" s="211"/>
      <c r="BG560" s="211"/>
      <c r="BH560" s="211"/>
    </row>
    <row r="561" spans="1:60" ht="22.5" outlineLevel="1" x14ac:dyDescent="0.2">
      <c r="A561" s="232">
        <v>127</v>
      </c>
      <c r="B561" s="233" t="s">
        <v>672</v>
      </c>
      <c r="C561" s="242" t="s">
        <v>673</v>
      </c>
      <c r="D561" s="234" t="s">
        <v>249</v>
      </c>
      <c r="E561" s="235">
        <v>6.798</v>
      </c>
      <c r="F561" s="236"/>
      <c r="G561" s="237">
        <f>ROUND(E561*F561,2)</f>
        <v>0</v>
      </c>
      <c r="H561" s="236"/>
      <c r="I561" s="237">
        <f>ROUND(E561*H561,2)</f>
        <v>0</v>
      </c>
      <c r="J561" s="236"/>
      <c r="K561" s="237">
        <f>ROUND(E561*J561,2)</f>
        <v>0</v>
      </c>
      <c r="L561" s="237">
        <v>21</v>
      </c>
      <c r="M561" s="237">
        <f>G561*(1+L561/100)</f>
        <v>0</v>
      </c>
      <c r="N561" s="235">
        <v>4.5199999999999997E-3</v>
      </c>
      <c r="O561" s="235">
        <f>ROUND(E561*N561,2)</f>
        <v>0.03</v>
      </c>
      <c r="P561" s="235">
        <v>0</v>
      </c>
      <c r="Q561" s="235">
        <f>ROUND(E561*P561,2)</f>
        <v>0</v>
      </c>
      <c r="R561" s="237" t="s">
        <v>362</v>
      </c>
      <c r="S561" s="237" t="s">
        <v>141</v>
      </c>
      <c r="T561" s="238" t="s">
        <v>141</v>
      </c>
      <c r="U561" s="221">
        <v>0</v>
      </c>
      <c r="V561" s="221">
        <f>ROUND(E561*U561,2)</f>
        <v>0</v>
      </c>
      <c r="W561" s="221"/>
      <c r="X561" s="221" t="s">
        <v>363</v>
      </c>
      <c r="Y561" s="221" t="s">
        <v>144</v>
      </c>
      <c r="Z561" s="211"/>
      <c r="AA561" s="211"/>
      <c r="AB561" s="211"/>
      <c r="AC561" s="211"/>
      <c r="AD561" s="211"/>
      <c r="AE561" s="211"/>
      <c r="AF561" s="211"/>
      <c r="AG561" s="211" t="s">
        <v>364</v>
      </c>
      <c r="AH561" s="211"/>
      <c r="AI561" s="211"/>
      <c r="AJ561" s="211"/>
      <c r="AK561" s="211"/>
      <c r="AL561" s="211"/>
      <c r="AM561" s="211"/>
      <c r="AN561" s="211"/>
      <c r="AO561" s="211"/>
      <c r="AP561" s="211"/>
      <c r="AQ561" s="211"/>
      <c r="AR561" s="211"/>
      <c r="AS561" s="211"/>
      <c r="AT561" s="211"/>
      <c r="AU561" s="211"/>
      <c r="AV561" s="211"/>
      <c r="AW561" s="211"/>
      <c r="AX561" s="211"/>
      <c r="AY561" s="211"/>
      <c r="AZ561" s="211"/>
      <c r="BA561" s="211"/>
      <c r="BB561" s="211"/>
      <c r="BC561" s="211"/>
      <c r="BD561" s="211"/>
      <c r="BE561" s="211"/>
      <c r="BF561" s="211"/>
      <c r="BG561" s="211"/>
      <c r="BH561" s="211"/>
    </row>
    <row r="562" spans="1:60" ht="22.5" outlineLevel="2" x14ac:dyDescent="0.2">
      <c r="A562" s="218"/>
      <c r="B562" s="219"/>
      <c r="C562" s="243" t="s">
        <v>674</v>
      </c>
      <c r="D562" s="222"/>
      <c r="E562" s="223">
        <v>6.798</v>
      </c>
      <c r="F562" s="221"/>
      <c r="G562" s="221"/>
      <c r="H562" s="221"/>
      <c r="I562" s="221"/>
      <c r="J562" s="221"/>
      <c r="K562" s="221"/>
      <c r="L562" s="221"/>
      <c r="M562" s="221"/>
      <c r="N562" s="220"/>
      <c r="O562" s="220"/>
      <c r="P562" s="220"/>
      <c r="Q562" s="220"/>
      <c r="R562" s="221"/>
      <c r="S562" s="221"/>
      <c r="T562" s="221"/>
      <c r="U562" s="221"/>
      <c r="V562" s="221"/>
      <c r="W562" s="221"/>
      <c r="X562" s="221"/>
      <c r="Y562" s="221"/>
      <c r="Z562" s="211"/>
      <c r="AA562" s="211"/>
      <c r="AB562" s="211"/>
      <c r="AC562" s="211"/>
      <c r="AD562" s="211"/>
      <c r="AE562" s="211"/>
      <c r="AF562" s="211"/>
      <c r="AG562" s="211" t="s">
        <v>147</v>
      </c>
      <c r="AH562" s="211">
        <v>0</v>
      </c>
      <c r="AI562" s="211"/>
      <c r="AJ562" s="211"/>
      <c r="AK562" s="211"/>
      <c r="AL562" s="211"/>
      <c r="AM562" s="211"/>
      <c r="AN562" s="211"/>
      <c r="AO562" s="211"/>
      <c r="AP562" s="211"/>
      <c r="AQ562" s="211"/>
      <c r="AR562" s="211"/>
      <c r="AS562" s="211"/>
      <c r="AT562" s="211"/>
      <c r="AU562" s="211"/>
      <c r="AV562" s="211"/>
      <c r="AW562" s="211"/>
      <c r="AX562" s="211"/>
      <c r="AY562" s="211"/>
      <c r="AZ562" s="211"/>
      <c r="BA562" s="211"/>
      <c r="BB562" s="211"/>
      <c r="BC562" s="211"/>
      <c r="BD562" s="211"/>
      <c r="BE562" s="211"/>
      <c r="BF562" s="211"/>
      <c r="BG562" s="211"/>
      <c r="BH562" s="211"/>
    </row>
    <row r="563" spans="1:60" outlineLevel="2" x14ac:dyDescent="0.2">
      <c r="A563" s="218"/>
      <c r="B563" s="219"/>
      <c r="C563" s="244"/>
      <c r="D563" s="239"/>
      <c r="E563" s="239"/>
      <c r="F563" s="239"/>
      <c r="G563" s="239"/>
      <c r="H563" s="221"/>
      <c r="I563" s="221"/>
      <c r="J563" s="221"/>
      <c r="K563" s="221"/>
      <c r="L563" s="221"/>
      <c r="M563" s="221"/>
      <c r="N563" s="220"/>
      <c r="O563" s="220"/>
      <c r="P563" s="220"/>
      <c r="Q563" s="220"/>
      <c r="R563" s="221"/>
      <c r="S563" s="221"/>
      <c r="T563" s="221"/>
      <c r="U563" s="221"/>
      <c r="V563" s="221"/>
      <c r="W563" s="221"/>
      <c r="X563" s="221"/>
      <c r="Y563" s="221"/>
      <c r="Z563" s="211"/>
      <c r="AA563" s="211"/>
      <c r="AB563" s="211"/>
      <c r="AC563" s="211"/>
      <c r="AD563" s="211"/>
      <c r="AE563" s="211"/>
      <c r="AF563" s="211"/>
      <c r="AG563" s="211" t="s">
        <v>150</v>
      </c>
      <c r="AH563" s="211"/>
      <c r="AI563" s="211"/>
      <c r="AJ563" s="211"/>
      <c r="AK563" s="211"/>
      <c r="AL563" s="211"/>
      <c r="AM563" s="211"/>
      <c r="AN563" s="211"/>
      <c r="AO563" s="211"/>
      <c r="AP563" s="211"/>
      <c r="AQ563" s="211"/>
      <c r="AR563" s="211"/>
      <c r="AS563" s="211"/>
      <c r="AT563" s="211"/>
      <c r="AU563" s="211"/>
      <c r="AV563" s="211"/>
      <c r="AW563" s="211"/>
      <c r="AX563" s="211"/>
      <c r="AY563" s="211"/>
      <c r="AZ563" s="211"/>
      <c r="BA563" s="211"/>
      <c r="BB563" s="211"/>
      <c r="BC563" s="211"/>
      <c r="BD563" s="211"/>
      <c r="BE563" s="211"/>
      <c r="BF563" s="211"/>
      <c r="BG563" s="211"/>
      <c r="BH563" s="211"/>
    </row>
    <row r="564" spans="1:60" x14ac:dyDescent="0.2">
      <c r="A564" s="225" t="s">
        <v>136</v>
      </c>
      <c r="B564" s="226" t="s">
        <v>100</v>
      </c>
      <c r="C564" s="241" t="s">
        <v>101</v>
      </c>
      <c r="D564" s="227"/>
      <c r="E564" s="228"/>
      <c r="F564" s="229"/>
      <c r="G564" s="229">
        <f>SUMIF(AG565:AG568,"&lt;&gt;NOR",G565:G568)</f>
        <v>0</v>
      </c>
      <c r="H564" s="229"/>
      <c r="I564" s="229">
        <f>SUM(I565:I568)</f>
        <v>0</v>
      </c>
      <c r="J564" s="229"/>
      <c r="K564" s="229">
        <f>SUM(K565:K568)</f>
        <v>0</v>
      </c>
      <c r="L564" s="229"/>
      <c r="M564" s="229">
        <f>SUM(M565:M568)</f>
        <v>0</v>
      </c>
      <c r="N564" s="228"/>
      <c r="O564" s="228">
        <f>SUM(O565:O568)</f>
        <v>0</v>
      </c>
      <c r="P564" s="228"/>
      <c r="Q564" s="228">
        <f>SUM(Q565:Q568)</f>
        <v>0</v>
      </c>
      <c r="R564" s="229"/>
      <c r="S564" s="229"/>
      <c r="T564" s="230"/>
      <c r="U564" s="224"/>
      <c r="V564" s="224">
        <f>SUM(V565:V568)</f>
        <v>1.04</v>
      </c>
      <c r="W564" s="224"/>
      <c r="X564" s="224"/>
      <c r="Y564" s="224"/>
      <c r="AG564" t="s">
        <v>137</v>
      </c>
    </row>
    <row r="565" spans="1:60" outlineLevel="1" x14ac:dyDescent="0.2">
      <c r="A565" s="232">
        <v>128</v>
      </c>
      <c r="B565" s="233" t="s">
        <v>675</v>
      </c>
      <c r="C565" s="242" t="s">
        <v>676</v>
      </c>
      <c r="D565" s="234" t="s">
        <v>249</v>
      </c>
      <c r="E565" s="235">
        <v>13</v>
      </c>
      <c r="F565" s="236"/>
      <c r="G565" s="237">
        <f>ROUND(E565*F565,2)</f>
        <v>0</v>
      </c>
      <c r="H565" s="236"/>
      <c r="I565" s="237">
        <f>ROUND(E565*H565,2)</f>
        <v>0</v>
      </c>
      <c r="J565" s="236"/>
      <c r="K565" s="237">
        <f>ROUND(E565*J565,2)</f>
        <v>0</v>
      </c>
      <c r="L565" s="237">
        <v>21</v>
      </c>
      <c r="M565" s="237">
        <f>G565*(1+L565/100)</f>
        <v>0</v>
      </c>
      <c r="N565" s="235">
        <v>0</v>
      </c>
      <c r="O565" s="235">
        <f>ROUND(E565*N565,2)</f>
        <v>0</v>
      </c>
      <c r="P565" s="235">
        <v>0</v>
      </c>
      <c r="Q565" s="235">
        <f>ROUND(E565*P565,2)</f>
        <v>0</v>
      </c>
      <c r="R565" s="237"/>
      <c r="S565" s="237" t="s">
        <v>153</v>
      </c>
      <c r="T565" s="238" t="s">
        <v>142</v>
      </c>
      <c r="U565" s="221">
        <v>0.08</v>
      </c>
      <c r="V565" s="221">
        <f>ROUND(E565*U565,2)</f>
        <v>1.04</v>
      </c>
      <c r="W565" s="221"/>
      <c r="X565" s="221" t="s">
        <v>188</v>
      </c>
      <c r="Y565" s="221" t="s">
        <v>144</v>
      </c>
      <c r="Z565" s="211"/>
      <c r="AA565" s="211"/>
      <c r="AB565" s="211"/>
      <c r="AC565" s="211"/>
      <c r="AD565" s="211"/>
      <c r="AE565" s="211"/>
      <c r="AF565" s="211"/>
      <c r="AG565" s="211" t="s">
        <v>189</v>
      </c>
      <c r="AH565" s="211"/>
      <c r="AI565" s="211"/>
      <c r="AJ565" s="211"/>
      <c r="AK565" s="211"/>
      <c r="AL565" s="211"/>
      <c r="AM565" s="211"/>
      <c r="AN565" s="211"/>
      <c r="AO565" s="211"/>
      <c r="AP565" s="211"/>
      <c r="AQ565" s="211"/>
      <c r="AR565" s="211"/>
      <c r="AS565" s="211"/>
      <c r="AT565" s="211"/>
      <c r="AU565" s="211"/>
      <c r="AV565" s="211"/>
      <c r="AW565" s="211"/>
      <c r="AX565" s="211"/>
      <c r="AY565" s="211"/>
      <c r="AZ565" s="211"/>
      <c r="BA565" s="211"/>
      <c r="BB565" s="211"/>
      <c r="BC565" s="211"/>
      <c r="BD565" s="211"/>
      <c r="BE565" s="211"/>
      <c r="BF565" s="211"/>
      <c r="BG565" s="211"/>
      <c r="BH565" s="211"/>
    </row>
    <row r="566" spans="1:60" outlineLevel="2" x14ac:dyDescent="0.2">
      <c r="A566" s="218"/>
      <c r="B566" s="219"/>
      <c r="C566" s="243" t="s">
        <v>677</v>
      </c>
      <c r="D566" s="222"/>
      <c r="E566" s="223">
        <v>9</v>
      </c>
      <c r="F566" s="221"/>
      <c r="G566" s="221"/>
      <c r="H566" s="221"/>
      <c r="I566" s="221"/>
      <c r="J566" s="221"/>
      <c r="K566" s="221"/>
      <c r="L566" s="221"/>
      <c r="M566" s="221"/>
      <c r="N566" s="220"/>
      <c r="O566" s="220"/>
      <c r="P566" s="220"/>
      <c r="Q566" s="220"/>
      <c r="R566" s="221"/>
      <c r="S566" s="221"/>
      <c r="T566" s="221"/>
      <c r="U566" s="221"/>
      <c r="V566" s="221"/>
      <c r="W566" s="221"/>
      <c r="X566" s="221"/>
      <c r="Y566" s="221"/>
      <c r="Z566" s="211"/>
      <c r="AA566" s="211"/>
      <c r="AB566" s="211"/>
      <c r="AC566" s="211"/>
      <c r="AD566" s="211"/>
      <c r="AE566" s="211"/>
      <c r="AF566" s="211"/>
      <c r="AG566" s="211" t="s">
        <v>147</v>
      </c>
      <c r="AH566" s="211">
        <v>0</v>
      </c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1"/>
      <c r="AT566" s="211"/>
      <c r="AU566" s="211"/>
      <c r="AV566" s="211"/>
      <c r="AW566" s="211"/>
      <c r="AX566" s="211"/>
      <c r="AY566" s="211"/>
      <c r="AZ566" s="211"/>
      <c r="BA566" s="211"/>
      <c r="BB566" s="211"/>
      <c r="BC566" s="211"/>
      <c r="BD566" s="211"/>
      <c r="BE566" s="211"/>
      <c r="BF566" s="211"/>
      <c r="BG566" s="211"/>
      <c r="BH566" s="211"/>
    </row>
    <row r="567" spans="1:60" outlineLevel="3" x14ac:dyDescent="0.2">
      <c r="A567" s="218"/>
      <c r="B567" s="219"/>
      <c r="C567" s="243" t="s">
        <v>678</v>
      </c>
      <c r="D567" s="222"/>
      <c r="E567" s="223">
        <v>4</v>
      </c>
      <c r="F567" s="221"/>
      <c r="G567" s="221"/>
      <c r="H567" s="221"/>
      <c r="I567" s="221"/>
      <c r="J567" s="221"/>
      <c r="K567" s="221"/>
      <c r="L567" s="221"/>
      <c r="M567" s="221"/>
      <c r="N567" s="220"/>
      <c r="O567" s="220"/>
      <c r="P567" s="220"/>
      <c r="Q567" s="220"/>
      <c r="R567" s="221"/>
      <c r="S567" s="221"/>
      <c r="T567" s="221"/>
      <c r="U567" s="221"/>
      <c r="V567" s="221"/>
      <c r="W567" s="221"/>
      <c r="X567" s="221"/>
      <c r="Y567" s="221"/>
      <c r="Z567" s="211"/>
      <c r="AA567" s="211"/>
      <c r="AB567" s="211"/>
      <c r="AC567" s="211"/>
      <c r="AD567" s="211"/>
      <c r="AE567" s="211"/>
      <c r="AF567" s="211"/>
      <c r="AG567" s="211" t="s">
        <v>147</v>
      </c>
      <c r="AH567" s="211">
        <v>0</v>
      </c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1"/>
      <c r="AT567" s="211"/>
      <c r="AU567" s="211"/>
      <c r="AV567" s="211"/>
      <c r="AW567" s="211"/>
      <c r="AX567" s="211"/>
      <c r="AY567" s="211"/>
      <c r="AZ567" s="211"/>
      <c r="BA567" s="211"/>
      <c r="BB567" s="211"/>
      <c r="BC567" s="211"/>
      <c r="BD567" s="211"/>
      <c r="BE567" s="211"/>
      <c r="BF567" s="211"/>
      <c r="BG567" s="211"/>
      <c r="BH567" s="211"/>
    </row>
    <row r="568" spans="1:60" outlineLevel="2" x14ac:dyDescent="0.2">
      <c r="A568" s="218"/>
      <c r="B568" s="219"/>
      <c r="C568" s="244"/>
      <c r="D568" s="239"/>
      <c r="E568" s="239"/>
      <c r="F568" s="239"/>
      <c r="G568" s="239"/>
      <c r="H568" s="221"/>
      <c r="I568" s="221"/>
      <c r="J568" s="221"/>
      <c r="K568" s="221"/>
      <c r="L568" s="221"/>
      <c r="M568" s="221"/>
      <c r="N568" s="220"/>
      <c r="O568" s="220"/>
      <c r="P568" s="220"/>
      <c r="Q568" s="220"/>
      <c r="R568" s="221"/>
      <c r="S568" s="221"/>
      <c r="T568" s="221"/>
      <c r="U568" s="221"/>
      <c r="V568" s="221"/>
      <c r="W568" s="221"/>
      <c r="X568" s="221"/>
      <c r="Y568" s="221"/>
      <c r="Z568" s="211"/>
      <c r="AA568" s="211"/>
      <c r="AB568" s="211"/>
      <c r="AC568" s="211"/>
      <c r="AD568" s="211"/>
      <c r="AE568" s="211"/>
      <c r="AF568" s="211"/>
      <c r="AG568" s="211" t="s">
        <v>150</v>
      </c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1"/>
      <c r="AT568" s="211"/>
      <c r="AU568" s="211"/>
      <c r="AV568" s="211"/>
      <c r="AW568" s="211"/>
      <c r="AX568" s="211"/>
      <c r="AY568" s="211"/>
      <c r="AZ568" s="211"/>
      <c r="BA568" s="211"/>
      <c r="BB568" s="211"/>
      <c r="BC568" s="211"/>
      <c r="BD568" s="211"/>
      <c r="BE568" s="211"/>
      <c r="BF568" s="211"/>
      <c r="BG568" s="211"/>
      <c r="BH568" s="211"/>
    </row>
    <row r="569" spans="1:60" x14ac:dyDescent="0.2">
      <c r="A569" s="225" t="s">
        <v>136</v>
      </c>
      <c r="B569" s="226" t="s">
        <v>102</v>
      </c>
      <c r="C569" s="241" t="s">
        <v>103</v>
      </c>
      <c r="D569" s="227"/>
      <c r="E569" s="228"/>
      <c r="F569" s="229"/>
      <c r="G569" s="229">
        <f>SUMIF(AG570:AG624,"&lt;&gt;NOR",G570:G624)</f>
        <v>0</v>
      </c>
      <c r="H569" s="229"/>
      <c r="I569" s="229">
        <f>SUM(I570:I624)</f>
        <v>0</v>
      </c>
      <c r="J569" s="229"/>
      <c r="K569" s="229">
        <f>SUM(K570:K624)</f>
        <v>0</v>
      </c>
      <c r="L569" s="229"/>
      <c r="M569" s="229">
        <f>SUM(M570:M624)</f>
        <v>0</v>
      </c>
      <c r="N569" s="228"/>
      <c r="O569" s="228">
        <f>SUM(O570:O624)</f>
        <v>0</v>
      </c>
      <c r="P569" s="228"/>
      <c r="Q569" s="228">
        <f>SUM(Q570:Q624)</f>
        <v>0</v>
      </c>
      <c r="R569" s="229"/>
      <c r="S569" s="229"/>
      <c r="T569" s="230"/>
      <c r="U569" s="224"/>
      <c r="V569" s="224">
        <f>SUM(V570:V624)</f>
        <v>174.51999999999998</v>
      </c>
      <c r="W569" s="224"/>
      <c r="X569" s="224"/>
      <c r="Y569" s="224"/>
      <c r="AG569" t="s">
        <v>137</v>
      </c>
    </row>
    <row r="570" spans="1:60" ht="22.5" outlineLevel="1" x14ac:dyDescent="0.2">
      <c r="A570" s="232">
        <v>129</v>
      </c>
      <c r="B570" s="233" t="s">
        <v>679</v>
      </c>
      <c r="C570" s="242" t="s">
        <v>680</v>
      </c>
      <c r="D570" s="234" t="s">
        <v>353</v>
      </c>
      <c r="E570" s="235">
        <v>729.29100000000005</v>
      </c>
      <c r="F570" s="236"/>
      <c r="G570" s="237">
        <f>ROUND(E570*F570,2)</f>
        <v>0</v>
      </c>
      <c r="H570" s="236"/>
      <c r="I570" s="237">
        <f>ROUND(E570*H570,2)</f>
        <v>0</v>
      </c>
      <c r="J570" s="236"/>
      <c r="K570" s="237">
        <f>ROUND(E570*J570,2)</f>
        <v>0</v>
      </c>
      <c r="L570" s="237">
        <v>21</v>
      </c>
      <c r="M570" s="237">
        <f>G570*(1+L570/100)</f>
        <v>0</v>
      </c>
      <c r="N570" s="235">
        <v>0</v>
      </c>
      <c r="O570" s="235">
        <f>ROUND(E570*N570,2)</f>
        <v>0</v>
      </c>
      <c r="P570" s="235">
        <v>0</v>
      </c>
      <c r="Q570" s="235">
        <f>ROUND(E570*P570,2)</f>
        <v>0</v>
      </c>
      <c r="R570" s="237" t="s">
        <v>187</v>
      </c>
      <c r="S570" s="237" t="s">
        <v>141</v>
      </c>
      <c r="T570" s="238" t="s">
        <v>141</v>
      </c>
      <c r="U570" s="221">
        <v>0.01</v>
      </c>
      <c r="V570" s="221">
        <f>ROUND(E570*U570,2)</f>
        <v>7.29</v>
      </c>
      <c r="W570" s="221"/>
      <c r="X570" s="221" t="s">
        <v>188</v>
      </c>
      <c r="Y570" s="221" t="s">
        <v>144</v>
      </c>
      <c r="Z570" s="211"/>
      <c r="AA570" s="211"/>
      <c r="AB570" s="211"/>
      <c r="AC570" s="211"/>
      <c r="AD570" s="211"/>
      <c r="AE570" s="211"/>
      <c r="AF570" s="211"/>
      <c r="AG570" s="211" t="s">
        <v>189</v>
      </c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1"/>
      <c r="AT570" s="211"/>
      <c r="AU570" s="211"/>
      <c r="AV570" s="211"/>
      <c r="AW570" s="211"/>
      <c r="AX570" s="211"/>
      <c r="AY570" s="211"/>
      <c r="AZ570" s="211"/>
      <c r="BA570" s="211"/>
      <c r="BB570" s="211"/>
      <c r="BC570" s="211"/>
      <c r="BD570" s="211"/>
      <c r="BE570" s="211"/>
      <c r="BF570" s="211"/>
      <c r="BG570" s="211"/>
      <c r="BH570" s="211"/>
    </row>
    <row r="571" spans="1:60" outlineLevel="2" x14ac:dyDescent="0.2">
      <c r="A571" s="218"/>
      <c r="B571" s="219"/>
      <c r="C571" s="243" t="s">
        <v>354</v>
      </c>
      <c r="D571" s="222"/>
      <c r="E571" s="223">
        <v>90.006399999999999</v>
      </c>
      <c r="F571" s="221"/>
      <c r="G571" s="221"/>
      <c r="H571" s="221"/>
      <c r="I571" s="221"/>
      <c r="J571" s="221"/>
      <c r="K571" s="221"/>
      <c r="L571" s="221"/>
      <c r="M571" s="221"/>
      <c r="N571" s="220"/>
      <c r="O571" s="220"/>
      <c r="P571" s="220"/>
      <c r="Q571" s="220"/>
      <c r="R571" s="221"/>
      <c r="S571" s="221"/>
      <c r="T571" s="221"/>
      <c r="U571" s="221"/>
      <c r="V571" s="221"/>
      <c r="W571" s="221"/>
      <c r="X571" s="221"/>
      <c r="Y571" s="221"/>
      <c r="Z571" s="211"/>
      <c r="AA571" s="211"/>
      <c r="AB571" s="211"/>
      <c r="AC571" s="211"/>
      <c r="AD571" s="211"/>
      <c r="AE571" s="211"/>
      <c r="AF571" s="211"/>
      <c r="AG571" s="211" t="s">
        <v>147</v>
      </c>
      <c r="AH571" s="211">
        <v>7</v>
      </c>
      <c r="AI571" s="211"/>
      <c r="AJ571" s="211"/>
      <c r="AK571" s="211"/>
      <c r="AL571" s="211"/>
      <c r="AM571" s="211"/>
      <c r="AN571" s="211"/>
      <c r="AO571" s="211"/>
      <c r="AP571" s="211"/>
      <c r="AQ571" s="211"/>
      <c r="AR571" s="211"/>
      <c r="AS571" s="211"/>
      <c r="AT571" s="211"/>
      <c r="AU571" s="211"/>
      <c r="AV571" s="211"/>
      <c r="AW571" s="211"/>
      <c r="AX571" s="211"/>
      <c r="AY571" s="211"/>
      <c r="AZ571" s="211"/>
      <c r="BA571" s="211"/>
      <c r="BB571" s="211"/>
      <c r="BC571" s="211"/>
      <c r="BD571" s="211"/>
      <c r="BE571" s="211"/>
      <c r="BF571" s="211"/>
      <c r="BG571" s="211"/>
      <c r="BH571" s="211"/>
    </row>
    <row r="572" spans="1:60" outlineLevel="3" x14ac:dyDescent="0.2">
      <c r="A572" s="218"/>
      <c r="B572" s="219"/>
      <c r="C572" s="243" t="s">
        <v>355</v>
      </c>
      <c r="D572" s="222"/>
      <c r="E572" s="223">
        <v>133.47399999999999</v>
      </c>
      <c r="F572" s="221"/>
      <c r="G572" s="221"/>
      <c r="H572" s="221"/>
      <c r="I572" s="221"/>
      <c r="J572" s="221"/>
      <c r="K572" s="221"/>
      <c r="L572" s="221"/>
      <c r="M572" s="221"/>
      <c r="N572" s="220"/>
      <c r="O572" s="220"/>
      <c r="P572" s="220"/>
      <c r="Q572" s="220"/>
      <c r="R572" s="221"/>
      <c r="S572" s="221"/>
      <c r="T572" s="221"/>
      <c r="U572" s="221"/>
      <c r="V572" s="221"/>
      <c r="W572" s="221"/>
      <c r="X572" s="221"/>
      <c r="Y572" s="221"/>
      <c r="Z572" s="211"/>
      <c r="AA572" s="211"/>
      <c r="AB572" s="211"/>
      <c r="AC572" s="211"/>
      <c r="AD572" s="211"/>
      <c r="AE572" s="211"/>
      <c r="AF572" s="211"/>
      <c r="AG572" s="211" t="s">
        <v>147</v>
      </c>
      <c r="AH572" s="211">
        <v>7</v>
      </c>
      <c r="AI572" s="211"/>
      <c r="AJ572" s="211"/>
      <c r="AK572" s="211"/>
      <c r="AL572" s="211"/>
      <c r="AM572" s="211"/>
      <c r="AN572" s="211"/>
      <c r="AO572" s="211"/>
      <c r="AP572" s="211"/>
      <c r="AQ572" s="211"/>
      <c r="AR572" s="211"/>
      <c r="AS572" s="211"/>
      <c r="AT572" s="211"/>
      <c r="AU572" s="211"/>
      <c r="AV572" s="211"/>
      <c r="AW572" s="211"/>
      <c r="AX572" s="211"/>
      <c r="AY572" s="211"/>
      <c r="AZ572" s="211"/>
      <c r="BA572" s="211"/>
      <c r="BB572" s="211"/>
      <c r="BC572" s="211"/>
      <c r="BD572" s="211"/>
      <c r="BE572" s="211"/>
      <c r="BF572" s="211"/>
      <c r="BG572" s="211"/>
      <c r="BH572" s="211"/>
    </row>
    <row r="573" spans="1:60" outlineLevel="3" x14ac:dyDescent="0.2">
      <c r="A573" s="218"/>
      <c r="B573" s="219"/>
      <c r="C573" s="243" t="s">
        <v>356</v>
      </c>
      <c r="D573" s="222"/>
      <c r="E573" s="223">
        <v>15.004</v>
      </c>
      <c r="F573" s="221"/>
      <c r="G573" s="221"/>
      <c r="H573" s="221"/>
      <c r="I573" s="221"/>
      <c r="J573" s="221"/>
      <c r="K573" s="221"/>
      <c r="L573" s="221"/>
      <c r="M573" s="221"/>
      <c r="N573" s="220"/>
      <c r="O573" s="220"/>
      <c r="P573" s="220"/>
      <c r="Q573" s="220"/>
      <c r="R573" s="221"/>
      <c r="S573" s="221"/>
      <c r="T573" s="221"/>
      <c r="U573" s="221"/>
      <c r="V573" s="221"/>
      <c r="W573" s="221"/>
      <c r="X573" s="221"/>
      <c r="Y573" s="221"/>
      <c r="Z573" s="211"/>
      <c r="AA573" s="211"/>
      <c r="AB573" s="211"/>
      <c r="AC573" s="211"/>
      <c r="AD573" s="211"/>
      <c r="AE573" s="211"/>
      <c r="AF573" s="211"/>
      <c r="AG573" s="211" t="s">
        <v>147</v>
      </c>
      <c r="AH573" s="211">
        <v>7</v>
      </c>
      <c r="AI573" s="211"/>
      <c r="AJ573" s="211"/>
      <c r="AK573" s="211"/>
      <c r="AL573" s="211"/>
      <c r="AM573" s="211"/>
      <c r="AN573" s="211"/>
      <c r="AO573" s="211"/>
      <c r="AP573" s="211"/>
      <c r="AQ573" s="211"/>
      <c r="AR573" s="211"/>
      <c r="AS573" s="211"/>
      <c r="AT573" s="211"/>
      <c r="AU573" s="211"/>
      <c r="AV573" s="211"/>
      <c r="AW573" s="211"/>
      <c r="AX573" s="211"/>
      <c r="AY573" s="211"/>
      <c r="AZ573" s="211"/>
      <c r="BA573" s="211"/>
      <c r="BB573" s="211"/>
      <c r="BC573" s="211"/>
      <c r="BD573" s="211"/>
      <c r="BE573" s="211"/>
      <c r="BF573" s="211"/>
      <c r="BG573" s="211"/>
      <c r="BH573" s="211"/>
    </row>
    <row r="574" spans="1:60" outlineLevel="3" x14ac:dyDescent="0.2">
      <c r="A574" s="218"/>
      <c r="B574" s="219"/>
      <c r="C574" s="243" t="s">
        <v>357</v>
      </c>
      <c r="D574" s="222"/>
      <c r="E574" s="223">
        <v>1.518</v>
      </c>
      <c r="F574" s="221"/>
      <c r="G574" s="221"/>
      <c r="H574" s="221"/>
      <c r="I574" s="221"/>
      <c r="J574" s="221"/>
      <c r="K574" s="221"/>
      <c r="L574" s="221"/>
      <c r="M574" s="221"/>
      <c r="N574" s="220"/>
      <c r="O574" s="220"/>
      <c r="P574" s="220"/>
      <c r="Q574" s="220"/>
      <c r="R574" s="221"/>
      <c r="S574" s="221"/>
      <c r="T574" s="221"/>
      <c r="U574" s="221"/>
      <c r="V574" s="221"/>
      <c r="W574" s="221"/>
      <c r="X574" s="221"/>
      <c r="Y574" s="221"/>
      <c r="Z574" s="211"/>
      <c r="AA574" s="211"/>
      <c r="AB574" s="211"/>
      <c r="AC574" s="211"/>
      <c r="AD574" s="211"/>
      <c r="AE574" s="211"/>
      <c r="AF574" s="211"/>
      <c r="AG574" s="211" t="s">
        <v>147</v>
      </c>
      <c r="AH574" s="211">
        <v>7</v>
      </c>
      <c r="AI574" s="211"/>
      <c r="AJ574" s="211"/>
      <c r="AK574" s="211"/>
      <c r="AL574" s="211"/>
      <c r="AM574" s="211"/>
      <c r="AN574" s="211"/>
      <c r="AO574" s="211"/>
      <c r="AP574" s="211"/>
      <c r="AQ574" s="211"/>
      <c r="AR574" s="211"/>
      <c r="AS574" s="211"/>
      <c r="AT574" s="211"/>
      <c r="AU574" s="211"/>
      <c r="AV574" s="211"/>
      <c r="AW574" s="211"/>
      <c r="AX574" s="211"/>
      <c r="AY574" s="211"/>
      <c r="AZ574" s="211"/>
      <c r="BA574" s="211"/>
      <c r="BB574" s="211"/>
      <c r="BC574" s="211"/>
      <c r="BD574" s="211"/>
      <c r="BE574" s="211"/>
      <c r="BF574" s="211"/>
      <c r="BG574" s="211"/>
      <c r="BH574" s="211"/>
    </row>
    <row r="575" spans="1:60" outlineLevel="3" x14ac:dyDescent="0.2">
      <c r="A575" s="218"/>
      <c r="B575" s="219"/>
      <c r="C575" s="243" t="s">
        <v>681</v>
      </c>
      <c r="D575" s="222"/>
      <c r="E575" s="223">
        <v>0.121</v>
      </c>
      <c r="F575" s="221"/>
      <c r="G575" s="221"/>
      <c r="H575" s="221"/>
      <c r="I575" s="221"/>
      <c r="J575" s="221"/>
      <c r="K575" s="221"/>
      <c r="L575" s="221"/>
      <c r="M575" s="221"/>
      <c r="N575" s="220"/>
      <c r="O575" s="220"/>
      <c r="P575" s="220"/>
      <c r="Q575" s="220"/>
      <c r="R575" s="221"/>
      <c r="S575" s="221"/>
      <c r="T575" s="221"/>
      <c r="U575" s="221"/>
      <c r="V575" s="221"/>
      <c r="W575" s="221"/>
      <c r="X575" s="221"/>
      <c r="Y575" s="221"/>
      <c r="Z575" s="211"/>
      <c r="AA575" s="211"/>
      <c r="AB575" s="211"/>
      <c r="AC575" s="211"/>
      <c r="AD575" s="211"/>
      <c r="AE575" s="211"/>
      <c r="AF575" s="211"/>
      <c r="AG575" s="211" t="s">
        <v>147</v>
      </c>
      <c r="AH575" s="211">
        <v>7</v>
      </c>
      <c r="AI575" s="211"/>
      <c r="AJ575" s="211"/>
      <c r="AK575" s="211"/>
      <c r="AL575" s="211"/>
      <c r="AM575" s="211"/>
      <c r="AN575" s="211"/>
      <c r="AO575" s="211"/>
      <c r="AP575" s="211"/>
      <c r="AQ575" s="211"/>
      <c r="AR575" s="211"/>
      <c r="AS575" s="211"/>
      <c r="AT575" s="211"/>
      <c r="AU575" s="211"/>
      <c r="AV575" s="211"/>
      <c r="AW575" s="211"/>
      <c r="AX575" s="211"/>
      <c r="AY575" s="211"/>
      <c r="AZ575" s="211"/>
      <c r="BA575" s="211"/>
      <c r="BB575" s="211"/>
      <c r="BC575" s="211"/>
      <c r="BD575" s="211"/>
      <c r="BE575" s="211"/>
      <c r="BF575" s="211"/>
      <c r="BG575" s="211"/>
      <c r="BH575" s="211"/>
    </row>
    <row r="576" spans="1:60" outlineLevel="3" x14ac:dyDescent="0.2">
      <c r="A576" s="218"/>
      <c r="B576" s="219"/>
      <c r="C576" s="243" t="s">
        <v>682</v>
      </c>
      <c r="D576" s="222"/>
      <c r="E576" s="223">
        <v>13.845599999999999</v>
      </c>
      <c r="F576" s="221"/>
      <c r="G576" s="221"/>
      <c r="H576" s="221"/>
      <c r="I576" s="221"/>
      <c r="J576" s="221"/>
      <c r="K576" s="221"/>
      <c r="L576" s="221"/>
      <c r="M576" s="221"/>
      <c r="N576" s="220"/>
      <c r="O576" s="220"/>
      <c r="P576" s="220"/>
      <c r="Q576" s="220"/>
      <c r="R576" s="221"/>
      <c r="S576" s="221"/>
      <c r="T576" s="221"/>
      <c r="U576" s="221"/>
      <c r="V576" s="221"/>
      <c r="W576" s="221"/>
      <c r="X576" s="221"/>
      <c r="Y576" s="221"/>
      <c r="Z576" s="211"/>
      <c r="AA576" s="211"/>
      <c r="AB576" s="211"/>
      <c r="AC576" s="211"/>
      <c r="AD576" s="211"/>
      <c r="AE576" s="211"/>
      <c r="AF576" s="211"/>
      <c r="AG576" s="211" t="s">
        <v>147</v>
      </c>
      <c r="AH576" s="211">
        <v>7</v>
      </c>
      <c r="AI576" s="211"/>
      <c r="AJ576" s="211"/>
      <c r="AK576" s="211"/>
      <c r="AL576" s="211"/>
      <c r="AM576" s="211"/>
      <c r="AN576" s="211"/>
      <c r="AO576" s="211"/>
      <c r="AP576" s="211"/>
      <c r="AQ576" s="211"/>
      <c r="AR576" s="211"/>
      <c r="AS576" s="211"/>
      <c r="AT576" s="211"/>
      <c r="AU576" s="211"/>
      <c r="AV576" s="211"/>
      <c r="AW576" s="211"/>
      <c r="AX576" s="211"/>
      <c r="AY576" s="211"/>
      <c r="AZ576" s="211"/>
      <c r="BA576" s="211"/>
      <c r="BB576" s="211"/>
      <c r="BC576" s="211"/>
      <c r="BD576" s="211"/>
      <c r="BE576" s="211"/>
      <c r="BF576" s="211"/>
      <c r="BG576" s="211"/>
      <c r="BH576" s="211"/>
    </row>
    <row r="577" spans="1:60" outlineLevel="3" x14ac:dyDescent="0.2">
      <c r="A577" s="218"/>
      <c r="B577" s="219"/>
      <c r="C577" s="243" t="s">
        <v>683</v>
      </c>
      <c r="D577" s="222"/>
      <c r="E577" s="223">
        <v>266.94799999999998</v>
      </c>
      <c r="F577" s="221"/>
      <c r="G577" s="221"/>
      <c r="H577" s="221"/>
      <c r="I577" s="221"/>
      <c r="J577" s="221"/>
      <c r="K577" s="221"/>
      <c r="L577" s="221"/>
      <c r="M577" s="221"/>
      <c r="N577" s="220"/>
      <c r="O577" s="220"/>
      <c r="P577" s="220"/>
      <c r="Q577" s="220"/>
      <c r="R577" s="221"/>
      <c r="S577" s="221"/>
      <c r="T577" s="221"/>
      <c r="U577" s="221"/>
      <c r="V577" s="221"/>
      <c r="W577" s="221"/>
      <c r="X577" s="221"/>
      <c r="Y577" s="221"/>
      <c r="Z577" s="211"/>
      <c r="AA577" s="211"/>
      <c r="AB577" s="211"/>
      <c r="AC577" s="211"/>
      <c r="AD577" s="211"/>
      <c r="AE577" s="211"/>
      <c r="AF577" s="211"/>
      <c r="AG577" s="211" t="s">
        <v>147</v>
      </c>
      <c r="AH577" s="211">
        <v>7</v>
      </c>
      <c r="AI577" s="211"/>
      <c r="AJ577" s="211"/>
      <c r="AK577" s="211"/>
      <c r="AL577" s="211"/>
      <c r="AM577" s="211"/>
      <c r="AN577" s="211"/>
      <c r="AO577" s="211"/>
      <c r="AP577" s="211"/>
      <c r="AQ577" s="211"/>
      <c r="AR577" s="211"/>
      <c r="AS577" s="211"/>
      <c r="AT577" s="211"/>
      <c r="AU577" s="211"/>
      <c r="AV577" s="211"/>
      <c r="AW577" s="211"/>
      <c r="AX577" s="211"/>
      <c r="AY577" s="211"/>
      <c r="AZ577" s="211"/>
      <c r="BA577" s="211"/>
      <c r="BB577" s="211"/>
      <c r="BC577" s="211"/>
      <c r="BD577" s="211"/>
      <c r="BE577" s="211"/>
      <c r="BF577" s="211"/>
      <c r="BG577" s="211"/>
      <c r="BH577" s="211"/>
    </row>
    <row r="578" spans="1:60" outlineLevel="3" x14ac:dyDescent="0.2">
      <c r="A578" s="218"/>
      <c r="B578" s="219"/>
      <c r="C578" s="243" t="s">
        <v>684</v>
      </c>
      <c r="D578" s="222"/>
      <c r="E578" s="223">
        <v>1.2</v>
      </c>
      <c r="F578" s="221"/>
      <c r="G578" s="221"/>
      <c r="H578" s="221"/>
      <c r="I578" s="221"/>
      <c r="J578" s="221"/>
      <c r="K578" s="221"/>
      <c r="L578" s="221"/>
      <c r="M578" s="221"/>
      <c r="N578" s="220"/>
      <c r="O578" s="220"/>
      <c r="P578" s="220"/>
      <c r="Q578" s="220"/>
      <c r="R578" s="221"/>
      <c r="S578" s="221"/>
      <c r="T578" s="221"/>
      <c r="U578" s="221"/>
      <c r="V578" s="221"/>
      <c r="W578" s="221"/>
      <c r="X578" s="221"/>
      <c r="Y578" s="221"/>
      <c r="Z578" s="211"/>
      <c r="AA578" s="211"/>
      <c r="AB578" s="211"/>
      <c r="AC578" s="211"/>
      <c r="AD578" s="211"/>
      <c r="AE578" s="211"/>
      <c r="AF578" s="211"/>
      <c r="AG578" s="211" t="s">
        <v>147</v>
      </c>
      <c r="AH578" s="211">
        <v>5</v>
      </c>
      <c r="AI578" s="211"/>
      <c r="AJ578" s="211"/>
      <c r="AK578" s="211"/>
      <c r="AL578" s="211"/>
      <c r="AM578" s="211"/>
      <c r="AN578" s="211"/>
      <c r="AO578" s="211"/>
      <c r="AP578" s="211"/>
      <c r="AQ578" s="211"/>
      <c r="AR578" s="211"/>
      <c r="AS578" s="211"/>
      <c r="AT578" s="211"/>
      <c r="AU578" s="211"/>
      <c r="AV578" s="211"/>
      <c r="AW578" s="211"/>
      <c r="AX578" s="211"/>
      <c r="AY578" s="211"/>
      <c r="AZ578" s="211"/>
      <c r="BA578" s="211"/>
      <c r="BB578" s="211"/>
      <c r="BC578" s="211"/>
      <c r="BD578" s="211"/>
      <c r="BE578" s="211"/>
      <c r="BF578" s="211"/>
      <c r="BG578" s="211"/>
      <c r="BH578" s="211"/>
    </row>
    <row r="579" spans="1:60" outlineLevel="3" x14ac:dyDescent="0.2">
      <c r="A579" s="218"/>
      <c r="B579" s="219"/>
      <c r="C579" s="243" t="s">
        <v>685</v>
      </c>
      <c r="D579" s="222"/>
      <c r="E579" s="223">
        <v>207.17400000000001</v>
      </c>
      <c r="F579" s="221"/>
      <c r="G579" s="221"/>
      <c r="H579" s="221"/>
      <c r="I579" s="221"/>
      <c r="J579" s="221"/>
      <c r="K579" s="221"/>
      <c r="L579" s="221"/>
      <c r="M579" s="221"/>
      <c r="N579" s="220"/>
      <c r="O579" s="220"/>
      <c r="P579" s="220"/>
      <c r="Q579" s="220"/>
      <c r="R579" s="221"/>
      <c r="S579" s="221"/>
      <c r="T579" s="221"/>
      <c r="U579" s="221"/>
      <c r="V579" s="221"/>
      <c r="W579" s="221"/>
      <c r="X579" s="221"/>
      <c r="Y579" s="221"/>
      <c r="Z579" s="211"/>
      <c r="AA579" s="211"/>
      <c r="AB579" s="211"/>
      <c r="AC579" s="211"/>
      <c r="AD579" s="211"/>
      <c r="AE579" s="211"/>
      <c r="AF579" s="211"/>
      <c r="AG579" s="211" t="s">
        <v>147</v>
      </c>
      <c r="AH579" s="211">
        <v>5</v>
      </c>
      <c r="AI579" s="211"/>
      <c r="AJ579" s="211"/>
      <c r="AK579" s="211"/>
      <c r="AL579" s="211"/>
      <c r="AM579" s="211"/>
      <c r="AN579" s="211"/>
      <c r="AO579" s="211"/>
      <c r="AP579" s="211"/>
      <c r="AQ579" s="211"/>
      <c r="AR579" s="211"/>
      <c r="AS579" s="211"/>
      <c r="AT579" s="211"/>
      <c r="AU579" s="211"/>
      <c r="AV579" s="211"/>
      <c r="AW579" s="211"/>
      <c r="AX579" s="211"/>
      <c r="AY579" s="211"/>
      <c r="AZ579" s="211"/>
      <c r="BA579" s="211"/>
      <c r="BB579" s="211"/>
      <c r="BC579" s="211"/>
      <c r="BD579" s="211"/>
      <c r="BE579" s="211"/>
      <c r="BF579" s="211"/>
      <c r="BG579" s="211"/>
      <c r="BH579" s="211"/>
    </row>
    <row r="580" spans="1:60" outlineLevel="2" x14ac:dyDescent="0.2">
      <c r="A580" s="218"/>
      <c r="B580" s="219"/>
      <c r="C580" s="244"/>
      <c r="D580" s="239"/>
      <c r="E580" s="239"/>
      <c r="F580" s="239"/>
      <c r="G580" s="239"/>
      <c r="H580" s="221"/>
      <c r="I580" s="221"/>
      <c r="J580" s="221"/>
      <c r="K580" s="221"/>
      <c r="L580" s="221"/>
      <c r="M580" s="221"/>
      <c r="N580" s="220"/>
      <c r="O580" s="220"/>
      <c r="P580" s="220"/>
      <c r="Q580" s="220"/>
      <c r="R580" s="221"/>
      <c r="S580" s="221"/>
      <c r="T580" s="221"/>
      <c r="U580" s="221"/>
      <c r="V580" s="221"/>
      <c r="W580" s="221"/>
      <c r="X580" s="221"/>
      <c r="Y580" s="221"/>
      <c r="Z580" s="211"/>
      <c r="AA580" s="211"/>
      <c r="AB580" s="211"/>
      <c r="AC580" s="211"/>
      <c r="AD580" s="211"/>
      <c r="AE580" s="211"/>
      <c r="AF580" s="211"/>
      <c r="AG580" s="211" t="s">
        <v>150</v>
      </c>
      <c r="AH580" s="211"/>
      <c r="AI580" s="211"/>
      <c r="AJ580" s="211"/>
      <c r="AK580" s="211"/>
      <c r="AL580" s="211"/>
      <c r="AM580" s="211"/>
      <c r="AN580" s="211"/>
      <c r="AO580" s="211"/>
      <c r="AP580" s="211"/>
      <c r="AQ580" s="211"/>
      <c r="AR580" s="211"/>
      <c r="AS580" s="211"/>
      <c r="AT580" s="211"/>
      <c r="AU580" s="211"/>
      <c r="AV580" s="211"/>
      <c r="AW580" s="211"/>
      <c r="AX580" s="211"/>
      <c r="AY580" s="211"/>
      <c r="AZ580" s="211"/>
      <c r="BA580" s="211"/>
      <c r="BB580" s="211"/>
      <c r="BC580" s="211"/>
      <c r="BD580" s="211"/>
      <c r="BE580" s="211"/>
      <c r="BF580" s="211"/>
      <c r="BG580" s="211"/>
      <c r="BH580" s="211"/>
    </row>
    <row r="581" spans="1:60" ht="22.5" outlineLevel="1" x14ac:dyDescent="0.2">
      <c r="A581" s="232">
        <v>130</v>
      </c>
      <c r="B581" s="233" t="s">
        <v>686</v>
      </c>
      <c r="C581" s="242" t="s">
        <v>687</v>
      </c>
      <c r="D581" s="234" t="s">
        <v>353</v>
      </c>
      <c r="E581" s="235">
        <v>3466.0529999999999</v>
      </c>
      <c r="F581" s="236"/>
      <c r="G581" s="237">
        <f>ROUND(E581*F581,2)</f>
        <v>0</v>
      </c>
      <c r="H581" s="236"/>
      <c r="I581" s="237">
        <f>ROUND(E581*H581,2)</f>
        <v>0</v>
      </c>
      <c r="J581" s="236"/>
      <c r="K581" s="237">
        <f>ROUND(E581*J581,2)</f>
        <v>0</v>
      </c>
      <c r="L581" s="237">
        <v>21</v>
      </c>
      <c r="M581" s="237">
        <f>G581*(1+L581/100)</f>
        <v>0</v>
      </c>
      <c r="N581" s="235">
        <v>0</v>
      </c>
      <c r="O581" s="235">
        <f>ROUND(E581*N581,2)</f>
        <v>0</v>
      </c>
      <c r="P581" s="235">
        <v>0</v>
      </c>
      <c r="Q581" s="235">
        <f>ROUND(E581*P581,2)</f>
        <v>0</v>
      </c>
      <c r="R581" s="237" t="s">
        <v>187</v>
      </c>
      <c r="S581" s="237" t="s">
        <v>141</v>
      </c>
      <c r="T581" s="238" t="s">
        <v>141</v>
      </c>
      <c r="U581" s="221">
        <v>0</v>
      </c>
      <c r="V581" s="221">
        <f>ROUND(E581*U581,2)</f>
        <v>0</v>
      </c>
      <c r="W581" s="221"/>
      <c r="X581" s="221" t="s">
        <v>188</v>
      </c>
      <c r="Y581" s="221" t="s">
        <v>144</v>
      </c>
      <c r="Z581" s="211"/>
      <c r="AA581" s="211"/>
      <c r="AB581" s="211"/>
      <c r="AC581" s="211"/>
      <c r="AD581" s="211"/>
      <c r="AE581" s="211"/>
      <c r="AF581" s="211"/>
      <c r="AG581" s="211" t="s">
        <v>189</v>
      </c>
      <c r="AH581" s="211"/>
      <c r="AI581" s="211"/>
      <c r="AJ581" s="211"/>
      <c r="AK581" s="211"/>
      <c r="AL581" s="211"/>
      <c r="AM581" s="211"/>
      <c r="AN581" s="211"/>
      <c r="AO581" s="211"/>
      <c r="AP581" s="211"/>
      <c r="AQ581" s="211"/>
      <c r="AR581" s="211"/>
      <c r="AS581" s="211"/>
      <c r="AT581" s="211"/>
      <c r="AU581" s="211"/>
      <c r="AV581" s="211"/>
      <c r="AW581" s="211"/>
      <c r="AX581" s="211"/>
      <c r="AY581" s="211"/>
      <c r="AZ581" s="211"/>
      <c r="BA581" s="211"/>
      <c r="BB581" s="211"/>
      <c r="BC581" s="211"/>
      <c r="BD581" s="211"/>
      <c r="BE581" s="211"/>
      <c r="BF581" s="211"/>
      <c r="BG581" s="211"/>
      <c r="BH581" s="211"/>
    </row>
    <row r="582" spans="1:60" outlineLevel="2" x14ac:dyDescent="0.2">
      <c r="A582" s="218"/>
      <c r="B582" s="219"/>
      <c r="C582" s="243" t="s">
        <v>688</v>
      </c>
      <c r="D582" s="222"/>
      <c r="E582" s="223">
        <v>2917.1640000000002</v>
      </c>
      <c r="F582" s="221"/>
      <c r="G582" s="221"/>
      <c r="H582" s="221"/>
      <c r="I582" s="221"/>
      <c r="J582" s="221"/>
      <c r="K582" s="221"/>
      <c r="L582" s="221"/>
      <c r="M582" s="221"/>
      <c r="N582" s="220"/>
      <c r="O582" s="220"/>
      <c r="P582" s="220"/>
      <c r="Q582" s="220"/>
      <c r="R582" s="221"/>
      <c r="S582" s="221"/>
      <c r="T582" s="221"/>
      <c r="U582" s="221"/>
      <c r="V582" s="221"/>
      <c r="W582" s="221"/>
      <c r="X582" s="221"/>
      <c r="Y582" s="221"/>
      <c r="Z582" s="211"/>
      <c r="AA582" s="211"/>
      <c r="AB582" s="211"/>
      <c r="AC582" s="211"/>
      <c r="AD582" s="211"/>
      <c r="AE582" s="211"/>
      <c r="AF582" s="211"/>
      <c r="AG582" s="211" t="s">
        <v>147</v>
      </c>
      <c r="AH582" s="211">
        <v>5</v>
      </c>
      <c r="AI582" s="211"/>
      <c r="AJ582" s="211"/>
      <c r="AK582" s="211"/>
      <c r="AL582" s="211"/>
      <c r="AM582" s="211"/>
      <c r="AN582" s="211"/>
      <c r="AO582" s="211"/>
      <c r="AP582" s="211"/>
      <c r="AQ582" s="211"/>
      <c r="AR582" s="211"/>
      <c r="AS582" s="211"/>
      <c r="AT582" s="211"/>
      <c r="AU582" s="211"/>
      <c r="AV582" s="211"/>
      <c r="AW582" s="211"/>
      <c r="AX582" s="211"/>
      <c r="AY582" s="211"/>
      <c r="AZ582" s="211"/>
      <c r="BA582" s="211"/>
      <c r="BB582" s="211"/>
      <c r="BC582" s="211"/>
      <c r="BD582" s="211"/>
      <c r="BE582" s="211"/>
      <c r="BF582" s="211"/>
      <c r="BG582" s="211"/>
      <c r="BH582" s="211"/>
    </row>
    <row r="583" spans="1:60" outlineLevel="3" x14ac:dyDescent="0.2">
      <c r="A583" s="218"/>
      <c r="B583" s="219"/>
      <c r="C583" s="243" t="s">
        <v>689</v>
      </c>
      <c r="D583" s="222"/>
      <c r="E583" s="223">
        <v>-828.69600000000003</v>
      </c>
      <c r="F583" s="221"/>
      <c r="G583" s="221"/>
      <c r="H583" s="221"/>
      <c r="I583" s="221"/>
      <c r="J583" s="221"/>
      <c r="K583" s="221"/>
      <c r="L583" s="221"/>
      <c r="M583" s="221"/>
      <c r="N583" s="220"/>
      <c r="O583" s="220"/>
      <c r="P583" s="220"/>
      <c r="Q583" s="220"/>
      <c r="R583" s="221"/>
      <c r="S583" s="221"/>
      <c r="T583" s="221"/>
      <c r="U583" s="221"/>
      <c r="V583" s="221"/>
      <c r="W583" s="221"/>
      <c r="X583" s="221"/>
      <c r="Y583" s="221"/>
      <c r="Z583" s="211"/>
      <c r="AA583" s="211"/>
      <c r="AB583" s="211"/>
      <c r="AC583" s="211"/>
      <c r="AD583" s="211"/>
      <c r="AE583" s="211"/>
      <c r="AF583" s="211"/>
      <c r="AG583" s="211" t="s">
        <v>147</v>
      </c>
      <c r="AH583" s="211">
        <v>5</v>
      </c>
      <c r="AI583" s="211"/>
      <c r="AJ583" s="211"/>
      <c r="AK583" s="211"/>
      <c r="AL583" s="211"/>
      <c r="AM583" s="211"/>
      <c r="AN583" s="211"/>
      <c r="AO583" s="211"/>
      <c r="AP583" s="211"/>
      <c r="AQ583" s="211"/>
      <c r="AR583" s="211"/>
      <c r="AS583" s="211"/>
      <c r="AT583" s="211"/>
      <c r="AU583" s="211"/>
      <c r="AV583" s="211"/>
      <c r="AW583" s="211"/>
      <c r="AX583" s="211"/>
      <c r="AY583" s="211"/>
      <c r="AZ583" s="211"/>
      <c r="BA583" s="211"/>
      <c r="BB583" s="211"/>
      <c r="BC583" s="211"/>
      <c r="BD583" s="211"/>
      <c r="BE583" s="211"/>
      <c r="BF583" s="211"/>
      <c r="BG583" s="211"/>
      <c r="BH583" s="211"/>
    </row>
    <row r="584" spans="1:60" outlineLevel="3" x14ac:dyDescent="0.2">
      <c r="A584" s="218"/>
      <c r="B584" s="219"/>
      <c r="C584" s="243" t="s">
        <v>690</v>
      </c>
      <c r="D584" s="222"/>
      <c r="E584" s="223">
        <v>1377.585</v>
      </c>
      <c r="F584" s="221"/>
      <c r="G584" s="221"/>
      <c r="H584" s="221"/>
      <c r="I584" s="221"/>
      <c r="J584" s="221"/>
      <c r="K584" s="221"/>
      <c r="L584" s="221"/>
      <c r="M584" s="221"/>
      <c r="N584" s="220"/>
      <c r="O584" s="220"/>
      <c r="P584" s="220"/>
      <c r="Q584" s="220"/>
      <c r="R584" s="221"/>
      <c r="S584" s="221"/>
      <c r="T584" s="221"/>
      <c r="U584" s="221"/>
      <c r="V584" s="221"/>
      <c r="W584" s="221"/>
      <c r="X584" s="221"/>
      <c r="Y584" s="221"/>
      <c r="Z584" s="211"/>
      <c r="AA584" s="211"/>
      <c r="AB584" s="211"/>
      <c r="AC584" s="211"/>
      <c r="AD584" s="211"/>
      <c r="AE584" s="211"/>
      <c r="AF584" s="211"/>
      <c r="AG584" s="211" t="s">
        <v>147</v>
      </c>
      <c r="AH584" s="211">
        <v>5</v>
      </c>
      <c r="AI584" s="211"/>
      <c r="AJ584" s="211"/>
      <c r="AK584" s="211"/>
      <c r="AL584" s="211"/>
      <c r="AM584" s="211"/>
      <c r="AN584" s="211"/>
      <c r="AO584" s="211"/>
      <c r="AP584" s="211"/>
      <c r="AQ584" s="211"/>
      <c r="AR584" s="211"/>
      <c r="AS584" s="211"/>
      <c r="AT584" s="211"/>
      <c r="AU584" s="211"/>
      <c r="AV584" s="211"/>
      <c r="AW584" s="211"/>
      <c r="AX584" s="211"/>
      <c r="AY584" s="211"/>
      <c r="AZ584" s="211"/>
      <c r="BA584" s="211"/>
      <c r="BB584" s="211"/>
      <c r="BC584" s="211"/>
      <c r="BD584" s="211"/>
      <c r="BE584" s="211"/>
      <c r="BF584" s="211"/>
      <c r="BG584" s="211"/>
      <c r="BH584" s="211"/>
    </row>
    <row r="585" spans="1:60" outlineLevel="2" x14ac:dyDescent="0.2">
      <c r="A585" s="218"/>
      <c r="B585" s="219"/>
      <c r="C585" s="244"/>
      <c r="D585" s="239"/>
      <c r="E585" s="239"/>
      <c r="F585" s="239"/>
      <c r="G585" s="239"/>
      <c r="H585" s="221"/>
      <c r="I585" s="221"/>
      <c r="J585" s="221"/>
      <c r="K585" s="221"/>
      <c r="L585" s="221"/>
      <c r="M585" s="221"/>
      <c r="N585" s="220"/>
      <c r="O585" s="220"/>
      <c r="P585" s="220"/>
      <c r="Q585" s="220"/>
      <c r="R585" s="221"/>
      <c r="S585" s="221"/>
      <c r="T585" s="221"/>
      <c r="U585" s="221"/>
      <c r="V585" s="221"/>
      <c r="W585" s="221"/>
      <c r="X585" s="221"/>
      <c r="Y585" s="221"/>
      <c r="Z585" s="211"/>
      <c r="AA585" s="211"/>
      <c r="AB585" s="211"/>
      <c r="AC585" s="211"/>
      <c r="AD585" s="211"/>
      <c r="AE585" s="211"/>
      <c r="AF585" s="211"/>
      <c r="AG585" s="211" t="s">
        <v>150</v>
      </c>
      <c r="AH585" s="211"/>
      <c r="AI585" s="211"/>
      <c r="AJ585" s="211"/>
      <c r="AK585" s="211"/>
      <c r="AL585" s="211"/>
      <c r="AM585" s="211"/>
      <c r="AN585" s="211"/>
      <c r="AO585" s="211"/>
      <c r="AP585" s="211"/>
      <c r="AQ585" s="211"/>
      <c r="AR585" s="211"/>
      <c r="AS585" s="211"/>
      <c r="AT585" s="211"/>
      <c r="AU585" s="211"/>
      <c r="AV585" s="211"/>
      <c r="AW585" s="211"/>
      <c r="AX585" s="211"/>
      <c r="AY585" s="211"/>
      <c r="AZ585" s="211"/>
      <c r="BA585" s="211"/>
      <c r="BB585" s="211"/>
      <c r="BC585" s="211"/>
      <c r="BD585" s="211"/>
      <c r="BE585" s="211"/>
      <c r="BF585" s="211"/>
      <c r="BG585" s="211"/>
      <c r="BH585" s="211"/>
    </row>
    <row r="586" spans="1:60" ht="22.5" outlineLevel="1" x14ac:dyDescent="0.2">
      <c r="A586" s="232">
        <v>131</v>
      </c>
      <c r="B586" s="233" t="s">
        <v>691</v>
      </c>
      <c r="C586" s="242" t="s">
        <v>692</v>
      </c>
      <c r="D586" s="234" t="s">
        <v>353</v>
      </c>
      <c r="E586" s="235">
        <v>212.33670000000001</v>
      </c>
      <c r="F586" s="236"/>
      <c r="G586" s="237">
        <f>ROUND(E586*F586,2)</f>
        <v>0</v>
      </c>
      <c r="H586" s="236"/>
      <c r="I586" s="237">
        <f>ROUND(E586*H586,2)</f>
        <v>0</v>
      </c>
      <c r="J586" s="236"/>
      <c r="K586" s="237">
        <f>ROUND(E586*J586,2)</f>
        <v>0</v>
      </c>
      <c r="L586" s="237">
        <v>21</v>
      </c>
      <c r="M586" s="237">
        <f>G586*(1+L586/100)</f>
        <v>0</v>
      </c>
      <c r="N586" s="235">
        <v>0</v>
      </c>
      <c r="O586" s="235">
        <f>ROUND(E586*N586,2)</f>
        <v>0</v>
      </c>
      <c r="P586" s="235">
        <v>0</v>
      </c>
      <c r="Q586" s="235">
        <f>ROUND(E586*P586,2)</f>
        <v>0</v>
      </c>
      <c r="R586" s="237" t="s">
        <v>187</v>
      </c>
      <c r="S586" s="237" t="s">
        <v>141</v>
      </c>
      <c r="T586" s="238" t="s">
        <v>141</v>
      </c>
      <c r="U586" s="221">
        <v>0.69</v>
      </c>
      <c r="V586" s="221">
        <f>ROUND(E586*U586,2)</f>
        <v>146.51</v>
      </c>
      <c r="W586" s="221"/>
      <c r="X586" s="221" t="s">
        <v>188</v>
      </c>
      <c r="Y586" s="221" t="s">
        <v>144</v>
      </c>
      <c r="Z586" s="211"/>
      <c r="AA586" s="211"/>
      <c r="AB586" s="211"/>
      <c r="AC586" s="211"/>
      <c r="AD586" s="211"/>
      <c r="AE586" s="211"/>
      <c r="AF586" s="211"/>
      <c r="AG586" s="211" t="s">
        <v>189</v>
      </c>
      <c r="AH586" s="211"/>
      <c r="AI586" s="211"/>
      <c r="AJ586" s="211"/>
      <c r="AK586" s="211"/>
      <c r="AL586" s="211"/>
      <c r="AM586" s="211"/>
      <c r="AN586" s="211"/>
      <c r="AO586" s="211"/>
      <c r="AP586" s="211"/>
      <c r="AQ586" s="211"/>
      <c r="AR586" s="211"/>
      <c r="AS586" s="211"/>
      <c r="AT586" s="211"/>
      <c r="AU586" s="211"/>
      <c r="AV586" s="211"/>
      <c r="AW586" s="211"/>
      <c r="AX586" s="211"/>
      <c r="AY586" s="211"/>
      <c r="AZ586" s="211"/>
      <c r="BA586" s="211"/>
      <c r="BB586" s="211"/>
      <c r="BC586" s="211"/>
      <c r="BD586" s="211"/>
      <c r="BE586" s="211"/>
      <c r="BF586" s="211"/>
      <c r="BG586" s="211"/>
      <c r="BH586" s="211"/>
    </row>
    <row r="587" spans="1:60" outlineLevel="2" x14ac:dyDescent="0.2">
      <c r="A587" s="218"/>
      <c r="B587" s="219"/>
      <c r="C587" s="243" t="s">
        <v>693</v>
      </c>
      <c r="D587" s="222"/>
      <c r="E587" s="223">
        <v>140.37299999999999</v>
      </c>
      <c r="F587" s="221"/>
      <c r="G587" s="221"/>
      <c r="H587" s="221"/>
      <c r="I587" s="221"/>
      <c r="J587" s="221"/>
      <c r="K587" s="221"/>
      <c r="L587" s="221"/>
      <c r="M587" s="221"/>
      <c r="N587" s="220"/>
      <c r="O587" s="220"/>
      <c r="P587" s="220"/>
      <c r="Q587" s="220"/>
      <c r="R587" s="221"/>
      <c r="S587" s="221"/>
      <c r="T587" s="221"/>
      <c r="U587" s="221"/>
      <c r="V587" s="221"/>
      <c r="W587" s="221"/>
      <c r="X587" s="221"/>
      <c r="Y587" s="221"/>
      <c r="Z587" s="211"/>
      <c r="AA587" s="211"/>
      <c r="AB587" s="211"/>
      <c r="AC587" s="211"/>
      <c r="AD587" s="211"/>
      <c r="AE587" s="211"/>
      <c r="AF587" s="211"/>
      <c r="AG587" s="211" t="s">
        <v>147</v>
      </c>
      <c r="AH587" s="211">
        <v>7</v>
      </c>
      <c r="AI587" s="211"/>
      <c r="AJ587" s="211"/>
      <c r="AK587" s="211"/>
      <c r="AL587" s="211"/>
      <c r="AM587" s="211"/>
      <c r="AN587" s="211"/>
      <c r="AO587" s="211"/>
      <c r="AP587" s="211"/>
      <c r="AQ587" s="211"/>
      <c r="AR587" s="211"/>
      <c r="AS587" s="211"/>
      <c r="AT587" s="211"/>
      <c r="AU587" s="211"/>
      <c r="AV587" s="211"/>
      <c r="AW587" s="211"/>
      <c r="AX587" s="211"/>
      <c r="AY587" s="211"/>
      <c r="AZ587" s="211"/>
      <c r="BA587" s="211"/>
      <c r="BB587" s="211"/>
      <c r="BC587" s="211"/>
      <c r="BD587" s="211"/>
      <c r="BE587" s="211"/>
      <c r="BF587" s="211"/>
      <c r="BG587" s="211"/>
      <c r="BH587" s="211"/>
    </row>
    <row r="588" spans="1:60" outlineLevel="3" x14ac:dyDescent="0.2">
      <c r="A588" s="218"/>
      <c r="B588" s="219"/>
      <c r="C588" s="243" t="s">
        <v>694</v>
      </c>
      <c r="D588" s="222"/>
      <c r="E588" s="223">
        <v>0.33750000000000002</v>
      </c>
      <c r="F588" s="221"/>
      <c r="G588" s="221"/>
      <c r="H588" s="221"/>
      <c r="I588" s="221"/>
      <c r="J588" s="221"/>
      <c r="K588" s="221"/>
      <c r="L588" s="221"/>
      <c r="M588" s="221"/>
      <c r="N588" s="220"/>
      <c r="O588" s="220"/>
      <c r="P588" s="220"/>
      <c r="Q588" s="220"/>
      <c r="R588" s="221"/>
      <c r="S588" s="221"/>
      <c r="T588" s="221"/>
      <c r="U588" s="221"/>
      <c r="V588" s="221"/>
      <c r="W588" s="221"/>
      <c r="X588" s="221"/>
      <c r="Y588" s="221"/>
      <c r="Z588" s="211"/>
      <c r="AA588" s="211"/>
      <c r="AB588" s="211"/>
      <c r="AC588" s="211"/>
      <c r="AD588" s="211"/>
      <c r="AE588" s="211"/>
      <c r="AF588" s="211"/>
      <c r="AG588" s="211" t="s">
        <v>147</v>
      </c>
      <c r="AH588" s="211">
        <v>7</v>
      </c>
      <c r="AI588" s="211"/>
      <c r="AJ588" s="211"/>
      <c r="AK588" s="211"/>
      <c r="AL588" s="211"/>
      <c r="AM588" s="211"/>
      <c r="AN588" s="211"/>
      <c r="AO588" s="211"/>
      <c r="AP588" s="211"/>
      <c r="AQ588" s="211"/>
      <c r="AR588" s="211"/>
      <c r="AS588" s="211"/>
      <c r="AT588" s="211"/>
      <c r="AU588" s="211"/>
      <c r="AV588" s="211"/>
      <c r="AW588" s="211"/>
      <c r="AX588" s="211"/>
      <c r="AY588" s="211"/>
      <c r="AZ588" s="211"/>
      <c r="BA588" s="211"/>
      <c r="BB588" s="211"/>
      <c r="BC588" s="211"/>
      <c r="BD588" s="211"/>
      <c r="BE588" s="211"/>
      <c r="BF588" s="211"/>
      <c r="BG588" s="211"/>
      <c r="BH588" s="211"/>
    </row>
    <row r="589" spans="1:60" outlineLevel="3" x14ac:dyDescent="0.2">
      <c r="A589" s="218"/>
      <c r="B589" s="219"/>
      <c r="C589" s="243" t="s">
        <v>695</v>
      </c>
      <c r="D589" s="222"/>
      <c r="E589" s="223">
        <v>41.938200000000002</v>
      </c>
      <c r="F589" s="221"/>
      <c r="G589" s="221"/>
      <c r="H589" s="221"/>
      <c r="I589" s="221"/>
      <c r="J589" s="221"/>
      <c r="K589" s="221"/>
      <c r="L589" s="221"/>
      <c r="M589" s="221"/>
      <c r="N589" s="220"/>
      <c r="O589" s="220"/>
      <c r="P589" s="220"/>
      <c r="Q589" s="220"/>
      <c r="R589" s="221"/>
      <c r="S589" s="221"/>
      <c r="T589" s="221"/>
      <c r="U589" s="221"/>
      <c r="V589" s="221"/>
      <c r="W589" s="221"/>
      <c r="X589" s="221"/>
      <c r="Y589" s="221"/>
      <c r="Z589" s="211"/>
      <c r="AA589" s="211"/>
      <c r="AB589" s="211"/>
      <c r="AC589" s="211"/>
      <c r="AD589" s="211"/>
      <c r="AE589" s="211"/>
      <c r="AF589" s="211"/>
      <c r="AG589" s="211" t="s">
        <v>147</v>
      </c>
      <c r="AH589" s="211">
        <v>0</v>
      </c>
      <c r="AI589" s="211"/>
      <c r="AJ589" s="211"/>
      <c r="AK589" s="211"/>
      <c r="AL589" s="211"/>
      <c r="AM589" s="211"/>
      <c r="AN589" s="211"/>
      <c r="AO589" s="211"/>
      <c r="AP589" s="211"/>
      <c r="AQ589" s="211"/>
      <c r="AR589" s="211"/>
      <c r="AS589" s="211"/>
      <c r="AT589" s="211"/>
      <c r="AU589" s="211"/>
      <c r="AV589" s="211"/>
      <c r="AW589" s="211"/>
      <c r="AX589" s="211"/>
      <c r="AY589" s="211"/>
      <c r="AZ589" s="211"/>
      <c r="BA589" s="211"/>
      <c r="BB589" s="211"/>
      <c r="BC589" s="211"/>
      <c r="BD589" s="211"/>
      <c r="BE589" s="211"/>
      <c r="BF589" s="211"/>
      <c r="BG589" s="211"/>
      <c r="BH589" s="211"/>
    </row>
    <row r="590" spans="1:60" outlineLevel="3" x14ac:dyDescent="0.2">
      <c r="A590" s="218"/>
      <c r="B590" s="219"/>
      <c r="C590" s="243" t="s">
        <v>696</v>
      </c>
      <c r="D590" s="222"/>
      <c r="E590" s="223">
        <v>0.1104</v>
      </c>
      <c r="F590" s="221"/>
      <c r="G590" s="221"/>
      <c r="H590" s="221"/>
      <c r="I590" s="221"/>
      <c r="J590" s="221"/>
      <c r="K590" s="221"/>
      <c r="L590" s="221"/>
      <c r="M590" s="221"/>
      <c r="N590" s="220"/>
      <c r="O590" s="220"/>
      <c r="P590" s="220"/>
      <c r="Q590" s="220"/>
      <c r="R590" s="221"/>
      <c r="S590" s="221"/>
      <c r="T590" s="221"/>
      <c r="U590" s="221"/>
      <c r="V590" s="221"/>
      <c r="W590" s="221"/>
      <c r="X590" s="221"/>
      <c r="Y590" s="221"/>
      <c r="Z590" s="211"/>
      <c r="AA590" s="211"/>
      <c r="AB590" s="211"/>
      <c r="AC590" s="211"/>
      <c r="AD590" s="211"/>
      <c r="AE590" s="211"/>
      <c r="AF590" s="211"/>
      <c r="AG590" s="211" t="s">
        <v>147</v>
      </c>
      <c r="AH590" s="211">
        <v>0</v>
      </c>
      <c r="AI590" s="211"/>
      <c r="AJ590" s="211"/>
      <c r="AK590" s="211"/>
      <c r="AL590" s="211"/>
      <c r="AM590" s="211"/>
      <c r="AN590" s="211"/>
      <c r="AO590" s="211"/>
      <c r="AP590" s="211"/>
      <c r="AQ590" s="211"/>
      <c r="AR590" s="211"/>
      <c r="AS590" s="211"/>
      <c r="AT590" s="211"/>
      <c r="AU590" s="211"/>
      <c r="AV590" s="211"/>
      <c r="AW590" s="211"/>
      <c r="AX590" s="211"/>
      <c r="AY590" s="211"/>
      <c r="AZ590" s="211"/>
      <c r="BA590" s="211"/>
      <c r="BB590" s="211"/>
      <c r="BC590" s="211"/>
      <c r="BD590" s="211"/>
      <c r="BE590" s="211"/>
      <c r="BF590" s="211"/>
      <c r="BG590" s="211"/>
      <c r="BH590" s="211"/>
    </row>
    <row r="591" spans="1:60" outlineLevel="3" x14ac:dyDescent="0.2">
      <c r="A591" s="218"/>
      <c r="B591" s="219"/>
      <c r="C591" s="243" t="s">
        <v>697</v>
      </c>
      <c r="D591" s="222"/>
      <c r="E591" s="223">
        <v>0.1656</v>
      </c>
      <c r="F591" s="221"/>
      <c r="G591" s="221"/>
      <c r="H591" s="221"/>
      <c r="I591" s="221"/>
      <c r="J591" s="221"/>
      <c r="K591" s="221"/>
      <c r="L591" s="221"/>
      <c r="M591" s="221"/>
      <c r="N591" s="220"/>
      <c r="O591" s="220"/>
      <c r="P591" s="220"/>
      <c r="Q591" s="220"/>
      <c r="R591" s="221"/>
      <c r="S591" s="221"/>
      <c r="T591" s="221"/>
      <c r="U591" s="221"/>
      <c r="V591" s="221"/>
      <c r="W591" s="221"/>
      <c r="X591" s="221"/>
      <c r="Y591" s="221"/>
      <c r="Z591" s="211"/>
      <c r="AA591" s="211"/>
      <c r="AB591" s="211"/>
      <c r="AC591" s="211"/>
      <c r="AD591" s="211"/>
      <c r="AE591" s="211"/>
      <c r="AF591" s="211"/>
      <c r="AG591" s="211" t="s">
        <v>147</v>
      </c>
      <c r="AH591" s="211">
        <v>0</v>
      </c>
      <c r="AI591" s="211"/>
      <c r="AJ591" s="211"/>
      <c r="AK591" s="211"/>
      <c r="AL591" s="211"/>
      <c r="AM591" s="211"/>
      <c r="AN591" s="211"/>
      <c r="AO591" s="211"/>
      <c r="AP591" s="211"/>
      <c r="AQ591" s="211"/>
      <c r="AR591" s="211"/>
      <c r="AS591" s="211"/>
      <c r="AT591" s="211"/>
      <c r="AU591" s="211"/>
      <c r="AV591" s="211"/>
      <c r="AW591" s="211"/>
      <c r="AX591" s="211"/>
      <c r="AY591" s="211"/>
      <c r="AZ591" s="211"/>
      <c r="BA591" s="211"/>
      <c r="BB591" s="211"/>
      <c r="BC591" s="211"/>
      <c r="BD591" s="211"/>
      <c r="BE591" s="211"/>
      <c r="BF591" s="211"/>
      <c r="BG591" s="211"/>
      <c r="BH591" s="211"/>
    </row>
    <row r="592" spans="1:60" outlineLevel="3" x14ac:dyDescent="0.2">
      <c r="A592" s="218"/>
      <c r="B592" s="219"/>
      <c r="C592" s="243" t="s">
        <v>698</v>
      </c>
      <c r="D592" s="222"/>
      <c r="E592" s="223">
        <v>23.197500000000002</v>
      </c>
      <c r="F592" s="221"/>
      <c r="G592" s="221"/>
      <c r="H592" s="221"/>
      <c r="I592" s="221"/>
      <c r="J592" s="221"/>
      <c r="K592" s="221"/>
      <c r="L592" s="221"/>
      <c r="M592" s="221"/>
      <c r="N592" s="220"/>
      <c r="O592" s="220"/>
      <c r="P592" s="220"/>
      <c r="Q592" s="220"/>
      <c r="R592" s="221"/>
      <c r="S592" s="221"/>
      <c r="T592" s="221"/>
      <c r="U592" s="221"/>
      <c r="V592" s="221"/>
      <c r="W592" s="221"/>
      <c r="X592" s="221"/>
      <c r="Y592" s="221"/>
      <c r="Z592" s="211"/>
      <c r="AA592" s="211"/>
      <c r="AB592" s="211"/>
      <c r="AC592" s="211"/>
      <c r="AD592" s="211"/>
      <c r="AE592" s="211"/>
      <c r="AF592" s="211"/>
      <c r="AG592" s="211" t="s">
        <v>147</v>
      </c>
      <c r="AH592" s="211">
        <v>0</v>
      </c>
      <c r="AI592" s="211"/>
      <c r="AJ592" s="211"/>
      <c r="AK592" s="211"/>
      <c r="AL592" s="211"/>
      <c r="AM592" s="211"/>
      <c r="AN592" s="211"/>
      <c r="AO592" s="211"/>
      <c r="AP592" s="211"/>
      <c r="AQ592" s="211"/>
      <c r="AR592" s="211"/>
      <c r="AS592" s="211"/>
      <c r="AT592" s="211"/>
      <c r="AU592" s="211"/>
      <c r="AV592" s="211"/>
      <c r="AW592" s="211"/>
      <c r="AX592" s="211"/>
      <c r="AY592" s="211"/>
      <c r="AZ592" s="211"/>
      <c r="BA592" s="211"/>
      <c r="BB592" s="211"/>
      <c r="BC592" s="211"/>
      <c r="BD592" s="211"/>
      <c r="BE592" s="211"/>
      <c r="BF592" s="211"/>
      <c r="BG592" s="211"/>
      <c r="BH592" s="211"/>
    </row>
    <row r="593" spans="1:60" outlineLevel="3" x14ac:dyDescent="0.2">
      <c r="A593" s="218"/>
      <c r="B593" s="219"/>
      <c r="C593" s="243" t="s">
        <v>699</v>
      </c>
      <c r="D593" s="222"/>
      <c r="E593" s="223">
        <v>0.1575</v>
      </c>
      <c r="F593" s="221"/>
      <c r="G593" s="221"/>
      <c r="H593" s="221"/>
      <c r="I593" s="221"/>
      <c r="J593" s="221"/>
      <c r="K593" s="221"/>
      <c r="L593" s="221"/>
      <c r="M593" s="221"/>
      <c r="N593" s="220"/>
      <c r="O593" s="220"/>
      <c r="P593" s="220"/>
      <c r="Q593" s="220"/>
      <c r="R593" s="221"/>
      <c r="S593" s="221"/>
      <c r="T593" s="221"/>
      <c r="U593" s="221"/>
      <c r="V593" s="221"/>
      <c r="W593" s="221"/>
      <c r="X593" s="221"/>
      <c r="Y593" s="221"/>
      <c r="Z593" s="211"/>
      <c r="AA593" s="211"/>
      <c r="AB593" s="211"/>
      <c r="AC593" s="211"/>
      <c r="AD593" s="211"/>
      <c r="AE593" s="211"/>
      <c r="AF593" s="211"/>
      <c r="AG593" s="211" t="s">
        <v>147</v>
      </c>
      <c r="AH593" s="211">
        <v>0</v>
      </c>
      <c r="AI593" s="211"/>
      <c r="AJ593" s="211"/>
      <c r="AK593" s="211"/>
      <c r="AL593" s="211"/>
      <c r="AM593" s="211"/>
      <c r="AN593" s="211"/>
      <c r="AO593" s="211"/>
      <c r="AP593" s="211"/>
      <c r="AQ593" s="211"/>
      <c r="AR593" s="211"/>
      <c r="AS593" s="211"/>
      <c r="AT593" s="211"/>
      <c r="AU593" s="211"/>
      <c r="AV593" s="211"/>
      <c r="AW593" s="211"/>
      <c r="AX593" s="211"/>
      <c r="AY593" s="211"/>
      <c r="AZ593" s="211"/>
      <c r="BA593" s="211"/>
      <c r="BB593" s="211"/>
      <c r="BC593" s="211"/>
      <c r="BD593" s="211"/>
      <c r="BE593" s="211"/>
      <c r="BF593" s="211"/>
      <c r="BG593" s="211"/>
      <c r="BH593" s="211"/>
    </row>
    <row r="594" spans="1:60" outlineLevel="3" x14ac:dyDescent="0.2">
      <c r="A594" s="218"/>
      <c r="B594" s="219"/>
      <c r="C594" s="243" t="s">
        <v>700</v>
      </c>
      <c r="D594" s="222"/>
      <c r="E594" s="223">
        <v>0.45</v>
      </c>
      <c r="F594" s="221"/>
      <c r="G594" s="221"/>
      <c r="H594" s="221"/>
      <c r="I594" s="221"/>
      <c r="J594" s="221"/>
      <c r="K594" s="221"/>
      <c r="L594" s="221"/>
      <c r="M594" s="221"/>
      <c r="N594" s="220"/>
      <c r="O594" s="220"/>
      <c r="P594" s="220"/>
      <c r="Q594" s="220"/>
      <c r="R594" s="221"/>
      <c r="S594" s="221"/>
      <c r="T594" s="221"/>
      <c r="U594" s="221"/>
      <c r="V594" s="221"/>
      <c r="W594" s="221"/>
      <c r="X594" s="221"/>
      <c r="Y594" s="221"/>
      <c r="Z594" s="211"/>
      <c r="AA594" s="211"/>
      <c r="AB594" s="211"/>
      <c r="AC594" s="211"/>
      <c r="AD594" s="211"/>
      <c r="AE594" s="211"/>
      <c r="AF594" s="211"/>
      <c r="AG594" s="211" t="s">
        <v>147</v>
      </c>
      <c r="AH594" s="211">
        <v>0</v>
      </c>
      <c r="AI594" s="211"/>
      <c r="AJ594" s="211"/>
      <c r="AK594" s="211"/>
      <c r="AL594" s="211"/>
      <c r="AM594" s="211"/>
      <c r="AN594" s="211"/>
      <c r="AO594" s="211"/>
      <c r="AP594" s="211"/>
      <c r="AQ594" s="211"/>
      <c r="AR594" s="211"/>
      <c r="AS594" s="211"/>
      <c r="AT594" s="211"/>
      <c r="AU594" s="211"/>
      <c r="AV594" s="211"/>
      <c r="AW594" s="211"/>
      <c r="AX594" s="211"/>
      <c r="AY594" s="211"/>
      <c r="AZ594" s="211"/>
      <c r="BA594" s="211"/>
      <c r="BB594" s="211"/>
      <c r="BC594" s="211"/>
      <c r="BD594" s="211"/>
      <c r="BE594" s="211"/>
      <c r="BF594" s="211"/>
      <c r="BG594" s="211"/>
      <c r="BH594" s="211"/>
    </row>
    <row r="595" spans="1:60" outlineLevel="3" x14ac:dyDescent="0.2">
      <c r="A595" s="218"/>
      <c r="B595" s="219"/>
      <c r="C595" s="243" t="s">
        <v>701</v>
      </c>
      <c r="D595" s="222"/>
      <c r="E595" s="223">
        <v>0.13950000000000001</v>
      </c>
      <c r="F595" s="221"/>
      <c r="G595" s="221"/>
      <c r="H595" s="221"/>
      <c r="I595" s="221"/>
      <c r="J595" s="221"/>
      <c r="K595" s="221"/>
      <c r="L595" s="221"/>
      <c r="M595" s="221"/>
      <c r="N595" s="220"/>
      <c r="O595" s="220"/>
      <c r="P595" s="220"/>
      <c r="Q595" s="220"/>
      <c r="R595" s="221"/>
      <c r="S595" s="221"/>
      <c r="T595" s="221"/>
      <c r="U595" s="221"/>
      <c r="V595" s="221"/>
      <c r="W595" s="221"/>
      <c r="X595" s="221"/>
      <c r="Y595" s="221"/>
      <c r="Z595" s="211"/>
      <c r="AA595" s="211"/>
      <c r="AB595" s="211"/>
      <c r="AC595" s="211"/>
      <c r="AD595" s="211"/>
      <c r="AE595" s="211"/>
      <c r="AF595" s="211"/>
      <c r="AG595" s="211" t="s">
        <v>147</v>
      </c>
      <c r="AH595" s="211">
        <v>0</v>
      </c>
      <c r="AI595" s="211"/>
      <c r="AJ595" s="211"/>
      <c r="AK595" s="211"/>
      <c r="AL595" s="211"/>
      <c r="AM595" s="211"/>
      <c r="AN595" s="211"/>
      <c r="AO595" s="211"/>
      <c r="AP595" s="211"/>
      <c r="AQ595" s="211"/>
      <c r="AR595" s="211"/>
      <c r="AS595" s="211"/>
      <c r="AT595" s="211"/>
      <c r="AU595" s="211"/>
      <c r="AV595" s="211"/>
      <c r="AW595" s="211"/>
      <c r="AX595" s="211"/>
      <c r="AY595" s="211"/>
      <c r="AZ595" s="211"/>
      <c r="BA595" s="211"/>
      <c r="BB595" s="211"/>
      <c r="BC595" s="211"/>
      <c r="BD595" s="211"/>
      <c r="BE595" s="211"/>
      <c r="BF595" s="211"/>
      <c r="BG595" s="211"/>
      <c r="BH595" s="211"/>
    </row>
    <row r="596" spans="1:60" outlineLevel="3" x14ac:dyDescent="0.2">
      <c r="A596" s="218"/>
      <c r="B596" s="219"/>
      <c r="C596" s="243" t="s">
        <v>702</v>
      </c>
      <c r="D596" s="222"/>
      <c r="E596" s="223">
        <v>5.4675000000000002</v>
      </c>
      <c r="F596" s="221"/>
      <c r="G596" s="221"/>
      <c r="H596" s="221"/>
      <c r="I596" s="221"/>
      <c r="J596" s="221"/>
      <c r="K596" s="221"/>
      <c r="L596" s="221"/>
      <c r="M596" s="221"/>
      <c r="N596" s="220"/>
      <c r="O596" s="220"/>
      <c r="P596" s="220"/>
      <c r="Q596" s="220"/>
      <c r="R596" s="221"/>
      <c r="S596" s="221"/>
      <c r="T596" s="221"/>
      <c r="U596" s="221"/>
      <c r="V596" s="221"/>
      <c r="W596" s="221"/>
      <c r="X596" s="221"/>
      <c r="Y596" s="221"/>
      <c r="Z596" s="211"/>
      <c r="AA596" s="211"/>
      <c r="AB596" s="211"/>
      <c r="AC596" s="211"/>
      <c r="AD596" s="211"/>
      <c r="AE596" s="211"/>
      <c r="AF596" s="211"/>
      <c r="AG596" s="211" t="s">
        <v>147</v>
      </c>
      <c r="AH596" s="211">
        <v>0</v>
      </c>
      <c r="AI596" s="211"/>
      <c r="AJ596" s="211"/>
      <c r="AK596" s="211"/>
      <c r="AL596" s="211"/>
      <c r="AM596" s="211"/>
      <c r="AN596" s="211"/>
      <c r="AO596" s="211"/>
      <c r="AP596" s="211"/>
      <c r="AQ596" s="211"/>
      <c r="AR596" s="211"/>
      <c r="AS596" s="211"/>
      <c r="AT596" s="211"/>
      <c r="AU596" s="211"/>
      <c r="AV596" s="211"/>
      <c r="AW596" s="211"/>
      <c r="AX596" s="211"/>
      <c r="AY596" s="211"/>
      <c r="AZ596" s="211"/>
      <c r="BA596" s="211"/>
      <c r="BB596" s="211"/>
      <c r="BC596" s="211"/>
      <c r="BD596" s="211"/>
      <c r="BE596" s="211"/>
      <c r="BF596" s="211"/>
      <c r="BG596" s="211"/>
      <c r="BH596" s="211"/>
    </row>
    <row r="597" spans="1:60" outlineLevel="2" x14ac:dyDescent="0.2">
      <c r="A597" s="218"/>
      <c r="B597" s="219"/>
      <c r="C597" s="244"/>
      <c r="D597" s="239"/>
      <c r="E597" s="239"/>
      <c r="F597" s="239"/>
      <c r="G597" s="239"/>
      <c r="H597" s="221"/>
      <c r="I597" s="221"/>
      <c r="J597" s="221"/>
      <c r="K597" s="221"/>
      <c r="L597" s="221"/>
      <c r="M597" s="221"/>
      <c r="N597" s="220"/>
      <c r="O597" s="220"/>
      <c r="P597" s="220"/>
      <c r="Q597" s="220"/>
      <c r="R597" s="221"/>
      <c r="S597" s="221"/>
      <c r="T597" s="221"/>
      <c r="U597" s="221"/>
      <c r="V597" s="221"/>
      <c r="W597" s="221"/>
      <c r="X597" s="221"/>
      <c r="Y597" s="221"/>
      <c r="Z597" s="211"/>
      <c r="AA597" s="211"/>
      <c r="AB597" s="211"/>
      <c r="AC597" s="211"/>
      <c r="AD597" s="211"/>
      <c r="AE597" s="211"/>
      <c r="AF597" s="211"/>
      <c r="AG597" s="211" t="s">
        <v>150</v>
      </c>
      <c r="AH597" s="211"/>
      <c r="AI597" s="211"/>
      <c r="AJ597" s="211"/>
      <c r="AK597" s="211"/>
      <c r="AL597" s="211"/>
      <c r="AM597" s="211"/>
      <c r="AN597" s="211"/>
      <c r="AO597" s="211"/>
      <c r="AP597" s="211"/>
      <c r="AQ597" s="211"/>
      <c r="AR597" s="211"/>
      <c r="AS597" s="211"/>
      <c r="AT597" s="211"/>
      <c r="AU597" s="211"/>
      <c r="AV597" s="211"/>
      <c r="AW597" s="211"/>
      <c r="AX597" s="211"/>
      <c r="AY597" s="211"/>
      <c r="AZ597" s="211"/>
      <c r="BA597" s="211"/>
      <c r="BB597" s="211"/>
      <c r="BC597" s="211"/>
      <c r="BD597" s="211"/>
      <c r="BE597" s="211"/>
      <c r="BF597" s="211"/>
      <c r="BG597" s="211"/>
      <c r="BH597" s="211"/>
    </row>
    <row r="598" spans="1:60" outlineLevel="1" x14ac:dyDescent="0.2">
      <c r="A598" s="232">
        <v>132</v>
      </c>
      <c r="B598" s="233" t="s">
        <v>703</v>
      </c>
      <c r="C598" s="242" t="s">
        <v>704</v>
      </c>
      <c r="D598" s="234" t="s">
        <v>353</v>
      </c>
      <c r="E598" s="235">
        <v>207.17400000000001</v>
      </c>
      <c r="F598" s="236"/>
      <c r="G598" s="237">
        <f>ROUND(E598*F598,2)</f>
        <v>0</v>
      </c>
      <c r="H598" s="236"/>
      <c r="I598" s="237">
        <f>ROUND(E598*H598,2)</f>
        <v>0</v>
      </c>
      <c r="J598" s="236"/>
      <c r="K598" s="237">
        <f>ROUND(E598*J598,2)</f>
        <v>0</v>
      </c>
      <c r="L598" s="237">
        <v>21</v>
      </c>
      <c r="M598" s="237">
        <f>G598*(1+L598/100)</f>
        <v>0</v>
      </c>
      <c r="N598" s="235">
        <v>0</v>
      </c>
      <c r="O598" s="235">
        <f>ROUND(E598*N598,2)</f>
        <v>0</v>
      </c>
      <c r="P598" s="235">
        <v>0</v>
      </c>
      <c r="Q598" s="235">
        <f>ROUND(E598*P598,2)</f>
        <v>0</v>
      </c>
      <c r="R598" s="237" t="s">
        <v>187</v>
      </c>
      <c r="S598" s="237" t="s">
        <v>141</v>
      </c>
      <c r="T598" s="238" t="s">
        <v>141</v>
      </c>
      <c r="U598" s="221">
        <v>0.1</v>
      </c>
      <c r="V598" s="221">
        <f>ROUND(E598*U598,2)</f>
        <v>20.72</v>
      </c>
      <c r="W598" s="221"/>
      <c r="X598" s="221" t="s">
        <v>188</v>
      </c>
      <c r="Y598" s="221" t="s">
        <v>144</v>
      </c>
      <c r="Z598" s="211"/>
      <c r="AA598" s="211"/>
      <c r="AB598" s="211"/>
      <c r="AC598" s="211"/>
      <c r="AD598" s="211"/>
      <c r="AE598" s="211"/>
      <c r="AF598" s="211"/>
      <c r="AG598" s="211" t="s">
        <v>189</v>
      </c>
      <c r="AH598" s="211"/>
      <c r="AI598" s="211"/>
      <c r="AJ598" s="211"/>
      <c r="AK598" s="211"/>
      <c r="AL598" s="211"/>
      <c r="AM598" s="211"/>
      <c r="AN598" s="211"/>
      <c r="AO598" s="211"/>
      <c r="AP598" s="211"/>
      <c r="AQ598" s="211"/>
      <c r="AR598" s="211"/>
      <c r="AS598" s="211"/>
      <c r="AT598" s="211"/>
      <c r="AU598" s="211"/>
      <c r="AV598" s="211"/>
      <c r="AW598" s="211"/>
      <c r="AX598" s="211"/>
      <c r="AY598" s="211"/>
      <c r="AZ598" s="211"/>
      <c r="BA598" s="211"/>
      <c r="BB598" s="211"/>
      <c r="BC598" s="211"/>
      <c r="BD598" s="211"/>
      <c r="BE598" s="211"/>
      <c r="BF598" s="211"/>
      <c r="BG598" s="211"/>
      <c r="BH598" s="211"/>
    </row>
    <row r="599" spans="1:60" outlineLevel="2" x14ac:dyDescent="0.2">
      <c r="A599" s="218"/>
      <c r="B599" s="219"/>
      <c r="C599" s="251" t="s">
        <v>705</v>
      </c>
      <c r="D599" s="249"/>
      <c r="E599" s="249"/>
      <c r="F599" s="249"/>
      <c r="G599" s="249"/>
      <c r="H599" s="221"/>
      <c r="I599" s="221"/>
      <c r="J599" s="221"/>
      <c r="K599" s="221"/>
      <c r="L599" s="221"/>
      <c r="M599" s="221"/>
      <c r="N599" s="220"/>
      <c r="O599" s="220"/>
      <c r="P599" s="220"/>
      <c r="Q599" s="220"/>
      <c r="R599" s="221"/>
      <c r="S599" s="221"/>
      <c r="T599" s="221"/>
      <c r="U599" s="221"/>
      <c r="V599" s="221"/>
      <c r="W599" s="221"/>
      <c r="X599" s="221"/>
      <c r="Y599" s="221"/>
      <c r="Z599" s="211"/>
      <c r="AA599" s="211"/>
      <c r="AB599" s="211"/>
      <c r="AC599" s="211"/>
      <c r="AD599" s="211"/>
      <c r="AE599" s="211"/>
      <c r="AF599" s="211"/>
      <c r="AG599" s="211" t="s">
        <v>191</v>
      </c>
      <c r="AH599" s="211"/>
      <c r="AI599" s="211"/>
      <c r="AJ599" s="211"/>
      <c r="AK599" s="211"/>
      <c r="AL599" s="211"/>
      <c r="AM599" s="211"/>
      <c r="AN599" s="211"/>
      <c r="AO599" s="211"/>
      <c r="AP599" s="211"/>
      <c r="AQ599" s="211"/>
      <c r="AR599" s="211"/>
      <c r="AS599" s="211"/>
      <c r="AT599" s="211"/>
      <c r="AU599" s="211"/>
      <c r="AV599" s="211"/>
      <c r="AW599" s="211"/>
      <c r="AX599" s="211"/>
      <c r="AY599" s="211"/>
      <c r="AZ599" s="211"/>
      <c r="BA599" s="211"/>
      <c r="BB599" s="211"/>
      <c r="BC599" s="211"/>
      <c r="BD599" s="211"/>
      <c r="BE599" s="211"/>
      <c r="BF599" s="211"/>
      <c r="BG599" s="211"/>
      <c r="BH599" s="211"/>
    </row>
    <row r="600" spans="1:60" outlineLevel="2" x14ac:dyDescent="0.2">
      <c r="A600" s="218"/>
      <c r="B600" s="219"/>
      <c r="C600" s="243" t="s">
        <v>706</v>
      </c>
      <c r="D600" s="222"/>
      <c r="E600" s="223">
        <v>32.119999999999997</v>
      </c>
      <c r="F600" s="221"/>
      <c r="G600" s="221"/>
      <c r="H600" s="221"/>
      <c r="I600" s="221"/>
      <c r="J600" s="221"/>
      <c r="K600" s="221"/>
      <c r="L600" s="221"/>
      <c r="M600" s="221"/>
      <c r="N600" s="220"/>
      <c r="O600" s="220"/>
      <c r="P600" s="220"/>
      <c r="Q600" s="220"/>
      <c r="R600" s="221"/>
      <c r="S600" s="221"/>
      <c r="T600" s="221"/>
      <c r="U600" s="221"/>
      <c r="V600" s="221"/>
      <c r="W600" s="221"/>
      <c r="X600" s="221"/>
      <c r="Y600" s="221"/>
      <c r="Z600" s="211"/>
      <c r="AA600" s="211"/>
      <c r="AB600" s="211"/>
      <c r="AC600" s="211"/>
      <c r="AD600" s="211"/>
      <c r="AE600" s="211"/>
      <c r="AF600" s="211"/>
      <c r="AG600" s="211" t="s">
        <v>147</v>
      </c>
      <c r="AH600" s="211">
        <v>5</v>
      </c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1"/>
      <c r="AT600" s="211"/>
      <c r="AU600" s="211"/>
      <c r="AV600" s="211"/>
      <c r="AW600" s="211"/>
      <c r="AX600" s="211"/>
      <c r="AY600" s="211"/>
      <c r="AZ600" s="211"/>
      <c r="BA600" s="211"/>
      <c r="BB600" s="211"/>
      <c r="BC600" s="211"/>
      <c r="BD600" s="211"/>
      <c r="BE600" s="211"/>
      <c r="BF600" s="211"/>
      <c r="BG600" s="211"/>
      <c r="BH600" s="211"/>
    </row>
    <row r="601" spans="1:60" outlineLevel="3" x14ac:dyDescent="0.2">
      <c r="A601" s="218"/>
      <c r="B601" s="219"/>
      <c r="C601" s="243" t="s">
        <v>707</v>
      </c>
      <c r="D601" s="222"/>
      <c r="E601" s="223">
        <v>77.483999999999995</v>
      </c>
      <c r="F601" s="221"/>
      <c r="G601" s="221"/>
      <c r="H601" s="221"/>
      <c r="I601" s="221"/>
      <c r="J601" s="221"/>
      <c r="K601" s="221"/>
      <c r="L601" s="221"/>
      <c r="M601" s="221"/>
      <c r="N601" s="220"/>
      <c r="O601" s="220"/>
      <c r="P601" s="220"/>
      <c r="Q601" s="220"/>
      <c r="R601" s="221"/>
      <c r="S601" s="221"/>
      <c r="T601" s="221"/>
      <c r="U601" s="221"/>
      <c r="V601" s="221"/>
      <c r="W601" s="221"/>
      <c r="X601" s="221"/>
      <c r="Y601" s="221"/>
      <c r="Z601" s="211"/>
      <c r="AA601" s="211"/>
      <c r="AB601" s="211"/>
      <c r="AC601" s="211"/>
      <c r="AD601" s="211"/>
      <c r="AE601" s="211"/>
      <c r="AF601" s="211"/>
      <c r="AG601" s="211" t="s">
        <v>147</v>
      </c>
      <c r="AH601" s="211">
        <v>5</v>
      </c>
      <c r="AI601" s="211"/>
      <c r="AJ601" s="211"/>
      <c r="AK601" s="211"/>
      <c r="AL601" s="211"/>
      <c r="AM601" s="211"/>
      <c r="AN601" s="211"/>
      <c r="AO601" s="211"/>
      <c r="AP601" s="211"/>
      <c r="AQ601" s="211"/>
      <c r="AR601" s="211"/>
      <c r="AS601" s="211"/>
      <c r="AT601" s="211"/>
      <c r="AU601" s="211"/>
      <c r="AV601" s="211"/>
      <c r="AW601" s="211"/>
      <c r="AX601" s="211"/>
      <c r="AY601" s="211"/>
      <c r="AZ601" s="211"/>
      <c r="BA601" s="211"/>
      <c r="BB601" s="211"/>
      <c r="BC601" s="211"/>
      <c r="BD601" s="211"/>
      <c r="BE601" s="211"/>
      <c r="BF601" s="211"/>
      <c r="BG601" s="211"/>
      <c r="BH601" s="211"/>
    </row>
    <row r="602" spans="1:60" outlineLevel="3" x14ac:dyDescent="0.2">
      <c r="A602" s="218"/>
      <c r="B602" s="219"/>
      <c r="C602" s="243" t="s">
        <v>708</v>
      </c>
      <c r="D602" s="222"/>
      <c r="E602" s="223">
        <v>97.57</v>
      </c>
      <c r="F602" s="221"/>
      <c r="G602" s="221"/>
      <c r="H602" s="221"/>
      <c r="I602" s="221"/>
      <c r="J602" s="221"/>
      <c r="K602" s="221"/>
      <c r="L602" s="221"/>
      <c r="M602" s="221"/>
      <c r="N602" s="220"/>
      <c r="O602" s="220"/>
      <c r="P602" s="220"/>
      <c r="Q602" s="220"/>
      <c r="R602" s="221"/>
      <c r="S602" s="221"/>
      <c r="T602" s="221"/>
      <c r="U602" s="221"/>
      <c r="V602" s="221"/>
      <c r="W602" s="221"/>
      <c r="X602" s="221"/>
      <c r="Y602" s="221"/>
      <c r="Z602" s="211"/>
      <c r="AA602" s="211"/>
      <c r="AB602" s="211"/>
      <c r="AC602" s="211"/>
      <c r="AD602" s="211"/>
      <c r="AE602" s="211"/>
      <c r="AF602" s="211"/>
      <c r="AG602" s="211" t="s">
        <v>147</v>
      </c>
      <c r="AH602" s="211">
        <v>5</v>
      </c>
      <c r="AI602" s="211"/>
      <c r="AJ602" s="211"/>
      <c r="AK602" s="211"/>
      <c r="AL602" s="211"/>
      <c r="AM602" s="211"/>
      <c r="AN602" s="211"/>
      <c r="AO602" s="211"/>
      <c r="AP602" s="211"/>
      <c r="AQ602" s="211"/>
      <c r="AR602" s="211"/>
      <c r="AS602" s="211"/>
      <c r="AT602" s="211"/>
      <c r="AU602" s="211"/>
      <c r="AV602" s="211"/>
      <c r="AW602" s="211"/>
      <c r="AX602" s="211"/>
      <c r="AY602" s="211"/>
      <c r="AZ602" s="211"/>
      <c r="BA602" s="211"/>
      <c r="BB602" s="211"/>
      <c r="BC602" s="211"/>
      <c r="BD602" s="211"/>
      <c r="BE602" s="211"/>
      <c r="BF602" s="211"/>
      <c r="BG602" s="211"/>
      <c r="BH602" s="211"/>
    </row>
    <row r="603" spans="1:60" outlineLevel="2" x14ac:dyDescent="0.2">
      <c r="A603" s="218"/>
      <c r="B603" s="219"/>
      <c r="C603" s="244"/>
      <c r="D603" s="239"/>
      <c r="E603" s="239"/>
      <c r="F603" s="239"/>
      <c r="G603" s="239"/>
      <c r="H603" s="221"/>
      <c r="I603" s="221"/>
      <c r="J603" s="221"/>
      <c r="K603" s="221"/>
      <c r="L603" s="221"/>
      <c r="M603" s="221"/>
      <c r="N603" s="220"/>
      <c r="O603" s="220"/>
      <c r="P603" s="220"/>
      <c r="Q603" s="220"/>
      <c r="R603" s="221"/>
      <c r="S603" s="221"/>
      <c r="T603" s="221"/>
      <c r="U603" s="221"/>
      <c r="V603" s="221"/>
      <c r="W603" s="221"/>
      <c r="X603" s="221"/>
      <c r="Y603" s="221"/>
      <c r="Z603" s="211"/>
      <c r="AA603" s="211"/>
      <c r="AB603" s="211"/>
      <c r="AC603" s="211"/>
      <c r="AD603" s="211"/>
      <c r="AE603" s="211"/>
      <c r="AF603" s="211"/>
      <c r="AG603" s="211" t="s">
        <v>150</v>
      </c>
      <c r="AH603" s="211"/>
      <c r="AI603" s="211"/>
      <c r="AJ603" s="211"/>
      <c r="AK603" s="211"/>
      <c r="AL603" s="211"/>
      <c r="AM603" s="211"/>
      <c r="AN603" s="211"/>
      <c r="AO603" s="211"/>
      <c r="AP603" s="211"/>
      <c r="AQ603" s="211"/>
      <c r="AR603" s="211"/>
      <c r="AS603" s="211"/>
      <c r="AT603" s="211"/>
      <c r="AU603" s="211"/>
      <c r="AV603" s="211"/>
      <c r="AW603" s="211"/>
      <c r="AX603" s="211"/>
      <c r="AY603" s="211"/>
      <c r="AZ603" s="211"/>
      <c r="BA603" s="211"/>
      <c r="BB603" s="211"/>
      <c r="BC603" s="211"/>
      <c r="BD603" s="211"/>
      <c r="BE603" s="211"/>
      <c r="BF603" s="211"/>
      <c r="BG603" s="211"/>
      <c r="BH603" s="211"/>
    </row>
    <row r="604" spans="1:60" outlineLevel="1" x14ac:dyDescent="0.2">
      <c r="A604" s="232">
        <v>133</v>
      </c>
      <c r="B604" s="233" t="s">
        <v>709</v>
      </c>
      <c r="C604" s="242" t="s">
        <v>710</v>
      </c>
      <c r="D604" s="234" t="s">
        <v>353</v>
      </c>
      <c r="E604" s="235">
        <v>306.4674</v>
      </c>
      <c r="F604" s="236"/>
      <c r="G604" s="237">
        <f>ROUND(E604*F604,2)</f>
        <v>0</v>
      </c>
      <c r="H604" s="236"/>
      <c r="I604" s="237">
        <f>ROUND(E604*H604,2)</f>
        <v>0</v>
      </c>
      <c r="J604" s="236"/>
      <c r="K604" s="237">
        <f>ROUND(E604*J604,2)</f>
        <v>0</v>
      </c>
      <c r="L604" s="237">
        <v>21</v>
      </c>
      <c r="M604" s="237">
        <f>G604*(1+L604/100)</f>
        <v>0</v>
      </c>
      <c r="N604" s="235">
        <v>0</v>
      </c>
      <c r="O604" s="235">
        <f>ROUND(E604*N604,2)</f>
        <v>0</v>
      </c>
      <c r="P604" s="235">
        <v>0</v>
      </c>
      <c r="Q604" s="235">
        <f>ROUND(E604*P604,2)</f>
        <v>0</v>
      </c>
      <c r="R604" s="237" t="s">
        <v>641</v>
      </c>
      <c r="S604" s="237" t="s">
        <v>141</v>
      </c>
      <c r="T604" s="238" t="s">
        <v>141</v>
      </c>
      <c r="U604" s="221">
        <v>0</v>
      </c>
      <c r="V604" s="221">
        <f>ROUND(E604*U604,2)</f>
        <v>0</v>
      </c>
      <c r="W604" s="221"/>
      <c r="X604" s="221" t="s">
        <v>188</v>
      </c>
      <c r="Y604" s="221" t="s">
        <v>144</v>
      </c>
      <c r="Z604" s="211"/>
      <c r="AA604" s="211"/>
      <c r="AB604" s="211"/>
      <c r="AC604" s="211"/>
      <c r="AD604" s="211"/>
      <c r="AE604" s="211"/>
      <c r="AF604" s="211"/>
      <c r="AG604" s="211" t="s">
        <v>189</v>
      </c>
      <c r="AH604" s="211"/>
      <c r="AI604" s="211"/>
      <c r="AJ604" s="211"/>
      <c r="AK604" s="211"/>
      <c r="AL604" s="211"/>
      <c r="AM604" s="211"/>
      <c r="AN604" s="211"/>
      <c r="AO604" s="211"/>
      <c r="AP604" s="211"/>
      <c r="AQ604" s="211"/>
      <c r="AR604" s="211"/>
      <c r="AS604" s="211"/>
      <c r="AT604" s="211"/>
      <c r="AU604" s="211"/>
      <c r="AV604" s="211"/>
      <c r="AW604" s="211"/>
      <c r="AX604" s="211"/>
      <c r="AY604" s="211"/>
      <c r="AZ604" s="211"/>
      <c r="BA604" s="211"/>
      <c r="BB604" s="211"/>
      <c r="BC604" s="211"/>
      <c r="BD604" s="211"/>
      <c r="BE604" s="211"/>
      <c r="BF604" s="211"/>
      <c r="BG604" s="211"/>
      <c r="BH604" s="211"/>
    </row>
    <row r="605" spans="1:60" outlineLevel="2" x14ac:dyDescent="0.2">
      <c r="A605" s="218"/>
      <c r="B605" s="219"/>
      <c r="C605" s="243" t="s">
        <v>711</v>
      </c>
      <c r="D605" s="222"/>
      <c r="E605" s="223">
        <v>43.814999999999998</v>
      </c>
      <c r="F605" s="221"/>
      <c r="G605" s="221"/>
      <c r="H605" s="221"/>
      <c r="I605" s="221"/>
      <c r="J605" s="221"/>
      <c r="K605" s="221"/>
      <c r="L605" s="221"/>
      <c r="M605" s="221"/>
      <c r="N605" s="220"/>
      <c r="O605" s="220"/>
      <c r="P605" s="220"/>
      <c r="Q605" s="220"/>
      <c r="R605" s="221"/>
      <c r="S605" s="221"/>
      <c r="T605" s="221"/>
      <c r="U605" s="221"/>
      <c r="V605" s="221"/>
      <c r="W605" s="221"/>
      <c r="X605" s="221"/>
      <c r="Y605" s="221"/>
      <c r="Z605" s="211"/>
      <c r="AA605" s="211"/>
      <c r="AB605" s="211"/>
      <c r="AC605" s="211"/>
      <c r="AD605" s="211"/>
      <c r="AE605" s="211"/>
      <c r="AF605" s="211"/>
      <c r="AG605" s="211" t="s">
        <v>147</v>
      </c>
      <c r="AH605" s="211">
        <v>7</v>
      </c>
      <c r="AI605" s="211"/>
      <c r="AJ605" s="211"/>
      <c r="AK605" s="211"/>
      <c r="AL605" s="211"/>
      <c r="AM605" s="211"/>
      <c r="AN605" s="211"/>
      <c r="AO605" s="211"/>
      <c r="AP605" s="211"/>
      <c r="AQ605" s="211"/>
      <c r="AR605" s="211"/>
      <c r="AS605" s="211"/>
      <c r="AT605" s="211"/>
      <c r="AU605" s="211"/>
      <c r="AV605" s="211"/>
      <c r="AW605" s="211"/>
      <c r="AX605" s="211"/>
      <c r="AY605" s="211"/>
      <c r="AZ605" s="211"/>
      <c r="BA605" s="211"/>
      <c r="BB605" s="211"/>
      <c r="BC605" s="211"/>
      <c r="BD605" s="211"/>
      <c r="BE605" s="211"/>
      <c r="BF605" s="211"/>
      <c r="BG605" s="211"/>
      <c r="BH605" s="211"/>
    </row>
    <row r="606" spans="1:60" outlineLevel="3" x14ac:dyDescent="0.2">
      <c r="A606" s="218"/>
      <c r="B606" s="219"/>
      <c r="C606" s="243" t="s">
        <v>712</v>
      </c>
      <c r="D606" s="222"/>
      <c r="E606" s="223">
        <v>35.270099999999999</v>
      </c>
      <c r="F606" s="221"/>
      <c r="G606" s="221"/>
      <c r="H606" s="221"/>
      <c r="I606" s="221"/>
      <c r="J606" s="221"/>
      <c r="K606" s="221"/>
      <c r="L606" s="221"/>
      <c r="M606" s="221"/>
      <c r="N606" s="220"/>
      <c r="O606" s="220"/>
      <c r="P606" s="220"/>
      <c r="Q606" s="220"/>
      <c r="R606" s="221"/>
      <c r="S606" s="221"/>
      <c r="T606" s="221"/>
      <c r="U606" s="221"/>
      <c r="V606" s="221"/>
      <c r="W606" s="221"/>
      <c r="X606" s="221"/>
      <c r="Y606" s="221"/>
      <c r="Z606" s="211"/>
      <c r="AA606" s="211"/>
      <c r="AB606" s="211"/>
      <c r="AC606" s="211"/>
      <c r="AD606" s="211"/>
      <c r="AE606" s="211"/>
      <c r="AF606" s="211"/>
      <c r="AG606" s="211" t="s">
        <v>147</v>
      </c>
      <c r="AH606" s="211">
        <v>7</v>
      </c>
      <c r="AI606" s="211"/>
      <c r="AJ606" s="211"/>
      <c r="AK606" s="211"/>
      <c r="AL606" s="211"/>
      <c r="AM606" s="211"/>
      <c r="AN606" s="211"/>
      <c r="AO606" s="211"/>
      <c r="AP606" s="211"/>
      <c r="AQ606" s="211"/>
      <c r="AR606" s="211"/>
      <c r="AS606" s="211"/>
      <c r="AT606" s="211"/>
      <c r="AU606" s="211"/>
      <c r="AV606" s="211"/>
      <c r="AW606" s="211"/>
      <c r="AX606" s="211"/>
      <c r="AY606" s="211"/>
      <c r="AZ606" s="211"/>
      <c r="BA606" s="211"/>
      <c r="BB606" s="211"/>
      <c r="BC606" s="211"/>
      <c r="BD606" s="211"/>
      <c r="BE606" s="211"/>
      <c r="BF606" s="211"/>
      <c r="BG606" s="211"/>
      <c r="BH606" s="211"/>
    </row>
    <row r="607" spans="1:60" outlineLevel="3" x14ac:dyDescent="0.2">
      <c r="A607" s="218"/>
      <c r="B607" s="219"/>
      <c r="C607" s="243" t="s">
        <v>682</v>
      </c>
      <c r="D607" s="222"/>
      <c r="E607" s="223">
        <v>13.845599999999999</v>
      </c>
      <c r="F607" s="221"/>
      <c r="G607" s="221"/>
      <c r="H607" s="221"/>
      <c r="I607" s="221"/>
      <c r="J607" s="221"/>
      <c r="K607" s="221"/>
      <c r="L607" s="221"/>
      <c r="M607" s="221"/>
      <c r="N607" s="220"/>
      <c r="O607" s="220"/>
      <c r="P607" s="220"/>
      <c r="Q607" s="220"/>
      <c r="R607" s="221"/>
      <c r="S607" s="221"/>
      <c r="T607" s="221"/>
      <c r="U607" s="221"/>
      <c r="V607" s="221"/>
      <c r="W607" s="221"/>
      <c r="X607" s="221"/>
      <c r="Y607" s="221"/>
      <c r="Z607" s="211"/>
      <c r="AA607" s="211"/>
      <c r="AB607" s="211"/>
      <c r="AC607" s="211"/>
      <c r="AD607" s="211"/>
      <c r="AE607" s="211"/>
      <c r="AF607" s="211"/>
      <c r="AG607" s="211" t="s">
        <v>147</v>
      </c>
      <c r="AH607" s="211">
        <v>7</v>
      </c>
      <c r="AI607" s="211"/>
      <c r="AJ607" s="211"/>
      <c r="AK607" s="211"/>
      <c r="AL607" s="211"/>
      <c r="AM607" s="211"/>
      <c r="AN607" s="211"/>
      <c r="AO607" s="211"/>
      <c r="AP607" s="211"/>
      <c r="AQ607" s="211"/>
      <c r="AR607" s="211"/>
      <c r="AS607" s="211"/>
      <c r="AT607" s="211"/>
      <c r="AU607" s="211"/>
      <c r="AV607" s="211"/>
      <c r="AW607" s="211"/>
      <c r="AX607" s="211"/>
      <c r="AY607" s="211"/>
      <c r="AZ607" s="211"/>
      <c r="BA607" s="211"/>
      <c r="BB607" s="211"/>
      <c r="BC607" s="211"/>
      <c r="BD607" s="211"/>
      <c r="BE607" s="211"/>
      <c r="BF607" s="211"/>
      <c r="BG607" s="211"/>
      <c r="BH607" s="211"/>
    </row>
    <row r="608" spans="1:60" outlineLevel="3" x14ac:dyDescent="0.2">
      <c r="A608" s="218"/>
      <c r="B608" s="219"/>
      <c r="C608" s="243" t="s">
        <v>693</v>
      </c>
      <c r="D608" s="222"/>
      <c r="E608" s="223">
        <v>140.37299999999999</v>
      </c>
      <c r="F608" s="221"/>
      <c r="G608" s="221"/>
      <c r="H608" s="221"/>
      <c r="I608" s="221"/>
      <c r="J608" s="221"/>
      <c r="K608" s="221"/>
      <c r="L608" s="221"/>
      <c r="M608" s="221"/>
      <c r="N608" s="220"/>
      <c r="O608" s="220"/>
      <c r="P608" s="220"/>
      <c r="Q608" s="220"/>
      <c r="R608" s="221"/>
      <c r="S608" s="221"/>
      <c r="T608" s="221"/>
      <c r="U608" s="221"/>
      <c r="V608" s="221"/>
      <c r="W608" s="221"/>
      <c r="X608" s="221"/>
      <c r="Y608" s="221"/>
      <c r="Z608" s="211"/>
      <c r="AA608" s="211"/>
      <c r="AB608" s="211"/>
      <c r="AC608" s="211"/>
      <c r="AD608" s="211"/>
      <c r="AE608" s="211"/>
      <c r="AF608" s="211"/>
      <c r="AG608" s="211" t="s">
        <v>147</v>
      </c>
      <c r="AH608" s="211">
        <v>7</v>
      </c>
      <c r="AI608" s="211"/>
      <c r="AJ608" s="211"/>
      <c r="AK608" s="211"/>
      <c r="AL608" s="211"/>
      <c r="AM608" s="211"/>
      <c r="AN608" s="211"/>
      <c r="AO608" s="211"/>
      <c r="AP608" s="211"/>
      <c r="AQ608" s="211"/>
      <c r="AR608" s="211"/>
      <c r="AS608" s="211"/>
      <c r="AT608" s="211"/>
      <c r="AU608" s="211"/>
      <c r="AV608" s="211"/>
      <c r="AW608" s="211"/>
      <c r="AX608" s="211"/>
      <c r="AY608" s="211"/>
      <c r="AZ608" s="211"/>
      <c r="BA608" s="211"/>
      <c r="BB608" s="211"/>
      <c r="BC608" s="211"/>
      <c r="BD608" s="211"/>
      <c r="BE608" s="211"/>
      <c r="BF608" s="211"/>
      <c r="BG608" s="211"/>
      <c r="BH608" s="211"/>
    </row>
    <row r="609" spans="1:60" outlineLevel="3" x14ac:dyDescent="0.2">
      <c r="A609" s="218"/>
      <c r="B609" s="219"/>
      <c r="C609" s="243" t="s">
        <v>694</v>
      </c>
      <c r="D609" s="222"/>
      <c r="E609" s="223">
        <v>0.33750000000000002</v>
      </c>
      <c r="F609" s="221"/>
      <c r="G609" s="221"/>
      <c r="H609" s="221"/>
      <c r="I609" s="221"/>
      <c r="J609" s="221"/>
      <c r="K609" s="221"/>
      <c r="L609" s="221"/>
      <c r="M609" s="221"/>
      <c r="N609" s="220"/>
      <c r="O609" s="220"/>
      <c r="P609" s="220"/>
      <c r="Q609" s="220"/>
      <c r="R609" s="221"/>
      <c r="S609" s="221"/>
      <c r="T609" s="221"/>
      <c r="U609" s="221"/>
      <c r="V609" s="221"/>
      <c r="W609" s="221"/>
      <c r="X609" s="221"/>
      <c r="Y609" s="221"/>
      <c r="Z609" s="211"/>
      <c r="AA609" s="211"/>
      <c r="AB609" s="211"/>
      <c r="AC609" s="211"/>
      <c r="AD609" s="211"/>
      <c r="AE609" s="211"/>
      <c r="AF609" s="211"/>
      <c r="AG609" s="211" t="s">
        <v>147</v>
      </c>
      <c r="AH609" s="211">
        <v>7</v>
      </c>
      <c r="AI609" s="211"/>
      <c r="AJ609" s="211"/>
      <c r="AK609" s="211"/>
      <c r="AL609" s="211"/>
      <c r="AM609" s="211"/>
      <c r="AN609" s="211"/>
      <c r="AO609" s="211"/>
      <c r="AP609" s="211"/>
      <c r="AQ609" s="211"/>
      <c r="AR609" s="211"/>
      <c r="AS609" s="211"/>
      <c r="AT609" s="211"/>
      <c r="AU609" s="211"/>
      <c r="AV609" s="211"/>
      <c r="AW609" s="211"/>
      <c r="AX609" s="211"/>
      <c r="AY609" s="211"/>
      <c r="AZ609" s="211"/>
      <c r="BA609" s="211"/>
      <c r="BB609" s="211"/>
      <c r="BC609" s="211"/>
      <c r="BD609" s="211"/>
      <c r="BE609" s="211"/>
      <c r="BF609" s="211"/>
      <c r="BG609" s="211"/>
      <c r="BH609" s="211"/>
    </row>
    <row r="610" spans="1:60" outlineLevel="3" x14ac:dyDescent="0.2">
      <c r="A610" s="218"/>
      <c r="B610" s="219"/>
      <c r="C610" s="243" t="s">
        <v>684</v>
      </c>
      <c r="D610" s="222"/>
      <c r="E610" s="223">
        <v>1.2</v>
      </c>
      <c r="F610" s="221"/>
      <c r="G610" s="221"/>
      <c r="H610" s="221"/>
      <c r="I610" s="221"/>
      <c r="J610" s="221"/>
      <c r="K610" s="221"/>
      <c r="L610" s="221"/>
      <c r="M610" s="221"/>
      <c r="N610" s="220"/>
      <c r="O610" s="220"/>
      <c r="P610" s="220"/>
      <c r="Q610" s="220"/>
      <c r="R610" s="221"/>
      <c r="S610" s="221"/>
      <c r="T610" s="221"/>
      <c r="U610" s="221"/>
      <c r="V610" s="221"/>
      <c r="W610" s="221"/>
      <c r="X610" s="221"/>
      <c r="Y610" s="221"/>
      <c r="Z610" s="211"/>
      <c r="AA610" s="211"/>
      <c r="AB610" s="211"/>
      <c r="AC610" s="211"/>
      <c r="AD610" s="211"/>
      <c r="AE610" s="211"/>
      <c r="AF610" s="211"/>
      <c r="AG610" s="211" t="s">
        <v>147</v>
      </c>
      <c r="AH610" s="211">
        <v>5</v>
      </c>
      <c r="AI610" s="211"/>
      <c r="AJ610" s="211"/>
      <c r="AK610" s="211"/>
      <c r="AL610" s="211"/>
      <c r="AM610" s="211"/>
      <c r="AN610" s="211"/>
      <c r="AO610" s="211"/>
      <c r="AP610" s="211"/>
      <c r="AQ610" s="211"/>
      <c r="AR610" s="211"/>
      <c r="AS610" s="211"/>
      <c r="AT610" s="211"/>
      <c r="AU610" s="211"/>
      <c r="AV610" s="211"/>
      <c r="AW610" s="211"/>
      <c r="AX610" s="211"/>
      <c r="AY610" s="211"/>
      <c r="AZ610" s="211"/>
      <c r="BA610" s="211"/>
      <c r="BB610" s="211"/>
      <c r="BC610" s="211"/>
      <c r="BD610" s="211"/>
      <c r="BE610" s="211"/>
      <c r="BF610" s="211"/>
      <c r="BG610" s="211"/>
      <c r="BH610" s="211"/>
    </row>
    <row r="611" spans="1:60" outlineLevel="3" x14ac:dyDescent="0.2">
      <c r="A611" s="218"/>
      <c r="B611" s="219"/>
      <c r="C611" s="243" t="s">
        <v>695</v>
      </c>
      <c r="D611" s="222"/>
      <c r="E611" s="223">
        <v>41.938200000000002</v>
      </c>
      <c r="F611" s="221"/>
      <c r="G611" s="221"/>
      <c r="H611" s="221"/>
      <c r="I611" s="221"/>
      <c r="J611" s="221"/>
      <c r="K611" s="221"/>
      <c r="L611" s="221"/>
      <c r="M611" s="221"/>
      <c r="N611" s="220"/>
      <c r="O611" s="220"/>
      <c r="P611" s="220"/>
      <c r="Q611" s="220"/>
      <c r="R611" s="221"/>
      <c r="S611" s="221"/>
      <c r="T611" s="221"/>
      <c r="U611" s="221"/>
      <c r="V611" s="221"/>
      <c r="W611" s="221"/>
      <c r="X611" s="221"/>
      <c r="Y611" s="221"/>
      <c r="Z611" s="211"/>
      <c r="AA611" s="211"/>
      <c r="AB611" s="211"/>
      <c r="AC611" s="211"/>
      <c r="AD611" s="211"/>
      <c r="AE611" s="211"/>
      <c r="AF611" s="211"/>
      <c r="AG611" s="211" t="s">
        <v>147</v>
      </c>
      <c r="AH611" s="211">
        <v>0</v>
      </c>
      <c r="AI611" s="211"/>
      <c r="AJ611" s="211"/>
      <c r="AK611" s="211"/>
      <c r="AL611" s="211"/>
      <c r="AM611" s="211"/>
      <c r="AN611" s="211"/>
      <c r="AO611" s="211"/>
      <c r="AP611" s="211"/>
      <c r="AQ611" s="211"/>
      <c r="AR611" s="211"/>
      <c r="AS611" s="211"/>
      <c r="AT611" s="211"/>
      <c r="AU611" s="211"/>
      <c r="AV611" s="211"/>
      <c r="AW611" s="211"/>
      <c r="AX611" s="211"/>
      <c r="AY611" s="211"/>
      <c r="AZ611" s="211"/>
      <c r="BA611" s="211"/>
      <c r="BB611" s="211"/>
      <c r="BC611" s="211"/>
      <c r="BD611" s="211"/>
      <c r="BE611" s="211"/>
      <c r="BF611" s="211"/>
      <c r="BG611" s="211"/>
      <c r="BH611" s="211"/>
    </row>
    <row r="612" spans="1:60" outlineLevel="3" x14ac:dyDescent="0.2">
      <c r="A612" s="218"/>
      <c r="B612" s="219"/>
      <c r="C612" s="243" t="s">
        <v>696</v>
      </c>
      <c r="D612" s="222"/>
      <c r="E612" s="223">
        <v>0.1104</v>
      </c>
      <c r="F612" s="221"/>
      <c r="G612" s="221"/>
      <c r="H612" s="221"/>
      <c r="I612" s="221"/>
      <c r="J612" s="221"/>
      <c r="K612" s="221"/>
      <c r="L612" s="221"/>
      <c r="M612" s="221"/>
      <c r="N612" s="220"/>
      <c r="O612" s="220"/>
      <c r="P612" s="220"/>
      <c r="Q612" s="220"/>
      <c r="R612" s="221"/>
      <c r="S612" s="221"/>
      <c r="T612" s="221"/>
      <c r="U612" s="221"/>
      <c r="V612" s="221"/>
      <c r="W612" s="221"/>
      <c r="X612" s="221"/>
      <c r="Y612" s="221"/>
      <c r="Z612" s="211"/>
      <c r="AA612" s="211"/>
      <c r="AB612" s="211"/>
      <c r="AC612" s="211"/>
      <c r="AD612" s="211"/>
      <c r="AE612" s="211"/>
      <c r="AF612" s="211"/>
      <c r="AG612" s="211" t="s">
        <v>147</v>
      </c>
      <c r="AH612" s="211">
        <v>0</v>
      </c>
      <c r="AI612" s="211"/>
      <c r="AJ612" s="211"/>
      <c r="AK612" s="211"/>
      <c r="AL612" s="211"/>
      <c r="AM612" s="211"/>
      <c r="AN612" s="211"/>
      <c r="AO612" s="211"/>
      <c r="AP612" s="211"/>
      <c r="AQ612" s="211"/>
      <c r="AR612" s="211"/>
      <c r="AS612" s="211"/>
      <c r="AT612" s="211"/>
      <c r="AU612" s="211"/>
      <c r="AV612" s="211"/>
      <c r="AW612" s="211"/>
      <c r="AX612" s="211"/>
      <c r="AY612" s="211"/>
      <c r="AZ612" s="211"/>
      <c r="BA612" s="211"/>
      <c r="BB612" s="211"/>
      <c r="BC612" s="211"/>
      <c r="BD612" s="211"/>
      <c r="BE612" s="211"/>
      <c r="BF612" s="211"/>
      <c r="BG612" s="211"/>
      <c r="BH612" s="211"/>
    </row>
    <row r="613" spans="1:60" outlineLevel="3" x14ac:dyDescent="0.2">
      <c r="A613" s="218"/>
      <c r="B613" s="219"/>
      <c r="C613" s="243" t="s">
        <v>697</v>
      </c>
      <c r="D613" s="222"/>
      <c r="E613" s="223">
        <v>0.1656</v>
      </c>
      <c r="F613" s="221"/>
      <c r="G613" s="221"/>
      <c r="H613" s="221"/>
      <c r="I613" s="221"/>
      <c r="J613" s="221"/>
      <c r="K613" s="221"/>
      <c r="L613" s="221"/>
      <c r="M613" s="221"/>
      <c r="N613" s="220"/>
      <c r="O613" s="220"/>
      <c r="P613" s="220"/>
      <c r="Q613" s="220"/>
      <c r="R613" s="221"/>
      <c r="S613" s="221"/>
      <c r="T613" s="221"/>
      <c r="U613" s="221"/>
      <c r="V613" s="221"/>
      <c r="W613" s="221"/>
      <c r="X613" s="221"/>
      <c r="Y613" s="221"/>
      <c r="Z613" s="211"/>
      <c r="AA613" s="211"/>
      <c r="AB613" s="211"/>
      <c r="AC613" s="211"/>
      <c r="AD613" s="211"/>
      <c r="AE613" s="211"/>
      <c r="AF613" s="211"/>
      <c r="AG613" s="211" t="s">
        <v>147</v>
      </c>
      <c r="AH613" s="211">
        <v>0</v>
      </c>
      <c r="AI613" s="211"/>
      <c r="AJ613" s="211"/>
      <c r="AK613" s="211"/>
      <c r="AL613" s="211"/>
      <c r="AM613" s="211"/>
      <c r="AN613" s="211"/>
      <c r="AO613" s="211"/>
      <c r="AP613" s="211"/>
      <c r="AQ613" s="211"/>
      <c r="AR613" s="211"/>
      <c r="AS613" s="211"/>
      <c r="AT613" s="211"/>
      <c r="AU613" s="211"/>
      <c r="AV613" s="211"/>
      <c r="AW613" s="211"/>
      <c r="AX613" s="211"/>
      <c r="AY613" s="211"/>
      <c r="AZ613" s="211"/>
      <c r="BA613" s="211"/>
      <c r="BB613" s="211"/>
      <c r="BC613" s="211"/>
      <c r="BD613" s="211"/>
      <c r="BE613" s="211"/>
      <c r="BF613" s="211"/>
      <c r="BG613" s="211"/>
      <c r="BH613" s="211"/>
    </row>
    <row r="614" spans="1:60" outlineLevel="3" x14ac:dyDescent="0.2">
      <c r="A614" s="218"/>
      <c r="B614" s="219"/>
      <c r="C614" s="243" t="s">
        <v>698</v>
      </c>
      <c r="D614" s="222"/>
      <c r="E614" s="223">
        <v>23.197500000000002</v>
      </c>
      <c r="F614" s="221"/>
      <c r="G614" s="221"/>
      <c r="H614" s="221"/>
      <c r="I614" s="221"/>
      <c r="J614" s="221"/>
      <c r="K614" s="221"/>
      <c r="L614" s="221"/>
      <c r="M614" s="221"/>
      <c r="N614" s="220"/>
      <c r="O614" s="220"/>
      <c r="P614" s="220"/>
      <c r="Q614" s="220"/>
      <c r="R614" s="221"/>
      <c r="S614" s="221"/>
      <c r="T614" s="221"/>
      <c r="U614" s="221"/>
      <c r="V614" s="221"/>
      <c r="W614" s="221"/>
      <c r="X614" s="221"/>
      <c r="Y614" s="221"/>
      <c r="Z614" s="211"/>
      <c r="AA614" s="211"/>
      <c r="AB614" s="211"/>
      <c r="AC614" s="211"/>
      <c r="AD614" s="211"/>
      <c r="AE614" s="211"/>
      <c r="AF614" s="211"/>
      <c r="AG614" s="211" t="s">
        <v>147</v>
      </c>
      <c r="AH614" s="211">
        <v>0</v>
      </c>
      <c r="AI614" s="211"/>
      <c r="AJ614" s="211"/>
      <c r="AK614" s="211"/>
      <c r="AL614" s="211"/>
      <c r="AM614" s="211"/>
      <c r="AN614" s="211"/>
      <c r="AO614" s="211"/>
      <c r="AP614" s="211"/>
      <c r="AQ614" s="211"/>
      <c r="AR614" s="211"/>
      <c r="AS614" s="211"/>
      <c r="AT614" s="211"/>
      <c r="AU614" s="211"/>
      <c r="AV614" s="211"/>
      <c r="AW614" s="211"/>
      <c r="AX614" s="211"/>
      <c r="AY614" s="211"/>
      <c r="AZ614" s="211"/>
      <c r="BA614" s="211"/>
      <c r="BB614" s="211"/>
      <c r="BC614" s="211"/>
      <c r="BD614" s="211"/>
      <c r="BE614" s="211"/>
      <c r="BF614" s="211"/>
      <c r="BG614" s="211"/>
      <c r="BH614" s="211"/>
    </row>
    <row r="615" spans="1:60" outlineLevel="3" x14ac:dyDescent="0.2">
      <c r="A615" s="218"/>
      <c r="B615" s="219"/>
      <c r="C615" s="243" t="s">
        <v>699</v>
      </c>
      <c r="D615" s="222"/>
      <c r="E615" s="223">
        <v>0.1575</v>
      </c>
      <c r="F615" s="221"/>
      <c r="G615" s="221"/>
      <c r="H615" s="221"/>
      <c r="I615" s="221"/>
      <c r="J615" s="221"/>
      <c r="K615" s="221"/>
      <c r="L615" s="221"/>
      <c r="M615" s="221"/>
      <c r="N615" s="220"/>
      <c r="O615" s="220"/>
      <c r="P615" s="220"/>
      <c r="Q615" s="220"/>
      <c r="R615" s="221"/>
      <c r="S615" s="221"/>
      <c r="T615" s="221"/>
      <c r="U615" s="221"/>
      <c r="V615" s="221"/>
      <c r="W615" s="221"/>
      <c r="X615" s="221"/>
      <c r="Y615" s="221"/>
      <c r="Z615" s="211"/>
      <c r="AA615" s="211"/>
      <c r="AB615" s="211"/>
      <c r="AC615" s="211"/>
      <c r="AD615" s="211"/>
      <c r="AE615" s="211"/>
      <c r="AF615" s="211"/>
      <c r="AG615" s="211" t="s">
        <v>147</v>
      </c>
      <c r="AH615" s="211">
        <v>0</v>
      </c>
      <c r="AI615" s="211"/>
      <c r="AJ615" s="211"/>
      <c r="AK615" s="211"/>
      <c r="AL615" s="211"/>
      <c r="AM615" s="211"/>
      <c r="AN615" s="211"/>
      <c r="AO615" s="211"/>
      <c r="AP615" s="211"/>
      <c r="AQ615" s="211"/>
      <c r="AR615" s="211"/>
      <c r="AS615" s="211"/>
      <c r="AT615" s="211"/>
      <c r="AU615" s="211"/>
      <c r="AV615" s="211"/>
      <c r="AW615" s="211"/>
      <c r="AX615" s="211"/>
      <c r="AY615" s="211"/>
      <c r="AZ615" s="211"/>
      <c r="BA615" s="211"/>
      <c r="BB615" s="211"/>
      <c r="BC615" s="211"/>
      <c r="BD615" s="211"/>
      <c r="BE615" s="211"/>
      <c r="BF615" s="211"/>
      <c r="BG615" s="211"/>
      <c r="BH615" s="211"/>
    </row>
    <row r="616" spans="1:60" outlineLevel="3" x14ac:dyDescent="0.2">
      <c r="A616" s="218"/>
      <c r="B616" s="219"/>
      <c r="C616" s="243" t="s">
        <v>700</v>
      </c>
      <c r="D616" s="222"/>
      <c r="E616" s="223">
        <v>0.45</v>
      </c>
      <c r="F616" s="221"/>
      <c r="G616" s="221"/>
      <c r="H616" s="221"/>
      <c r="I616" s="221"/>
      <c r="J616" s="221"/>
      <c r="K616" s="221"/>
      <c r="L616" s="221"/>
      <c r="M616" s="221"/>
      <c r="N616" s="220"/>
      <c r="O616" s="220"/>
      <c r="P616" s="220"/>
      <c r="Q616" s="220"/>
      <c r="R616" s="221"/>
      <c r="S616" s="221"/>
      <c r="T616" s="221"/>
      <c r="U616" s="221"/>
      <c r="V616" s="221"/>
      <c r="W616" s="221"/>
      <c r="X616" s="221"/>
      <c r="Y616" s="221"/>
      <c r="Z616" s="211"/>
      <c r="AA616" s="211"/>
      <c r="AB616" s="211"/>
      <c r="AC616" s="211"/>
      <c r="AD616" s="211"/>
      <c r="AE616" s="211"/>
      <c r="AF616" s="211"/>
      <c r="AG616" s="211" t="s">
        <v>147</v>
      </c>
      <c r="AH616" s="211">
        <v>0</v>
      </c>
      <c r="AI616" s="211"/>
      <c r="AJ616" s="211"/>
      <c r="AK616" s="211"/>
      <c r="AL616" s="211"/>
      <c r="AM616" s="211"/>
      <c r="AN616" s="211"/>
      <c r="AO616" s="211"/>
      <c r="AP616" s="211"/>
      <c r="AQ616" s="211"/>
      <c r="AR616" s="211"/>
      <c r="AS616" s="211"/>
      <c r="AT616" s="211"/>
      <c r="AU616" s="211"/>
      <c r="AV616" s="211"/>
      <c r="AW616" s="211"/>
      <c r="AX616" s="211"/>
      <c r="AY616" s="211"/>
      <c r="AZ616" s="211"/>
      <c r="BA616" s="211"/>
      <c r="BB616" s="211"/>
      <c r="BC616" s="211"/>
      <c r="BD616" s="211"/>
      <c r="BE616" s="211"/>
      <c r="BF616" s="211"/>
      <c r="BG616" s="211"/>
      <c r="BH616" s="211"/>
    </row>
    <row r="617" spans="1:60" outlineLevel="3" x14ac:dyDescent="0.2">
      <c r="A617" s="218"/>
      <c r="B617" s="219"/>
      <c r="C617" s="243" t="s">
        <v>701</v>
      </c>
      <c r="D617" s="222"/>
      <c r="E617" s="223">
        <v>0.13950000000000001</v>
      </c>
      <c r="F617" s="221"/>
      <c r="G617" s="221"/>
      <c r="H617" s="221"/>
      <c r="I617" s="221"/>
      <c r="J617" s="221"/>
      <c r="K617" s="221"/>
      <c r="L617" s="221"/>
      <c r="M617" s="221"/>
      <c r="N617" s="220"/>
      <c r="O617" s="220"/>
      <c r="P617" s="220"/>
      <c r="Q617" s="220"/>
      <c r="R617" s="221"/>
      <c r="S617" s="221"/>
      <c r="T617" s="221"/>
      <c r="U617" s="221"/>
      <c r="V617" s="221"/>
      <c r="W617" s="221"/>
      <c r="X617" s="221"/>
      <c r="Y617" s="221"/>
      <c r="Z617" s="211"/>
      <c r="AA617" s="211"/>
      <c r="AB617" s="211"/>
      <c r="AC617" s="211"/>
      <c r="AD617" s="211"/>
      <c r="AE617" s="211"/>
      <c r="AF617" s="211"/>
      <c r="AG617" s="211" t="s">
        <v>147</v>
      </c>
      <c r="AH617" s="211">
        <v>0</v>
      </c>
      <c r="AI617" s="211"/>
      <c r="AJ617" s="211"/>
      <c r="AK617" s="211"/>
      <c r="AL617" s="211"/>
      <c r="AM617" s="211"/>
      <c r="AN617" s="211"/>
      <c r="AO617" s="211"/>
      <c r="AP617" s="211"/>
      <c r="AQ617" s="211"/>
      <c r="AR617" s="211"/>
      <c r="AS617" s="211"/>
      <c r="AT617" s="211"/>
      <c r="AU617" s="211"/>
      <c r="AV617" s="211"/>
      <c r="AW617" s="211"/>
      <c r="AX617" s="211"/>
      <c r="AY617" s="211"/>
      <c r="AZ617" s="211"/>
      <c r="BA617" s="211"/>
      <c r="BB617" s="211"/>
      <c r="BC617" s="211"/>
      <c r="BD617" s="211"/>
      <c r="BE617" s="211"/>
      <c r="BF617" s="211"/>
      <c r="BG617" s="211"/>
      <c r="BH617" s="211"/>
    </row>
    <row r="618" spans="1:60" outlineLevel="3" x14ac:dyDescent="0.2">
      <c r="A618" s="218"/>
      <c r="B618" s="219"/>
      <c r="C618" s="243" t="s">
        <v>702</v>
      </c>
      <c r="D618" s="222"/>
      <c r="E618" s="223">
        <v>5.4675000000000002</v>
      </c>
      <c r="F618" s="221"/>
      <c r="G618" s="221"/>
      <c r="H618" s="221"/>
      <c r="I618" s="221"/>
      <c r="J618" s="221"/>
      <c r="K618" s="221"/>
      <c r="L618" s="221"/>
      <c r="M618" s="221"/>
      <c r="N618" s="220"/>
      <c r="O618" s="220"/>
      <c r="P618" s="220"/>
      <c r="Q618" s="220"/>
      <c r="R618" s="221"/>
      <c r="S618" s="221"/>
      <c r="T618" s="221"/>
      <c r="U618" s="221"/>
      <c r="V618" s="221"/>
      <c r="W618" s="221"/>
      <c r="X618" s="221"/>
      <c r="Y618" s="221"/>
      <c r="Z618" s="211"/>
      <c r="AA618" s="211"/>
      <c r="AB618" s="211"/>
      <c r="AC618" s="211"/>
      <c r="AD618" s="211"/>
      <c r="AE618" s="211"/>
      <c r="AF618" s="211"/>
      <c r="AG618" s="211" t="s">
        <v>147</v>
      </c>
      <c r="AH618" s="211">
        <v>0</v>
      </c>
      <c r="AI618" s="211"/>
      <c r="AJ618" s="211"/>
      <c r="AK618" s="211"/>
      <c r="AL618" s="211"/>
      <c r="AM618" s="211"/>
      <c r="AN618" s="211"/>
      <c r="AO618" s="211"/>
      <c r="AP618" s="211"/>
      <c r="AQ618" s="211"/>
      <c r="AR618" s="211"/>
      <c r="AS618" s="211"/>
      <c r="AT618" s="211"/>
      <c r="AU618" s="211"/>
      <c r="AV618" s="211"/>
      <c r="AW618" s="211"/>
      <c r="AX618" s="211"/>
      <c r="AY618" s="211"/>
      <c r="AZ618" s="211"/>
      <c r="BA618" s="211"/>
      <c r="BB618" s="211"/>
      <c r="BC618" s="211"/>
      <c r="BD618" s="211"/>
      <c r="BE618" s="211"/>
      <c r="BF618" s="211"/>
      <c r="BG618" s="211"/>
      <c r="BH618" s="211"/>
    </row>
    <row r="619" spans="1:60" outlineLevel="2" x14ac:dyDescent="0.2">
      <c r="A619" s="218"/>
      <c r="B619" s="219"/>
      <c r="C619" s="244"/>
      <c r="D619" s="239"/>
      <c r="E619" s="239"/>
      <c r="F619" s="239"/>
      <c r="G619" s="239"/>
      <c r="H619" s="221"/>
      <c r="I619" s="221"/>
      <c r="J619" s="221"/>
      <c r="K619" s="221"/>
      <c r="L619" s="221"/>
      <c r="M619" s="221"/>
      <c r="N619" s="220"/>
      <c r="O619" s="220"/>
      <c r="P619" s="220"/>
      <c r="Q619" s="220"/>
      <c r="R619" s="221"/>
      <c r="S619" s="221"/>
      <c r="T619" s="221"/>
      <c r="U619" s="221"/>
      <c r="V619" s="221"/>
      <c r="W619" s="221"/>
      <c r="X619" s="221"/>
      <c r="Y619" s="221"/>
      <c r="Z619" s="211"/>
      <c r="AA619" s="211"/>
      <c r="AB619" s="211"/>
      <c r="AC619" s="211"/>
      <c r="AD619" s="211"/>
      <c r="AE619" s="211"/>
      <c r="AF619" s="211"/>
      <c r="AG619" s="211" t="s">
        <v>150</v>
      </c>
      <c r="AH619" s="211"/>
      <c r="AI619" s="211"/>
      <c r="AJ619" s="211"/>
      <c r="AK619" s="211"/>
      <c r="AL619" s="211"/>
      <c r="AM619" s="211"/>
      <c r="AN619" s="211"/>
      <c r="AO619" s="211"/>
      <c r="AP619" s="211"/>
      <c r="AQ619" s="211"/>
      <c r="AR619" s="211"/>
      <c r="AS619" s="211"/>
      <c r="AT619" s="211"/>
      <c r="AU619" s="211"/>
      <c r="AV619" s="211"/>
      <c r="AW619" s="211"/>
      <c r="AX619" s="211"/>
      <c r="AY619" s="211"/>
      <c r="AZ619" s="211"/>
      <c r="BA619" s="211"/>
      <c r="BB619" s="211"/>
      <c r="BC619" s="211"/>
      <c r="BD619" s="211"/>
      <c r="BE619" s="211"/>
      <c r="BF619" s="211"/>
      <c r="BG619" s="211"/>
      <c r="BH619" s="211"/>
    </row>
    <row r="620" spans="1:60" ht="22.5" outlineLevel="1" x14ac:dyDescent="0.2">
      <c r="A620" s="232">
        <v>134</v>
      </c>
      <c r="B620" s="233" t="s">
        <v>713</v>
      </c>
      <c r="C620" s="242" t="s">
        <v>714</v>
      </c>
      <c r="D620" s="234" t="s">
        <v>353</v>
      </c>
      <c r="E620" s="235">
        <v>59.895000000000003</v>
      </c>
      <c r="F620" s="236"/>
      <c r="G620" s="237">
        <f>ROUND(E620*F620,2)</f>
        <v>0</v>
      </c>
      <c r="H620" s="236"/>
      <c r="I620" s="237">
        <f>ROUND(E620*H620,2)</f>
        <v>0</v>
      </c>
      <c r="J620" s="236"/>
      <c r="K620" s="237">
        <f>ROUND(E620*J620,2)</f>
        <v>0</v>
      </c>
      <c r="L620" s="237">
        <v>21</v>
      </c>
      <c r="M620" s="237">
        <f>G620*(1+L620/100)</f>
        <v>0</v>
      </c>
      <c r="N620" s="235">
        <v>0</v>
      </c>
      <c r="O620" s="235">
        <f>ROUND(E620*N620,2)</f>
        <v>0</v>
      </c>
      <c r="P620" s="235">
        <v>0</v>
      </c>
      <c r="Q620" s="235">
        <f>ROUND(E620*P620,2)</f>
        <v>0</v>
      </c>
      <c r="R620" s="237" t="s">
        <v>641</v>
      </c>
      <c r="S620" s="237" t="s">
        <v>141</v>
      </c>
      <c r="T620" s="238" t="s">
        <v>141</v>
      </c>
      <c r="U620" s="221">
        <v>0</v>
      </c>
      <c r="V620" s="221">
        <f>ROUND(E620*U620,2)</f>
        <v>0</v>
      </c>
      <c r="W620" s="221"/>
      <c r="X620" s="221" t="s">
        <v>188</v>
      </c>
      <c r="Y620" s="221" t="s">
        <v>144</v>
      </c>
      <c r="Z620" s="211"/>
      <c r="AA620" s="211"/>
      <c r="AB620" s="211"/>
      <c r="AC620" s="211"/>
      <c r="AD620" s="211"/>
      <c r="AE620" s="211"/>
      <c r="AF620" s="211"/>
      <c r="AG620" s="211" t="s">
        <v>189</v>
      </c>
      <c r="AH620" s="211"/>
      <c r="AI620" s="211"/>
      <c r="AJ620" s="211"/>
      <c r="AK620" s="211"/>
      <c r="AL620" s="211"/>
      <c r="AM620" s="211"/>
      <c r="AN620" s="211"/>
      <c r="AO620" s="211"/>
      <c r="AP620" s="211"/>
      <c r="AQ620" s="211"/>
      <c r="AR620" s="211"/>
      <c r="AS620" s="211"/>
      <c r="AT620" s="211"/>
      <c r="AU620" s="211"/>
      <c r="AV620" s="211"/>
      <c r="AW620" s="211"/>
      <c r="AX620" s="211"/>
      <c r="AY620" s="211"/>
      <c r="AZ620" s="211"/>
      <c r="BA620" s="211"/>
      <c r="BB620" s="211"/>
      <c r="BC620" s="211"/>
      <c r="BD620" s="211"/>
      <c r="BE620" s="211"/>
      <c r="BF620" s="211"/>
      <c r="BG620" s="211"/>
      <c r="BH620" s="211"/>
    </row>
    <row r="621" spans="1:60" outlineLevel="2" x14ac:dyDescent="0.2">
      <c r="A621" s="218"/>
      <c r="B621" s="219"/>
      <c r="C621" s="243" t="s">
        <v>683</v>
      </c>
      <c r="D621" s="222"/>
      <c r="E621" s="223">
        <v>266.94799999999998</v>
      </c>
      <c r="F621" s="221"/>
      <c r="G621" s="221"/>
      <c r="H621" s="221"/>
      <c r="I621" s="221"/>
      <c r="J621" s="221"/>
      <c r="K621" s="221"/>
      <c r="L621" s="221"/>
      <c r="M621" s="221"/>
      <c r="N621" s="220"/>
      <c r="O621" s="220"/>
      <c r="P621" s="220"/>
      <c r="Q621" s="220"/>
      <c r="R621" s="221"/>
      <c r="S621" s="221"/>
      <c r="T621" s="221"/>
      <c r="U621" s="221"/>
      <c r="V621" s="221"/>
      <c r="W621" s="221"/>
      <c r="X621" s="221"/>
      <c r="Y621" s="221"/>
      <c r="Z621" s="211"/>
      <c r="AA621" s="211"/>
      <c r="AB621" s="211"/>
      <c r="AC621" s="211"/>
      <c r="AD621" s="211"/>
      <c r="AE621" s="211"/>
      <c r="AF621" s="211"/>
      <c r="AG621" s="211" t="s">
        <v>147</v>
      </c>
      <c r="AH621" s="211">
        <v>7</v>
      </c>
      <c r="AI621" s="211"/>
      <c r="AJ621" s="211"/>
      <c r="AK621" s="211"/>
      <c r="AL621" s="211"/>
      <c r="AM621" s="211"/>
      <c r="AN621" s="211"/>
      <c r="AO621" s="211"/>
      <c r="AP621" s="211"/>
      <c r="AQ621" s="211"/>
      <c r="AR621" s="211"/>
      <c r="AS621" s="211"/>
      <c r="AT621" s="211"/>
      <c r="AU621" s="211"/>
      <c r="AV621" s="211"/>
      <c r="AW621" s="211"/>
      <c r="AX621" s="211"/>
      <c r="AY621" s="211"/>
      <c r="AZ621" s="211"/>
      <c r="BA621" s="211"/>
      <c r="BB621" s="211"/>
      <c r="BC621" s="211"/>
      <c r="BD621" s="211"/>
      <c r="BE621" s="211"/>
      <c r="BF621" s="211"/>
      <c r="BG621" s="211"/>
      <c r="BH621" s="211"/>
    </row>
    <row r="622" spans="1:60" outlineLevel="3" x14ac:dyDescent="0.2">
      <c r="A622" s="218"/>
      <c r="B622" s="219"/>
      <c r="C622" s="243" t="s">
        <v>681</v>
      </c>
      <c r="D622" s="222"/>
      <c r="E622" s="223">
        <v>0.121</v>
      </c>
      <c r="F622" s="221"/>
      <c r="G622" s="221"/>
      <c r="H622" s="221"/>
      <c r="I622" s="221"/>
      <c r="J622" s="221"/>
      <c r="K622" s="221"/>
      <c r="L622" s="221"/>
      <c r="M622" s="221"/>
      <c r="N622" s="220"/>
      <c r="O622" s="220"/>
      <c r="P622" s="220"/>
      <c r="Q622" s="220"/>
      <c r="R622" s="221"/>
      <c r="S622" s="221"/>
      <c r="T622" s="221"/>
      <c r="U622" s="221"/>
      <c r="V622" s="221"/>
      <c r="W622" s="221"/>
      <c r="X622" s="221"/>
      <c r="Y622" s="221"/>
      <c r="Z622" s="211"/>
      <c r="AA622" s="211"/>
      <c r="AB622" s="211"/>
      <c r="AC622" s="211"/>
      <c r="AD622" s="211"/>
      <c r="AE622" s="211"/>
      <c r="AF622" s="211"/>
      <c r="AG622" s="211" t="s">
        <v>147</v>
      </c>
      <c r="AH622" s="211">
        <v>7</v>
      </c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1"/>
      <c r="AT622" s="211"/>
      <c r="AU622" s="211"/>
      <c r="AV622" s="211"/>
      <c r="AW622" s="211"/>
      <c r="AX622" s="211"/>
      <c r="AY622" s="211"/>
      <c r="AZ622" s="211"/>
      <c r="BA622" s="211"/>
      <c r="BB622" s="211"/>
      <c r="BC622" s="211"/>
      <c r="BD622" s="211"/>
      <c r="BE622" s="211"/>
      <c r="BF622" s="211"/>
      <c r="BG622" s="211"/>
      <c r="BH622" s="211"/>
    </row>
    <row r="623" spans="1:60" outlineLevel="3" x14ac:dyDescent="0.2">
      <c r="A623" s="218"/>
      <c r="B623" s="219"/>
      <c r="C623" s="243" t="s">
        <v>715</v>
      </c>
      <c r="D623" s="222"/>
      <c r="E623" s="223">
        <v>-207.17400000000001</v>
      </c>
      <c r="F623" s="221"/>
      <c r="G623" s="221"/>
      <c r="H623" s="221"/>
      <c r="I623" s="221"/>
      <c r="J623" s="221"/>
      <c r="K623" s="221"/>
      <c r="L623" s="221"/>
      <c r="M623" s="221"/>
      <c r="N623" s="220"/>
      <c r="O623" s="220"/>
      <c r="P623" s="220"/>
      <c r="Q623" s="220"/>
      <c r="R623" s="221"/>
      <c r="S623" s="221"/>
      <c r="T623" s="221"/>
      <c r="U623" s="221"/>
      <c r="V623" s="221"/>
      <c r="W623" s="221"/>
      <c r="X623" s="221"/>
      <c r="Y623" s="221"/>
      <c r="Z623" s="211"/>
      <c r="AA623" s="211"/>
      <c r="AB623" s="211"/>
      <c r="AC623" s="211"/>
      <c r="AD623" s="211"/>
      <c r="AE623" s="211"/>
      <c r="AF623" s="211"/>
      <c r="AG623" s="211" t="s">
        <v>147</v>
      </c>
      <c r="AH623" s="211">
        <v>5</v>
      </c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11"/>
      <c r="AT623" s="211"/>
      <c r="AU623" s="211"/>
      <c r="AV623" s="211"/>
      <c r="AW623" s="211"/>
      <c r="AX623" s="211"/>
      <c r="AY623" s="211"/>
      <c r="AZ623" s="211"/>
      <c r="BA623" s="211"/>
      <c r="BB623" s="211"/>
      <c r="BC623" s="211"/>
      <c r="BD623" s="211"/>
      <c r="BE623" s="211"/>
      <c r="BF623" s="211"/>
      <c r="BG623" s="211"/>
      <c r="BH623" s="211"/>
    </row>
    <row r="624" spans="1:60" outlineLevel="2" x14ac:dyDescent="0.2">
      <c r="A624" s="218"/>
      <c r="B624" s="219"/>
      <c r="C624" s="244"/>
      <c r="D624" s="239"/>
      <c r="E624" s="239"/>
      <c r="F624" s="239"/>
      <c r="G624" s="239"/>
      <c r="H624" s="221"/>
      <c r="I624" s="221"/>
      <c r="J624" s="221"/>
      <c r="K624" s="221"/>
      <c r="L624" s="221"/>
      <c r="M624" s="221"/>
      <c r="N624" s="220"/>
      <c r="O624" s="220"/>
      <c r="P624" s="220"/>
      <c r="Q624" s="220"/>
      <c r="R624" s="221"/>
      <c r="S624" s="221"/>
      <c r="T624" s="221"/>
      <c r="U624" s="221"/>
      <c r="V624" s="221"/>
      <c r="W624" s="221"/>
      <c r="X624" s="221"/>
      <c r="Y624" s="221"/>
      <c r="Z624" s="211"/>
      <c r="AA624" s="211"/>
      <c r="AB624" s="211"/>
      <c r="AC624" s="211"/>
      <c r="AD624" s="211"/>
      <c r="AE624" s="211"/>
      <c r="AF624" s="211"/>
      <c r="AG624" s="211" t="s">
        <v>150</v>
      </c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11"/>
      <c r="AT624" s="211"/>
      <c r="AU624" s="211"/>
      <c r="AV624" s="211"/>
      <c r="AW624" s="211"/>
      <c r="AX624" s="211"/>
      <c r="AY624" s="211"/>
      <c r="AZ624" s="211"/>
      <c r="BA624" s="211"/>
      <c r="BB624" s="211"/>
      <c r="BC624" s="211"/>
      <c r="BD624" s="211"/>
      <c r="BE624" s="211"/>
      <c r="BF624" s="211"/>
      <c r="BG624" s="211"/>
      <c r="BH624" s="211"/>
    </row>
    <row r="625" spans="1:33" x14ac:dyDescent="0.2">
      <c r="A625" s="3"/>
      <c r="B625" s="4"/>
      <c r="C625" s="246"/>
      <c r="D625" s="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AE625">
        <v>15</v>
      </c>
      <c r="AF625">
        <v>21</v>
      </c>
      <c r="AG625" t="s">
        <v>122</v>
      </c>
    </row>
    <row r="626" spans="1:33" x14ac:dyDescent="0.2">
      <c r="A626" s="214"/>
      <c r="B626" s="215" t="s">
        <v>29</v>
      </c>
      <c r="C626" s="247"/>
      <c r="D626" s="216"/>
      <c r="E626" s="217"/>
      <c r="F626" s="217"/>
      <c r="G626" s="231">
        <f>G8+G196+G223+G237+G385+G429+G502+G553+G557+G564+G569</f>
        <v>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AE626">
        <f>SUMIF(L7:L624,AE625,G7:G624)</f>
        <v>0</v>
      </c>
      <c r="AF626">
        <f>SUMIF(L7:L624,AF625,G7:G624)</f>
        <v>0</v>
      </c>
      <c r="AG626" t="s">
        <v>181</v>
      </c>
    </row>
    <row r="627" spans="1:33" x14ac:dyDescent="0.2">
      <c r="C627" s="248"/>
      <c r="D627" s="10"/>
      <c r="AG627" t="s">
        <v>182</v>
      </c>
    </row>
    <row r="628" spans="1:33" x14ac:dyDescent="0.2">
      <c r="D628" s="10"/>
    </row>
    <row r="629" spans="1:33" x14ac:dyDescent="0.2">
      <c r="D629" s="10"/>
    </row>
    <row r="630" spans="1:33" x14ac:dyDescent="0.2">
      <c r="D630" s="10"/>
    </row>
    <row r="631" spans="1:33" x14ac:dyDescent="0.2">
      <c r="D631" s="10"/>
    </row>
    <row r="632" spans="1:33" x14ac:dyDescent="0.2">
      <c r="D632" s="10"/>
    </row>
    <row r="633" spans="1:33" x14ac:dyDescent="0.2">
      <c r="D633" s="10"/>
    </row>
    <row r="634" spans="1:33" x14ac:dyDescent="0.2">
      <c r="D634" s="10"/>
    </row>
    <row r="635" spans="1:33" x14ac:dyDescent="0.2">
      <c r="D635" s="10"/>
    </row>
    <row r="636" spans="1:33" x14ac:dyDescent="0.2">
      <c r="D636" s="10"/>
    </row>
    <row r="637" spans="1:33" x14ac:dyDescent="0.2">
      <c r="D637" s="10"/>
    </row>
    <row r="638" spans="1:33" x14ac:dyDescent="0.2">
      <c r="D638" s="10"/>
    </row>
    <row r="639" spans="1:33" x14ac:dyDescent="0.2">
      <c r="D639" s="10"/>
    </row>
    <row r="640" spans="1:33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BDts03jJTSMCs1JqomKPSR1BTl+Udcj4Alaoyx8VBzGy6L5vdbCKE3xJ4tqJQ+DwZbVSx9omyNQgBr5GWGp+A==" saltValue="EBrfHlQ4AOJGAxb7Dgh+Kg==" spinCount="100000" sheet="1" formatRows="0"/>
  <mergeCells count="206">
    <mergeCell ref="C619:G619"/>
    <mergeCell ref="C624:G624"/>
    <mergeCell ref="C568:G568"/>
    <mergeCell ref="C580:G580"/>
    <mergeCell ref="C585:G585"/>
    <mergeCell ref="C597:G597"/>
    <mergeCell ref="C599:G599"/>
    <mergeCell ref="C603:G603"/>
    <mergeCell ref="C548:G548"/>
    <mergeCell ref="C552:G552"/>
    <mergeCell ref="C555:G555"/>
    <mergeCell ref="C556:G556"/>
    <mergeCell ref="C560:G560"/>
    <mergeCell ref="C563:G563"/>
    <mergeCell ref="C516:G516"/>
    <mergeCell ref="C521:G521"/>
    <mergeCell ref="C525:G525"/>
    <mergeCell ref="C528:G528"/>
    <mergeCell ref="C530:G530"/>
    <mergeCell ref="C546:G546"/>
    <mergeCell ref="C501:G501"/>
    <mergeCell ref="C504:G504"/>
    <mergeCell ref="C506:G506"/>
    <mergeCell ref="C508:G508"/>
    <mergeCell ref="C510:G510"/>
    <mergeCell ref="C513:G513"/>
    <mergeCell ref="C483:G483"/>
    <mergeCell ref="C486:G486"/>
    <mergeCell ref="C489:G489"/>
    <mergeCell ref="C492:G492"/>
    <mergeCell ref="C495:G495"/>
    <mergeCell ref="C498:G498"/>
    <mergeCell ref="C464:G464"/>
    <mergeCell ref="C468:G468"/>
    <mergeCell ref="C471:G471"/>
    <mergeCell ref="C474:G474"/>
    <mergeCell ref="C477:G477"/>
    <mergeCell ref="C480:G480"/>
    <mergeCell ref="C450:G450"/>
    <mergeCell ref="C452:G452"/>
    <mergeCell ref="C454:G454"/>
    <mergeCell ref="C457:G457"/>
    <mergeCell ref="C459:G459"/>
    <mergeCell ref="C461:G461"/>
    <mergeCell ref="C437:G437"/>
    <mergeCell ref="C439:G439"/>
    <mergeCell ref="C442:G442"/>
    <mergeCell ref="C444:G444"/>
    <mergeCell ref="C446:G446"/>
    <mergeCell ref="C448:G448"/>
    <mergeCell ref="C418:G418"/>
    <mergeCell ref="C422:G422"/>
    <mergeCell ref="C425:G425"/>
    <mergeCell ref="C428:G428"/>
    <mergeCell ref="C432:G432"/>
    <mergeCell ref="C435:G435"/>
    <mergeCell ref="C405:G405"/>
    <mergeCell ref="C407:G407"/>
    <mergeCell ref="C410:G410"/>
    <mergeCell ref="C412:G412"/>
    <mergeCell ref="C414:G414"/>
    <mergeCell ref="C416:G416"/>
    <mergeCell ref="C393:G393"/>
    <mergeCell ref="C395:G395"/>
    <mergeCell ref="C397:G397"/>
    <mergeCell ref="C399:G399"/>
    <mergeCell ref="C401:G401"/>
    <mergeCell ref="C403:G403"/>
    <mergeCell ref="C378:G378"/>
    <mergeCell ref="C381:G381"/>
    <mergeCell ref="C384:G384"/>
    <mergeCell ref="C387:G387"/>
    <mergeCell ref="C389:G389"/>
    <mergeCell ref="C391:G391"/>
    <mergeCell ref="C359:G359"/>
    <mergeCell ref="C362:G362"/>
    <mergeCell ref="C365:G365"/>
    <mergeCell ref="C368:G368"/>
    <mergeCell ref="C372:G372"/>
    <mergeCell ref="C375:G375"/>
    <mergeCell ref="C341:G341"/>
    <mergeCell ref="C344:G344"/>
    <mergeCell ref="C346:G346"/>
    <mergeCell ref="C352:G352"/>
    <mergeCell ref="C354:G354"/>
    <mergeCell ref="C356:G356"/>
    <mergeCell ref="C328:G328"/>
    <mergeCell ref="C330:G330"/>
    <mergeCell ref="C332:G332"/>
    <mergeCell ref="C334:G334"/>
    <mergeCell ref="C336:G336"/>
    <mergeCell ref="C338:G338"/>
    <mergeCell ref="C303:G303"/>
    <mergeCell ref="C310:G310"/>
    <mergeCell ref="C312:G312"/>
    <mergeCell ref="C322:G322"/>
    <mergeCell ref="C324:G324"/>
    <mergeCell ref="C326:G326"/>
    <mergeCell ref="C285:G285"/>
    <mergeCell ref="C287:G287"/>
    <mergeCell ref="C289:G289"/>
    <mergeCell ref="C294:G294"/>
    <mergeCell ref="C296:G296"/>
    <mergeCell ref="C301:G301"/>
    <mergeCell ref="C269:G269"/>
    <mergeCell ref="C271:G271"/>
    <mergeCell ref="C273:G273"/>
    <mergeCell ref="C275:G275"/>
    <mergeCell ref="C279:G279"/>
    <mergeCell ref="C282:G282"/>
    <mergeCell ref="C252:G252"/>
    <mergeCell ref="C256:G256"/>
    <mergeCell ref="C259:G259"/>
    <mergeCell ref="C261:G261"/>
    <mergeCell ref="C264:G264"/>
    <mergeCell ref="C266:G266"/>
    <mergeCell ref="C233:G233"/>
    <mergeCell ref="C236:G236"/>
    <mergeCell ref="C239:G239"/>
    <mergeCell ref="C242:G242"/>
    <mergeCell ref="C245:G245"/>
    <mergeCell ref="C249:G249"/>
    <mergeCell ref="C218:G218"/>
    <mergeCell ref="C222:G222"/>
    <mergeCell ref="C225:G225"/>
    <mergeCell ref="C227:G227"/>
    <mergeCell ref="C229:G229"/>
    <mergeCell ref="C231:G231"/>
    <mergeCell ref="C204:G204"/>
    <mergeCell ref="C206:G206"/>
    <mergeCell ref="C208:G208"/>
    <mergeCell ref="C210:G210"/>
    <mergeCell ref="C212:G212"/>
    <mergeCell ref="C215:G215"/>
    <mergeCell ref="C189:G189"/>
    <mergeCell ref="C192:G192"/>
    <mergeCell ref="C195:G195"/>
    <mergeCell ref="C198:G198"/>
    <mergeCell ref="C200:G200"/>
    <mergeCell ref="C202:G202"/>
    <mergeCell ref="C170:G170"/>
    <mergeCell ref="C172:G172"/>
    <mergeCell ref="C175:G175"/>
    <mergeCell ref="C177:G177"/>
    <mergeCell ref="C179:G179"/>
    <mergeCell ref="C186:G186"/>
    <mergeCell ref="C157:G157"/>
    <mergeCell ref="C159:G159"/>
    <mergeCell ref="C162:G162"/>
    <mergeCell ref="C164:G164"/>
    <mergeCell ref="C166:G166"/>
    <mergeCell ref="C168:G168"/>
    <mergeCell ref="C140:G140"/>
    <mergeCell ref="C146:G146"/>
    <mergeCell ref="C149:G149"/>
    <mergeCell ref="C151:G151"/>
    <mergeCell ref="C153:G153"/>
    <mergeCell ref="C155:G155"/>
    <mergeCell ref="C127:G127"/>
    <mergeCell ref="C129:G129"/>
    <mergeCell ref="C131:G131"/>
    <mergeCell ref="C134:G134"/>
    <mergeCell ref="C136:G136"/>
    <mergeCell ref="C138:G138"/>
    <mergeCell ref="C113:G113"/>
    <mergeCell ref="C115:G115"/>
    <mergeCell ref="C117:G117"/>
    <mergeCell ref="C121:G121"/>
    <mergeCell ref="C123:G123"/>
    <mergeCell ref="C125:G125"/>
    <mergeCell ref="C98:G98"/>
    <mergeCell ref="C101:G101"/>
    <mergeCell ref="C103:G103"/>
    <mergeCell ref="C105:G105"/>
    <mergeCell ref="C107:G107"/>
    <mergeCell ref="C111:G111"/>
    <mergeCell ref="C86:G86"/>
    <mergeCell ref="C88:G88"/>
    <mergeCell ref="C90:G90"/>
    <mergeCell ref="C92:G92"/>
    <mergeCell ref="C94:G94"/>
    <mergeCell ref="C96:G96"/>
    <mergeCell ref="C74:G74"/>
    <mergeCell ref="C76:G76"/>
    <mergeCell ref="C78:G78"/>
    <mergeCell ref="C80:G80"/>
    <mergeCell ref="C82:G82"/>
    <mergeCell ref="C84:G84"/>
    <mergeCell ref="C57:G57"/>
    <mergeCell ref="C61:G61"/>
    <mergeCell ref="C64:G64"/>
    <mergeCell ref="C68:G68"/>
    <mergeCell ref="C70:G70"/>
    <mergeCell ref="C72:G72"/>
    <mergeCell ref="C21:G21"/>
    <mergeCell ref="C27:G27"/>
    <mergeCell ref="C29:G29"/>
    <mergeCell ref="C45:G45"/>
    <mergeCell ref="C51:G51"/>
    <mergeCell ref="C54:G54"/>
    <mergeCell ref="A1:G1"/>
    <mergeCell ref="C2:G2"/>
    <mergeCell ref="C3:G3"/>
    <mergeCell ref="C4:G4"/>
    <mergeCell ref="C10:G10"/>
    <mergeCell ref="C19:G1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29A-8FB7-41C1-B2FB-B08C3B8DF2B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5" customWidth="1"/>
    <col min="3" max="3" width="63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6" t="s">
        <v>183</v>
      </c>
      <c r="B1" s="196"/>
      <c r="C1" s="196"/>
      <c r="D1" s="196"/>
      <c r="E1" s="196"/>
      <c r="F1" s="196"/>
      <c r="G1" s="196"/>
      <c r="AG1" t="s">
        <v>108</v>
      </c>
    </row>
    <row r="2" spans="1:60" ht="24.95" customHeight="1" x14ac:dyDescent="0.2">
      <c r="A2" s="197" t="s">
        <v>7</v>
      </c>
      <c r="B2" s="49" t="s">
        <v>45</v>
      </c>
      <c r="C2" s="200" t="s">
        <v>46</v>
      </c>
      <c r="D2" s="198"/>
      <c r="E2" s="198"/>
      <c r="F2" s="198"/>
      <c r="G2" s="199"/>
      <c r="AG2" t="s">
        <v>109</v>
      </c>
    </row>
    <row r="3" spans="1:60" ht="24.95" customHeight="1" x14ac:dyDescent="0.2">
      <c r="A3" s="197" t="s">
        <v>8</v>
      </c>
      <c r="B3" s="49" t="s">
        <v>63</v>
      </c>
      <c r="C3" s="200" t="s">
        <v>64</v>
      </c>
      <c r="D3" s="198"/>
      <c r="E3" s="198"/>
      <c r="F3" s="198"/>
      <c r="G3" s="199"/>
      <c r="AC3" s="175" t="s">
        <v>109</v>
      </c>
      <c r="AG3" t="s">
        <v>112</v>
      </c>
    </row>
    <row r="4" spans="1:60" ht="24.95" customHeight="1" x14ac:dyDescent="0.2">
      <c r="A4" s="201" t="s">
        <v>9</v>
      </c>
      <c r="B4" s="202" t="s">
        <v>66</v>
      </c>
      <c r="C4" s="203" t="s">
        <v>67</v>
      </c>
      <c r="D4" s="204"/>
      <c r="E4" s="204"/>
      <c r="F4" s="204"/>
      <c r="G4" s="205"/>
      <c r="AG4" t="s">
        <v>113</v>
      </c>
    </row>
    <row r="5" spans="1:60" x14ac:dyDescent="0.2">
      <c r="D5" s="10"/>
    </row>
    <row r="6" spans="1:60" ht="38.25" x14ac:dyDescent="0.2">
      <c r="A6" s="207" t="s">
        <v>114</v>
      </c>
      <c r="B6" s="209" t="s">
        <v>115</v>
      </c>
      <c r="C6" s="209" t="s">
        <v>116</v>
      </c>
      <c r="D6" s="208" t="s">
        <v>117</v>
      </c>
      <c r="E6" s="207" t="s">
        <v>118</v>
      </c>
      <c r="F6" s="206" t="s">
        <v>119</v>
      </c>
      <c r="G6" s="207" t="s">
        <v>29</v>
      </c>
      <c r="H6" s="210" t="s">
        <v>30</v>
      </c>
      <c r="I6" s="210" t="s">
        <v>120</v>
      </c>
      <c r="J6" s="210" t="s">
        <v>31</v>
      </c>
      <c r="K6" s="210" t="s">
        <v>121</v>
      </c>
      <c r="L6" s="210" t="s">
        <v>122</v>
      </c>
      <c r="M6" s="210" t="s">
        <v>123</v>
      </c>
      <c r="N6" s="210" t="s">
        <v>124</v>
      </c>
      <c r="O6" s="210" t="s">
        <v>125</v>
      </c>
      <c r="P6" s="210" t="s">
        <v>126</v>
      </c>
      <c r="Q6" s="210" t="s">
        <v>127</v>
      </c>
      <c r="R6" s="210" t="s">
        <v>128</v>
      </c>
      <c r="S6" s="210" t="s">
        <v>129</v>
      </c>
      <c r="T6" s="210" t="s">
        <v>130</v>
      </c>
      <c r="U6" s="210" t="s">
        <v>131</v>
      </c>
      <c r="V6" s="210" t="s">
        <v>132</v>
      </c>
      <c r="W6" s="210" t="s">
        <v>133</v>
      </c>
      <c r="X6" s="210" t="s">
        <v>134</v>
      </c>
      <c r="Y6" s="210" t="s">
        <v>135</v>
      </c>
    </row>
    <row r="7" spans="1:60" hidden="1" x14ac:dyDescent="0.2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">
      <c r="A8" s="225" t="s">
        <v>136</v>
      </c>
      <c r="B8" s="226" t="s">
        <v>83</v>
      </c>
      <c r="C8" s="241" t="s">
        <v>84</v>
      </c>
      <c r="D8" s="227"/>
      <c r="E8" s="228"/>
      <c r="F8" s="229"/>
      <c r="G8" s="229">
        <f>SUMIF(AG9:AG40,"&lt;&gt;NOR",G9:G40)</f>
        <v>0</v>
      </c>
      <c r="H8" s="229"/>
      <c r="I8" s="229">
        <f>SUM(I9:I40)</f>
        <v>0</v>
      </c>
      <c r="J8" s="229"/>
      <c r="K8" s="229">
        <f>SUM(K9:K40)</f>
        <v>0</v>
      </c>
      <c r="L8" s="229"/>
      <c r="M8" s="229">
        <f>SUM(M9:M40)</f>
        <v>0</v>
      </c>
      <c r="N8" s="228"/>
      <c r="O8" s="228">
        <f>SUM(O9:O40)</f>
        <v>0</v>
      </c>
      <c r="P8" s="228"/>
      <c r="Q8" s="228">
        <f>SUM(Q9:Q40)</f>
        <v>0</v>
      </c>
      <c r="R8" s="229"/>
      <c r="S8" s="229"/>
      <c r="T8" s="230"/>
      <c r="U8" s="224"/>
      <c r="V8" s="224">
        <f>SUM(V9:V40)</f>
        <v>7.2200000000000006</v>
      </c>
      <c r="W8" s="224"/>
      <c r="X8" s="224"/>
      <c r="Y8" s="224"/>
      <c r="AG8" t="s">
        <v>137</v>
      </c>
    </row>
    <row r="9" spans="1:60" outlineLevel="1" x14ac:dyDescent="0.2">
      <c r="A9" s="232">
        <v>1</v>
      </c>
      <c r="B9" s="233" t="s">
        <v>716</v>
      </c>
      <c r="C9" s="242" t="s">
        <v>717</v>
      </c>
      <c r="D9" s="234" t="s">
        <v>257</v>
      </c>
      <c r="E9" s="235">
        <v>12.3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258</v>
      </c>
      <c r="S9" s="237" t="s">
        <v>141</v>
      </c>
      <c r="T9" s="238" t="s">
        <v>141</v>
      </c>
      <c r="U9" s="221">
        <v>0.37</v>
      </c>
      <c r="V9" s="221">
        <f>ROUND(E9*U9,2)</f>
        <v>4.55</v>
      </c>
      <c r="W9" s="221"/>
      <c r="X9" s="221" t="s">
        <v>188</v>
      </c>
      <c r="Y9" s="221" t="s">
        <v>144</v>
      </c>
      <c r="Z9" s="211"/>
      <c r="AA9" s="211"/>
      <c r="AB9" s="211"/>
      <c r="AC9" s="211"/>
      <c r="AD9" s="211"/>
      <c r="AE9" s="211"/>
      <c r="AF9" s="211"/>
      <c r="AG9" s="211" t="s">
        <v>189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">
      <c r="A10" s="218"/>
      <c r="B10" s="219"/>
      <c r="C10" s="251" t="s">
        <v>267</v>
      </c>
      <c r="D10" s="249"/>
      <c r="E10" s="249"/>
      <c r="F10" s="249"/>
      <c r="G10" s="249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1"/>
      <c r="AA10" s="211"/>
      <c r="AB10" s="211"/>
      <c r="AC10" s="211"/>
      <c r="AD10" s="211"/>
      <c r="AE10" s="211"/>
      <c r="AF10" s="211"/>
      <c r="AG10" s="211" t="s">
        <v>191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2" x14ac:dyDescent="0.2">
      <c r="A11" s="218"/>
      <c r="B11" s="219"/>
      <c r="C11" s="243" t="s">
        <v>718</v>
      </c>
      <c r="D11" s="222"/>
      <c r="E11" s="223">
        <v>12.3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1"/>
      <c r="AA11" s="211"/>
      <c r="AB11" s="211"/>
      <c r="AC11" s="211"/>
      <c r="AD11" s="211"/>
      <c r="AE11" s="211"/>
      <c r="AF11" s="211"/>
      <c r="AG11" s="211" t="s">
        <v>147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2" x14ac:dyDescent="0.2">
      <c r="A12" s="218"/>
      <c r="B12" s="219"/>
      <c r="C12" s="244"/>
      <c r="D12" s="239"/>
      <c r="E12" s="239"/>
      <c r="F12" s="239"/>
      <c r="G12" s="239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1"/>
      <c r="AA12" s="211"/>
      <c r="AB12" s="211"/>
      <c r="AC12" s="211"/>
      <c r="AD12" s="211"/>
      <c r="AE12" s="211"/>
      <c r="AF12" s="211"/>
      <c r="AG12" s="211" t="s">
        <v>150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2.5" outlineLevel="1" x14ac:dyDescent="0.2">
      <c r="A13" s="232">
        <v>2</v>
      </c>
      <c r="B13" s="233" t="s">
        <v>269</v>
      </c>
      <c r="C13" s="242" t="s">
        <v>270</v>
      </c>
      <c r="D13" s="234" t="s">
        <v>257</v>
      </c>
      <c r="E13" s="235">
        <v>2.46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 t="s">
        <v>258</v>
      </c>
      <c r="S13" s="237" t="s">
        <v>141</v>
      </c>
      <c r="T13" s="238" t="s">
        <v>141</v>
      </c>
      <c r="U13" s="221">
        <v>0.06</v>
      </c>
      <c r="V13" s="221">
        <f>ROUND(E13*U13,2)</f>
        <v>0.15</v>
      </c>
      <c r="W13" s="221"/>
      <c r="X13" s="221" t="s">
        <v>188</v>
      </c>
      <c r="Y13" s="221" t="s">
        <v>144</v>
      </c>
      <c r="Z13" s="211"/>
      <c r="AA13" s="211"/>
      <c r="AB13" s="211"/>
      <c r="AC13" s="211"/>
      <c r="AD13" s="211"/>
      <c r="AE13" s="211"/>
      <c r="AF13" s="211"/>
      <c r="AG13" s="211" t="s">
        <v>189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2" x14ac:dyDescent="0.2">
      <c r="A14" s="218"/>
      <c r="B14" s="219"/>
      <c r="C14" s="251" t="s">
        <v>267</v>
      </c>
      <c r="D14" s="249"/>
      <c r="E14" s="249"/>
      <c r="F14" s="249"/>
      <c r="G14" s="249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1"/>
      <c r="AA14" s="211"/>
      <c r="AB14" s="211"/>
      <c r="AC14" s="211"/>
      <c r="AD14" s="211"/>
      <c r="AE14" s="211"/>
      <c r="AF14" s="211"/>
      <c r="AG14" s="211" t="s">
        <v>191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2" x14ac:dyDescent="0.2">
      <c r="A15" s="218"/>
      <c r="B15" s="219"/>
      <c r="C15" s="243" t="s">
        <v>719</v>
      </c>
      <c r="D15" s="222"/>
      <c r="E15" s="223">
        <v>2.46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1"/>
      <c r="AA15" s="211"/>
      <c r="AB15" s="211"/>
      <c r="AC15" s="211"/>
      <c r="AD15" s="211"/>
      <c r="AE15" s="211"/>
      <c r="AF15" s="211"/>
      <c r="AG15" s="211" t="s">
        <v>147</v>
      </c>
      <c r="AH15" s="211">
        <v>5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2" x14ac:dyDescent="0.2">
      <c r="A16" s="218"/>
      <c r="B16" s="219"/>
      <c r="C16" s="244"/>
      <c r="D16" s="239"/>
      <c r="E16" s="239"/>
      <c r="F16" s="239"/>
      <c r="G16" s="239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1"/>
      <c r="AA16" s="211"/>
      <c r="AB16" s="211"/>
      <c r="AC16" s="211"/>
      <c r="AD16" s="211"/>
      <c r="AE16" s="211"/>
      <c r="AF16" s="211"/>
      <c r="AG16" s="211" t="s">
        <v>150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32">
        <v>3</v>
      </c>
      <c r="B17" s="233" t="s">
        <v>308</v>
      </c>
      <c r="C17" s="242" t="s">
        <v>309</v>
      </c>
      <c r="D17" s="234" t="s">
        <v>257</v>
      </c>
      <c r="E17" s="235">
        <v>3.2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 t="s">
        <v>258</v>
      </c>
      <c r="S17" s="237" t="s">
        <v>141</v>
      </c>
      <c r="T17" s="238" t="s">
        <v>141</v>
      </c>
      <c r="U17" s="221">
        <v>0.01</v>
      </c>
      <c r="V17" s="221">
        <f>ROUND(E17*U17,2)</f>
        <v>0.03</v>
      </c>
      <c r="W17" s="221"/>
      <c r="X17" s="221" t="s">
        <v>188</v>
      </c>
      <c r="Y17" s="221" t="s">
        <v>144</v>
      </c>
      <c r="Z17" s="211"/>
      <c r="AA17" s="211"/>
      <c r="AB17" s="211"/>
      <c r="AC17" s="211"/>
      <c r="AD17" s="211"/>
      <c r="AE17" s="211"/>
      <c r="AF17" s="211"/>
      <c r="AG17" s="211" t="s">
        <v>189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2" x14ac:dyDescent="0.2">
      <c r="A18" s="218"/>
      <c r="B18" s="219"/>
      <c r="C18" s="251" t="s">
        <v>310</v>
      </c>
      <c r="D18" s="249"/>
      <c r="E18" s="249"/>
      <c r="F18" s="249"/>
      <c r="G18" s="249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1"/>
      <c r="AA18" s="211"/>
      <c r="AB18" s="211"/>
      <c r="AC18" s="211"/>
      <c r="AD18" s="211"/>
      <c r="AE18" s="211"/>
      <c r="AF18" s="211"/>
      <c r="AG18" s="211" t="s">
        <v>191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2" x14ac:dyDescent="0.2">
      <c r="A19" s="218"/>
      <c r="B19" s="219"/>
      <c r="C19" s="243" t="s">
        <v>720</v>
      </c>
      <c r="D19" s="222"/>
      <c r="E19" s="223">
        <v>3.2</v>
      </c>
      <c r="F19" s="221"/>
      <c r="G19" s="221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1"/>
      <c r="AA19" s="211"/>
      <c r="AB19" s="211"/>
      <c r="AC19" s="211"/>
      <c r="AD19" s="211"/>
      <c r="AE19" s="211"/>
      <c r="AF19" s="211"/>
      <c r="AG19" s="211" t="s">
        <v>147</v>
      </c>
      <c r="AH19" s="211">
        <v>5</v>
      </c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2" x14ac:dyDescent="0.2">
      <c r="A20" s="218"/>
      <c r="B20" s="219"/>
      <c r="C20" s="244"/>
      <c r="D20" s="239"/>
      <c r="E20" s="239"/>
      <c r="F20" s="239"/>
      <c r="G20" s="239"/>
      <c r="H20" s="221"/>
      <c r="I20" s="221"/>
      <c r="J20" s="221"/>
      <c r="K20" s="221"/>
      <c r="L20" s="221"/>
      <c r="M20" s="221"/>
      <c r="N20" s="220"/>
      <c r="O20" s="220"/>
      <c r="P20" s="220"/>
      <c r="Q20" s="220"/>
      <c r="R20" s="221"/>
      <c r="S20" s="221"/>
      <c r="T20" s="221"/>
      <c r="U20" s="221"/>
      <c r="V20" s="221"/>
      <c r="W20" s="221"/>
      <c r="X20" s="221"/>
      <c r="Y20" s="221"/>
      <c r="Z20" s="211"/>
      <c r="AA20" s="211"/>
      <c r="AB20" s="211"/>
      <c r="AC20" s="211"/>
      <c r="AD20" s="211"/>
      <c r="AE20" s="211"/>
      <c r="AF20" s="211"/>
      <c r="AG20" s="211" t="s">
        <v>150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">
      <c r="A21" s="232">
        <v>4</v>
      </c>
      <c r="B21" s="233" t="s">
        <v>312</v>
      </c>
      <c r="C21" s="242" t="s">
        <v>313</v>
      </c>
      <c r="D21" s="234" t="s">
        <v>257</v>
      </c>
      <c r="E21" s="235">
        <v>10.7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 t="s">
        <v>258</v>
      </c>
      <c r="S21" s="237" t="s">
        <v>141</v>
      </c>
      <c r="T21" s="238" t="s">
        <v>141</v>
      </c>
      <c r="U21" s="221">
        <v>0.01</v>
      </c>
      <c r="V21" s="221">
        <f>ROUND(E21*U21,2)</f>
        <v>0.11</v>
      </c>
      <c r="W21" s="221"/>
      <c r="X21" s="221" t="s">
        <v>188</v>
      </c>
      <c r="Y21" s="221" t="s">
        <v>144</v>
      </c>
      <c r="Z21" s="211"/>
      <c r="AA21" s="211"/>
      <c r="AB21" s="211"/>
      <c r="AC21" s="211"/>
      <c r="AD21" s="211"/>
      <c r="AE21" s="211"/>
      <c r="AF21" s="211"/>
      <c r="AG21" s="211" t="s">
        <v>189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">
      <c r="A22" s="218"/>
      <c r="B22" s="219"/>
      <c r="C22" s="251" t="s">
        <v>310</v>
      </c>
      <c r="D22" s="249"/>
      <c r="E22" s="249"/>
      <c r="F22" s="249"/>
      <c r="G22" s="249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1"/>
      <c r="AA22" s="211"/>
      <c r="AB22" s="211"/>
      <c r="AC22" s="211"/>
      <c r="AD22" s="211"/>
      <c r="AE22" s="211"/>
      <c r="AF22" s="211"/>
      <c r="AG22" s="211" t="s">
        <v>191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2" x14ac:dyDescent="0.2">
      <c r="A23" s="218"/>
      <c r="B23" s="219"/>
      <c r="C23" s="243" t="s">
        <v>721</v>
      </c>
      <c r="D23" s="222"/>
      <c r="E23" s="223">
        <v>12.3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1"/>
      <c r="AA23" s="211"/>
      <c r="AB23" s="211"/>
      <c r="AC23" s="211"/>
      <c r="AD23" s="211"/>
      <c r="AE23" s="211"/>
      <c r="AF23" s="211"/>
      <c r="AG23" s="211" t="s">
        <v>147</v>
      </c>
      <c r="AH23" s="211">
        <v>5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3" x14ac:dyDescent="0.2">
      <c r="A24" s="218"/>
      <c r="B24" s="219"/>
      <c r="C24" s="243" t="s">
        <v>722</v>
      </c>
      <c r="D24" s="222"/>
      <c r="E24" s="223">
        <v>-1.6</v>
      </c>
      <c r="F24" s="221"/>
      <c r="G24" s="221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1"/>
      <c r="AA24" s="211"/>
      <c r="AB24" s="211"/>
      <c r="AC24" s="211"/>
      <c r="AD24" s="211"/>
      <c r="AE24" s="211"/>
      <c r="AF24" s="211"/>
      <c r="AG24" s="211" t="s">
        <v>147</v>
      </c>
      <c r="AH24" s="211">
        <v>5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">
      <c r="A25" s="218"/>
      <c r="B25" s="219"/>
      <c r="C25" s="244"/>
      <c r="D25" s="239"/>
      <c r="E25" s="239"/>
      <c r="F25" s="239"/>
      <c r="G25" s="239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150</v>
      </c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 x14ac:dyDescent="0.2">
      <c r="A26" s="232">
        <v>5</v>
      </c>
      <c r="B26" s="233" t="s">
        <v>318</v>
      </c>
      <c r="C26" s="242" t="s">
        <v>319</v>
      </c>
      <c r="D26" s="234" t="s">
        <v>257</v>
      </c>
      <c r="E26" s="235">
        <v>1.6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 t="s">
        <v>258</v>
      </c>
      <c r="S26" s="237" t="s">
        <v>141</v>
      </c>
      <c r="T26" s="238" t="s">
        <v>141</v>
      </c>
      <c r="U26" s="221">
        <v>0.65</v>
      </c>
      <c r="V26" s="221">
        <f>ROUND(E26*U26,2)</f>
        <v>1.04</v>
      </c>
      <c r="W26" s="221"/>
      <c r="X26" s="221" t="s">
        <v>188</v>
      </c>
      <c r="Y26" s="221" t="s">
        <v>144</v>
      </c>
      <c r="Z26" s="211"/>
      <c r="AA26" s="211"/>
      <c r="AB26" s="211"/>
      <c r="AC26" s="211"/>
      <c r="AD26" s="211"/>
      <c r="AE26" s="211"/>
      <c r="AF26" s="211"/>
      <c r="AG26" s="211" t="s">
        <v>189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">
      <c r="A27" s="218"/>
      <c r="B27" s="219"/>
      <c r="C27" s="243" t="s">
        <v>723</v>
      </c>
      <c r="D27" s="222"/>
      <c r="E27" s="223">
        <v>1.6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147</v>
      </c>
      <c r="AH27" s="211">
        <v>5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2" x14ac:dyDescent="0.2">
      <c r="A28" s="218"/>
      <c r="B28" s="219"/>
      <c r="C28" s="244"/>
      <c r="D28" s="239"/>
      <c r="E28" s="239"/>
      <c r="F28" s="239"/>
      <c r="G28" s="239"/>
      <c r="H28" s="221"/>
      <c r="I28" s="221"/>
      <c r="J28" s="221"/>
      <c r="K28" s="221"/>
      <c r="L28" s="221"/>
      <c r="M28" s="221"/>
      <c r="N28" s="220"/>
      <c r="O28" s="220"/>
      <c r="P28" s="220"/>
      <c r="Q28" s="220"/>
      <c r="R28" s="221"/>
      <c r="S28" s="221"/>
      <c r="T28" s="221"/>
      <c r="U28" s="221"/>
      <c r="V28" s="221"/>
      <c r="W28" s="221"/>
      <c r="X28" s="221"/>
      <c r="Y28" s="221"/>
      <c r="Z28" s="211"/>
      <c r="AA28" s="211"/>
      <c r="AB28" s="211"/>
      <c r="AC28" s="211"/>
      <c r="AD28" s="211"/>
      <c r="AE28" s="211"/>
      <c r="AF28" s="211"/>
      <c r="AG28" s="211" t="s">
        <v>150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ht="33.75" outlineLevel="1" x14ac:dyDescent="0.2">
      <c r="A29" s="232">
        <v>6</v>
      </c>
      <c r="B29" s="233" t="s">
        <v>321</v>
      </c>
      <c r="C29" s="242" t="s">
        <v>322</v>
      </c>
      <c r="D29" s="234" t="s">
        <v>257</v>
      </c>
      <c r="E29" s="235">
        <v>1.6</v>
      </c>
      <c r="F29" s="236"/>
      <c r="G29" s="237">
        <f>ROUND(E29*F29,2)</f>
        <v>0</v>
      </c>
      <c r="H29" s="236"/>
      <c r="I29" s="237">
        <f>ROUND(E29*H29,2)</f>
        <v>0</v>
      </c>
      <c r="J29" s="236"/>
      <c r="K29" s="237">
        <f>ROUND(E29*J29,2)</f>
        <v>0</v>
      </c>
      <c r="L29" s="237">
        <v>21</v>
      </c>
      <c r="M29" s="237">
        <f>G29*(1+L29/100)</f>
        <v>0</v>
      </c>
      <c r="N29" s="235">
        <v>0</v>
      </c>
      <c r="O29" s="235">
        <f>ROUND(E29*N29,2)</f>
        <v>0</v>
      </c>
      <c r="P29" s="235">
        <v>0</v>
      </c>
      <c r="Q29" s="235">
        <f>ROUND(E29*P29,2)</f>
        <v>0</v>
      </c>
      <c r="R29" s="237" t="s">
        <v>258</v>
      </c>
      <c r="S29" s="237" t="s">
        <v>141</v>
      </c>
      <c r="T29" s="238" t="s">
        <v>141</v>
      </c>
      <c r="U29" s="221">
        <v>0.04</v>
      </c>
      <c r="V29" s="221">
        <f>ROUND(E29*U29,2)</f>
        <v>0.06</v>
      </c>
      <c r="W29" s="221"/>
      <c r="X29" s="221" t="s">
        <v>188</v>
      </c>
      <c r="Y29" s="221" t="s">
        <v>144</v>
      </c>
      <c r="Z29" s="211"/>
      <c r="AA29" s="211"/>
      <c r="AB29" s="211"/>
      <c r="AC29" s="211"/>
      <c r="AD29" s="211"/>
      <c r="AE29" s="211"/>
      <c r="AF29" s="211"/>
      <c r="AG29" s="211" t="s">
        <v>189</v>
      </c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2" x14ac:dyDescent="0.2">
      <c r="A30" s="218"/>
      <c r="B30" s="219"/>
      <c r="C30" s="251" t="s">
        <v>323</v>
      </c>
      <c r="D30" s="249"/>
      <c r="E30" s="249"/>
      <c r="F30" s="249"/>
      <c r="G30" s="249"/>
      <c r="H30" s="221"/>
      <c r="I30" s="221"/>
      <c r="J30" s="221"/>
      <c r="K30" s="221"/>
      <c r="L30" s="221"/>
      <c r="M30" s="221"/>
      <c r="N30" s="220"/>
      <c r="O30" s="220"/>
      <c r="P30" s="220"/>
      <c r="Q30" s="220"/>
      <c r="R30" s="221"/>
      <c r="S30" s="221"/>
      <c r="T30" s="221"/>
      <c r="U30" s="221"/>
      <c r="V30" s="221"/>
      <c r="W30" s="221"/>
      <c r="X30" s="221"/>
      <c r="Y30" s="221"/>
      <c r="Z30" s="211"/>
      <c r="AA30" s="211"/>
      <c r="AB30" s="211"/>
      <c r="AC30" s="211"/>
      <c r="AD30" s="211"/>
      <c r="AE30" s="211"/>
      <c r="AF30" s="211"/>
      <c r="AG30" s="211" t="s">
        <v>191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2" x14ac:dyDescent="0.2">
      <c r="A31" s="218"/>
      <c r="B31" s="219"/>
      <c r="C31" s="243" t="s">
        <v>724</v>
      </c>
      <c r="D31" s="222"/>
      <c r="E31" s="223">
        <v>1.6</v>
      </c>
      <c r="F31" s="221"/>
      <c r="G31" s="221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147</v>
      </c>
      <c r="AH31" s="211">
        <v>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2" x14ac:dyDescent="0.2">
      <c r="A32" s="218"/>
      <c r="B32" s="219"/>
      <c r="C32" s="244"/>
      <c r="D32" s="239"/>
      <c r="E32" s="239"/>
      <c r="F32" s="239"/>
      <c r="G32" s="239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1"/>
      <c r="AA32" s="211"/>
      <c r="AB32" s="211"/>
      <c r="AC32" s="211"/>
      <c r="AD32" s="211"/>
      <c r="AE32" s="211"/>
      <c r="AF32" s="211"/>
      <c r="AG32" s="211" t="s">
        <v>150</v>
      </c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2.5" outlineLevel="1" x14ac:dyDescent="0.2">
      <c r="A33" s="232">
        <v>7</v>
      </c>
      <c r="B33" s="233" t="s">
        <v>325</v>
      </c>
      <c r="C33" s="242" t="s">
        <v>326</v>
      </c>
      <c r="D33" s="234" t="s">
        <v>257</v>
      </c>
      <c r="E33" s="235">
        <v>10.7</v>
      </c>
      <c r="F33" s="236"/>
      <c r="G33" s="237">
        <f>ROUND(E33*F33,2)</f>
        <v>0</v>
      </c>
      <c r="H33" s="236"/>
      <c r="I33" s="237">
        <f>ROUND(E33*H33,2)</f>
        <v>0</v>
      </c>
      <c r="J33" s="236"/>
      <c r="K33" s="237">
        <f>ROUND(E33*J33,2)</f>
        <v>0</v>
      </c>
      <c r="L33" s="237">
        <v>21</v>
      </c>
      <c r="M33" s="237">
        <f>G33*(1+L33/100)</f>
        <v>0</v>
      </c>
      <c r="N33" s="235">
        <v>0</v>
      </c>
      <c r="O33" s="235">
        <f>ROUND(E33*N33,2)</f>
        <v>0</v>
      </c>
      <c r="P33" s="235">
        <v>0</v>
      </c>
      <c r="Q33" s="235">
        <f>ROUND(E33*P33,2)</f>
        <v>0</v>
      </c>
      <c r="R33" s="237" t="s">
        <v>258</v>
      </c>
      <c r="S33" s="237" t="s">
        <v>141</v>
      </c>
      <c r="T33" s="238" t="s">
        <v>141</v>
      </c>
      <c r="U33" s="221">
        <v>0.12</v>
      </c>
      <c r="V33" s="221">
        <f>ROUND(E33*U33,2)</f>
        <v>1.28</v>
      </c>
      <c r="W33" s="221"/>
      <c r="X33" s="221" t="s">
        <v>188</v>
      </c>
      <c r="Y33" s="221" t="s">
        <v>144</v>
      </c>
      <c r="Z33" s="211"/>
      <c r="AA33" s="211"/>
      <c r="AB33" s="211"/>
      <c r="AC33" s="211"/>
      <c r="AD33" s="211"/>
      <c r="AE33" s="211"/>
      <c r="AF33" s="211"/>
      <c r="AG33" s="211" t="s">
        <v>189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2" x14ac:dyDescent="0.2">
      <c r="A34" s="218"/>
      <c r="B34" s="219"/>
      <c r="C34" s="251" t="s">
        <v>323</v>
      </c>
      <c r="D34" s="249"/>
      <c r="E34" s="249"/>
      <c r="F34" s="249"/>
      <c r="G34" s="249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1"/>
      <c r="AA34" s="211"/>
      <c r="AB34" s="211"/>
      <c r="AC34" s="211"/>
      <c r="AD34" s="211"/>
      <c r="AE34" s="211"/>
      <c r="AF34" s="211"/>
      <c r="AG34" s="211" t="s">
        <v>191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2" x14ac:dyDescent="0.2">
      <c r="A35" s="218"/>
      <c r="B35" s="219"/>
      <c r="C35" s="243" t="s">
        <v>721</v>
      </c>
      <c r="D35" s="222"/>
      <c r="E35" s="223">
        <v>12.3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1"/>
      <c r="AA35" s="211"/>
      <c r="AB35" s="211"/>
      <c r="AC35" s="211"/>
      <c r="AD35" s="211"/>
      <c r="AE35" s="211"/>
      <c r="AF35" s="211"/>
      <c r="AG35" s="211" t="s">
        <v>147</v>
      </c>
      <c r="AH35" s="211">
        <v>5</v>
      </c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3" x14ac:dyDescent="0.2">
      <c r="A36" s="218"/>
      <c r="B36" s="219"/>
      <c r="C36" s="243" t="s">
        <v>722</v>
      </c>
      <c r="D36" s="222"/>
      <c r="E36" s="223">
        <v>-1.6</v>
      </c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1"/>
      <c r="AA36" s="211"/>
      <c r="AB36" s="211"/>
      <c r="AC36" s="211"/>
      <c r="AD36" s="211"/>
      <c r="AE36" s="211"/>
      <c r="AF36" s="211"/>
      <c r="AG36" s="211" t="s">
        <v>147</v>
      </c>
      <c r="AH36" s="211">
        <v>5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2" x14ac:dyDescent="0.2">
      <c r="A37" s="218"/>
      <c r="B37" s="219"/>
      <c r="C37" s="244"/>
      <c r="D37" s="239"/>
      <c r="E37" s="239"/>
      <c r="F37" s="239"/>
      <c r="G37" s="239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1"/>
      <c r="AA37" s="211"/>
      <c r="AB37" s="211"/>
      <c r="AC37" s="211"/>
      <c r="AD37" s="211"/>
      <c r="AE37" s="211"/>
      <c r="AF37" s="211"/>
      <c r="AG37" s="211" t="s">
        <v>150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32">
        <v>8</v>
      </c>
      <c r="B38" s="233" t="s">
        <v>351</v>
      </c>
      <c r="C38" s="242" t="s">
        <v>352</v>
      </c>
      <c r="D38" s="234" t="s">
        <v>353</v>
      </c>
      <c r="E38" s="235">
        <v>10.7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0</v>
      </c>
      <c r="Q38" s="235">
        <f>ROUND(E38*P38,2)</f>
        <v>0</v>
      </c>
      <c r="R38" s="237" t="s">
        <v>258</v>
      </c>
      <c r="S38" s="237" t="s">
        <v>141</v>
      </c>
      <c r="T38" s="238" t="s">
        <v>141</v>
      </c>
      <c r="U38" s="221">
        <v>0</v>
      </c>
      <c r="V38" s="221">
        <f>ROUND(E38*U38,2)</f>
        <v>0</v>
      </c>
      <c r="W38" s="221"/>
      <c r="X38" s="221" t="s">
        <v>188</v>
      </c>
      <c r="Y38" s="221" t="s">
        <v>144</v>
      </c>
      <c r="Z38" s="211"/>
      <c r="AA38" s="211"/>
      <c r="AB38" s="211"/>
      <c r="AC38" s="211"/>
      <c r="AD38" s="211"/>
      <c r="AE38" s="211"/>
      <c r="AF38" s="211"/>
      <c r="AG38" s="211" t="s">
        <v>189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2" x14ac:dyDescent="0.2">
      <c r="A39" s="218"/>
      <c r="B39" s="219"/>
      <c r="C39" s="243" t="s">
        <v>725</v>
      </c>
      <c r="D39" s="222"/>
      <c r="E39" s="223">
        <v>10.7</v>
      </c>
      <c r="F39" s="221"/>
      <c r="G39" s="221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1"/>
      <c r="AA39" s="211"/>
      <c r="AB39" s="211"/>
      <c r="AC39" s="211"/>
      <c r="AD39" s="211"/>
      <c r="AE39" s="211"/>
      <c r="AF39" s="211"/>
      <c r="AG39" s="211" t="s">
        <v>147</v>
      </c>
      <c r="AH39" s="211">
        <v>5</v>
      </c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2" x14ac:dyDescent="0.2">
      <c r="A40" s="218"/>
      <c r="B40" s="219"/>
      <c r="C40" s="244"/>
      <c r="D40" s="239"/>
      <c r="E40" s="239"/>
      <c r="F40" s="239"/>
      <c r="G40" s="239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1"/>
      <c r="AA40" s="211"/>
      <c r="AB40" s="211"/>
      <c r="AC40" s="211"/>
      <c r="AD40" s="211"/>
      <c r="AE40" s="211"/>
      <c r="AF40" s="211"/>
      <c r="AG40" s="211" t="s">
        <v>150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x14ac:dyDescent="0.2">
      <c r="A41" s="225" t="s">
        <v>136</v>
      </c>
      <c r="B41" s="226" t="s">
        <v>102</v>
      </c>
      <c r="C41" s="241" t="s">
        <v>103</v>
      </c>
      <c r="D41" s="227"/>
      <c r="E41" s="228"/>
      <c r="F41" s="229"/>
      <c r="G41" s="229">
        <f>SUMIF(AG42:AG48,"&lt;&gt;NOR",G42:G48)</f>
        <v>0</v>
      </c>
      <c r="H41" s="229"/>
      <c r="I41" s="229">
        <f>SUM(I42:I48)</f>
        <v>0</v>
      </c>
      <c r="J41" s="229"/>
      <c r="K41" s="229">
        <f>SUM(K42:K48)</f>
        <v>0</v>
      </c>
      <c r="L41" s="229"/>
      <c r="M41" s="229">
        <f>SUM(M42:M48)</f>
        <v>0</v>
      </c>
      <c r="N41" s="228"/>
      <c r="O41" s="228">
        <f>SUM(O42:O48)</f>
        <v>0</v>
      </c>
      <c r="P41" s="228"/>
      <c r="Q41" s="228">
        <f>SUM(Q42:Q48)</f>
        <v>0</v>
      </c>
      <c r="R41" s="229"/>
      <c r="S41" s="229"/>
      <c r="T41" s="230"/>
      <c r="U41" s="224"/>
      <c r="V41" s="224">
        <f>SUM(V42:V48)</f>
        <v>2.59</v>
      </c>
      <c r="W41" s="224"/>
      <c r="X41" s="224"/>
      <c r="Y41" s="224"/>
      <c r="AG41" t="s">
        <v>137</v>
      </c>
    </row>
    <row r="42" spans="1:60" ht="22.5" outlineLevel="1" x14ac:dyDescent="0.2">
      <c r="A42" s="232">
        <v>9</v>
      </c>
      <c r="B42" s="233" t="s">
        <v>679</v>
      </c>
      <c r="C42" s="242" t="s">
        <v>680</v>
      </c>
      <c r="D42" s="234" t="s">
        <v>353</v>
      </c>
      <c r="E42" s="235">
        <v>23.54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0</v>
      </c>
      <c r="O42" s="235">
        <f>ROUND(E42*N42,2)</f>
        <v>0</v>
      </c>
      <c r="P42" s="235">
        <v>0</v>
      </c>
      <c r="Q42" s="235">
        <f>ROUND(E42*P42,2)</f>
        <v>0</v>
      </c>
      <c r="R42" s="237" t="s">
        <v>187</v>
      </c>
      <c r="S42" s="237" t="s">
        <v>141</v>
      </c>
      <c r="T42" s="238" t="s">
        <v>141</v>
      </c>
      <c r="U42" s="221">
        <v>0.01</v>
      </c>
      <c r="V42" s="221">
        <f>ROUND(E42*U42,2)</f>
        <v>0.24</v>
      </c>
      <c r="W42" s="221"/>
      <c r="X42" s="221" t="s">
        <v>188</v>
      </c>
      <c r="Y42" s="221" t="s">
        <v>144</v>
      </c>
      <c r="Z42" s="211"/>
      <c r="AA42" s="211"/>
      <c r="AB42" s="211"/>
      <c r="AC42" s="211"/>
      <c r="AD42" s="211"/>
      <c r="AE42" s="211"/>
      <c r="AF42" s="211"/>
      <c r="AG42" s="211" t="s">
        <v>189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2" x14ac:dyDescent="0.2">
      <c r="A43" s="218"/>
      <c r="B43" s="219"/>
      <c r="C43" s="243" t="s">
        <v>726</v>
      </c>
      <c r="D43" s="222"/>
      <c r="E43" s="223">
        <v>23.54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1"/>
      <c r="AA43" s="211"/>
      <c r="AB43" s="211"/>
      <c r="AC43" s="211"/>
      <c r="AD43" s="211"/>
      <c r="AE43" s="211"/>
      <c r="AF43" s="211"/>
      <c r="AG43" s="211" t="s">
        <v>147</v>
      </c>
      <c r="AH43" s="211">
        <v>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2" x14ac:dyDescent="0.2">
      <c r="A44" s="218"/>
      <c r="B44" s="219"/>
      <c r="C44" s="244"/>
      <c r="D44" s="239"/>
      <c r="E44" s="239"/>
      <c r="F44" s="239"/>
      <c r="G44" s="239"/>
      <c r="H44" s="221"/>
      <c r="I44" s="221"/>
      <c r="J44" s="221"/>
      <c r="K44" s="221"/>
      <c r="L44" s="221"/>
      <c r="M44" s="221"/>
      <c r="N44" s="220"/>
      <c r="O44" s="220"/>
      <c r="P44" s="220"/>
      <c r="Q44" s="220"/>
      <c r="R44" s="221"/>
      <c r="S44" s="221"/>
      <c r="T44" s="221"/>
      <c r="U44" s="221"/>
      <c r="V44" s="221"/>
      <c r="W44" s="221"/>
      <c r="X44" s="221"/>
      <c r="Y44" s="221"/>
      <c r="Z44" s="211"/>
      <c r="AA44" s="211"/>
      <c r="AB44" s="211"/>
      <c r="AC44" s="211"/>
      <c r="AD44" s="211"/>
      <c r="AE44" s="211"/>
      <c r="AF44" s="211"/>
      <c r="AG44" s="211" t="s">
        <v>150</v>
      </c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32">
        <v>10</v>
      </c>
      <c r="B45" s="233" t="s">
        <v>703</v>
      </c>
      <c r="C45" s="242" t="s">
        <v>704</v>
      </c>
      <c r="D45" s="234" t="s">
        <v>353</v>
      </c>
      <c r="E45" s="235">
        <v>23.54</v>
      </c>
      <c r="F45" s="236"/>
      <c r="G45" s="237">
        <f>ROUND(E45*F45,2)</f>
        <v>0</v>
      </c>
      <c r="H45" s="236"/>
      <c r="I45" s="237">
        <f>ROUND(E45*H45,2)</f>
        <v>0</v>
      </c>
      <c r="J45" s="236"/>
      <c r="K45" s="237">
        <f>ROUND(E45*J45,2)</f>
        <v>0</v>
      </c>
      <c r="L45" s="237">
        <v>21</v>
      </c>
      <c r="M45" s="237">
        <f>G45*(1+L45/100)</f>
        <v>0</v>
      </c>
      <c r="N45" s="235">
        <v>0</v>
      </c>
      <c r="O45" s="235">
        <f>ROUND(E45*N45,2)</f>
        <v>0</v>
      </c>
      <c r="P45" s="235">
        <v>0</v>
      </c>
      <c r="Q45" s="235">
        <f>ROUND(E45*P45,2)</f>
        <v>0</v>
      </c>
      <c r="R45" s="237" t="s">
        <v>187</v>
      </c>
      <c r="S45" s="237" t="s">
        <v>141</v>
      </c>
      <c r="T45" s="238" t="s">
        <v>141</v>
      </c>
      <c r="U45" s="221">
        <v>0.1</v>
      </c>
      <c r="V45" s="221">
        <f>ROUND(E45*U45,2)</f>
        <v>2.35</v>
      </c>
      <c r="W45" s="221"/>
      <c r="X45" s="221" t="s">
        <v>188</v>
      </c>
      <c r="Y45" s="221" t="s">
        <v>144</v>
      </c>
      <c r="Z45" s="211"/>
      <c r="AA45" s="211"/>
      <c r="AB45" s="211"/>
      <c r="AC45" s="211"/>
      <c r="AD45" s="211"/>
      <c r="AE45" s="211"/>
      <c r="AF45" s="211"/>
      <c r="AG45" s="211" t="s">
        <v>189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2" x14ac:dyDescent="0.2">
      <c r="A46" s="218"/>
      <c r="B46" s="219"/>
      <c r="C46" s="251" t="s">
        <v>705</v>
      </c>
      <c r="D46" s="249"/>
      <c r="E46" s="249"/>
      <c r="F46" s="249"/>
      <c r="G46" s="249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1"/>
      <c r="AA46" s="211"/>
      <c r="AB46" s="211"/>
      <c r="AC46" s="211"/>
      <c r="AD46" s="211"/>
      <c r="AE46" s="211"/>
      <c r="AF46" s="211"/>
      <c r="AG46" s="211" t="s">
        <v>191</v>
      </c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2" x14ac:dyDescent="0.2">
      <c r="A47" s="218"/>
      <c r="B47" s="219"/>
      <c r="C47" s="243" t="s">
        <v>727</v>
      </c>
      <c r="D47" s="222"/>
      <c r="E47" s="223">
        <v>23.54</v>
      </c>
      <c r="F47" s="221"/>
      <c r="G47" s="221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1"/>
      <c r="AA47" s="211"/>
      <c r="AB47" s="211"/>
      <c r="AC47" s="211"/>
      <c r="AD47" s="211"/>
      <c r="AE47" s="211"/>
      <c r="AF47" s="211"/>
      <c r="AG47" s="211" t="s">
        <v>147</v>
      </c>
      <c r="AH47" s="211">
        <v>5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2" x14ac:dyDescent="0.2">
      <c r="A48" s="218"/>
      <c r="B48" s="219"/>
      <c r="C48" s="244"/>
      <c r="D48" s="239"/>
      <c r="E48" s="239"/>
      <c r="F48" s="239"/>
      <c r="G48" s="239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1"/>
      <c r="AA48" s="211"/>
      <c r="AB48" s="211"/>
      <c r="AC48" s="211"/>
      <c r="AD48" s="211"/>
      <c r="AE48" s="211"/>
      <c r="AF48" s="211"/>
      <c r="AG48" s="211" t="s">
        <v>150</v>
      </c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33" x14ac:dyDescent="0.2">
      <c r="A49" s="3"/>
      <c r="B49" s="4"/>
      <c r="C49" s="246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v>15</v>
      </c>
      <c r="AF49">
        <v>21</v>
      </c>
      <c r="AG49" t="s">
        <v>122</v>
      </c>
    </row>
    <row r="50" spans="1:33" x14ac:dyDescent="0.2">
      <c r="A50" s="214"/>
      <c r="B50" s="215" t="s">
        <v>29</v>
      </c>
      <c r="C50" s="247"/>
      <c r="D50" s="216"/>
      <c r="E50" s="217"/>
      <c r="F50" s="217"/>
      <c r="G50" s="231">
        <f>G8+G41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f>SUMIF(L7:L48,AE49,G7:G48)</f>
        <v>0</v>
      </c>
      <c r="AF50">
        <f>SUMIF(L7:L48,AF49,G7:G48)</f>
        <v>0</v>
      </c>
      <c r="AG50" t="s">
        <v>181</v>
      </c>
    </row>
    <row r="51" spans="1:33" x14ac:dyDescent="0.2">
      <c r="C51" s="248"/>
      <c r="D51" s="10"/>
      <c r="AG51" t="s">
        <v>182</v>
      </c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axRo3bghXcNH2Jw2JScdd0q8Da8LEeTTS2wxD5iNYkbZj5RTOoDxHafkIJdrqXEZoNiNAHWz73L3cEznFlR5g==" saltValue="GOLs3FupJmxC1Exhl0sa1A==" spinCount="100000" sheet="1" formatRows="0"/>
  <mergeCells count="21">
    <mergeCell ref="C44:G44"/>
    <mergeCell ref="C46:G46"/>
    <mergeCell ref="C48:G48"/>
    <mergeCell ref="C28:G28"/>
    <mergeCell ref="C30:G30"/>
    <mergeCell ref="C32:G32"/>
    <mergeCell ref="C34:G34"/>
    <mergeCell ref="C37:G37"/>
    <mergeCell ref="C40:G40"/>
    <mergeCell ref="C14:G14"/>
    <mergeCell ref="C16:G16"/>
    <mergeCell ref="C18:G18"/>
    <mergeCell ref="C20:G20"/>
    <mergeCell ref="C22:G22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00.1 Naklady</vt:lpstr>
      <vt:lpstr>01 01.1 Pol</vt:lpstr>
      <vt:lpstr>01 01.2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00.1 Naklady'!Názvy_tisku</vt:lpstr>
      <vt:lpstr>'01 01.1 Pol'!Názvy_tisku</vt:lpstr>
      <vt:lpstr>'01 01.2 Pol'!Názvy_tisku</vt:lpstr>
      <vt:lpstr>oadresa</vt:lpstr>
      <vt:lpstr>Stavba!Objednatel</vt:lpstr>
      <vt:lpstr>Stavba!Objekt</vt:lpstr>
      <vt:lpstr>'00 00.1 Naklady'!Oblast_tisku</vt:lpstr>
      <vt:lpstr>'01 01.1 Pol'!Oblast_tisku</vt:lpstr>
      <vt:lpstr>'01 01.2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2019-03-19T12:27:02Z</cp:lastPrinted>
  <dcterms:created xsi:type="dcterms:W3CDTF">2009-04-08T07:15:50Z</dcterms:created>
  <dcterms:modified xsi:type="dcterms:W3CDTF">2023-04-27T10:16:17Z</dcterms:modified>
</cp:coreProperties>
</file>