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isk Google\ČKAIT\01 Archiv Zakázky\Zalužany\2020 PD zalužany\rozpočet 2021\"/>
    </mc:Choice>
  </mc:AlternateContent>
  <bookViews>
    <workbookView xWindow="0" yWindow="0" windowWidth="0" windowHeight="0"/>
  </bookViews>
  <sheets>
    <sheet name="Rekapitulace stavby" sheetId="1" r:id="rId1"/>
    <sheet name="ZALUŹANY_01 - Oprava MK Z..." sheetId="2" r:id="rId2"/>
    <sheet name="ZALUŽANY_02 - Oprava MK Z..." sheetId="3" r:id="rId3"/>
    <sheet name="ZALUŽANY_03 - Oprava MK Z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'ZALUŹANY_01 - Oprava MK Z...'!$C$120:$K$230</definedName>
    <definedName name="_xlnm.Print_Area" localSheetId="1">'ZALUŹANY_01 - Oprava MK Z...'!$C$4:$J$76,'ZALUŹANY_01 - Oprava MK Z...'!$C$82:$J$102,'ZALUŹANY_01 - Oprava MK Z...'!$C$108:$K$230</definedName>
    <definedName name="_xlnm.Print_Titles" localSheetId="1">'ZALUŹANY_01 - Oprava MK Z...'!$120:$120</definedName>
    <definedName name="_xlnm._FilterDatabase" localSheetId="2" hidden="1">'ZALUŽANY_02 - Oprava MK Z...'!$C$121:$K$295</definedName>
    <definedName name="_xlnm.Print_Area" localSheetId="2">'ZALUŽANY_02 - Oprava MK Z...'!$C$4:$J$76,'ZALUŽANY_02 - Oprava MK Z...'!$C$82:$J$103,'ZALUŽANY_02 - Oprava MK Z...'!$C$109:$K$295</definedName>
    <definedName name="_xlnm.Print_Titles" localSheetId="2">'ZALUŽANY_02 - Oprava MK Z...'!$121:$121</definedName>
    <definedName name="_xlnm._FilterDatabase" localSheetId="3" hidden="1">'ZALUŽANY_03 - Oprava MK Z...'!$C$116:$K$129</definedName>
    <definedName name="_xlnm.Print_Area" localSheetId="3">'ZALUŽANY_03 - Oprava MK Z...'!$C$4:$J$76,'ZALUŽANY_03 - Oprava MK Z...'!$C$82:$J$98,'ZALUŽANY_03 - Oprava MK Z...'!$C$104:$K$129</definedName>
    <definedName name="_xlnm.Print_Titles" localSheetId="3">'ZALUŽANY_03 - Oprava MK Z...'!$116:$116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24"/>
  <c r="BH124"/>
  <c r="BG124"/>
  <c r="BF124"/>
  <c r="T124"/>
  <c r="T123"/>
  <c r="R124"/>
  <c r="R123"/>
  <c r="P124"/>
  <c r="P123"/>
  <c r="BI118"/>
  <c r="BH118"/>
  <c r="BG118"/>
  <c r="BF118"/>
  <c r="T118"/>
  <c r="T117"/>
  <c r="R118"/>
  <c r="R117"/>
  <c r="P118"/>
  <c r="P117"/>
  <c i="1" r="AU97"/>
  <c i="4" r="J114"/>
  <c r="J113"/>
  <c r="F113"/>
  <c r="F111"/>
  <c r="E109"/>
  <c r="J92"/>
  <c r="J91"/>
  <c r="F91"/>
  <c r="F89"/>
  <c r="E87"/>
  <c r="J18"/>
  <c r="E18"/>
  <c r="F114"/>
  <c r="J17"/>
  <c r="J12"/>
  <c r="J89"/>
  <c r="E7"/>
  <c r="E107"/>
  <c i="3" r="J143"/>
  <c r="J37"/>
  <c r="J36"/>
  <c i="1" r="AY96"/>
  <c i="3" r="J35"/>
  <c i="1" r="AX96"/>
  <c i="3" r="BI285"/>
  <c r="BH285"/>
  <c r="BG285"/>
  <c r="BF285"/>
  <c r="T285"/>
  <c r="T284"/>
  <c r="R285"/>
  <c r="R284"/>
  <c r="P285"/>
  <c r="P284"/>
  <c r="BI277"/>
  <c r="BH277"/>
  <c r="BG277"/>
  <c r="BF277"/>
  <c r="T277"/>
  <c r="R277"/>
  <c r="P277"/>
  <c r="BI269"/>
  <c r="BH269"/>
  <c r="BG269"/>
  <c r="BF269"/>
  <c r="T269"/>
  <c r="R269"/>
  <c r="P269"/>
  <c r="BI263"/>
  <c r="BH263"/>
  <c r="BG263"/>
  <c r="BF263"/>
  <c r="T263"/>
  <c r="R263"/>
  <c r="P263"/>
  <c r="BI257"/>
  <c r="BH257"/>
  <c r="BG257"/>
  <c r="BF257"/>
  <c r="T257"/>
  <c r="R257"/>
  <c r="P257"/>
  <c r="BI251"/>
  <c r="BH251"/>
  <c r="BG251"/>
  <c r="BF251"/>
  <c r="T251"/>
  <c r="R251"/>
  <c r="P251"/>
  <c r="BI236"/>
  <c r="BH236"/>
  <c r="BG236"/>
  <c r="BF236"/>
  <c r="T236"/>
  <c r="R236"/>
  <c r="P236"/>
  <c r="BI222"/>
  <c r="BH222"/>
  <c r="BG222"/>
  <c r="BF222"/>
  <c r="T222"/>
  <c r="R222"/>
  <c r="P222"/>
  <c r="BI212"/>
  <c r="BH212"/>
  <c r="BG212"/>
  <c r="BF212"/>
  <c r="T212"/>
  <c r="R212"/>
  <c r="P212"/>
  <c r="BI201"/>
  <c r="BH201"/>
  <c r="BG201"/>
  <c r="BF201"/>
  <c r="T201"/>
  <c r="R201"/>
  <c r="P201"/>
  <c r="BI191"/>
  <c r="BH191"/>
  <c r="BG191"/>
  <c r="BF191"/>
  <c r="T191"/>
  <c r="R191"/>
  <c r="P191"/>
  <c r="BI184"/>
  <c r="BH184"/>
  <c r="BG184"/>
  <c r="BF184"/>
  <c r="T184"/>
  <c r="R184"/>
  <c r="P184"/>
  <c r="BI176"/>
  <c r="BH176"/>
  <c r="BG176"/>
  <c r="BF176"/>
  <c r="T176"/>
  <c r="R176"/>
  <c r="P176"/>
  <c r="BI169"/>
  <c r="BH169"/>
  <c r="BG169"/>
  <c r="BF169"/>
  <c r="T169"/>
  <c r="R169"/>
  <c r="P169"/>
  <c r="BI162"/>
  <c r="BH162"/>
  <c r="BG162"/>
  <c r="BF162"/>
  <c r="T162"/>
  <c r="R162"/>
  <c r="P162"/>
  <c r="BI155"/>
  <c r="BH155"/>
  <c r="BG155"/>
  <c r="BF155"/>
  <c r="T155"/>
  <c r="R155"/>
  <c r="P155"/>
  <c r="BI145"/>
  <c r="BH145"/>
  <c r="BG145"/>
  <c r="BF145"/>
  <c r="T145"/>
  <c r="R145"/>
  <c r="P145"/>
  <c r="J99"/>
  <c r="BI137"/>
  <c r="BH137"/>
  <c r="BG137"/>
  <c r="BF137"/>
  <c r="T137"/>
  <c r="R137"/>
  <c r="P13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2" r="J37"/>
  <c r="J36"/>
  <c i="1" r="AY95"/>
  <c i="2" r="J35"/>
  <c i="1" r="AX95"/>
  <c i="2" r="BI224"/>
  <c r="BH224"/>
  <c r="BG224"/>
  <c r="BF224"/>
  <c r="T224"/>
  <c r="T223"/>
  <c r="R224"/>
  <c r="R223"/>
  <c r="P224"/>
  <c r="P223"/>
  <c r="BI214"/>
  <c r="BH214"/>
  <c r="BG214"/>
  <c r="BF214"/>
  <c r="T214"/>
  <c r="R214"/>
  <c r="P214"/>
  <c r="BI205"/>
  <c r="BH205"/>
  <c r="BG205"/>
  <c r="BF205"/>
  <c r="T205"/>
  <c r="R205"/>
  <c r="P205"/>
  <c r="BI195"/>
  <c r="BH195"/>
  <c r="BG195"/>
  <c r="BF195"/>
  <c r="T195"/>
  <c r="R195"/>
  <c r="P195"/>
  <c r="BI188"/>
  <c r="BH188"/>
  <c r="BG188"/>
  <c r="BF188"/>
  <c r="T188"/>
  <c r="R188"/>
  <c r="P188"/>
  <c r="BI179"/>
  <c r="BH179"/>
  <c r="BG179"/>
  <c r="BF179"/>
  <c r="T179"/>
  <c r="R179"/>
  <c r="P179"/>
  <c r="BI171"/>
  <c r="BH171"/>
  <c r="BG171"/>
  <c r="BF171"/>
  <c r="T171"/>
  <c r="R171"/>
  <c r="P171"/>
  <c r="BI163"/>
  <c r="BH163"/>
  <c r="BG163"/>
  <c r="BF163"/>
  <c r="T163"/>
  <c r="R163"/>
  <c r="P163"/>
  <c r="BI157"/>
  <c r="BH157"/>
  <c r="BG157"/>
  <c r="BF157"/>
  <c r="T157"/>
  <c r="R157"/>
  <c r="P157"/>
  <c r="BI149"/>
  <c r="BH149"/>
  <c r="BG149"/>
  <c r="BF149"/>
  <c r="T149"/>
  <c r="T148"/>
  <c r="R149"/>
  <c r="R148"/>
  <c r="P149"/>
  <c r="P148"/>
  <c r="BI141"/>
  <c r="BH141"/>
  <c r="BG141"/>
  <c r="BF141"/>
  <c r="T141"/>
  <c r="R141"/>
  <c r="P141"/>
  <c r="BI133"/>
  <c r="BH133"/>
  <c r="BG133"/>
  <c r="BF133"/>
  <c r="T133"/>
  <c r="R133"/>
  <c r="P133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2" r="J214"/>
  <c r="BK205"/>
  <c r="BK188"/>
  <c r="BK171"/>
  <c r="J157"/>
  <c r="J141"/>
  <c r="F34"/>
  <c r="BK179"/>
  <c r="BK157"/>
  <c r="BK141"/>
  <c i="3" r="BK277"/>
  <c r="J257"/>
  <c r="BK251"/>
  <c r="BK212"/>
  <c r="BK184"/>
  <c r="BK169"/>
  <c r="J125"/>
  <c r="J277"/>
  <c r="BK222"/>
  <c r="J212"/>
  <c r="BK201"/>
  <c r="BK137"/>
  <c r="BK269"/>
  <c r="BK257"/>
  <c r="J201"/>
  <c r="BK191"/>
  <c r="J169"/>
  <c r="J137"/>
  <c i="4" r="F35"/>
  <c i="1" r="BB97"/>
  <c i="3" r="J155"/>
  <c r="BK236"/>
  <c r="J184"/>
  <c r="J162"/>
  <c i="4" r="BK124"/>
  <c r="J124"/>
  <c r="J118"/>
  <c r="F37"/>
  <c i="1" r="BD97"/>
  <c i="2" r="BK224"/>
  <c r="BK195"/>
  <c r="J179"/>
  <c r="BK163"/>
  <c r="J149"/>
  <c r="J133"/>
  <c r="J124"/>
  <c i="1" r="AS94"/>
  <c i="2" r="J224"/>
  <c r="BK214"/>
  <c r="J205"/>
  <c r="J195"/>
  <c r="J188"/>
  <c r="J171"/>
  <c r="J163"/>
  <c r="BK149"/>
  <c r="BK133"/>
  <c r="BK124"/>
  <c i="3" r="J263"/>
  <c r="J236"/>
  <c r="J191"/>
  <c r="J176"/>
  <c r="BK162"/>
  <c r="J145"/>
  <c r="BK285"/>
  <c r="J269"/>
  <c r="BK145"/>
  <c r="BK125"/>
  <c r="J285"/>
  <c r="BK263"/>
  <c r="J251"/>
  <c r="J222"/>
  <c r="BK176"/>
  <c r="BK155"/>
  <c i="4" r="BK118"/>
  <c r="F36"/>
  <c i="1" r="BC97"/>
  <c i="4" r="J34"/>
  <c i="1" r="AW97"/>
  <c i="2" l="1" r="T123"/>
  <c r="P156"/>
  <c i="3" r="BK144"/>
  <c r="J144"/>
  <c r="J100"/>
  <c r="T144"/>
  <c r="T250"/>
  <c i="2" r="P123"/>
  <c r="P122"/>
  <c r="P121"/>
  <c i="1" r="AU95"/>
  <c i="2" r="BK156"/>
  <c r="J156"/>
  <c r="J100"/>
  <c r="T156"/>
  <c i="3" r="R124"/>
  <c r="R144"/>
  <c r="P250"/>
  <c i="2" r="BK123"/>
  <c r="J123"/>
  <c r="J98"/>
  <c r="R123"/>
  <c r="R156"/>
  <c i="3" r="BK124"/>
  <c r="P124"/>
  <c r="T124"/>
  <c r="T123"/>
  <c r="T122"/>
  <c r="P144"/>
  <c r="BK250"/>
  <c r="J250"/>
  <c r="J101"/>
  <c r="R250"/>
  <c i="2" r="BK148"/>
  <c r="J148"/>
  <c r="J99"/>
  <c r="BK223"/>
  <c r="J223"/>
  <c r="J101"/>
  <c i="3" r="BK284"/>
  <c r="J284"/>
  <c r="J102"/>
  <c i="4" r="BK123"/>
  <c r="J123"/>
  <c r="J97"/>
  <c r="J111"/>
  <c r="BE124"/>
  <c i="3" r="J124"/>
  <c r="J98"/>
  <c i="4" r="F92"/>
  <c r="E85"/>
  <c r="BE118"/>
  <c i="2" r="BK122"/>
  <c r="BK121"/>
  <c r="J121"/>
  <c i="3" r="J89"/>
  <c r="BE125"/>
  <c r="BE162"/>
  <c r="BE212"/>
  <c r="BE251"/>
  <c r="BE263"/>
  <c r="BE277"/>
  <c r="BE285"/>
  <c r="BE155"/>
  <c r="BE176"/>
  <c r="E85"/>
  <c r="F92"/>
  <c r="BE137"/>
  <c r="BE145"/>
  <c r="BE169"/>
  <c r="BE184"/>
  <c r="BE191"/>
  <c r="BE201"/>
  <c r="BE222"/>
  <c r="BE236"/>
  <c r="BE257"/>
  <c r="BE269"/>
  <c i="2" r="E85"/>
  <c r="F92"/>
  <c r="BE124"/>
  <c r="BE133"/>
  <c r="BE157"/>
  <c r="BE179"/>
  <c r="BE205"/>
  <c r="J89"/>
  <c r="BE141"/>
  <c r="BE149"/>
  <c r="BE163"/>
  <c r="BE171"/>
  <c r="BE188"/>
  <c r="BE195"/>
  <c r="BE214"/>
  <c r="BE224"/>
  <c i="1" r="BA95"/>
  <c i="2" r="F37"/>
  <c i="1" r="BD95"/>
  <c i="3" r="J34"/>
  <c i="1" r="AW96"/>
  <c i="3" r="F35"/>
  <c i="1" r="BB96"/>
  <c i="4" r="F34"/>
  <c i="1" r="BA97"/>
  <c i="2" r="F36"/>
  <c i="1" r="BC95"/>
  <c i="2" r="J34"/>
  <c i="1" r="AW95"/>
  <c i="2" r="F35"/>
  <c i="1" r="BB95"/>
  <c i="3" r="F34"/>
  <c i="1" r="BA96"/>
  <c i="3" r="F36"/>
  <c i="1" r="BC96"/>
  <c i="2" r="J30"/>
  <c i="3" r="F37"/>
  <c i="1" r="BD96"/>
  <c i="3" l="1" r="P123"/>
  <c r="P122"/>
  <c i="1" r="AU96"/>
  <c i="3" r="BK123"/>
  <c r="BK122"/>
  <c r="J122"/>
  <c r="J96"/>
  <c i="2" r="R122"/>
  <c r="R121"/>
  <c i="3" r="R123"/>
  <c r="R122"/>
  <c i="2" r="T122"/>
  <c r="T121"/>
  <c i="4" r="BK117"/>
  <c r="J117"/>
  <c r="J96"/>
  <c i="1" r="AG95"/>
  <c i="2" r="J96"/>
  <c r="J122"/>
  <c r="J97"/>
  <c i="1" r="AU94"/>
  <c i="2" r="J33"/>
  <c i="1" r="AV95"/>
  <c r="AT95"/>
  <c r="AN95"/>
  <c i="3" r="F33"/>
  <c i="1" r="AZ96"/>
  <c r="BD94"/>
  <c r="W33"/>
  <c i="3" r="J33"/>
  <c i="1" r="AV96"/>
  <c r="AT96"/>
  <c i="2" r="F33"/>
  <c i="1" r="AZ95"/>
  <c r="BA94"/>
  <c r="W30"/>
  <c i="4" r="J33"/>
  <c i="1" r="AV97"/>
  <c r="AT97"/>
  <c r="BB94"/>
  <c r="W31"/>
  <c i="4" r="F33"/>
  <c i="1" r="AZ97"/>
  <c r="BC94"/>
  <c r="W32"/>
  <c i="3" l="1" r="J123"/>
  <c r="J97"/>
  <c i="2" r="J39"/>
  <c i="4" r="J30"/>
  <c i="1" r="AG97"/>
  <c i="3" r="J30"/>
  <c i="1" r="AG96"/>
  <c r="AX94"/>
  <c r="AY94"/>
  <c r="AW94"/>
  <c r="AK30"/>
  <c r="AZ94"/>
  <c r="AV94"/>
  <c r="AK29"/>
  <c i="4" l="1" r="J39"/>
  <c i="3" r="J39"/>
  <c i="1" r="AN96"/>
  <c r="AN97"/>
  <c r="AG94"/>
  <c r="AK26"/>
  <c r="AT94"/>
  <c r="AN94"/>
  <c r="W29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<sst xmlns="http://schemas.openxmlformats.org/spreadsheetml/2006/main">
  <si>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</si>
  <si>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</si>
  <si>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</si>
  <si>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</si>
  <si>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</si>
  <si>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{0a75deaf-7db5-45c1-8330-fb619a738058}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</si>
  <si>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</si>
  <si>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</si>
  <si>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</si>
  <si>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</si>
  <si>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</si>
  <si>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</si>
  <si>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Kód:</t>
  </si>
  <si>
    <t>ZALUZANY_01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</si>
  <si>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</si>
  <si>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</si>
  <si>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MK Zalužany - Sázka</t>
  </si>
  <si>
    <t>KSO:</t>
  </si>
  <si>
    <t>CC-CZ:</t>
  </si>
  <si>
    <t>Místo:</t>
  </si>
  <si>
    <t>Obec Zalužany</t>
  </si>
  <si>
    <t>Datum:</t>
  </si>
  <si>
    <t>3. 11. 2021</t>
  </si>
  <si>
    <t>Zadavatel:</t>
  </si>
  <si>
    <t>IČ:</t>
  </si>
  <si>
    <t>00243604</t>
  </si>
  <si>
    <t>DIČ:</t>
  </si>
  <si>
    <t>Uchazeč:</t>
  </si>
  <si>
    <t>Vyplň údaj</t>
  </si>
  <si>
    <t>Projektant:</t>
  </si>
  <si>
    <t>63860350</t>
  </si>
  <si>
    <t>Ing. Rudolf Pešta</t>
  </si>
  <si>
    <t>CZ6007110208</t>
  </si>
  <si>
    <t>True</t>
  </si>
  <si>
    <t>Zpracovatel:</t>
  </si>
  <si>
    <t>Ing. Rudolf Pešta, tel.: 721 968 873</t>
  </si>
  <si>
    <t>Poznámka:</t>
  </si>
  <si>
    <t>20 kalendářních dnů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</si>
  <si>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</si>
  <si>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</si>
  <si>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</si>
  <si>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</si>
  <si>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</si>
  <si>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</si>
  <si>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</si>
  <si>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</si>
  <si>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</si>
  <si>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</si>
  <si>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</si>
  <si>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</si>
  <si>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</si>
  <si>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</si>
  <si>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</si>
  <si>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</si>
  <si>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</si>
  <si>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</si>
  <si>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</si>
  <si>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</si>
  <si>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</si>
  <si>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</si>
  <si>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</si>
  <si>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</si>
  <si>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</si>
  <si>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</si>
  <si>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</si>
  <si>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</si>
  <si>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</si>
  <si>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</si>
  <si>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</si>
  <si>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</si>
  <si>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</si>
  <si>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</si>
  <si>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</si>
  <si>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</si>
  <si>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</si>
  <si>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</si>
  <si>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</si>
  <si>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</si>
  <si>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</si>
  <si>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</si>
  <si>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</si>
  <si>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</si>
  <si>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</si>
  <si>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ZALUŹANY_01</t>
  </si>
  <si>
    <t>Oprava MK Zalužany - Sázka I., extravilán, km 0,000 - 0,578</t>
  </si>
  <si>
    <t>STA</t>
  </si>
  <si>
    <t>1</t>
  </si>
  <si>
    <t>{c12f46d0-405f-442e-8927-5c7ba60565f0}</t>
  </si>
  <si>
    <t>2</t>
  </si>
  <si>
    <t>ZALUŽANY_02</t>
  </si>
  <si>
    <t>Oprava MK Zalužany Sázka - II., intravilán, km 0,578 - 0,797</t>
  </si>
  <si>
    <t>{3ca9b159-5f66-45e9-bc72-0551b16b5487}</t>
  </si>
  <si>
    <t>ZALUŽANY_03</t>
  </si>
  <si>
    <t>Oprava MK Zalužany - Sázka doplňující údaje</t>
  </si>
  <si>
    <t>{64f36d5c-00d0-4e8d-b41c-386ec0494935}</t>
  </si>
  <si>
    <t>KRYCÍ LIST SOUPISU PRACÍ</t>
  </si>
  <si>
    <t>Objekt:</t>
  </si>
  <si>
    <t>ZALUŹANY_01 - Oprava MK Zalužany - Sázka I., extravilán, km 0,000 - 0,578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</si>
  <si>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</si>
  <si>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</si>
  <si>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</si>
  <si>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</si>
  <si>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</si>
  <si>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</si>
  <si>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</si>
  <si>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</si>
  <si>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</si>
  <si>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</si>
  <si>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</si>
  <si>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</si>
  <si>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</si>
  <si>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</si>
  <si>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</si>
  <si>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</si>
  <si>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</si>
  <si>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</si>
  <si>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</si>
  <si>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</si>
  <si>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</si>
  <si>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</si>
  <si>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</si>
  <si>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</si>
  <si>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</si>
  <si>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</si>
  <si>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</si>
  <si>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12</t>
  </si>
  <si>
    <t>K</t>
  </si>
  <si>
    <t>113332</t>
  </si>
  <si>
    <t>ODSTRAN PODKL ZPEVNĚNÝCH PLOCH S ASFALT POJIVEM, ODVOZ DO 2KM</t>
  </si>
  <si>
    <t>M3</t>
  </si>
  <si>
    <t>OTSKP 2021</t>
  </si>
  <si>
    <t>4</t>
  </si>
  <si>
    <t>475420383</t>
  </si>
  <si>
    <t>PP</t>
  </si>
  <si>
    <t>PSC</t>
  </si>
  <si>
    <t>Poznámka k souboru cen:_x000d_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</si>
  <si>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VV</t>
  </si>
  <si>
    <t>"ROZSAH BUDE URČEN PŘI PŘEDÁNÍ STAVENIŠTĚ A V TOMTO ROZSAHU ÚČTOVÁN"</t>
  </si>
  <si>
    <t>"plocha 287m2"</t>
  </si>
  <si>
    <t>"tl.300mm"</t>
  </si>
  <si>
    <t>"místo odvozu určí obec Zalužany"</t>
  </si>
  <si>
    <t>287*0,3</t>
  </si>
  <si>
    <t>Součet</t>
  </si>
  <si>
    <t>12922</t>
  </si>
  <si>
    <t>ČIŠTĚNÍ KRAJNIC OD NÁNOSU TL. DO 100MM</t>
  </si>
  <si>
    <t>M2</t>
  </si>
  <si>
    <t>-314767960</t>
  </si>
  <si>
    <t>Poznámka k souboru cen:_x000d_
Součástí položky je vodorovná a svislá doprava, přemístění, přeložení, manipulace s materiálem a uložení na skládku. Nezahrnuje poplatek za skládku, který se vykazuje v položce 0141** (s výjimkou malého množství materiálu, kde je možné poplatek zahrnout do jednotkové ceny položky – tento fakt musí být uveden v doplňujícím textu k položce)</t>
  </si>
  <si>
    <t>"celková délka 578m oboustranně"</t>
  </si>
  <si>
    <t>"šířka 50cm"</t>
  </si>
  <si>
    <t>"odvoz do vzdálenosti 2km určí Obec Zalužany"</t>
  </si>
  <si>
    <t>578*0,5*2</t>
  </si>
  <si>
    <t>13</t>
  </si>
  <si>
    <t>18120</t>
  </si>
  <si>
    <t>ÚPRAVA PLÁNĚ SE ZHUTNĚNÍM V HORNINĚ TŘ. II</t>
  </si>
  <si>
    <t>734105127</t>
  </si>
  <si>
    <t>Poznámka k souboru cen:_x000d_
položka zahrnuje úpravu pláně včetně vyrovnání výškových rozdílů. Míru zhutnění určuje projekt.</t>
  </si>
  <si>
    <t>"Edef2=45Mpa, ČSN 73 6133"</t>
  </si>
  <si>
    <t>287</t>
  </si>
  <si>
    <t>Zakládání</t>
  </si>
  <si>
    <t>14</t>
  </si>
  <si>
    <t>21461E</t>
  </si>
  <si>
    <t>SEPARAČNÍ GEOTEXTILIE DO 500G/M2</t>
  </si>
  <si>
    <t>-2058944978</t>
  </si>
  <si>
    <t xml:space="preserve">Poznámka k souboru cen:_x000d_
Položka zahrnuje: - dodávku předepsané geotextilie - úpravu, očištění a ochranu podkladu - přichycení k podkladu, případně zatížení - úpravy spojů a zajištění okrajů - úpravy pro odvodnění - nutné přesahy - mimostaveništní a vnitrostaveništní dopravu </t>
  </si>
  <si>
    <t>"separační geotextilie 500g/m2"</t>
  </si>
  <si>
    <t>"plocha287m2"</t>
  </si>
  <si>
    <t>5</t>
  </si>
  <si>
    <t>Komunikace pozemní</t>
  </si>
  <si>
    <t>56334</t>
  </si>
  <si>
    <t>VOZOVKOVÉ VRSTVY ZE ŠTĚRKODRTI TL. DO 200MM</t>
  </si>
  <si>
    <t>-793403142</t>
  </si>
  <si>
    <t>Poznámka k souboru cen:_x000d_
- dodání kameniva předepsané kvality a zrnitosti - rozprostření a zhutnění vrstvy v předepsané tloušťce - zřízení vrstvy bez rozlišení šířky, pokládání vrstvy po etapách - nezahrnuje postřiky, nátěry</t>
  </si>
  <si>
    <t>"ŠD 0-63, tl.200mm, Edef2=100Mpa, ČSN 73 6126"</t>
  </si>
  <si>
    <t>9</t>
  </si>
  <si>
    <t>56962</t>
  </si>
  <si>
    <t>ZPEVNĚNÍ KRAJNIC Z RECYKLOVANÉHO MATERIÁLU TL DO 100MM</t>
  </si>
  <si>
    <t>65598882</t>
  </si>
  <si>
    <t>Poznámka k souboru cen:_x000d_
- dodání recyklátu v požadované kvalitě - očištění podkladu - uložení recyklátu dle předepsaného technologického předpisu, zhutnění vrstvy v předepsané tloušťce - zřízení vrstvy bez rozlišení šířky, pokládání vrstvy po etapách, včetně pracovních spar a spojů - úpravu napojení, ukončení - nezahrnuje postřiky, nátěry</t>
  </si>
  <si>
    <t>"Asfaltový recyklát T1 se zhutněním"</t>
  </si>
  <si>
    <t>3</t>
  </si>
  <si>
    <t>572213</t>
  </si>
  <si>
    <t>SPOJOVACÍ POSTŘIK Z EMULZE DO 0,5KG/M2</t>
  </si>
  <si>
    <t>1166217611</t>
  </si>
  <si>
    <t>Poznámka k souboru cen:_x000d_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</si>
  <si>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"spojovací pstřik PS C 0,3kg/m2 ČSN 73 6129, TKP kap.26"</t>
  </si>
  <si>
    <t>"délka 578m"</t>
  </si>
  <si>
    <t>"šířka 3m"</t>
  </si>
  <si>
    <t>578*3</t>
  </si>
  <si>
    <t>845000119</t>
  </si>
  <si>
    <t>"připojení 104,5m2"</t>
  </si>
  <si>
    <t>(578*3)+104,5</t>
  </si>
  <si>
    <t>16</t>
  </si>
  <si>
    <t>-1187181608</t>
  </si>
  <si>
    <t>574A03</t>
  </si>
  <si>
    <t>ASFALTOVÝ BETON PRO OBRUSNÉ VRSTVY ACO 11</t>
  </si>
  <si>
    <t>-767249461</t>
  </si>
  <si>
    <t>Poznámka k souboru cen:_x000d_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</si>
  <si>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"Vyrovnání ACO 11 ČSN 73 6121, TKP kap. 7"</t>
  </si>
  <si>
    <t>"tloušťka vyrovnání 40mm"</t>
  </si>
  <si>
    <t>"šířka 3,0m"</t>
  </si>
  <si>
    <t>"měrná hmotnost 2,4t/m3 tj. 69,36 x 2,4=166,46t"</t>
  </si>
  <si>
    <t>578*3,0*0,04</t>
  </si>
  <si>
    <t>6</t>
  </si>
  <si>
    <t>574A34</t>
  </si>
  <si>
    <t>ASFALTOVÝ BETON PRO OBRUSNÉ VRSTVY ACO 11+, 11S TL. 40MM</t>
  </si>
  <si>
    <t>-685639329</t>
  </si>
  <si>
    <t xml:space="preserve">" ACO 11+,  ČSN 73 6121, TKP kap.7"</t>
  </si>
  <si>
    <t>(578*3,0)+104,5</t>
  </si>
  <si>
    <t>17</t>
  </si>
  <si>
    <t>574E07</t>
  </si>
  <si>
    <t>ASFALTOVÝ BETON PRO PODKLADNÍ VRSTVY ACP 22+, 22S</t>
  </si>
  <si>
    <t>-825478406</t>
  </si>
  <si>
    <t>"Vrstva ACP22+, ČSN 73 6121, TKP kap.7"</t>
  </si>
  <si>
    <t>"tloušťka 100mm"</t>
  </si>
  <si>
    <t>"měrná hmotnost 2,4t/m3 tj. 28,7 x 2,4=68,88t"</t>
  </si>
  <si>
    <t>287*0,1</t>
  </si>
  <si>
    <t>Ostatní konstrukce a práce, bourání</t>
  </si>
  <si>
    <t>93808</t>
  </si>
  <si>
    <t>OČIŠTĚNÍ VOZOVEK ZAMETENÍM</t>
  </si>
  <si>
    <t>2028951041</t>
  </si>
  <si>
    <t>Poznámka k souboru cen:_x000d_
položka zahrnuje očištění předepsaným způsobem včetně odklizení vzniklého odpadu</t>
  </si>
  <si>
    <t>"délka 578 m"</t>
  </si>
  <si>
    <t>ZALUŽANY_02 - Oprava MK Zalužany Sázka - II., intravilán, km 0,578 - 0,797</t>
  </si>
  <si>
    <t xml:space="preserve">    8 - Trubní vedení</t>
  </si>
  <si>
    <t>113134</t>
  </si>
  <si>
    <t>ODSTRANĚNÍ KRYTU ZPEVNĚNÝCH PLOCH S ASFALT POJIVEM, ODVOZ DO 5KM</t>
  </si>
  <si>
    <t>-1826473970</t>
  </si>
  <si>
    <t>"Odvoz na místo - určí obec Zalužany"</t>
  </si>
  <si>
    <t>"dl. 190m"</t>
  </si>
  <si>
    <t>"tl. 0,2m"</t>
  </si>
  <si>
    <t>"prům. š. 3,4m"</t>
  </si>
  <si>
    <t>190*3,4*0,2</t>
  </si>
  <si>
    <t>"odstavná plocha 54m2"</t>
  </si>
  <si>
    <t>"tl. 0,3m"</t>
  </si>
  <si>
    <t>54*0,3</t>
  </si>
  <si>
    <t>1006783662</t>
  </si>
  <si>
    <t>"délka 50m, oboustranně,š.50cm"</t>
  </si>
  <si>
    <t>50*2*0,5</t>
  </si>
  <si>
    <t>56332</t>
  </si>
  <si>
    <t>VOZOVKOVÉ VRSTVY ZE ŠTĚRKODRTI TL. DO 100MM</t>
  </si>
  <si>
    <t>-1006710313</t>
  </si>
  <si>
    <t>"ČSN 73 6126"</t>
  </si>
  <si>
    <t>"ŠD 0/32, hutnění Edef2 100MPa, možno použít recyklát T1, T2""</t>
  </si>
  <si>
    <t>"tl. 0,1m"</t>
  </si>
  <si>
    <t>190*3,4</t>
  </si>
  <si>
    <t>327515568</t>
  </si>
  <si>
    <t>54</t>
  </si>
  <si>
    <t>56144</t>
  </si>
  <si>
    <t>KAMENIVO ZPEVNĚNÉ CEMENTEM TL. DO 200MM</t>
  </si>
  <si>
    <t>1805058184</t>
  </si>
  <si>
    <t>Poznámka k souboru cen:_x000d_
- dodání směsi v požadované kvalitě - očištění podkladu - uložení směsi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- nezahrnuje postřiky, nátěry - nezahrnuje úpravu povrchu krytu</t>
  </si>
  <si>
    <t>"KSC I, ČSN 73 6124"</t>
  </si>
  <si>
    <t>93811</t>
  </si>
  <si>
    <t>OČIŠTĚNÍ ASFALTOVÝCH VOZOVEK UMYTÍM VODOU</t>
  </si>
  <si>
    <t>-1949573952</t>
  </si>
  <si>
    <t>"délka 29m"</t>
  </si>
  <si>
    <t>"šířka 3,4m"</t>
  </si>
  <si>
    <t>29*3,4</t>
  </si>
  <si>
    <t>7</t>
  </si>
  <si>
    <t>917224</t>
  </si>
  <si>
    <t>SILNIČNÍ A CHODNÍKOVÉ OBRUBY Z BETONOVÝCH OBRUBNÍKŮ ŠÍŘ 150MM</t>
  </si>
  <si>
    <t>M</t>
  </si>
  <si>
    <t>795791618</t>
  </si>
  <si>
    <t>Poznámka k souboru cen:_x000d_
Položka zahrnuje: dodání a pokládku betonových obrubníků o rozměrech předepsaných zadávací dokumentací betonové lože i boční betonovou opěrku.</t>
  </si>
  <si>
    <t>"instalace obrubníků vlevo začátek i konec náběhový díl, rohy R=0,5m - zaoblený díl"</t>
  </si>
  <si>
    <t>"betonové lože C30/37-FX3"</t>
  </si>
  <si>
    <t>"výška 150mm"</t>
  </si>
  <si>
    <t>23</t>
  </si>
  <si>
    <t>56931</t>
  </si>
  <si>
    <t>ZPEVNĚNÍ KRAJNIC ZE ŠTĚRKODRTI TL. DO 50MM</t>
  </si>
  <si>
    <t>1032209450</t>
  </si>
  <si>
    <t>Poznámka k souboru cen:_x000d_
- dodání kameniva předepsané kvality a zrnitosti - rozprostření a zhutnění vrstvy v předepsané tloušťce - zřízení vrstvy bez rozlišení šířky, pokládání vrstvy po etapách</t>
  </si>
  <si>
    <t>ŠD 0/22, spojitá zrnitost, ČSN 73 6126"</t>
  </si>
  <si>
    <t>8</t>
  </si>
  <si>
    <t>518574083</t>
  </si>
  <si>
    <t>"PS C 0,3kg/m2, ČSN 73 6129, TKP kap.26"</t>
  </si>
  <si>
    <t>"dl. 219m"</t>
  </si>
  <si>
    <t>219*3,4</t>
  </si>
  <si>
    <t>10</t>
  </si>
  <si>
    <t>1770259000</t>
  </si>
  <si>
    <t>"ACO 11, tl.30mm, ČSN 73 6121, TKP kap.7"</t>
  </si>
  <si>
    <t>"dl.29m"</t>
  </si>
  <si>
    <t>"tl. 0,03m"</t>
  </si>
  <si>
    <t>"měrná zhmotnost 2,4t/m3""</t>
  </si>
  <si>
    <t>"2,96x2,4=7,1t"</t>
  </si>
  <si>
    <t>29*3,4*0,03</t>
  </si>
  <si>
    <t>574C56</t>
  </si>
  <si>
    <t>ASFALTOVÝ BETON PRO LOŽNÍ VRSTVY ACL 16+, 16S TL. 60MM</t>
  </si>
  <si>
    <t>968578307</t>
  </si>
  <si>
    <t>"ACL 16+,(50/70), tl.60mm, ČSN 73 6121, TKP kap. 7"</t>
  </si>
  <si>
    <t>11</t>
  </si>
  <si>
    <t>1962714573</t>
  </si>
  <si>
    <t xml:space="preserve">"připojení km 0,628  4x1,5"</t>
  </si>
  <si>
    <t>4,0*1,5</t>
  </si>
  <si>
    <t>"připojení km 0,753, vlevo 7 x 3, vpravo 9,5 x 1"</t>
  </si>
  <si>
    <t>7*3+9,5*1</t>
  </si>
  <si>
    <t>-1014056928</t>
  </si>
  <si>
    <t>"ACO 11+, tl.40mm, ČSN 73 6121, TKP kap.7"</t>
  </si>
  <si>
    <t>Trubní vedení</t>
  </si>
  <si>
    <t>89922</t>
  </si>
  <si>
    <t>VÝŠKOVÁ ÚPRAVA MŘÍŽÍ</t>
  </si>
  <si>
    <t>KUS</t>
  </si>
  <si>
    <t>2003514830</t>
  </si>
  <si>
    <t>Poznámka k souboru cen:_x000d_
- položka výškové úpravy zahrnuje všechny nutné práce a materiály pro zvýšení nebo snížení zařízení (včetně nutné úpravy stávajícího povrchu vozovky nebo chodníku).</t>
  </si>
  <si>
    <t>"počet 4"</t>
  </si>
  <si>
    <t>89923</t>
  </si>
  <si>
    <t>VÝŠKOVÁ ÚPRAVA KRYCÍCH HRNCŮ</t>
  </si>
  <si>
    <t>26409257</t>
  </si>
  <si>
    <t>"počet 2"</t>
  </si>
  <si>
    <t>18</t>
  </si>
  <si>
    <t>899525</t>
  </si>
  <si>
    <t>OBETONOVÁNÍ POTRUBÍ Z PROSTÉHO BETONU DO C30/37</t>
  </si>
  <si>
    <t>110262873</t>
  </si>
  <si>
    <t>Poznámka k souboru cen:_x000d_
- dodání čerstvého betonu (betonové směsi) požadované kvality, jeho uložení do požadovaného tvaru při jakékoliv hustotě výztuže, konzistenci čerstvého betonu a způsobu hutnění, ošetření a ochranu betonu, - zhotovení nepropustného, mrazuvzdorného betonu a betonu požadované trvanlivosti a vlastností, - užití potřebných přísad a technologií výroby betonu, - zřízení pracovních a dilatačních spar, včetně potřebných úprav, výplně, vložek, opracování, očištění a ošetření, - bednění požadovaných konstr. (i ztracené) s úpravou dle požadované kvality povrchu betonu, včetně odbedňovacích a odskružovacích prostředků, - podpěrné konstr. (skruže) a lešení všech druhů pro bednění, uložení čerstvého betonu, výztuže a doplňkových konstr., vč. požadovaných otvorů, ochranných a bezpečnostních opatření a základů těchto konstrukcí a lešení, - vytvoření kotevních čel, kapes, nálitků, a sedel, - zřízení všech požadovaných otvorů, kapes, výklenků, prostupů, dutin, drážek a pod., vč. ztížení práce a úprav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a tmelení spar a spojů, - opatření povrchů betonu izolací proti zemní vlhkosti v částech, kde přijdou do styku se zeminou nebo kamenivem, - případné zřízení spojovací vrstvy u základů, - úpravy pro osazení zařízení ochrany konstrukce proti vlivu bludných proudů</t>
  </si>
  <si>
    <t>"uložení žlabů s mříží do betonu lože tl.200mm, C35/45-FX3"</t>
  </si>
  <si>
    <t>1,5</t>
  </si>
  <si>
    <t>935212</t>
  </si>
  <si>
    <t>PŘÍKOPOVÉ ŽLABY Z BETON TVÁRNIC ŠÍŘ DO 600MM DO BETONU TL 100MM</t>
  </si>
  <si>
    <t>-666544506</t>
  </si>
  <si>
    <t>Poznámka k souboru cen:_x000d_
položka zahrnuje: - dodávku a uložení příkopových tvárnic předepsaného rozměru a kvality - dodání a rozprostření lože z předepsaného materiálu v předepsané kvalitěa v předepsané tloušťce - veškerou manipulaci s materiálem, vnitrostaveništní i mimostaveništní dopravu - ukončení, patky, spárování - měří se v metrech běžných délky osy žlabu</t>
  </si>
  <si>
    <t>"žlaby, mělké š.30cm"</t>
  </si>
  <si>
    <t>"délka 7m,zaústění žlab rybník"</t>
  </si>
  <si>
    <t>"beton C30/37/FX4"</t>
  </si>
  <si>
    <t>20</t>
  </si>
  <si>
    <t>93555</t>
  </si>
  <si>
    <t>ŽLABY Z DÍLCŮ Z BETONU SVĚTLÉ ŠÍŘKY DO 300MM VČET MŘÍŽÍ</t>
  </si>
  <si>
    <t>1721407334</t>
  </si>
  <si>
    <t>Poznámka k souboru cen:_x000d_
položka zahrnuje: -dodávku a uložení dílců žlabu z předepsaného materiálu předepsaných rozměrů včetně mříže - spárování, úpravy vtoku a výtoku - nezahrnuje nutné zemní práce, předepsané lože, obetonování - měří se v metrech běžných délky osy žlabu, odečítají se čistící kusy a vpustě</t>
  </si>
  <si>
    <t>"litinový rošt D 400kN"</t>
  </si>
  <si>
    <t>"uložení do betonu 35/45-FX4"</t>
  </si>
  <si>
    <t>18110</t>
  </si>
  <si>
    <t>ÚPRAVA PLÁNĚ SE ZHUTNĚNÍM V HORNINĚ TŘ. I</t>
  </si>
  <si>
    <t>-809507796</t>
  </si>
  <si>
    <t xml:space="preserve">"minimální modul přetvárnosti E (def,2) 45MPa" </t>
  </si>
  <si>
    <t>"ČSN 73 6133"</t>
  </si>
  <si>
    <t>ZALUŽANY_03 - Oprava MK Zalužany - Sázka doplňující údaje</t>
  </si>
  <si>
    <t>OST - Ostatní</t>
  </si>
  <si>
    <t>02710</t>
  </si>
  <si>
    <t>POMOC PRÁCE ZŘÍZ NEBO ZAJIŠŤ OBJÍŽĎKY A PŘÍSTUP CESTY</t>
  </si>
  <si>
    <t>KPL</t>
  </si>
  <si>
    <t>512</t>
  </si>
  <si>
    <t>-845365997</t>
  </si>
  <si>
    <t>Poznámka k souboru cen:_x000d_
zahrnuje veškeré náklady spojené s objednatelem požadovanými zařízeními</t>
  </si>
  <si>
    <t>"DIO"</t>
  </si>
  <si>
    <t>OST</t>
  </si>
  <si>
    <t>Ostatní</t>
  </si>
  <si>
    <t>02730</t>
  </si>
  <si>
    <t>POMOC PRÁCE ZŘÍZ NEBO ZAJIŠŤ OCHRANU INŽENÝRSKÝCH SÍTÍ</t>
  </si>
  <si>
    <t>1553275801</t>
  </si>
  <si>
    <t>"ochrana a zajištění inženýrských sítí"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</si>
</sst>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30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32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ZALUZANY_01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MK Zalužany - Sázka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Obec Zalužany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3. 11. 2021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Zalužany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Ing. Rudolf Pešta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Ing. Rudolf Pešta, tel.: 721 968 873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24.7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'ZALUŹANY_01 - Oprava MK Z...'!J30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'ZALUŹANY_01 - Oprava MK Z...'!P121</f>
        <v>0</v>
      </c>
      <c r="AV95" s="128">
        <f>'ZALUŹANY_01 - Oprava MK Z...'!J33</f>
        <v>0</v>
      </c>
      <c r="AW95" s="128">
        <f>'ZALUŹANY_01 - Oprava MK Z...'!J34</f>
        <v>0</v>
      </c>
      <c r="AX95" s="128">
        <f>'ZALUŹANY_01 - Oprava MK Z...'!J35</f>
        <v>0</v>
      </c>
      <c r="AY95" s="128">
        <f>'ZALUŹANY_01 - Oprava MK Z...'!J36</f>
        <v>0</v>
      </c>
      <c r="AZ95" s="128">
        <f>'ZALUŹANY_01 - Oprava MK Z...'!F33</f>
        <v>0</v>
      </c>
      <c r="BA95" s="128">
        <f>'ZALUŹANY_01 - Oprava MK Z...'!F34</f>
        <v>0</v>
      </c>
      <c r="BB95" s="128">
        <f>'ZALUŹANY_01 - Oprava MK Z...'!F35</f>
        <v>0</v>
      </c>
      <c r="BC95" s="128">
        <f>'ZALUŹANY_01 - Oprava MK Z...'!F36</f>
        <v>0</v>
      </c>
      <c r="BD95" s="130">
        <f>'ZALUŹANY_01 - Oprava MK Z...'!F37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7" customFormat="1" ht="24.75" customHeight="1">
      <c r="A96" s="119" t="s">
        <v>82</v>
      </c>
      <c r="B96" s="120"/>
      <c r="C96" s="121"/>
      <c r="D96" s="122" t="s">
        <v>89</v>
      </c>
      <c r="E96" s="122"/>
      <c r="F96" s="122"/>
      <c r="G96" s="122"/>
      <c r="H96" s="122"/>
      <c r="I96" s="123"/>
      <c r="J96" s="122" t="s">
        <v>90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'ZALUŽANY_02 - Oprava MK Z...'!J30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85</v>
      </c>
      <c r="AR96" s="126"/>
      <c r="AS96" s="127">
        <v>0</v>
      </c>
      <c r="AT96" s="128">
        <f>ROUND(SUM(AV96:AW96),2)</f>
        <v>0</v>
      </c>
      <c r="AU96" s="129">
        <f>'ZALUŽANY_02 - Oprava MK Z...'!P122</f>
        <v>0</v>
      </c>
      <c r="AV96" s="128">
        <f>'ZALUŽANY_02 - Oprava MK Z...'!J33</f>
        <v>0</v>
      </c>
      <c r="AW96" s="128">
        <f>'ZALUŽANY_02 - Oprava MK Z...'!J34</f>
        <v>0</v>
      </c>
      <c r="AX96" s="128">
        <f>'ZALUŽANY_02 - Oprava MK Z...'!J35</f>
        <v>0</v>
      </c>
      <c r="AY96" s="128">
        <f>'ZALUŽANY_02 - Oprava MK Z...'!J36</f>
        <v>0</v>
      </c>
      <c r="AZ96" s="128">
        <f>'ZALUŽANY_02 - Oprava MK Z...'!F33</f>
        <v>0</v>
      </c>
      <c r="BA96" s="128">
        <f>'ZALUŽANY_02 - Oprava MK Z...'!F34</f>
        <v>0</v>
      </c>
      <c r="BB96" s="128">
        <f>'ZALUŽANY_02 - Oprava MK Z...'!F35</f>
        <v>0</v>
      </c>
      <c r="BC96" s="128">
        <f>'ZALUŽANY_02 - Oprava MK Z...'!F36</f>
        <v>0</v>
      </c>
      <c r="BD96" s="130">
        <f>'ZALUŽANY_02 - Oprava MK Z...'!F37</f>
        <v>0</v>
      </c>
      <c r="BE96" s="7"/>
      <c r="BT96" s="131" t="s">
        <v>86</v>
      </c>
      <c r="BV96" s="131" t="s">
        <v>80</v>
      </c>
      <c r="BW96" s="131" t="s">
        <v>91</v>
      </c>
      <c r="BX96" s="131" t="s">
        <v>5</v>
      </c>
      <c r="CL96" s="131" t="s">
        <v>1</v>
      </c>
      <c r="CM96" s="131" t="s">
        <v>88</v>
      </c>
    </row>
    <row r="97" s="7" customFormat="1" ht="24.75" customHeight="1">
      <c r="A97" s="119" t="s">
        <v>82</v>
      </c>
      <c r="B97" s="120"/>
      <c r="C97" s="121"/>
      <c r="D97" s="122" t="s">
        <v>92</v>
      </c>
      <c r="E97" s="122"/>
      <c r="F97" s="122"/>
      <c r="G97" s="122"/>
      <c r="H97" s="122"/>
      <c r="I97" s="123"/>
      <c r="J97" s="122" t="s">
        <v>93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'ZALUŽANY_03 - Oprava MK Z...'!J30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85</v>
      </c>
      <c r="AR97" s="126"/>
      <c r="AS97" s="132">
        <v>0</v>
      </c>
      <c r="AT97" s="133">
        <f>ROUND(SUM(AV97:AW97),2)</f>
        <v>0</v>
      </c>
      <c r="AU97" s="134">
        <f>'ZALUŽANY_03 - Oprava MK Z...'!P117</f>
        <v>0</v>
      </c>
      <c r="AV97" s="133">
        <f>'ZALUŽANY_03 - Oprava MK Z...'!J33</f>
        <v>0</v>
      </c>
      <c r="AW97" s="133">
        <f>'ZALUŽANY_03 - Oprava MK Z...'!J34</f>
        <v>0</v>
      </c>
      <c r="AX97" s="133">
        <f>'ZALUŽANY_03 - Oprava MK Z...'!J35</f>
        <v>0</v>
      </c>
      <c r="AY97" s="133">
        <f>'ZALUŽANY_03 - Oprava MK Z...'!J36</f>
        <v>0</v>
      </c>
      <c r="AZ97" s="133">
        <f>'ZALUŽANY_03 - Oprava MK Z...'!F33</f>
        <v>0</v>
      </c>
      <c r="BA97" s="133">
        <f>'ZALUŽANY_03 - Oprava MK Z...'!F34</f>
        <v>0</v>
      </c>
      <c r="BB97" s="133">
        <f>'ZALUŽANY_03 - Oprava MK Z...'!F35</f>
        <v>0</v>
      </c>
      <c r="BC97" s="133">
        <f>'ZALUŽANY_03 - Oprava MK Z...'!F36</f>
        <v>0</v>
      </c>
      <c r="BD97" s="135">
        <f>'ZALUŽANY_03 - Oprava MK Z...'!F37</f>
        <v>0</v>
      </c>
      <c r="BE97" s="7"/>
      <c r="BT97" s="131" t="s">
        <v>86</v>
      </c>
      <c r="BV97" s="131" t="s">
        <v>80</v>
      </c>
      <c r="BW97" s="131" t="s">
        <v>94</v>
      </c>
      <c r="BX97" s="131" t="s">
        <v>5</v>
      </c>
      <c r="CL97" s="131" t="s">
        <v>1</v>
      </c>
      <c r="CM97" s="131" t="s">
        <v>88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cQpTPuD8XiMvkK8Hnwow6/97ciz70/x2iKKLJafffKkJrBQfNdWUdTd3EITTgmZzWd8Chs4ckm2IhA/2hslTeg==" hashValue="BHThApeDrg/ISZa4zmdMhGmeCnof28kSyjk/vMqVy2NSDx7yO8XQHnV818FmwsUuevTOWLWXhc1JCHBod45u2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ZALUŹANY_01 - Oprava MK Z...'!C2" display="/"/>
    <hyperlink ref="A96" location="'ZALUŽANY_02 - Oprava MK Z...'!C2" display="/"/>
    <hyperlink ref="A97" location="'ZALUŽANY_03 - Oprava MK 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Zalužany - Sázka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3. 11. 2021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20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32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37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ROUND((SUM(BE121:BE230)),  2)</f>
        <v>0</v>
      </c>
      <c r="G33" s="38"/>
      <c r="H33" s="38"/>
      <c r="I33" s="155">
        <v>0.20999999999999999</v>
      </c>
      <c r="J33" s="154">
        <f>ROUND(((SUM(BE121:BE230))*I33),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ROUND((SUM(BF121:BF230)),  2)</f>
        <v>0</v>
      </c>
      <c r="G34" s="38"/>
      <c r="H34" s="38"/>
      <c r="I34" s="155">
        <v>0.14999999999999999</v>
      </c>
      <c r="J34" s="154">
        <f>ROUND(((SUM(BF121:BF230))*I34),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ROUND((SUM(BG121:BG230)),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ROUND((SUM(BH121:BH230)),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ROUND((SUM(BI121:BI230)),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Zalužany - Sázka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ZALUŹANY_01 - Oprava MK Zalužany - Sázka I., extravilán, km 0,000 - 0,578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Zalužany</v>
      </c>
      <c r="G89" s="40"/>
      <c r="H89" s="40"/>
      <c r="I89" s="32" t="s">
        <v>21</v>
      </c>
      <c r="J89" s="79" t="str">
        <f>IF(J12="","",J12)</f>
        <v>3. 11. 2021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Obec Zalužany</v>
      </c>
      <c r="G91" s="40"/>
      <c r="H91" s="40"/>
      <c r="I91" s="32" t="s">
        <v>29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J148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106</v>
      </c>
      <c r="E100" s="188"/>
      <c r="F100" s="188"/>
      <c r="G100" s="188"/>
      <c r="H100" s="188"/>
      <c r="I100" s="188"/>
      <c r="J100" s="189">
        <f>J156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107</v>
      </c>
      <c r="E101" s="188"/>
      <c r="F101" s="188"/>
      <c r="G101" s="188"/>
      <c r="H101" s="188"/>
      <c r="I101" s="188"/>
      <c r="J101" s="189">
        <f>J223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MK Zalužany - Sázka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>ZALUŹANY_01 - Oprava MK Zalužany - Sázka I., extravilán, km 0,000 - 0,578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40"/>
      <c r="E115" s="40"/>
      <c r="F115" s="27" t="str">
        <f>F12</f>
        <v>Obec Zalužany</v>
      </c>
      <c r="G115" s="40"/>
      <c r="H115" s="40"/>
      <c r="I115" s="32" t="s">
        <v>21</v>
      </c>
      <c r="J115" s="79" t="str">
        <f>IF(J12="","",J12)</f>
        <v>3. 11. 2021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23</v>
      </c>
      <c r="D117" s="40"/>
      <c r="E117" s="40"/>
      <c r="F117" s="27" t="str">
        <f>E15</f>
        <v>Obec Zalužany</v>
      </c>
      <c r="G117" s="40"/>
      <c r="H117" s="40"/>
      <c r="I117" s="32" t="s">
        <v>29</v>
      </c>
      <c r="J117" s="36" t="str">
        <f>E21</f>
        <v>Ing. Rudolf Pešta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>Ing. Rudolf Pešta, tel.: 721 968 873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109</v>
      </c>
      <c r="D120" s="194" t="s">
        <v>63</v>
      </c>
      <c r="E120" s="194" t="s">
        <v>59</v>
      </c>
      <c r="F120" s="194" t="s">
        <v>60</v>
      </c>
      <c r="G120" s="194" t="s">
        <v>110</v>
      </c>
      <c r="H120" s="194" t="s">
        <v>111</v>
      </c>
      <c r="I120" s="194" t="s">
        <v>112</v>
      </c>
      <c r="J120" s="194" t="s">
        <v>100</v>
      </c>
      <c r="K120" s="195" t="s">
        <v>113</v>
      </c>
      <c r="L120" s="196"/>
      <c r="M120" s="100" t="s">
        <v>1</v>
      </c>
      <c r="N120" s="101" t="s">
        <v>42</v>
      </c>
      <c r="O120" s="101" t="s">
        <v>114</v>
      </c>
      <c r="P120" s="101" t="s">
        <v>115</v>
      </c>
      <c r="Q120" s="101" t="s">
        <v>116</v>
      </c>
      <c r="R120" s="101" t="s">
        <v>117</v>
      </c>
      <c r="S120" s="101" t="s">
        <v>118</v>
      </c>
      <c r="T120" s="102" t="s">
        <v>119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120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77</v>
      </c>
      <c r="AU121" s="17" t="s">
        <v>102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77</v>
      </c>
      <c r="E122" s="205" t="s">
        <v>121</v>
      </c>
      <c r="F122" s="205" t="s">
        <v>122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P123+P148+P156+P223</f>
        <v>0</v>
      </c>
      <c r="Q122" s="210"/>
      <c r="R122" s="211">
        <f>R123+R148+R156+R223</f>
        <v>0</v>
      </c>
      <c r="S122" s="210"/>
      <c r="T122" s="212">
        <f>T123+T148+T156+T223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86</v>
      </c>
      <c r="AT122" s="214" t="s">
        <v>77</v>
      </c>
      <c r="AU122" s="214" t="s">
        <v>78</v>
      </c>
      <c r="AY122" s="213" t="s">
        <v>123</v>
      </c>
      <c r="BK122" s="215">
        <f>BK123+BK148+BK156+BK223</f>
        <v>0</v>
      </c>
    </row>
    <row r="123" s="12" customFormat="1" ht="22.8" customHeight="1">
      <c r="A123" s="12"/>
      <c r="B123" s="202"/>
      <c r="C123" s="203"/>
      <c r="D123" s="204" t="s">
        <v>77</v>
      </c>
      <c r="E123" s="216" t="s">
        <v>86</v>
      </c>
      <c r="F123" s="216" t="s">
        <v>124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SUM(P124:P147)</f>
        <v>0</v>
      </c>
      <c r="Q123" s="210"/>
      <c r="R123" s="211">
        <f>SUM(R124:R147)</f>
        <v>0</v>
      </c>
      <c r="S123" s="210"/>
      <c r="T123" s="212">
        <f>SUM(T124:T147)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77</v>
      </c>
      <c r="AU123" s="214" t="s">
        <v>86</v>
      </c>
      <c r="AY123" s="213" t="s">
        <v>123</v>
      </c>
      <c r="BK123" s="215">
        <f>SUM(BK124:BK147)</f>
        <v>0</v>
      </c>
    </row>
    <row r="124" s="2" customFormat="1" ht="24.15" customHeight="1">
      <c r="A124" s="38"/>
      <c r="B124" s="39"/>
      <c r="C124" s="218" t="s">
        <v>125</v>
      </c>
      <c r="D124" s="218" t="s">
        <v>126</v>
      </c>
      <c r="E124" s="219" t="s">
        <v>127</v>
      </c>
      <c r="F124" s="220" t="s">
        <v>128</v>
      </c>
      <c r="G124" s="221" t="s">
        <v>129</v>
      </c>
      <c r="H124" s="222">
        <v>86.099999999999994</v>
      </c>
      <c r="I124" s="223"/>
      <c r="J124" s="222">
        <f>ROUND(I124*H124,2)</f>
        <v>0</v>
      </c>
      <c r="K124" s="220" t="s">
        <v>130</v>
      </c>
      <c r="L124" s="44"/>
      <c r="M124" s="224" t="s">
        <v>1</v>
      </c>
      <c r="N124" s="225" t="s">
        <v>43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131</v>
      </c>
      <c r="AT124" s="228" t="s">
        <v>126</v>
      </c>
      <c r="AU124" s="228" t="s">
        <v>88</v>
      </c>
      <c r="AY124" s="17" t="s">
        <v>123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86</v>
      </c>
      <c r="BK124" s="229">
        <f>ROUND(I124*H124,2)</f>
        <v>0</v>
      </c>
      <c r="BL124" s="17" t="s">
        <v>131</v>
      </c>
      <c r="BM124" s="228" t="s">
        <v>132</v>
      </c>
    </row>
    <row r="125" s="2" customFormat="1">
      <c r="A125" s="38"/>
      <c r="B125" s="39"/>
      <c r="C125" s="40"/>
      <c r="D125" s="230" t="s">
        <v>133</v>
      </c>
      <c r="E125" s="40"/>
      <c r="F125" s="231" t="s">
        <v>128</v>
      </c>
      <c r="G125" s="40"/>
      <c r="H125" s="40"/>
      <c r="I125" s="232"/>
      <c r="J125" s="40"/>
      <c r="K125" s="40"/>
      <c r="L125" s="44"/>
      <c r="M125" s="233"/>
      <c r="N125" s="23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88</v>
      </c>
    </row>
    <row r="126" s="2" customFormat="1">
      <c r="A126" s="38"/>
      <c r="B126" s="39"/>
      <c r="C126" s="40"/>
      <c r="D126" s="230" t="s">
        <v>134</v>
      </c>
      <c r="E126" s="40"/>
      <c r="F126" s="235" t="s">
        <v>135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134</v>
      </c>
      <c r="AU126" s="17" t="s">
        <v>88</v>
      </c>
    </row>
    <row r="127" s="13" customFormat="1">
      <c r="A127" s="13"/>
      <c r="B127" s="236"/>
      <c r="C127" s="237"/>
      <c r="D127" s="230" t="s">
        <v>136</v>
      </c>
      <c r="E127" s="238" t="s">
        <v>1</v>
      </c>
      <c r="F127" s="239" t="s">
        <v>137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136</v>
      </c>
      <c r="AU127" s="245" t="s">
        <v>88</v>
      </c>
      <c r="AV127" s="13" t="s">
        <v>86</v>
      </c>
      <c r="AW127" s="13" t="s">
        <v>33</v>
      </c>
      <c r="AX127" s="13" t="s">
        <v>78</v>
      </c>
      <c r="AY127" s="245" t="s">
        <v>123</v>
      </c>
    </row>
    <row r="128" s="13" customFormat="1">
      <c r="A128" s="13"/>
      <c r="B128" s="236"/>
      <c r="C128" s="237"/>
      <c r="D128" s="230" t="s">
        <v>136</v>
      </c>
      <c r="E128" s="238" t="s">
        <v>1</v>
      </c>
      <c r="F128" s="239" t="s">
        <v>138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136</v>
      </c>
      <c r="AU128" s="245" t="s">
        <v>88</v>
      </c>
      <c r="AV128" s="13" t="s">
        <v>86</v>
      </c>
      <c r="AW128" s="13" t="s">
        <v>33</v>
      </c>
      <c r="AX128" s="13" t="s">
        <v>78</v>
      </c>
      <c r="AY128" s="245" t="s">
        <v>123</v>
      </c>
    </row>
    <row r="129" s="13" customFormat="1">
      <c r="A129" s="13"/>
      <c r="B129" s="236"/>
      <c r="C129" s="237"/>
      <c r="D129" s="230" t="s">
        <v>136</v>
      </c>
      <c r="E129" s="238" t="s">
        <v>1</v>
      </c>
      <c r="F129" s="239" t="s">
        <v>139</v>
      </c>
      <c r="G129" s="237"/>
      <c r="H129" s="238" t="s">
        <v>1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136</v>
      </c>
      <c r="AU129" s="245" t="s">
        <v>88</v>
      </c>
      <c r="AV129" s="13" t="s">
        <v>86</v>
      </c>
      <c r="AW129" s="13" t="s">
        <v>33</v>
      </c>
      <c r="AX129" s="13" t="s">
        <v>78</v>
      </c>
      <c r="AY129" s="245" t="s">
        <v>123</v>
      </c>
    </row>
    <row r="130" s="13" customFormat="1">
      <c r="A130" s="13"/>
      <c r="B130" s="236"/>
      <c r="C130" s="237"/>
      <c r="D130" s="230" t="s">
        <v>136</v>
      </c>
      <c r="E130" s="238" t="s">
        <v>1</v>
      </c>
      <c r="F130" s="239" t="s">
        <v>140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136</v>
      </c>
      <c r="AU130" s="245" t="s">
        <v>88</v>
      </c>
      <c r="AV130" s="13" t="s">
        <v>86</v>
      </c>
      <c r="AW130" s="13" t="s">
        <v>33</v>
      </c>
      <c r="AX130" s="13" t="s">
        <v>78</v>
      </c>
      <c r="AY130" s="245" t="s">
        <v>123</v>
      </c>
    </row>
    <row r="131" s="14" customFormat="1">
      <c r="A131" s="14"/>
      <c r="B131" s="246"/>
      <c r="C131" s="247"/>
      <c r="D131" s="230" t="s">
        <v>136</v>
      </c>
      <c r="E131" s="248" t="s">
        <v>1</v>
      </c>
      <c r="F131" s="249" t="s">
        <v>141</v>
      </c>
      <c r="G131" s="247"/>
      <c r="H131" s="250">
        <v>86.099999999999994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136</v>
      </c>
      <c r="AU131" s="256" t="s">
        <v>88</v>
      </c>
      <c r="AV131" s="14" t="s">
        <v>88</v>
      </c>
      <c r="AW131" s="14" t="s">
        <v>33</v>
      </c>
      <c r="AX131" s="14" t="s">
        <v>78</v>
      </c>
      <c r="AY131" s="256" t="s">
        <v>123</v>
      </c>
    </row>
    <row r="132" s="15" customFormat="1">
      <c r="A132" s="15"/>
      <c r="B132" s="257"/>
      <c r="C132" s="258"/>
      <c r="D132" s="230" t="s">
        <v>136</v>
      </c>
      <c r="E132" s="259" t="s">
        <v>1</v>
      </c>
      <c r="F132" s="260" t="s">
        <v>142</v>
      </c>
      <c r="G132" s="258"/>
      <c r="H132" s="261">
        <v>86.099999999999994</v>
      </c>
      <c r="I132" s="262"/>
      <c r="J132" s="258"/>
      <c r="K132" s="258"/>
      <c r="L132" s="263"/>
      <c r="M132" s="264"/>
      <c r="N132" s="265"/>
      <c r="O132" s="265"/>
      <c r="P132" s="265"/>
      <c r="Q132" s="265"/>
      <c r="R132" s="265"/>
      <c r="S132" s="265"/>
      <c r="T132" s="26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7" t="s">
        <v>136</v>
      </c>
      <c r="AU132" s="267" t="s">
        <v>88</v>
      </c>
      <c r="AV132" s="15" t="s">
        <v>131</v>
      </c>
      <c r="AW132" s="15" t="s">
        <v>33</v>
      </c>
      <c r="AX132" s="15" t="s">
        <v>86</v>
      </c>
      <c r="AY132" s="267" t="s">
        <v>123</v>
      </c>
    </row>
    <row r="133" s="2" customFormat="1" ht="16.5" customHeight="1">
      <c r="A133" s="38"/>
      <c r="B133" s="39"/>
      <c r="C133" s="218" t="s">
        <v>86</v>
      </c>
      <c r="D133" s="218" t="s">
        <v>126</v>
      </c>
      <c r="E133" s="219" t="s">
        <v>143</v>
      </c>
      <c r="F133" s="220" t="s">
        <v>144</v>
      </c>
      <c r="G133" s="221" t="s">
        <v>145</v>
      </c>
      <c r="H133" s="222">
        <v>578</v>
      </c>
      <c r="I133" s="223"/>
      <c r="J133" s="222">
        <f>ROUND(I133*H133,2)</f>
        <v>0</v>
      </c>
      <c r="K133" s="220" t="s">
        <v>130</v>
      </c>
      <c r="L133" s="44"/>
      <c r="M133" s="224" t="s">
        <v>1</v>
      </c>
      <c r="N133" s="225" t="s">
        <v>43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131</v>
      </c>
      <c r="AT133" s="228" t="s">
        <v>126</v>
      </c>
      <c r="AU133" s="228" t="s">
        <v>88</v>
      </c>
      <c r="AY133" s="17" t="s">
        <v>123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86</v>
      </c>
      <c r="BK133" s="229">
        <f>ROUND(I133*H133,2)</f>
        <v>0</v>
      </c>
      <c r="BL133" s="17" t="s">
        <v>131</v>
      </c>
      <c r="BM133" s="228" t="s">
        <v>146</v>
      </c>
    </row>
    <row r="134" s="2" customFormat="1">
      <c r="A134" s="38"/>
      <c r="B134" s="39"/>
      <c r="C134" s="40"/>
      <c r="D134" s="230" t="s">
        <v>133</v>
      </c>
      <c r="E134" s="40"/>
      <c r="F134" s="231" t="s">
        <v>144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133</v>
      </c>
      <c r="AU134" s="17" t="s">
        <v>88</v>
      </c>
    </row>
    <row r="135" s="2" customFormat="1">
      <c r="A135" s="38"/>
      <c r="B135" s="39"/>
      <c r="C135" s="40"/>
      <c r="D135" s="230" t="s">
        <v>134</v>
      </c>
      <c r="E135" s="40"/>
      <c r="F135" s="235" t="s">
        <v>147</v>
      </c>
      <c r="G135" s="40"/>
      <c r="H135" s="40"/>
      <c r="I135" s="232"/>
      <c r="J135" s="40"/>
      <c r="K135" s="40"/>
      <c r="L135" s="44"/>
      <c r="M135" s="233"/>
      <c r="N135" s="23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88</v>
      </c>
    </row>
    <row r="136" s="13" customFormat="1">
      <c r="A136" s="13"/>
      <c r="B136" s="236"/>
      <c r="C136" s="237"/>
      <c r="D136" s="230" t="s">
        <v>136</v>
      </c>
      <c r="E136" s="238" t="s">
        <v>1</v>
      </c>
      <c r="F136" s="239" t="s">
        <v>148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136</v>
      </c>
      <c r="AU136" s="245" t="s">
        <v>88</v>
      </c>
      <c r="AV136" s="13" t="s">
        <v>86</v>
      </c>
      <c r="AW136" s="13" t="s">
        <v>33</v>
      </c>
      <c r="AX136" s="13" t="s">
        <v>78</v>
      </c>
      <c r="AY136" s="245" t="s">
        <v>123</v>
      </c>
    </row>
    <row r="137" s="13" customFormat="1">
      <c r="A137" s="13"/>
      <c r="B137" s="236"/>
      <c r="C137" s="237"/>
      <c r="D137" s="230" t="s">
        <v>136</v>
      </c>
      <c r="E137" s="238" t="s">
        <v>1</v>
      </c>
      <c r="F137" s="239" t="s">
        <v>149</v>
      </c>
      <c r="G137" s="237"/>
      <c r="H137" s="238" t="s">
        <v>1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136</v>
      </c>
      <c r="AU137" s="245" t="s">
        <v>88</v>
      </c>
      <c r="AV137" s="13" t="s">
        <v>86</v>
      </c>
      <c r="AW137" s="13" t="s">
        <v>33</v>
      </c>
      <c r="AX137" s="13" t="s">
        <v>78</v>
      </c>
      <c r="AY137" s="245" t="s">
        <v>123</v>
      </c>
    </row>
    <row r="138" s="13" customFormat="1">
      <c r="A138" s="13"/>
      <c r="B138" s="236"/>
      <c r="C138" s="237"/>
      <c r="D138" s="230" t="s">
        <v>136</v>
      </c>
      <c r="E138" s="238" t="s">
        <v>1</v>
      </c>
      <c r="F138" s="239" t="s">
        <v>150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136</v>
      </c>
      <c r="AU138" s="245" t="s">
        <v>88</v>
      </c>
      <c r="AV138" s="13" t="s">
        <v>86</v>
      </c>
      <c r="AW138" s="13" t="s">
        <v>33</v>
      </c>
      <c r="AX138" s="13" t="s">
        <v>78</v>
      </c>
      <c r="AY138" s="245" t="s">
        <v>123</v>
      </c>
    </row>
    <row r="139" s="14" customFormat="1">
      <c r="A139" s="14"/>
      <c r="B139" s="246"/>
      <c r="C139" s="247"/>
      <c r="D139" s="230" t="s">
        <v>136</v>
      </c>
      <c r="E139" s="248" t="s">
        <v>1</v>
      </c>
      <c r="F139" s="249" t="s">
        <v>151</v>
      </c>
      <c r="G139" s="247"/>
      <c r="H139" s="250">
        <v>578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136</v>
      </c>
      <c r="AU139" s="256" t="s">
        <v>88</v>
      </c>
      <c r="AV139" s="14" t="s">
        <v>88</v>
      </c>
      <c r="AW139" s="14" t="s">
        <v>33</v>
      </c>
      <c r="AX139" s="14" t="s">
        <v>78</v>
      </c>
      <c r="AY139" s="256" t="s">
        <v>123</v>
      </c>
    </row>
    <row r="140" s="15" customFormat="1">
      <c r="A140" s="15"/>
      <c r="B140" s="257"/>
      <c r="C140" s="258"/>
      <c r="D140" s="230" t="s">
        <v>136</v>
      </c>
      <c r="E140" s="259" t="s">
        <v>1</v>
      </c>
      <c r="F140" s="260" t="s">
        <v>142</v>
      </c>
      <c r="G140" s="258"/>
      <c r="H140" s="261">
        <v>578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136</v>
      </c>
      <c r="AU140" s="267" t="s">
        <v>88</v>
      </c>
      <c r="AV140" s="15" t="s">
        <v>131</v>
      </c>
      <c r="AW140" s="15" t="s">
        <v>33</v>
      </c>
      <c r="AX140" s="15" t="s">
        <v>86</v>
      </c>
      <c r="AY140" s="267" t="s">
        <v>123</v>
      </c>
    </row>
    <row r="141" s="2" customFormat="1" ht="21.75" customHeight="1">
      <c r="A141" s="38"/>
      <c r="B141" s="39"/>
      <c r="C141" s="218" t="s">
        <v>152</v>
      </c>
      <c r="D141" s="218" t="s">
        <v>126</v>
      </c>
      <c r="E141" s="219" t="s">
        <v>153</v>
      </c>
      <c r="F141" s="220" t="s">
        <v>154</v>
      </c>
      <c r="G141" s="221" t="s">
        <v>145</v>
      </c>
      <c r="H141" s="222">
        <v>287</v>
      </c>
      <c r="I141" s="223"/>
      <c r="J141" s="222">
        <f>ROUND(I141*H141,2)</f>
        <v>0</v>
      </c>
      <c r="K141" s="220" t="s">
        <v>130</v>
      </c>
      <c r="L141" s="44"/>
      <c r="M141" s="224" t="s">
        <v>1</v>
      </c>
      <c r="N141" s="225" t="s">
        <v>43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131</v>
      </c>
      <c r="AT141" s="228" t="s">
        <v>126</v>
      </c>
      <c r="AU141" s="228" t="s">
        <v>88</v>
      </c>
      <c r="AY141" s="17" t="s">
        <v>123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86</v>
      </c>
      <c r="BK141" s="229">
        <f>ROUND(I141*H141,2)</f>
        <v>0</v>
      </c>
      <c r="BL141" s="17" t="s">
        <v>131</v>
      </c>
      <c r="BM141" s="228" t="s">
        <v>155</v>
      </c>
    </row>
    <row r="142" s="2" customFormat="1">
      <c r="A142" s="38"/>
      <c r="B142" s="39"/>
      <c r="C142" s="40"/>
      <c r="D142" s="230" t="s">
        <v>133</v>
      </c>
      <c r="E142" s="40"/>
      <c r="F142" s="231" t="s">
        <v>154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133</v>
      </c>
      <c r="AU142" s="17" t="s">
        <v>88</v>
      </c>
    </row>
    <row r="143" s="2" customFormat="1">
      <c r="A143" s="38"/>
      <c r="B143" s="39"/>
      <c r="C143" s="40"/>
      <c r="D143" s="230" t="s">
        <v>134</v>
      </c>
      <c r="E143" s="40"/>
      <c r="F143" s="235" t="s">
        <v>156</v>
      </c>
      <c r="G143" s="40"/>
      <c r="H143" s="40"/>
      <c r="I143" s="232"/>
      <c r="J143" s="40"/>
      <c r="K143" s="40"/>
      <c r="L143" s="44"/>
      <c r="M143" s="233"/>
      <c r="N143" s="23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134</v>
      </c>
      <c r="AU143" s="17" t="s">
        <v>88</v>
      </c>
    </row>
    <row r="144" s="13" customFormat="1">
      <c r="A144" s="13"/>
      <c r="B144" s="236"/>
      <c r="C144" s="237"/>
      <c r="D144" s="230" t="s">
        <v>136</v>
      </c>
      <c r="E144" s="238" t="s">
        <v>1</v>
      </c>
      <c r="F144" s="239" t="s">
        <v>157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136</v>
      </c>
      <c r="AU144" s="245" t="s">
        <v>88</v>
      </c>
      <c r="AV144" s="13" t="s">
        <v>86</v>
      </c>
      <c r="AW144" s="13" t="s">
        <v>33</v>
      </c>
      <c r="AX144" s="13" t="s">
        <v>78</v>
      </c>
      <c r="AY144" s="245" t="s">
        <v>123</v>
      </c>
    </row>
    <row r="145" s="13" customFormat="1">
      <c r="A145" s="13"/>
      <c r="B145" s="236"/>
      <c r="C145" s="237"/>
      <c r="D145" s="230" t="s">
        <v>136</v>
      </c>
      <c r="E145" s="238" t="s">
        <v>1</v>
      </c>
      <c r="F145" s="239" t="s">
        <v>138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136</v>
      </c>
      <c r="AU145" s="245" t="s">
        <v>88</v>
      </c>
      <c r="AV145" s="13" t="s">
        <v>86</v>
      </c>
      <c r="AW145" s="13" t="s">
        <v>33</v>
      </c>
      <c r="AX145" s="13" t="s">
        <v>78</v>
      </c>
      <c r="AY145" s="245" t="s">
        <v>123</v>
      </c>
    </row>
    <row r="146" s="14" customFormat="1">
      <c r="A146" s="14"/>
      <c r="B146" s="246"/>
      <c r="C146" s="247"/>
      <c r="D146" s="230" t="s">
        <v>136</v>
      </c>
      <c r="E146" s="248" t="s">
        <v>1</v>
      </c>
      <c r="F146" s="249" t="s">
        <v>158</v>
      </c>
      <c r="G146" s="247"/>
      <c r="H146" s="250">
        <v>287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136</v>
      </c>
      <c r="AU146" s="256" t="s">
        <v>88</v>
      </c>
      <c r="AV146" s="14" t="s">
        <v>88</v>
      </c>
      <c r="AW146" s="14" t="s">
        <v>33</v>
      </c>
      <c r="AX146" s="14" t="s">
        <v>78</v>
      </c>
      <c r="AY146" s="256" t="s">
        <v>123</v>
      </c>
    </row>
    <row r="147" s="15" customFormat="1">
      <c r="A147" s="15"/>
      <c r="B147" s="257"/>
      <c r="C147" s="258"/>
      <c r="D147" s="230" t="s">
        <v>136</v>
      </c>
      <c r="E147" s="259" t="s">
        <v>1</v>
      </c>
      <c r="F147" s="260" t="s">
        <v>142</v>
      </c>
      <c r="G147" s="258"/>
      <c r="H147" s="261">
        <v>287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136</v>
      </c>
      <c r="AU147" s="267" t="s">
        <v>88</v>
      </c>
      <c r="AV147" s="15" t="s">
        <v>131</v>
      </c>
      <c r="AW147" s="15" t="s">
        <v>33</v>
      </c>
      <c r="AX147" s="15" t="s">
        <v>86</v>
      </c>
      <c r="AY147" s="267" t="s">
        <v>123</v>
      </c>
    </row>
    <row r="148" s="12" customFormat="1" ht="22.8" customHeight="1">
      <c r="A148" s="12"/>
      <c r="B148" s="202"/>
      <c r="C148" s="203"/>
      <c r="D148" s="204" t="s">
        <v>77</v>
      </c>
      <c r="E148" s="216" t="s">
        <v>88</v>
      </c>
      <c r="F148" s="216" t="s">
        <v>159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SUM(P149:P155)</f>
        <v>0</v>
      </c>
      <c r="Q148" s="210"/>
      <c r="R148" s="211">
        <f>SUM(R149:R155)</f>
        <v>0</v>
      </c>
      <c r="S148" s="210"/>
      <c r="T148" s="212">
        <f>SUM(T149:T155)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86</v>
      </c>
      <c r="AT148" s="214" t="s">
        <v>77</v>
      </c>
      <c r="AU148" s="214" t="s">
        <v>86</v>
      </c>
      <c r="AY148" s="213" t="s">
        <v>123</v>
      </c>
      <c r="BK148" s="215">
        <f>SUM(BK149:BK155)</f>
        <v>0</v>
      </c>
    </row>
    <row r="149" s="2" customFormat="1" ht="16.5" customHeight="1">
      <c r="A149" s="38"/>
      <c r="B149" s="39"/>
      <c r="C149" s="218" t="s">
        <v>160</v>
      </c>
      <c r="D149" s="218" t="s">
        <v>126</v>
      </c>
      <c r="E149" s="219" t="s">
        <v>161</v>
      </c>
      <c r="F149" s="220" t="s">
        <v>162</v>
      </c>
      <c r="G149" s="221" t="s">
        <v>145</v>
      </c>
      <c r="H149" s="222">
        <v>287</v>
      </c>
      <c r="I149" s="223"/>
      <c r="J149" s="222">
        <f>ROUND(I149*H149,2)</f>
        <v>0</v>
      </c>
      <c r="K149" s="220" t="s">
        <v>130</v>
      </c>
      <c r="L149" s="44"/>
      <c r="M149" s="224" t="s">
        <v>1</v>
      </c>
      <c r="N149" s="225" t="s">
        <v>43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131</v>
      </c>
      <c r="AT149" s="228" t="s">
        <v>126</v>
      </c>
      <c r="AU149" s="228" t="s">
        <v>88</v>
      </c>
      <c r="AY149" s="17" t="s">
        <v>123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86</v>
      </c>
      <c r="BK149" s="229">
        <f>ROUND(I149*H149,2)</f>
        <v>0</v>
      </c>
      <c r="BL149" s="17" t="s">
        <v>131</v>
      </c>
      <c r="BM149" s="228" t="s">
        <v>163</v>
      </c>
    </row>
    <row r="150" s="2" customFormat="1">
      <c r="A150" s="38"/>
      <c r="B150" s="39"/>
      <c r="C150" s="40"/>
      <c r="D150" s="230" t="s">
        <v>133</v>
      </c>
      <c r="E150" s="40"/>
      <c r="F150" s="231" t="s">
        <v>162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88</v>
      </c>
    </row>
    <row r="151" s="2" customFormat="1">
      <c r="A151" s="38"/>
      <c r="B151" s="39"/>
      <c r="C151" s="40"/>
      <c r="D151" s="230" t="s">
        <v>134</v>
      </c>
      <c r="E151" s="40"/>
      <c r="F151" s="235" t="s">
        <v>164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134</v>
      </c>
      <c r="AU151" s="17" t="s">
        <v>88</v>
      </c>
    </row>
    <row r="152" s="13" customFormat="1">
      <c r="A152" s="13"/>
      <c r="B152" s="236"/>
      <c r="C152" s="237"/>
      <c r="D152" s="230" t="s">
        <v>136</v>
      </c>
      <c r="E152" s="238" t="s">
        <v>1</v>
      </c>
      <c r="F152" s="239" t="s">
        <v>165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136</v>
      </c>
      <c r="AU152" s="245" t="s">
        <v>88</v>
      </c>
      <c r="AV152" s="13" t="s">
        <v>86</v>
      </c>
      <c r="AW152" s="13" t="s">
        <v>33</v>
      </c>
      <c r="AX152" s="13" t="s">
        <v>78</v>
      </c>
      <c r="AY152" s="245" t="s">
        <v>123</v>
      </c>
    </row>
    <row r="153" s="13" customFormat="1">
      <c r="A153" s="13"/>
      <c r="B153" s="236"/>
      <c r="C153" s="237"/>
      <c r="D153" s="230" t="s">
        <v>136</v>
      </c>
      <c r="E153" s="238" t="s">
        <v>1</v>
      </c>
      <c r="F153" s="239" t="s">
        <v>166</v>
      </c>
      <c r="G153" s="237"/>
      <c r="H153" s="238" t="s">
        <v>1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136</v>
      </c>
      <c r="AU153" s="245" t="s">
        <v>88</v>
      </c>
      <c r="AV153" s="13" t="s">
        <v>86</v>
      </c>
      <c r="AW153" s="13" t="s">
        <v>33</v>
      </c>
      <c r="AX153" s="13" t="s">
        <v>78</v>
      </c>
      <c r="AY153" s="245" t="s">
        <v>123</v>
      </c>
    </row>
    <row r="154" s="14" customFormat="1">
      <c r="A154" s="14"/>
      <c r="B154" s="246"/>
      <c r="C154" s="247"/>
      <c r="D154" s="230" t="s">
        <v>136</v>
      </c>
      <c r="E154" s="248" t="s">
        <v>1</v>
      </c>
      <c r="F154" s="249" t="s">
        <v>158</v>
      </c>
      <c r="G154" s="247"/>
      <c r="H154" s="250">
        <v>287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136</v>
      </c>
      <c r="AU154" s="256" t="s">
        <v>88</v>
      </c>
      <c r="AV154" s="14" t="s">
        <v>88</v>
      </c>
      <c r="AW154" s="14" t="s">
        <v>33</v>
      </c>
      <c r="AX154" s="14" t="s">
        <v>78</v>
      </c>
      <c r="AY154" s="256" t="s">
        <v>123</v>
      </c>
    </row>
    <row r="155" s="15" customFormat="1">
      <c r="A155" s="15"/>
      <c r="B155" s="257"/>
      <c r="C155" s="258"/>
      <c r="D155" s="230" t="s">
        <v>136</v>
      </c>
      <c r="E155" s="259" t="s">
        <v>1</v>
      </c>
      <c r="F155" s="260" t="s">
        <v>142</v>
      </c>
      <c r="G155" s="258"/>
      <c r="H155" s="261">
        <v>287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7" t="s">
        <v>136</v>
      </c>
      <c r="AU155" s="267" t="s">
        <v>88</v>
      </c>
      <c r="AV155" s="15" t="s">
        <v>131</v>
      </c>
      <c r="AW155" s="15" t="s">
        <v>33</v>
      </c>
      <c r="AX155" s="15" t="s">
        <v>86</v>
      </c>
      <c r="AY155" s="267" t="s">
        <v>123</v>
      </c>
    </row>
    <row r="156" s="12" customFormat="1" ht="22.8" customHeight="1">
      <c r="A156" s="12"/>
      <c r="B156" s="202"/>
      <c r="C156" s="203"/>
      <c r="D156" s="204" t="s">
        <v>77</v>
      </c>
      <c r="E156" s="216" t="s">
        <v>167</v>
      </c>
      <c r="F156" s="216" t="s">
        <v>168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SUM(P157:P222)</f>
        <v>0</v>
      </c>
      <c r="Q156" s="210"/>
      <c r="R156" s="211">
        <f>SUM(R157:R222)</f>
        <v>0</v>
      </c>
      <c r="S156" s="210"/>
      <c r="T156" s="212">
        <f>SUM(T157:T222)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86</v>
      </c>
      <c r="AT156" s="214" t="s">
        <v>77</v>
      </c>
      <c r="AU156" s="214" t="s">
        <v>86</v>
      </c>
      <c r="AY156" s="213" t="s">
        <v>123</v>
      </c>
      <c r="BK156" s="215">
        <f>SUM(BK157:BK222)</f>
        <v>0</v>
      </c>
    </row>
    <row r="157" s="2" customFormat="1" ht="24.15" customHeight="1">
      <c r="A157" s="38"/>
      <c r="B157" s="39"/>
      <c r="C157" s="218" t="s">
        <v>8</v>
      </c>
      <c r="D157" s="218" t="s">
        <v>126</v>
      </c>
      <c r="E157" s="219" t="s">
        <v>169</v>
      </c>
      <c r="F157" s="220" t="s">
        <v>170</v>
      </c>
      <c r="G157" s="221" t="s">
        <v>145</v>
      </c>
      <c r="H157" s="222">
        <v>287</v>
      </c>
      <c r="I157" s="223"/>
      <c r="J157" s="222">
        <f>ROUND(I157*H157,2)</f>
        <v>0</v>
      </c>
      <c r="K157" s="220" t="s">
        <v>130</v>
      </c>
      <c r="L157" s="44"/>
      <c r="M157" s="224" t="s">
        <v>1</v>
      </c>
      <c r="N157" s="225" t="s">
        <v>43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131</v>
      </c>
      <c r="AT157" s="228" t="s">
        <v>126</v>
      </c>
      <c r="AU157" s="228" t="s">
        <v>88</v>
      </c>
      <c r="AY157" s="17" t="s">
        <v>123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86</v>
      </c>
      <c r="BK157" s="229">
        <f>ROUND(I157*H157,2)</f>
        <v>0</v>
      </c>
      <c r="BL157" s="17" t="s">
        <v>131</v>
      </c>
      <c r="BM157" s="228" t="s">
        <v>171</v>
      </c>
    </row>
    <row r="158" s="2" customFormat="1">
      <c r="A158" s="38"/>
      <c r="B158" s="39"/>
      <c r="C158" s="40"/>
      <c r="D158" s="230" t="s">
        <v>133</v>
      </c>
      <c r="E158" s="40"/>
      <c r="F158" s="231" t="s">
        <v>170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133</v>
      </c>
      <c r="AU158" s="17" t="s">
        <v>88</v>
      </c>
    </row>
    <row r="159" s="2" customFormat="1">
      <c r="A159" s="38"/>
      <c r="B159" s="39"/>
      <c r="C159" s="40"/>
      <c r="D159" s="230" t="s">
        <v>134</v>
      </c>
      <c r="E159" s="40"/>
      <c r="F159" s="235" t="s">
        <v>172</v>
      </c>
      <c r="G159" s="40"/>
      <c r="H159" s="40"/>
      <c r="I159" s="232"/>
      <c r="J159" s="40"/>
      <c r="K159" s="40"/>
      <c r="L159" s="44"/>
      <c r="M159" s="233"/>
      <c r="N159" s="23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134</v>
      </c>
      <c r="AU159" s="17" t="s">
        <v>88</v>
      </c>
    </row>
    <row r="160" s="13" customFormat="1">
      <c r="A160" s="13"/>
      <c r="B160" s="236"/>
      <c r="C160" s="237"/>
      <c r="D160" s="230" t="s">
        <v>136</v>
      </c>
      <c r="E160" s="238" t="s">
        <v>1</v>
      </c>
      <c r="F160" s="239" t="s">
        <v>173</v>
      </c>
      <c r="G160" s="237"/>
      <c r="H160" s="238" t="s">
        <v>1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136</v>
      </c>
      <c r="AU160" s="245" t="s">
        <v>88</v>
      </c>
      <c r="AV160" s="13" t="s">
        <v>86</v>
      </c>
      <c r="AW160" s="13" t="s">
        <v>33</v>
      </c>
      <c r="AX160" s="13" t="s">
        <v>78</v>
      </c>
      <c r="AY160" s="245" t="s">
        <v>123</v>
      </c>
    </row>
    <row r="161" s="14" customFormat="1">
      <c r="A161" s="14"/>
      <c r="B161" s="246"/>
      <c r="C161" s="247"/>
      <c r="D161" s="230" t="s">
        <v>136</v>
      </c>
      <c r="E161" s="248" t="s">
        <v>1</v>
      </c>
      <c r="F161" s="249" t="s">
        <v>158</v>
      </c>
      <c r="G161" s="247"/>
      <c r="H161" s="250">
        <v>287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136</v>
      </c>
      <c r="AU161" s="256" t="s">
        <v>88</v>
      </c>
      <c r="AV161" s="14" t="s">
        <v>88</v>
      </c>
      <c r="AW161" s="14" t="s">
        <v>33</v>
      </c>
      <c r="AX161" s="14" t="s">
        <v>78</v>
      </c>
      <c r="AY161" s="256" t="s">
        <v>123</v>
      </c>
    </row>
    <row r="162" s="15" customFormat="1">
      <c r="A162" s="15"/>
      <c r="B162" s="257"/>
      <c r="C162" s="258"/>
      <c r="D162" s="230" t="s">
        <v>136</v>
      </c>
      <c r="E162" s="259" t="s">
        <v>1</v>
      </c>
      <c r="F162" s="260" t="s">
        <v>142</v>
      </c>
      <c r="G162" s="258"/>
      <c r="H162" s="261">
        <v>287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7" t="s">
        <v>136</v>
      </c>
      <c r="AU162" s="267" t="s">
        <v>88</v>
      </c>
      <c r="AV162" s="15" t="s">
        <v>131</v>
      </c>
      <c r="AW162" s="15" t="s">
        <v>33</v>
      </c>
      <c r="AX162" s="15" t="s">
        <v>86</v>
      </c>
      <c r="AY162" s="267" t="s">
        <v>123</v>
      </c>
    </row>
    <row r="163" s="2" customFormat="1" ht="24.15" customHeight="1">
      <c r="A163" s="38"/>
      <c r="B163" s="39"/>
      <c r="C163" s="218" t="s">
        <v>174</v>
      </c>
      <c r="D163" s="218" t="s">
        <v>126</v>
      </c>
      <c r="E163" s="219" t="s">
        <v>175</v>
      </c>
      <c r="F163" s="220" t="s">
        <v>176</v>
      </c>
      <c r="G163" s="221" t="s">
        <v>145</v>
      </c>
      <c r="H163" s="222">
        <v>578</v>
      </c>
      <c r="I163" s="223"/>
      <c r="J163" s="222">
        <f>ROUND(I163*H163,2)</f>
        <v>0</v>
      </c>
      <c r="K163" s="220" t="s">
        <v>130</v>
      </c>
      <c r="L163" s="44"/>
      <c r="M163" s="224" t="s">
        <v>1</v>
      </c>
      <c r="N163" s="225" t="s">
        <v>43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131</v>
      </c>
      <c r="AT163" s="228" t="s">
        <v>126</v>
      </c>
      <c r="AU163" s="228" t="s">
        <v>88</v>
      </c>
      <c r="AY163" s="17" t="s">
        <v>123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86</v>
      </c>
      <c r="BK163" s="229">
        <f>ROUND(I163*H163,2)</f>
        <v>0</v>
      </c>
      <c r="BL163" s="17" t="s">
        <v>131</v>
      </c>
      <c r="BM163" s="228" t="s">
        <v>177</v>
      </c>
    </row>
    <row r="164" s="2" customFormat="1">
      <c r="A164" s="38"/>
      <c r="B164" s="39"/>
      <c r="C164" s="40"/>
      <c r="D164" s="230" t="s">
        <v>133</v>
      </c>
      <c r="E164" s="40"/>
      <c r="F164" s="231" t="s">
        <v>176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133</v>
      </c>
      <c r="AU164" s="17" t="s">
        <v>88</v>
      </c>
    </row>
    <row r="165" s="2" customFormat="1">
      <c r="A165" s="38"/>
      <c r="B165" s="39"/>
      <c r="C165" s="40"/>
      <c r="D165" s="230" t="s">
        <v>134</v>
      </c>
      <c r="E165" s="40"/>
      <c r="F165" s="235" t="s">
        <v>178</v>
      </c>
      <c r="G165" s="40"/>
      <c r="H165" s="40"/>
      <c r="I165" s="232"/>
      <c r="J165" s="40"/>
      <c r="K165" s="40"/>
      <c r="L165" s="44"/>
      <c r="M165" s="233"/>
      <c r="N165" s="23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134</v>
      </c>
      <c r="AU165" s="17" t="s">
        <v>88</v>
      </c>
    </row>
    <row r="166" s="13" customFormat="1">
      <c r="A166" s="13"/>
      <c r="B166" s="236"/>
      <c r="C166" s="237"/>
      <c r="D166" s="230" t="s">
        <v>136</v>
      </c>
      <c r="E166" s="238" t="s">
        <v>1</v>
      </c>
      <c r="F166" s="239" t="s">
        <v>179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136</v>
      </c>
      <c r="AU166" s="245" t="s">
        <v>88</v>
      </c>
      <c r="AV166" s="13" t="s">
        <v>86</v>
      </c>
      <c r="AW166" s="13" t="s">
        <v>33</v>
      </c>
      <c r="AX166" s="13" t="s">
        <v>78</v>
      </c>
      <c r="AY166" s="245" t="s">
        <v>123</v>
      </c>
    </row>
    <row r="167" s="13" customFormat="1">
      <c r="A167" s="13"/>
      <c r="B167" s="236"/>
      <c r="C167" s="237"/>
      <c r="D167" s="230" t="s">
        <v>136</v>
      </c>
      <c r="E167" s="238" t="s">
        <v>1</v>
      </c>
      <c r="F167" s="239" t="s">
        <v>148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136</v>
      </c>
      <c r="AU167" s="245" t="s">
        <v>88</v>
      </c>
      <c r="AV167" s="13" t="s">
        <v>86</v>
      </c>
      <c r="AW167" s="13" t="s">
        <v>33</v>
      </c>
      <c r="AX167" s="13" t="s">
        <v>78</v>
      </c>
      <c r="AY167" s="245" t="s">
        <v>123</v>
      </c>
    </row>
    <row r="168" s="13" customFormat="1">
      <c r="A168" s="13"/>
      <c r="B168" s="236"/>
      <c r="C168" s="237"/>
      <c r="D168" s="230" t="s">
        <v>136</v>
      </c>
      <c r="E168" s="238" t="s">
        <v>1</v>
      </c>
      <c r="F168" s="239" t="s">
        <v>149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136</v>
      </c>
      <c r="AU168" s="245" t="s">
        <v>88</v>
      </c>
      <c r="AV168" s="13" t="s">
        <v>86</v>
      </c>
      <c r="AW168" s="13" t="s">
        <v>33</v>
      </c>
      <c r="AX168" s="13" t="s">
        <v>78</v>
      </c>
      <c r="AY168" s="245" t="s">
        <v>123</v>
      </c>
    </row>
    <row r="169" s="14" customFormat="1">
      <c r="A169" s="14"/>
      <c r="B169" s="246"/>
      <c r="C169" s="247"/>
      <c r="D169" s="230" t="s">
        <v>136</v>
      </c>
      <c r="E169" s="248" t="s">
        <v>1</v>
      </c>
      <c r="F169" s="249" t="s">
        <v>151</v>
      </c>
      <c r="G169" s="247"/>
      <c r="H169" s="250">
        <v>578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136</v>
      </c>
      <c r="AU169" s="256" t="s">
        <v>88</v>
      </c>
      <c r="AV169" s="14" t="s">
        <v>88</v>
      </c>
      <c r="AW169" s="14" t="s">
        <v>33</v>
      </c>
      <c r="AX169" s="14" t="s">
        <v>78</v>
      </c>
      <c r="AY169" s="256" t="s">
        <v>123</v>
      </c>
    </row>
    <row r="170" s="15" customFormat="1">
      <c r="A170" s="15"/>
      <c r="B170" s="257"/>
      <c r="C170" s="258"/>
      <c r="D170" s="230" t="s">
        <v>136</v>
      </c>
      <c r="E170" s="259" t="s">
        <v>1</v>
      </c>
      <c r="F170" s="260" t="s">
        <v>142</v>
      </c>
      <c r="G170" s="258"/>
      <c r="H170" s="261">
        <v>578</v>
      </c>
      <c r="I170" s="262"/>
      <c r="J170" s="258"/>
      <c r="K170" s="258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136</v>
      </c>
      <c r="AU170" s="267" t="s">
        <v>88</v>
      </c>
      <c r="AV170" s="15" t="s">
        <v>131</v>
      </c>
      <c r="AW170" s="15" t="s">
        <v>33</v>
      </c>
      <c r="AX170" s="15" t="s">
        <v>86</v>
      </c>
      <c r="AY170" s="267" t="s">
        <v>123</v>
      </c>
    </row>
    <row r="171" s="2" customFormat="1" ht="16.5" customHeight="1">
      <c r="A171" s="38"/>
      <c r="B171" s="39"/>
      <c r="C171" s="218" t="s">
        <v>180</v>
      </c>
      <c r="D171" s="218" t="s">
        <v>126</v>
      </c>
      <c r="E171" s="219" t="s">
        <v>181</v>
      </c>
      <c r="F171" s="220" t="s">
        <v>182</v>
      </c>
      <c r="G171" s="221" t="s">
        <v>145</v>
      </c>
      <c r="H171" s="222">
        <v>1734</v>
      </c>
      <c r="I171" s="223"/>
      <c r="J171" s="222">
        <f>ROUND(I171*H171,2)</f>
        <v>0</v>
      </c>
      <c r="K171" s="220" t="s">
        <v>130</v>
      </c>
      <c r="L171" s="44"/>
      <c r="M171" s="224" t="s">
        <v>1</v>
      </c>
      <c r="N171" s="225" t="s">
        <v>43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131</v>
      </c>
      <c r="AT171" s="228" t="s">
        <v>126</v>
      </c>
      <c r="AU171" s="228" t="s">
        <v>88</v>
      </c>
      <c r="AY171" s="17" t="s">
        <v>123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86</v>
      </c>
      <c r="BK171" s="229">
        <f>ROUND(I171*H171,2)</f>
        <v>0</v>
      </c>
      <c r="BL171" s="17" t="s">
        <v>131</v>
      </c>
      <c r="BM171" s="228" t="s">
        <v>183</v>
      </c>
    </row>
    <row r="172" s="2" customFormat="1">
      <c r="A172" s="38"/>
      <c r="B172" s="39"/>
      <c r="C172" s="40"/>
      <c r="D172" s="230" t="s">
        <v>133</v>
      </c>
      <c r="E172" s="40"/>
      <c r="F172" s="231" t="s">
        <v>182</v>
      </c>
      <c r="G172" s="40"/>
      <c r="H172" s="40"/>
      <c r="I172" s="232"/>
      <c r="J172" s="40"/>
      <c r="K172" s="40"/>
      <c r="L172" s="44"/>
      <c r="M172" s="233"/>
      <c r="N172" s="23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133</v>
      </c>
      <c r="AU172" s="17" t="s">
        <v>88</v>
      </c>
    </row>
    <row r="173" s="2" customFormat="1">
      <c r="A173" s="38"/>
      <c r="B173" s="39"/>
      <c r="C173" s="40"/>
      <c r="D173" s="230" t="s">
        <v>134</v>
      </c>
      <c r="E173" s="40"/>
      <c r="F173" s="235" t="s">
        <v>184</v>
      </c>
      <c r="G173" s="40"/>
      <c r="H173" s="40"/>
      <c r="I173" s="232"/>
      <c r="J173" s="40"/>
      <c r="K173" s="40"/>
      <c r="L173" s="44"/>
      <c r="M173" s="233"/>
      <c r="N173" s="23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134</v>
      </c>
      <c r="AU173" s="17" t="s">
        <v>88</v>
      </c>
    </row>
    <row r="174" s="13" customFormat="1">
      <c r="A174" s="13"/>
      <c r="B174" s="236"/>
      <c r="C174" s="237"/>
      <c r="D174" s="230" t="s">
        <v>136</v>
      </c>
      <c r="E174" s="238" t="s">
        <v>1</v>
      </c>
      <c r="F174" s="239" t="s">
        <v>185</v>
      </c>
      <c r="G174" s="237"/>
      <c r="H174" s="238" t="s">
        <v>1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136</v>
      </c>
      <c r="AU174" s="245" t="s">
        <v>88</v>
      </c>
      <c r="AV174" s="13" t="s">
        <v>86</v>
      </c>
      <c r="AW174" s="13" t="s">
        <v>33</v>
      </c>
      <c r="AX174" s="13" t="s">
        <v>78</v>
      </c>
      <c r="AY174" s="245" t="s">
        <v>123</v>
      </c>
    </row>
    <row r="175" s="13" customFormat="1">
      <c r="A175" s="13"/>
      <c r="B175" s="236"/>
      <c r="C175" s="237"/>
      <c r="D175" s="230" t="s">
        <v>136</v>
      </c>
      <c r="E175" s="238" t="s">
        <v>1</v>
      </c>
      <c r="F175" s="239" t="s">
        <v>186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136</v>
      </c>
      <c r="AU175" s="245" t="s">
        <v>88</v>
      </c>
      <c r="AV175" s="13" t="s">
        <v>86</v>
      </c>
      <c r="AW175" s="13" t="s">
        <v>33</v>
      </c>
      <c r="AX175" s="13" t="s">
        <v>78</v>
      </c>
      <c r="AY175" s="245" t="s">
        <v>123</v>
      </c>
    </row>
    <row r="176" s="13" customFormat="1">
      <c r="A176" s="13"/>
      <c r="B176" s="236"/>
      <c r="C176" s="237"/>
      <c r="D176" s="230" t="s">
        <v>136</v>
      </c>
      <c r="E176" s="238" t="s">
        <v>1</v>
      </c>
      <c r="F176" s="239" t="s">
        <v>187</v>
      </c>
      <c r="G176" s="237"/>
      <c r="H176" s="238" t="s">
        <v>1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136</v>
      </c>
      <c r="AU176" s="245" t="s">
        <v>88</v>
      </c>
      <c r="AV176" s="13" t="s">
        <v>86</v>
      </c>
      <c r="AW176" s="13" t="s">
        <v>33</v>
      </c>
      <c r="AX176" s="13" t="s">
        <v>78</v>
      </c>
      <c r="AY176" s="245" t="s">
        <v>123</v>
      </c>
    </row>
    <row r="177" s="14" customFormat="1">
      <c r="A177" s="14"/>
      <c r="B177" s="246"/>
      <c r="C177" s="247"/>
      <c r="D177" s="230" t="s">
        <v>136</v>
      </c>
      <c r="E177" s="248" t="s">
        <v>1</v>
      </c>
      <c r="F177" s="249" t="s">
        <v>188</v>
      </c>
      <c r="G177" s="247"/>
      <c r="H177" s="250">
        <v>1734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136</v>
      </c>
      <c r="AU177" s="256" t="s">
        <v>88</v>
      </c>
      <c r="AV177" s="14" t="s">
        <v>88</v>
      </c>
      <c r="AW177" s="14" t="s">
        <v>33</v>
      </c>
      <c r="AX177" s="14" t="s">
        <v>78</v>
      </c>
      <c r="AY177" s="256" t="s">
        <v>123</v>
      </c>
    </row>
    <row r="178" s="15" customFormat="1">
      <c r="A178" s="15"/>
      <c r="B178" s="257"/>
      <c r="C178" s="258"/>
      <c r="D178" s="230" t="s">
        <v>136</v>
      </c>
      <c r="E178" s="259" t="s">
        <v>1</v>
      </c>
      <c r="F178" s="260" t="s">
        <v>142</v>
      </c>
      <c r="G178" s="258"/>
      <c r="H178" s="261">
        <v>1734</v>
      </c>
      <c r="I178" s="262"/>
      <c r="J178" s="258"/>
      <c r="K178" s="258"/>
      <c r="L178" s="263"/>
      <c r="M178" s="264"/>
      <c r="N178" s="265"/>
      <c r="O178" s="265"/>
      <c r="P178" s="265"/>
      <c r="Q178" s="265"/>
      <c r="R178" s="265"/>
      <c r="S178" s="265"/>
      <c r="T178" s="26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7" t="s">
        <v>136</v>
      </c>
      <c r="AU178" s="267" t="s">
        <v>88</v>
      </c>
      <c r="AV178" s="15" t="s">
        <v>131</v>
      </c>
      <c r="AW178" s="15" t="s">
        <v>33</v>
      </c>
      <c r="AX178" s="15" t="s">
        <v>86</v>
      </c>
      <c r="AY178" s="267" t="s">
        <v>123</v>
      </c>
    </row>
    <row r="179" s="2" customFormat="1" ht="16.5" customHeight="1">
      <c r="A179" s="38"/>
      <c r="B179" s="39"/>
      <c r="C179" s="218" t="s">
        <v>167</v>
      </c>
      <c r="D179" s="218" t="s">
        <v>126</v>
      </c>
      <c r="E179" s="219" t="s">
        <v>181</v>
      </c>
      <c r="F179" s="220" t="s">
        <v>182</v>
      </c>
      <c r="G179" s="221" t="s">
        <v>145</v>
      </c>
      <c r="H179" s="222">
        <v>1838.5</v>
      </c>
      <c r="I179" s="223"/>
      <c r="J179" s="222">
        <f>ROUND(I179*H179,2)</f>
        <v>0</v>
      </c>
      <c r="K179" s="220" t="s">
        <v>130</v>
      </c>
      <c r="L179" s="44"/>
      <c r="M179" s="224" t="s">
        <v>1</v>
      </c>
      <c r="N179" s="225" t="s">
        <v>43</v>
      </c>
      <c r="O179" s="91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131</v>
      </c>
      <c r="AT179" s="228" t="s">
        <v>126</v>
      </c>
      <c r="AU179" s="228" t="s">
        <v>88</v>
      </c>
      <c r="AY179" s="17" t="s">
        <v>123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86</v>
      </c>
      <c r="BK179" s="229">
        <f>ROUND(I179*H179,2)</f>
        <v>0</v>
      </c>
      <c r="BL179" s="17" t="s">
        <v>131</v>
      </c>
      <c r="BM179" s="228" t="s">
        <v>189</v>
      </c>
    </row>
    <row r="180" s="2" customFormat="1">
      <c r="A180" s="38"/>
      <c r="B180" s="39"/>
      <c r="C180" s="40"/>
      <c r="D180" s="230" t="s">
        <v>133</v>
      </c>
      <c r="E180" s="40"/>
      <c r="F180" s="231" t="s">
        <v>182</v>
      </c>
      <c r="G180" s="40"/>
      <c r="H180" s="40"/>
      <c r="I180" s="232"/>
      <c r="J180" s="40"/>
      <c r="K180" s="40"/>
      <c r="L180" s="44"/>
      <c r="M180" s="233"/>
      <c r="N180" s="23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133</v>
      </c>
      <c r="AU180" s="17" t="s">
        <v>88</v>
      </c>
    </row>
    <row r="181" s="2" customFormat="1">
      <c r="A181" s="38"/>
      <c r="B181" s="39"/>
      <c r="C181" s="40"/>
      <c r="D181" s="230" t="s">
        <v>134</v>
      </c>
      <c r="E181" s="40"/>
      <c r="F181" s="235" t="s">
        <v>184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134</v>
      </c>
      <c r="AU181" s="17" t="s">
        <v>88</v>
      </c>
    </row>
    <row r="182" s="13" customFormat="1">
      <c r="A182" s="13"/>
      <c r="B182" s="236"/>
      <c r="C182" s="237"/>
      <c r="D182" s="230" t="s">
        <v>136</v>
      </c>
      <c r="E182" s="238" t="s">
        <v>1</v>
      </c>
      <c r="F182" s="239" t="s">
        <v>185</v>
      </c>
      <c r="G182" s="237"/>
      <c r="H182" s="238" t="s">
        <v>1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136</v>
      </c>
      <c r="AU182" s="245" t="s">
        <v>88</v>
      </c>
      <c r="AV182" s="13" t="s">
        <v>86</v>
      </c>
      <c r="AW182" s="13" t="s">
        <v>33</v>
      </c>
      <c r="AX182" s="13" t="s">
        <v>78</v>
      </c>
      <c r="AY182" s="245" t="s">
        <v>123</v>
      </c>
    </row>
    <row r="183" s="13" customFormat="1">
      <c r="A183" s="13"/>
      <c r="B183" s="236"/>
      <c r="C183" s="237"/>
      <c r="D183" s="230" t="s">
        <v>136</v>
      </c>
      <c r="E183" s="238" t="s">
        <v>1</v>
      </c>
      <c r="F183" s="239" t="s">
        <v>186</v>
      </c>
      <c r="G183" s="237"/>
      <c r="H183" s="238" t="s">
        <v>1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136</v>
      </c>
      <c r="AU183" s="245" t="s">
        <v>88</v>
      </c>
      <c r="AV183" s="13" t="s">
        <v>86</v>
      </c>
      <c r="AW183" s="13" t="s">
        <v>33</v>
      </c>
      <c r="AX183" s="13" t="s">
        <v>78</v>
      </c>
      <c r="AY183" s="245" t="s">
        <v>123</v>
      </c>
    </row>
    <row r="184" s="13" customFormat="1">
      <c r="A184" s="13"/>
      <c r="B184" s="236"/>
      <c r="C184" s="237"/>
      <c r="D184" s="230" t="s">
        <v>136</v>
      </c>
      <c r="E184" s="238" t="s">
        <v>1</v>
      </c>
      <c r="F184" s="239" t="s">
        <v>187</v>
      </c>
      <c r="G184" s="237"/>
      <c r="H184" s="238" t="s">
        <v>1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136</v>
      </c>
      <c r="AU184" s="245" t="s">
        <v>88</v>
      </c>
      <c r="AV184" s="13" t="s">
        <v>86</v>
      </c>
      <c r="AW184" s="13" t="s">
        <v>33</v>
      </c>
      <c r="AX184" s="13" t="s">
        <v>78</v>
      </c>
      <c r="AY184" s="245" t="s">
        <v>123</v>
      </c>
    </row>
    <row r="185" s="13" customFormat="1">
      <c r="A185" s="13"/>
      <c r="B185" s="236"/>
      <c r="C185" s="237"/>
      <c r="D185" s="230" t="s">
        <v>136</v>
      </c>
      <c r="E185" s="238" t="s">
        <v>1</v>
      </c>
      <c r="F185" s="239" t="s">
        <v>190</v>
      </c>
      <c r="G185" s="237"/>
      <c r="H185" s="238" t="s">
        <v>1</v>
      </c>
      <c r="I185" s="240"/>
      <c r="J185" s="237"/>
      <c r="K185" s="237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136</v>
      </c>
      <c r="AU185" s="245" t="s">
        <v>88</v>
      </c>
      <c r="AV185" s="13" t="s">
        <v>86</v>
      </c>
      <c r="AW185" s="13" t="s">
        <v>33</v>
      </c>
      <c r="AX185" s="13" t="s">
        <v>78</v>
      </c>
      <c r="AY185" s="245" t="s">
        <v>123</v>
      </c>
    </row>
    <row r="186" s="14" customFormat="1">
      <c r="A186" s="14"/>
      <c r="B186" s="246"/>
      <c r="C186" s="247"/>
      <c r="D186" s="230" t="s">
        <v>136</v>
      </c>
      <c r="E186" s="248" t="s">
        <v>1</v>
      </c>
      <c r="F186" s="249" t="s">
        <v>191</v>
      </c>
      <c r="G186" s="247"/>
      <c r="H186" s="250">
        <v>1838.5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136</v>
      </c>
      <c r="AU186" s="256" t="s">
        <v>88</v>
      </c>
      <c r="AV186" s="14" t="s">
        <v>88</v>
      </c>
      <c r="AW186" s="14" t="s">
        <v>33</v>
      </c>
      <c r="AX186" s="14" t="s">
        <v>78</v>
      </c>
      <c r="AY186" s="256" t="s">
        <v>123</v>
      </c>
    </row>
    <row r="187" s="15" customFormat="1">
      <c r="A187" s="15"/>
      <c r="B187" s="257"/>
      <c r="C187" s="258"/>
      <c r="D187" s="230" t="s">
        <v>136</v>
      </c>
      <c r="E187" s="259" t="s">
        <v>1</v>
      </c>
      <c r="F187" s="260" t="s">
        <v>142</v>
      </c>
      <c r="G187" s="258"/>
      <c r="H187" s="261">
        <v>1838.5</v>
      </c>
      <c r="I187" s="262"/>
      <c r="J187" s="258"/>
      <c r="K187" s="258"/>
      <c r="L187" s="263"/>
      <c r="M187" s="264"/>
      <c r="N187" s="265"/>
      <c r="O187" s="265"/>
      <c r="P187" s="265"/>
      <c r="Q187" s="265"/>
      <c r="R187" s="265"/>
      <c r="S187" s="265"/>
      <c r="T187" s="26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7" t="s">
        <v>136</v>
      </c>
      <c r="AU187" s="267" t="s">
        <v>88</v>
      </c>
      <c r="AV187" s="15" t="s">
        <v>131</v>
      </c>
      <c r="AW187" s="15" t="s">
        <v>33</v>
      </c>
      <c r="AX187" s="15" t="s">
        <v>86</v>
      </c>
      <c r="AY187" s="267" t="s">
        <v>123</v>
      </c>
    </row>
    <row r="188" s="2" customFormat="1" ht="16.5" customHeight="1">
      <c r="A188" s="38"/>
      <c r="B188" s="39"/>
      <c r="C188" s="218" t="s">
        <v>192</v>
      </c>
      <c r="D188" s="218" t="s">
        <v>126</v>
      </c>
      <c r="E188" s="219" t="s">
        <v>181</v>
      </c>
      <c r="F188" s="220" t="s">
        <v>182</v>
      </c>
      <c r="G188" s="221" t="s">
        <v>145</v>
      </c>
      <c r="H188" s="222">
        <v>287</v>
      </c>
      <c r="I188" s="223"/>
      <c r="J188" s="222">
        <f>ROUND(I188*H188,2)</f>
        <v>0</v>
      </c>
      <c r="K188" s="220" t="s">
        <v>130</v>
      </c>
      <c r="L188" s="44"/>
      <c r="M188" s="224" t="s">
        <v>1</v>
      </c>
      <c r="N188" s="225" t="s">
        <v>43</v>
      </c>
      <c r="O188" s="91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131</v>
      </c>
      <c r="AT188" s="228" t="s">
        <v>126</v>
      </c>
      <c r="AU188" s="228" t="s">
        <v>88</v>
      </c>
      <c r="AY188" s="17" t="s">
        <v>123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86</v>
      </c>
      <c r="BK188" s="229">
        <f>ROUND(I188*H188,2)</f>
        <v>0</v>
      </c>
      <c r="BL188" s="17" t="s">
        <v>131</v>
      </c>
      <c r="BM188" s="228" t="s">
        <v>193</v>
      </c>
    </row>
    <row r="189" s="2" customFormat="1">
      <c r="A189" s="38"/>
      <c r="B189" s="39"/>
      <c r="C189" s="40"/>
      <c r="D189" s="230" t="s">
        <v>133</v>
      </c>
      <c r="E189" s="40"/>
      <c r="F189" s="231" t="s">
        <v>182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133</v>
      </c>
      <c r="AU189" s="17" t="s">
        <v>88</v>
      </c>
    </row>
    <row r="190" s="2" customFormat="1">
      <c r="A190" s="38"/>
      <c r="B190" s="39"/>
      <c r="C190" s="40"/>
      <c r="D190" s="230" t="s">
        <v>134</v>
      </c>
      <c r="E190" s="40"/>
      <c r="F190" s="235" t="s">
        <v>184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134</v>
      </c>
      <c r="AU190" s="17" t="s">
        <v>88</v>
      </c>
    </row>
    <row r="191" s="13" customFormat="1">
      <c r="A191" s="13"/>
      <c r="B191" s="236"/>
      <c r="C191" s="237"/>
      <c r="D191" s="230" t="s">
        <v>136</v>
      </c>
      <c r="E191" s="238" t="s">
        <v>1</v>
      </c>
      <c r="F191" s="239" t="s">
        <v>185</v>
      </c>
      <c r="G191" s="237"/>
      <c r="H191" s="238" t="s">
        <v>1</v>
      </c>
      <c r="I191" s="240"/>
      <c r="J191" s="237"/>
      <c r="K191" s="237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136</v>
      </c>
      <c r="AU191" s="245" t="s">
        <v>88</v>
      </c>
      <c r="AV191" s="13" t="s">
        <v>86</v>
      </c>
      <c r="AW191" s="13" t="s">
        <v>33</v>
      </c>
      <c r="AX191" s="13" t="s">
        <v>78</v>
      </c>
      <c r="AY191" s="245" t="s">
        <v>123</v>
      </c>
    </row>
    <row r="192" s="13" customFormat="1">
      <c r="A192" s="13"/>
      <c r="B192" s="236"/>
      <c r="C192" s="237"/>
      <c r="D192" s="230" t="s">
        <v>136</v>
      </c>
      <c r="E192" s="238" t="s">
        <v>1</v>
      </c>
      <c r="F192" s="239" t="s">
        <v>138</v>
      </c>
      <c r="G192" s="237"/>
      <c r="H192" s="238" t="s">
        <v>1</v>
      </c>
      <c r="I192" s="240"/>
      <c r="J192" s="237"/>
      <c r="K192" s="237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136</v>
      </c>
      <c r="AU192" s="245" t="s">
        <v>88</v>
      </c>
      <c r="AV192" s="13" t="s">
        <v>86</v>
      </c>
      <c r="AW192" s="13" t="s">
        <v>33</v>
      </c>
      <c r="AX192" s="13" t="s">
        <v>78</v>
      </c>
      <c r="AY192" s="245" t="s">
        <v>123</v>
      </c>
    </row>
    <row r="193" s="14" customFormat="1">
      <c r="A193" s="14"/>
      <c r="B193" s="246"/>
      <c r="C193" s="247"/>
      <c r="D193" s="230" t="s">
        <v>136</v>
      </c>
      <c r="E193" s="248" t="s">
        <v>1</v>
      </c>
      <c r="F193" s="249" t="s">
        <v>158</v>
      </c>
      <c r="G193" s="247"/>
      <c r="H193" s="250">
        <v>287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136</v>
      </c>
      <c r="AU193" s="256" t="s">
        <v>88</v>
      </c>
      <c r="AV193" s="14" t="s">
        <v>88</v>
      </c>
      <c r="AW193" s="14" t="s">
        <v>33</v>
      </c>
      <c r="AX193" s="14" t="s">
        <v>78</v>
      </c>
      <c r="AY193" s="256" t="s">
        <v>123</v>
      </c>
    </row>
    <row r="194" s="15" customFormat="1">
      <c r="A194" s="15"/>
      <c r="B194" s="257"/>
      <c r="C194" s="258"/>
      <c r="D194" s="230" t="s">
        <v>136</v>
      </c>
      <c r="E194" s="259" t="s">
        <v>1</v>
      </c>
      <c r="F194" s="260" t="s">
        <v>142</v>
      </c>
      <c r="G194" s="258"/>
      <c r="H194" s="261">
        <v>287</v>
      </c>
      <c r="I194" s="262"/>
      <c r="J194" s="258"/>
      <c r="K194" s="258"/>
      <c r="L194" s="263"/>
      <c r="M194" s="264"/>
      <c r="N194" s="265"/>
      <c r="O194" s="265"/>
      <c r="P194" s="265"/>
      <c r="Q194" s="265"/>
      <c r="R194" s="265"/>
      <c r="S194" s="265"/>
      <c r="T194" s="26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7" t="s">
        <v>136</v>
      </c>
      <c r="AU194" s="267" t="s">
        <v>88</v>
      </c>
      <c r="AV194" s="15" t="s">
        <v>131</v>
      </c>
      <c r="AW194" s="15" t="s">
        <v>33</v>
      </c>
      <c r="AX194" s="15" t="s">
        <v>86</v>
      </c>
      <c r="AY194" s="267" t="s">
        <v>123</v>
      </c>
    </row>
    <row r="195" s="2" customFormat="1" ht="21.75" customHeight="1">
      <c r="A195" s="38"/>
      <c r="B195" s="39"/>
      <c r="C195" s="218" t="s">
        <v>131</v>
      </c>
      <c r="D195" s="218" t="s">
        <v>126</v>
      </c>
      <c r="E195" s="219" t="s">
        <v>194</v>
      </c>
      <c r="F195" s="220" t="s">
        <v>195</v>
      </c>
      <c r="G195" s="221" t="s">
        <v>129</v>
      </c>
      <c r="H195" s="222">
        <v>69.359999999999999</v>
      </c>
      <c r="I195" s="223"/>
      <c r="J195" s="222">
        <f>ROUND(I195*H195,2)</f>
        <v>0</v>
      </c>
      <c r="K195" s="220" t="s">
        <v>130</v>
      </c>
      <c r="L195" s="44"/>
      <c r="M195" s="224" t="s">
        <v>1</v>
      </c>
      <c r="N195" s="225" t="s">
        <v>43</v>
      </c>
      <c r="O195" s="91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131</v>
      </c>
      <c r="AT195" s="228" t="s">
        <v>126</v>
      </c>
      <c r="AU195" s="228" t="s">
        <v>88</v>
      </c>
      <c r="AY195" s="17" t="s">
        <v>123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86</v>
      </c>
      <c r="BK195" s="229">
        <f>ROUND(I195*H195,2)</f>
        <v>0</v>
      </c>
      <c r="BL195" s="17" t="s">
        <v>131</v>
      </c>
      <c r="BM195" s="228" t="s">
        <v>196</v>
      </c>
    </row>
    <row r="196" s="2" customFormat="1">
      <c r="A196" s="38"/>
      <c r="B196" s="39"/>
      <c r="C196" s="40"/>
      <c r="D196" s="230" t="s">
        <v>133</v>
      </c>
      <c r="E196" s="40"/>
      <c r="F196" s="231" t="s">
        <v>195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133</v>
      </c>
      <c r="AU196" s="17" t="s">
        <v>88</v>
      </c>
    </row>
    <row r="197" s="2" customFormat="1">
      <c r="A197" s="38"/>
      <c r="B197" s="39"/>
      <c r="C197" s="40"/>
      <c r="D197" s="230" t="s">
        <v>134</v>
      </c>
      <c r="E197" s="40"/>
      <c r="F197" s="235" t="s">
        <v>197</v>
      </c>
      <c r="G197" s="40"/>
      <c r="H197" s="40"/>
      <c r="I197" s="232"/>
      <c r="J197" s="40"/>
      <c r="K197" s="40"/>
      <c r="L197" s="44"/>
      <c r="M197" s="233"/>
      <c r="N197" s="234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134</v>
      </c>
      <c r="AU197" s="17" t="s">
        <v>88</v>
      </c>
    </row>
    <row r="198" s="13" customFormat="1">
      <c r="A198" s="13"/>
      <c r="B198" s="236"/>
      <c r="C198" s="237"/>
      <c r="D198" s="230" t="s">
        <v>136</v>
      </c>
      <c r="E198" s="238" t="s">
        <v>1</v>
      </c>
      <c r="F198" s="239" t="s">
        <v>198</v>
      </c>
      <c r="G198" s="237"/>
      <c r="H198" s="238" t="s">
        <v>1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136</v>
      </c>
      <c r="AU198" s="245" t="s">
        <v>88</v>
      </c>
      <c r="AV198" s="13" t="s">
        <v>86</v>
      </c>
      <c r="AW198" s="13" t="s">
        <v>33</v>
      </c>
      <c r="AX198" s="13" t="s">
        <v>78</v>
      </c>
      <c r="AY198" s="245" t="s">
        <v>123</v>
      </c>
    </row>
    <row r="199" s="13" customFormat="1">
      <c r="A199" s="13"/>
      <c r="B199" s="236"/>
      <c r="C199" s="237"/>
      <c r="D199" s="230" t="s">
        <v>136</v>
      </c>
      <c r="E199" s="238" t="s">
        <v>1</v>
      </c>
      <c r="F199" s="239" t="s">
        <v>199</v>
      </c>
      <c r="G199" s="237"/>
      <c r="H199" s="238" t="s">
        <v>1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136</v>
      </c>
      <c r="AU199" s="245" t="s">
        <v>88</v>
      </c>
      <c r="AV199" s="13" t="s">
        <v>86</v>
      </c>
      <c r="AW199" s="13" t="s">
        <v>33</v>
      </c>
      <c r="AX199" s="13" t="s">
        <v>78</v>
      </c>
      <c r="AY199" s="245" t="s">
        <v>123</v>
      </c>
    </row>
    <row r="200" s="13" customFormat="1">
      <c r="A200" s="13"/>
      <c r="B200" s="236"/>
      <c r="C200" s="237"/>
      <c r="D200" s="230" t="s">
        <v>136</v>
      </c>
      <c r="E200" s="238" t="s">
        <v>1</v>
      </c>
      <c r="F200" s="239" t="s">
        <v>186</v>
      </c>
      <c r="G200" s="237"/>
      <c r="H200" s="238" t="s">
        <v>1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136</v>
      </c>
      <c r="AU200" s="245" t="s">
        <v>88</v>
      </c>
      <c r="AV200" s="13" t="s">
        <v>86</v>
      </c>
      <c r="AW200" s="13" t="s">
        <v>33</v>
      </c>
      <c r="AX200" s="13" t="s">
        <v>78</v>
      </c>
      <c r="AY200" s="245" t="s">
        <v>123</v>
      </c>
    </row>
    <row r="201" s="13" customFormat="1">
      <c r="A201" s="13"/>
      <c r="B201" s="236"/>
      <c r="C201" s="237"/>
      <c r="D201" s="230" t="s">
        <v>136</v>
      </c>
      <c r="E201" s="238" t="s">
        <v>1</v>
      </c>
      <c r="F201" s="239" t="s">
        <v>200</v>
      </c>
      <c r="G201" s="237"/>
      <c r="H201" s="238" t="s">
        <v>1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136</v>
      </c>
      <c r="AU201" s="245" t="s">
        <v>88</v>
      </c>
      <c r="AV201" s="13" t="s">
        <v>86</v>
      </c>
      <c r="AW201" s="13" t="s">
        <v>33</v>
      </c>
      <c r="AX201" s="13" t="s">
        <v>78</v>
      </c>
      <c r="AY201" s="245" t="s">
        <v>123</v>
      </c>
    </row>
    <row r="202" s="13" customFormat="1">
      <c r="A202" s="13"/>
      <c r="B202" s="236"/>
      <c r="C202" s="237"/>
      <c r="D202" s="230" t="s">
        <v>136</v>
      </c>
      <c r="E202" s="238" t="s">
        <v>1</v>
      </c>
      <c r="F202" s="239" t="s">
        <v>201</v>
      </c>
      <c r="G202" s="237"/>
      <c r="H202" s="238" t="s">
        <v>1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136</v>
      </c>
      <c r="AU202" s="245" t="s">
        <v>88</v>
      </c>
      <c r="AV202" s="13" t="s">
        <v>86</v>
      </c>
      <c r="AW202" s="13" t="s">
        <v>33</v>
      </c>
      <c r="AX202" s="13" t="s">
        <v>78</v>
      </c>
      <c r="AY202" s="245" t="s">
        <v>123</v>
      </c>
    </row>
    <row r="203" s="14" customFormat="1">
      <c r="A203" s="14"/>
      <c r="B203" s="246"/>
      <c r="C203" s="247"/>
      <c r="D203" s="230" t="s">
        <v>136</v>
      </c>
      <c r="E203" s="248" t="s">
        <v>1</v>
      </c>
      <c r="F203" s="249" t="s">
        <v>202</v>
      </c>
      <c r="G203" s="247"/>
      <c r="H203" s="250">
        <v>69.359999999999999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136</v>
      </c>
      <c r="AU203" s="256" t="s">
        <v>88</v>
      </c>
      <c r="AV203" s="14" t="s">
        <v>88</v>
      </c>
      <c r="AW203" s="14" t="s">
        <v>33</v>
      </c>
      <c r="AX203" s="14" t="s">
        <v>78</v>
      </c>
      <c r="AY203" s="256" t="s">
        <v>123</v>
      </c>
    </row>
    <row r="204" s="15" customFormat="1">
      <c r="A204" s="15"/>
      <c r="B204" s="257"/>
      <c r="C204" s="258"/>
      <c r="D204" s="230" t="s">
        <v>136</v>
      </c>
      <c r="E204" s="259" t="s">
        <v>1</v>
      </c>
      <c r="F204" s="260" t="s">
        <v>142</v>
      </c>
      <c r="G204" s="258"/>
      <c r="H204" s="261">
        <v>69.359999999999999</v>
      </c>
      <c r="I204" s="262"/>
      <c r="J204" s="258"/>
      <c r="K204" s="258"/>
      <c r="L204" s="263"/>
      <c r="M204" s="264"/>
      <c r="N204" s="265"/>
      <c r="O204" s="265"/>
      <c r="P204" s="265"/>
      <c r="Q204" s="265"/>
      <c r="R204" s="265"/>
      <c r="S204" s="265"/>
      <c r="T204" s="26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7" t="s">
        <v>136</v>
      </c>
      <c r="AU204" s="267" t="s">
        <v>88</v>
      </c>
      <c r="AV204" s="15" t="s">
        <v>131</v>
      </c>
      <c r="AW204" s="15" t="s">
        <v>33</v>
      </c>
      <c r="AX204" s="15" t="s">
        <v>86</v>
      </c>
      <c r="AY204" s="267" t="s">
        <v>123</v>
      </c>
    </row>
    <row r="205" s="2" customFormat="1" ht="24.15" customHeight="1">
      <c r="A205" s="38"/>
      <c r="B205" s="39"/>
      <c r="C205" s="218" t="s">
        <v>203</v>
      </c>
      <c r="D205" s="218" t="s">
        <v>126</v>
      </c>
      <c r="E205" s="219" t="s">
        <v>204</v>
      </c>
      <c r="F205" s="220" t="s">
        <v>205</v>
      </c>
      <c r="G205" s="221" t="s">
        <v>145</v>
      </c>
      <c r="H205" s="222">
        <v>1838.5</v>
      </c>
      <c r="I205" s="223"/>
      <c r="J205" s="222">
        <f>ROUND(I205*H205,2)</f>
        <v>0</v>
      </c>
      <c r="K205" s="220" t="s">
        <v>130</v>
      </c>
      <c r="L205" s="44"/>
      <c r="M205" s="224" t="s">
        <v>1</v>
      </c>
      <c r="N205" s="225" t="s">
        <v>43</v>
      </c>
      <c r="O205" s="91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8" t="s">
        <v>131</v>
      </c>
      <c r="AT205" s="228" t="s">
        <v>126</v>
      </c>
      <c r="AU205" s="228" t="s">
        <v>88</v>
      </c>
      <c r="AY205" s="17" t="s">
        <v>123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7" t="s">
        <v>86</v>
      </c>
      <c r="BK205" s="229">
        <f>ROUND(I205*H205,2)</f>
        <v>0</v>
      </c>
      <c r="BL205" s="17" t="s">
        <v>131</v>
      </c>
      <c r="BM205" s="228" t="s">
        <v>206</v>
      </c>
    </row>
    <row r="206" s="2" customFormat="1">
      <c r="A206" s="38"/>
      <c r="B206" s="39"/>
      <c r="C206" s="40"/>
      <c r="D206" s="230" t="s">
        <v>133</v>
      </c>
      <c r="E206" s="40"/>
      <c r="F206" s="231" t="s">
        <v>205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133</v>
      </c>
      <c r="AU206" s="17" t="s">
        <v>88</v>
      </c>
    </row>
    <row r="207" s="2" customFormat="1">
      <c r="A207" s="38"/>
      <c r="B207" s="39"/>
      <c r="C207" s="40"/>
      <c r="D207" s="230" t="s">
        <v>134</v>
      </c>
      <c r="E207" s="40"/>
      <c r="F207" s="235" t="s">
        <v>197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134</v>
      </c>
      <c r="AU207" s="17" t="s">
        <v>88</v>
      </c>
    </row>
    <row r="208" s="13" customFormat="1">
      <c r="A208" s="13"/>
      <c r="B208" s="236"/>
      <c r="C208" s="237"/>
      <c r="D208" s="230" t="s">
        <v>136</v>
      </c>
      <c r="E208" s="238" t="s">
        <v>1</v>
      </c>
      <c r="F208" s="239" t="s">
        <v>207</v>
      </c>
      <c r="G208" s="237"/>
      <c r="H208" s="238" t="s">
        <v>1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136</v>
      </c>
      <c r="AU208" s="245" t="s">
        <v>88</v>
      </c>
      <c r="AV208" s="13" t="s">
        <v>86</v>
      </c>
      <c r="AW208" s="13" t="s">
        <v>33</v>
      </c>
      <c r="AX208" s="13" t="s">
        <v>78</v>
      </c>
      <c r="AY208" s="245" t="s">
        <v>123</v>
      </c>
    </row>
    <row r="209" s="13" customFormat="1">
      <c r="A209" s="13"/>
      <c r="B209" s="236"/>
      <c r="C209" s="237"/>
      <c r="D209" s="230" t="s">
        <v>136</v>
      </c>
      <c r="E209" s="238" t="s">
        <v>1</v>
      </c>
      <c r="F209" s="239" t="s">
        <v>186</v>
      </c>
      <c r="G209" s="237"/>
      <c r="H209" s="238" t="s">
        <v>1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136</v>
      </c>
      <c r="AU209" s="245" t="s">
        <v>88</v>
      </c>
      <c r="AV209" s="13" t="s">
        <v>86</v>
      </c>
      <c r="AW209" s="13" t="s">
        <v>33</v>
      </c>
      <c r="AX209" s="13" t="s">
        <v>78</v>
      </c>
      <c r="AY209" s="245" t="s">
        <v>123</v>
      </c>
    </row>
    <row r="210" s="13" customFormat="1">
      <c r="A210" s="13"/>
      <c r="B210" s="236"/>
      <c r="C210" s="237"/>
      <c r="D210" s="230" t="s">
        <v>136</v>
      </c>
      <c r="E210" s="238" t="s">
        <v>1</v>
      </c>
      <c r="F210" s="239" t="s">
        <v>200</v>
      </c>
      <c r="G210" s="237"/>
      <c r="H210" s="238" t="s">
        <v>1</v>
      </c>
      <c r="I210" s="240"/>
      <c r="J210" s="237"/>
      <c r="K210" s="237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136</v>
      </c>
      <c r="AU210" s="245" t="s">
        <v>88</v>
      </c>
      <c r="AV210" s="13" t="s">
        <v>86</v>
      </c>
      <c r="AW210" s="13" t="s">
        <v>33</v>
      </c>
      <c r="AX210" s="13" t="s">
        <v>78</v>
      </c>
      <c r="AY210" s="245" t="s">
        <v>123</v>
      </c>
    </row>
    <row r="211" s="13" customFormat="1">
      <c r="A211" s="13"/>
      <c r="B211" s="236"/>
      <c r="C211" s="237"/>
      <c r="D211" s="230" t="s">
        <v>136</v>
      </c>
      <c r="E211" s="238" t="s">
        <v>1</v>
      </c>
      <c r="F211" s="239" t="s">
        <v>190</v>
      </c>
      <c r="G211" s="237"/>
      <c r="H211" s="238" t="s">
        <v>1</v>
      </c>
      <c r="I211" s="240"/>
      <c r="J211" s="237"/>
      <c r="K211" s="237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136</v>
      </c>
      <c r="AU211" s="245" t="s">
        <v>88</v>
      </c>
      <c r="AV211" s="13" t="s">
        <v>86</v>
      </c>
      <c r="AW211" s="13" t="s">
        <v>33</v>
      </c>
      <c r="AX211" s="13" t="s">
        <v>78</v>
      </c>
      <c r="AY211" s="245" t="s">
        <v>123</v>
      </c>
    </row>
    <row r="212" s="14" customFormat="1">
      <c r="A212" s="14"/>
      <c r="B212" s="246"/>
      <c r="C212" s="247"/>
      <c r="D212" s="230" t="s">
        <v>136</v>
      </c>
      <c r="E212" s="248" t="s">
        <v>1</v>
      </c>
      <c r="F212" s="249" t="s">
        <v>208</v>
      </c>
      <c r="G212" s="247"/>
      <c r="H212" s="250">
        <v>1838.5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136</v>
      </c>
      <c r="AU212" s="256" t="s">
        <v>88</v>
      </c>
      <c r="AV212" s="14" t="s">
        <v>88</v>
      </c>
      <c r="AW212" s="14" t="s">
        <v>33</v>
      </c>
      <c r="AX212" s="14" t="s">
        <v>78</v>
      </c>
      <c r="AY212" s="256" t="s">
        <v>123</v>
      </c>
    </row>
    <row r="213" s="15" customFormat="1">
      <c r="A213" s="15"/>
      <c r="B213" s="257"/>
      <c r="C213" s="258"/>
      <c r="D213" s="230" t="s">
        <v>136</v>
      </c>
      <c r="E213" s="259" t="s">
        <v>1</v>
      </c>
      <c r="F213" s="260" t="s">
        <v>142</v>
      </c>
      <c r="G213" s="258"/>
      <c r="H213" s="261">
        <v>1838.5</v>
      </c>
      <c r="I213" s="262"/>
      <c r="J213" s="258"/>
      <c r="K213" s="258"/>
      <c r="L213" s="263"/>
      <c r="M213" s="264"/>
      <c r="N213" s="265"/>
      <c r="O213" s="265"/>
      <c r="P213" s="265"/>
      <c r="Q213" s="265"/>
      <c r="R213" s="265"/>
      <c r="S213" s="265"/>
      <c r="T213" s="26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7" t="s">
        <v>136</v>
      </c>
      <c r="AU213" s="267" t="s">
        <v>88</v>
      </c>
      <c r="AV213" s="15" t="s">
        <v>131</v>
      </c>
      <c r="AW213" s="15" t="s">
        <v>33</v>
      </c>
      <c r="AX213" s="15" t="s">
        <v>86</v>
      </c>
      <c r="AY213" s="267" t="s">
        <v>123</v>
      </c>
    </row>
    <row r="214" s="2" customFormat="1" ht="24.15" customHeight="1">
      <c r="A214" s="38"/>
      <c r="B214" s="39"/>
      <c r="C214" s="218" t="s">
        <v>209</v>
      </c>
      <c r="D214" s="218" t="s">
        <v>126</v>
      </c>
      <c r="E214" s="219" t="s">
        <v>210</v>
      </c>
      <c r="F214" s="220" t="s">
        <v>211</v>
      </c>
      <c r="G214" s="221" t="s">
        <v>129</v>
      </c>
      <c r="H214" s="222">
        <v>28.699999999999999</v>
      </c>
      <c r="I214" s="223"/>
      <c r="J214" s="222">
        <f>ROUND(I214*H214,2)</f>
        <v>0</v>
      </c>
      <c r="K214" s="220" t="s">
        <v>130</v>
      </c>
      <c r="L214" s="44"/>
      <c r="M214" s="224" t="s">
        <v>1</v>
      </c>
      <c r="N214" s="225" t="s">
        <v>43</v>
      </c>
      <c r="O214" s="91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8" t="s">
        <v>131</v>
      </c>
      <c r="AT214" s="228" t="s">
        <v>126</v>
      </c>
      <c r="AU214" s="228" t="s">
        <v>88</v>
      </c>
      <c r="AY214" s="17" t="s">
        <v>123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7" t="s">
        <v>86</v>
      </c>
      <c r="BK214" s="229">
        <f>ROUND(I214*H214,2)</f>
        <v>0</v>
      </c>
      <c r="BL214" s="17" t="s">
        <v>131</v>
      </c>
      <c r="BM214" s="228" t="s">
        <v>212</v>
      </c>
    </row>
    <row r="215" s="2" customFormat="1">
      <c r="A215" s="38"/>
      <c r="B215" s="39"/>
      <c r="C215" s="40"/>
      <c r="D215" s="230" t="s">
        <v>133</v>
      </c>
      <c r="E215" s="40"/>
      <c r="F215" s="231" t="s">
        <v>211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133</v>
      </c>
      <c r="AU215" s="17" t="s">
        <v>88</v>
      </c>
    </row>
    <row r="216" s="2" customFormat="1">
      <c r="A216" s="38"/>
      <c r="B216" s="39"/>
      <c r="C216" s="40"/>
      <c r="D216" s="230" t="s">
        <v>134</v>
      </c>
      <c r="E216" s="40"/>
      <c r="F216" s="235" t="s">
        <v>197</v>
      </c>
      <c r="G216" s="40"/>
      <c r="H216" s="40"/>
      <c r="I216" s="232"/>
      <c r="J216" s="40"/>
      <c r="K216" s="40"/>
      <c r="L216" s="44"/>
      <c r="M216" s="233"/>
      <c r="N216" s="234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134</v>
      </c>
      <c r="AU216" s="17" t="s">
        <v>88</v>
      </c>
    </row>
    <row r="217" s="13" customFormat="1">
      <c r="A217" s="13"/>
      <c r="B217" s="236"/>
      <c r="C217" s="237"/>
      <c r="D217" s="230" t="s">
        <v>136</v>
      </c>
      <c r="E217" s="238" t="s">
        <v>1</v>
      </c>
      <c r="F217" s="239" t="s">
        <v>213</v>
      </c>
      <c r="G217" s="237"/>
      <c r="H217" s="238" t="s">
        <v>1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136</v>
      </c>
      <c r="AU217" s="245" t="s">
        <v>88</v>
      </c>
      <c r="AV217" s="13" t="s">
        <v>86</v>
      </c>
      <c r="AW217" s="13" t="s">
        <v>33</v>
      </c>
      <c r="AX217" s="13" t="s">
        <v>78</v>
      </c>
      <c r="AY217" s="245" t="s">
        <v>123</v>
      </c>
    </row>
    <row r="218" s="13" customFormat="1">
      <c r="A218" s="13"/>
      <c r="B218" s="236"/>
      <c r="C218" s="237"/>
      <c r="D218" s="230" t="s">
        <v>136</v>
      </c>
      <c r="E218" s="238" t="s">
        <v>1</v>
      </c>
      <c r="F218" s="239" t="s">
        <v>214</v>
      </c>
      <c r="G218" s="237"/>
      <c r="H218" s="238" t="s">
        <v>1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136</v>
      </c>
      <c r="AU218" s="245" t="s">
        <v>88</v>
      </c>
      <c r="AV218" s="13" t="s">
        <v>86</v>
      </c>
      <c r="AW218" s="13" t="s">
        <v>33</v>
      </c>
      <c r="AX218" s="13" t="s">
        <v>78</v>
      </c>
      <c r="AY218" s="245" t="s">
        <v>123</v>
      </c>
    </row>
    <row r="219" s="13" customFormat="1">
      <c r="A219" s="13"/>
      <c r="B219" s="236"/>
      <c r="C219" s="237"/>
      <c r="D219" s="230" t="s">
        <v>136</v>
      </c>
      <c r="E219" s="238" t="s">
        <v>1</v>
      </c>
      <c r="F219" s="239" t="s">
        <v>138</v>
      </c>
      <c r="G219" s="237"/>
      <c r="H219" s="238" t="s">
        <v>1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136</v>
      </c>
      <c r="AU219" s="245" t="s">
        <v>88</v>
      </c>
      <c r="AV219" s="13" t="s">
        <v>86</v>
      </c>
      <c r="AW219" s="13" t="s">
        <v>33</v>
      </c>
      <c r="AX219" s="13" t="s">
        <v>78</v>
      </c>
      <c r="AY219" s="245" t="s">
        <v>123</v>
      </c>
    </row>
    <row r="220" s="13" customFormat="1">
      <c r="A220" s="13"/>
      <c r="B220" s="236"/>
      <c r="C220" s="237"/>
      <c r="D220" s="230" t="s">
        <v>136</v>
      </c>
      <c r="E220" s="238" t="s">
        <v>1</v>
      </c>
      <c r="F220" s="239" t="s">
        <v>215</v>
      </c>
      <c r="G220" s="237"/>
      <c r="H220" s="238" t="s">
        <v>1</v>
      </c>
      <c r="I220" s="240"/>
      <c r="J220" s="237"/>
      <c r="K220" s="237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136</v>
      </c>
      <c r="AU220" s="245" t="s">
        <v>88</v>
      </c>
      <c r="AV220" s="13" t="s">
        <v>86</v>
      </c>
      <c r="AW220" s="13" t="s">
        <v>33</v>
      </c>
      <c r="AX220" s="13" t="s">
        <v>78</v>
      </c>
      <c r="AY220" s="245" t="s">
        <v>123</v>
      </c>
    </row>
    <row r="221" s="14" customFormat="1">
      <c r="A221" s="14"/>
      <c r="B221" s="246"/>
      <c r="C221" s="247"/>
      <c r="D221" s="230" t="s">
        <v>136</v>
      </c>
      <c r="E221" s="248" t="s">
        <v>1</v>
      </c>
      <c r="F221" s="249" t="s">
        <v>216</v>
      </c>
      <c r="G221" s="247"/>
      <c r="H221" s="250">
        <v>28.699999999999999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136</v>
      </c>
      <c r="AU221" s="256" t="s">
        <v>88</v>
      </c>
      <c r="AV221" s="14" t="s">
        <v>88</v>
      </c>
      <c r="AW221" s="14" t="s">
        <v>33</v>
      </c>
      <c r="AX221" s="14" t="s">
        <v>78</v>
      </c>
      <c r="AY221" s="256" t="s">
        <v>123</v>
      </c>
    </row>
    <row r="222" s="15" customFormat="1">
      <c r="A222" s="15"/>
      <c r="B222" s="257"/>
      <c r="C222" s="258"/>
      <c r="D222" s="230" t="s">
        <v>136</v>
      </c>
      <c r="E222" s="259" t="s">
        <v>1</v>
      </c>
      <c r="F222" s="260" t="s">
        <v>142</v>
      </c>
      <c r="G222" s="258"/>
      <c r="H222" s="261">
        <v>28.699999999999999</v>
      </c>
      <c r="I222" s="262"/>
      <c r="J222" s="258"/>
      <c r="K222" s="258"/>
      <c r="L222" s="263"/>
      <c r="M222" s="264"/>
      <c r="N222" s="265"/>
      <c r="O222" s="265"/>
      <c r="P222" s="265"/>
      <c r="Q222" s="265"/>
      <c r="R222" s="265"/>
      <c r="S222" s="265"/>
      <c r="T222" s="26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7" t="s">
        <v>136</v>
      </c>
      <c r="AU222" s="267" t="s">
        <v>88</v>
      </c>
      <c r="AV222" s="15" t="s">
        <v>131</v>
      </c>
      <c r="AW222" s="15" t="s">
        <v>33</v>
      </c>
      <c r="AX222" s="15" t="s">
        <v>86</v>
      </c>
      <c r="AY222" s="267" t="s">
        <v>123</v>
      </c>
    </row>
    <row r="223" s="12" customFormat="1" ht="22.8" customHeight="1">
      <c r="A223" s="12"/>
      <c r="B223" s="202"/>
      <c r="C223" s="203"/>
      <c r="D223" s="204" t="s">
        <v>77</v>
      </c>
      <c r="E223" s="216" t="s">
        <v>174</v>
      </c>
      <c r="F223" s="216" t="s">
        <v>217</v>
      </c>
      <c r="G223" s="203"/>
      <c r="H223" s="203"/>
      <c r="I223" s="206"/>
      <c r="J223" s="217">
        <f>BK223</f>
        <v>0</v>
      </c>
      <c r="K223" s="203"/>
      <c r="L223" s="208"/>
      <c r="M223" s="209"/>
      <c r="N223" s="210"/>
      <c r="O223" s="210"/>
      <c r="P223" s="211">
        <f>SUM(P224:P230)</f>
        <v>0</v>
      </c>
      <c r="Q223" s="210"/>
      <c r="R223" s="211">
        <f>SUM(R224:R230)</f>
        <v>0</v>
      </c>
      <c r="S223" s="210"/>
      <c r="T223" s="212">
        <f>SUM(T224:T230)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3" t="s">
        <v>86</v>
      </c>
      <c r="AT223" s="214" t="s">
        <v>77</v>
      </c>
      <c r="AU223" s="214" t="s">
        <v>86</v>
      </c>
      <c r="AY223" s="213" t="s">
        <v>123</v>
      </c>
      <c r="BK223" s="215">
        <f>SUM(BK224:BK230)</f>
        <v>0</v>
      </c>
    </row>
    <row r="224" s="2" customFormat="1" ht="16.5" customHeight="1">
      <c r="A224" s="38"/>
      <c r="B224" s="39"/>
      <c r="C224" s="218" t="s">
        <v>88</v>
      </c>
      <c r="D224" s="218" t="s">
        <v>126</v>
      </c>
      <c r="E224" s="219" t="s">
        <v>218</v>
      </c>
      <c r="F224" s="220" t="s">
        <v>219</v>
      </c>
      <c r="G224" s="221" t="s">
        <v>145</v>
      </c>
      <c r="H224" s="222">
        <v>1734</v>
      </c>
      <c r="I224" s="223"/>
      <c r="J224" s="222">
        <f>ROUND(I224*H224,2)</f>
        <v>0</v>
      </c>
      <c r="K224" s="220" t="s">
        <v>130</v>
      </c>
      <c r="L224" s="44"/>
      <c r="M224" s="224" t="s">
        <v>1</v>
      </c>
      <c r="N224" s="225" t="s">
        <v>43</v>
      </c>
      <c r="O224" s="91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8" t="s">
        <v>131</v>
      </c>
      <c r="AT224" s="228" t="s">
        <v>126</v>
      </c>
      <c r="AU224" s="228" t="s">
        <v>88</v>
      </c>
      <c r="AY224" s="17" t="s">
        <v>123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7" t="s">
        <v>86</v>
      </c>
      <c r="BK224" s="229">
        <f>ROUND(I224*H224,2)</f>
        <v>0</v>
      </c>
      <c r="BL224" s="17" t="s">
        <v>131</v>
      </c>
      <c r="BM224" s="228" t="s">
        <v>220</v>
      </c>
    </row>
    <row r="225" s="2" customFormat="1">
      <c r="A225" s="38"/>
      <c r="B225" s="39"/>
      <c r="C225" s="40"/>
      <c r="D225" s="230" t="s">
        <v>133</v>
      </c>
      <c r="E225" s="40"/>
      <c r="F225" s="231" t="s">
        <v>219</v>
      </c>
      <c r="G225" s="40"/>
      <c r="H225" s="40"/>
      <c r="I225" s="232"/>
      <c r="J225" s="40"/>
      <c r="K225" s="40"/>
      <c r="L225" s="44"/>
      <c r="M225" s="233"/>
      <c r="N225" s="234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133</v>
      </c>
      <c r="AU225" s="17" t="s">
        <v>88</v>
      </c>
    </row>
    <row r="226" s="2" customFormat="1">
      <c r="A226" s="38"/>
      <c r="B226" s="39"/>
      <c r="C226" s="40"/>
      <c r="D226" s="230" t="s">
        <v>134</v>
      </c>
      <c r="E226" s="40"/>
      <c r="F226" s="235" t="s">
        <v>221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134</v>
      </c>
      <c r="AU226" s="17" t="s">
        <v>88</v>
      </c>
    </row>
    <row r="227" s="13" customFormat="1">
      <c r="A227" s="13"/>
      <c r="B227" s="236"/>
      <c r="C227" s="237"/>
      <c r="D227" s="230" t="s">
        <v>136</v>
      </c>
      <c r="E227" s="238" t="s">
        <v>1</v>
      </c>
      <c r="F227" s="239" t="s">
        <v>222</v>
      </c>
      <c r="G227" s="237"/>
      <c r="H227" s="238" t="s">
        <v>1</v>
      </c>
      <c r="I227" s="240"/>
      <c r="J227" s="237"/>
      <c r="K227" s="237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136</v>
      </c>
      <c r="AU227" s="245" t="s">
        <v>88</v>
      </c>
      <c r="AV227" s="13" t="s">
        <v>86</v>
      </c>
      <c r="AW227" s="13" t="s">
        <v>33</v>
      </c>
      <c r="AX227" s="13" t="s">
        <v>78</v>
      </c>
      <c r="AY227" s="245" t="s">
        <v>123</v>
      </c>
    </row>
    <row r="228" s="13" customFormat="1">
      <c r="A228" s="13"/>
      <c r="B228" s="236"/>
      <c r="C228" s="237"/>
      <c r="D228" s="230" t="s">
        <v>136</v>
      </c>
      <c r="E228" s="238" t="s">
        <v>1</v>
      </c>
      <c r="F228" s="239" t="s">
        <v>200</v>
      </c>
      <c r="G228" s="237"/>
      <c r="H228" s="238" t="s">
        <v>1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136</v>
      </c>
      <c r="AU228" s="245" t="s">
        <v>88</v>
      </c>
      <c r="AV228" s="13" t="s">
        <v>86</v>
      </c>
      <c r="AW228" s="13" t="s">
        <v>33</v>
      </c>
      <c r="AX228" s="13" t="s">
        <v>78</v>
      </c>
      <c r="AY228" s="245" t="s">
        <v>123</v>
      </c>
    </row>
    <row r="229" s="14" customFormat="1">
      <c r="A229" s="14"/>
      <c r="B229" s="246"/>
      <c r="C229" s="247"/>
      <c r="D229" s="230" t="s">
        <v>136</v>
      </c>
      <c r="E229" s="248" t="s">
        <v>1</v>
      </c>
      <c r="F229" s="249" t="s">
        <v>188</v>
      </c>
      <c r="G229" s="247"/>
      <c r="H229" s="250">
        <v>1734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136</v>
      </c>
      <c r="AU229" s="256" t="s">
        <v>88</v>
      </c>
      <c r="AV229" s="14" t="s">
        <v>88</v>
      </c>
      <c r="AW229" s="14" t="s">
        <v>33</v>
      </c>
      <c r="AX229" s="14" t="s">
        <v>78</v>
      </c>
      <c r="AY229" s="256" t="s">
        <v>123</v>
      </c>
    </row>
    <row r="230" s="15" customFormat="1">
      <c r="A230" s="15"/>
      <c r="B230" s="257"/>
      <c r="C230" s="258"/>
      <c r="D230" s="230" t="s">
        <v>136</v>
      </c>
      <c r="E230" s="259" t="s">
        <v>1</v>
      </c>
      <c r="F230" s="260" t="s">
        <v>142</v>
      </c>
      <c r="G230" s="258"/>
      <c r="H230" s="261">
        <v>1734</v>
      </c>
      <c r="I230" s="262"/>
      <c r="J230" s="258"/>
      <c r="K230" s="258"/>
      <c r="L230" s="263"/>
      <c r="M230" s="268"/>
      <c r="N230" s="269"/>
      <c r="O230" s="269"/>
      <c r="P230" s="269"/>
      <c r="Q230" s="269"/>
      <c r="R230" s="269"/>
      <c r="S230" s="269"/>
      <c r="T230" s="27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7" t="s">
        <v>136</v>
      </c>
      <c r="AU230" s="267" t="s">
        <v>88</v>
      </c>
      <c r="AV230" s="15" t="s">
        <v>131</v>
      </c>
      <c r="AW230" s="15" t="s">
        <v>33</v>
      </c>
      <c r="AX230" s="15" t="s">
        <v>86</v>
      </c>
      <c r="AY230" s="267" t="s">
        <v>123</v>
      </c>
    </row>
    <row r="231" s="2" customFormat="1" ht="6.96" customHeight="1">
      <c r="A231" s="38"/>
      <c r="B231" s="66"/>
      <c r="C231" s="67"/>
      <c r="D231" s="67"/>
      <c r="E231" s="67"/>
      <c r="F231" s="67"/>
      <c r="G231" s="67"/>
      <c r="H231" s="67"/>
      <c r="I231" s="67"/>
      <c r="J231" s="67"/>
      <c r="K231" s="67"/>
      <c r="L231" s="44"/>
      <c r="M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</row>
  </sheetData>
  <sheetProtection sheet="1" autoFilter="0" formatColumns="0" formatRows="0" objects="1" scenarios="1" spinCount="100000" saltValue="e2hC+hhBEpMtMmDVy+oxovkFBj3LJlfzfIvQiRyh7QkkwwWr2f73uvIIvcFVtse5IKE0SKUx11UHbhWbUq4agA==" hashValue="JR2e3K62xTZeq1sn66HvAk6A6cxtrarIxLKmLYnn3q2fTjvcYDncAzA1J60Mi5VZ75VHM78ra6+eAefABZlt2w==" algorithmName="SHA-512" password="CC35"/>
  <autoFilter ref="C120:K23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Zalužany - Sázka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223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3. 11. 2021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20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32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37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ROUND((SUM(BE122:BE295)),  2)</f>
        <v>0</v>
      </c>
      <c r="G33" s="38"/>
      <c r="H33" s="38"/>
      <c r="I33" s="155">
        <v>0.20999999999999999</v>
      </c>
      <c r="J33" s="154">
        <f>ROUND(((SUM(BE122:BE295))*I33),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ROUND((SUM(BF122:BF295)),  2)</f>
        <v>0</v>
      </c>
      <c r="G34" s="38"/>
      <c r="H34" s="38"/>
      <c r="I34" s="155">
        <v>0.14999999999999999</v>
      </c>
      <c r="J34" s="154">
        <f>ROUND(((SUM(BF122:BF295))*I34),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ROUND((SUM(BG122:BG295)),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ROUND((SUM(BH122:BH295)),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ROUND((SUM(BI122:BI295)),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Zalužany - Sázka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ZALUŽANY_02 - Oprava MK Zalužany Sázka - II., intravilán, km 0,578 - 0,797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Zalužany</v>
      </c>
      <c r="G89" s="40"/>
      <c r="H89" s="40"/>
      <c r="I89" s="32" t="s">
        <v>21</v>
      </c>
      <c r="J89" s="79" t="str">
        <f>IF(J12="","",J12)</f>
        <v>3. 11. 2021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Obec Zalužany</v>
      </c>
      <c r="G91" s="40"/>
      <c r="H91" s="40"/>
      <c r="I91" s="32" t="s">
        <v>29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J143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106</v>
      </c>
      <c r="E100" s="188"/>
      <c r="F100" s="188"/>
      <c r="G100" s="188"/>
      <c r="H100" s="188"/>
      <c r="I100" s="188"/>
      <c r="J100" s="189">
        <f>J144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224</v>
      </c>
      <c r="E101" s="188"/>
      <c r="F101" s="188"/>
      <c r="G101" s="188"/>
      <c r="H101" s="188"/>
      <c r="I101" s="188"/>
      <c r="J101" s="189">
        <f>J250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107</v>
      </c>
      <c r="E102" s="188"/>
      <c r="F102" s="188"/>
      <c r="G102" s="188"/>
      <c r="H102" s="188"/>
      <c r="I102" s="188"/>
      <c r="J102" s="189">
        <f>J284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108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15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Oprava MK Zalužany - Sázka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30" customHeight="1">
      <c r="A114" s="38"/>
      <c r="B114" s="39"/>
      <c r="C114" s="40"/>
      <c r="D114" s="40"/>
      <c r="E114" s="76" t="str">
        <f>E9</f>
        <v>ZALUŽANY_02 - Oprava MK Zalužany Sázka - II., intravilán, km 0,578 - 0,797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19</v>
      </c>
      <c r="D116" s="40"/>
      <c r="E116" s="40"/>
      <c r="F116" s="27" t="str">
        <f>F12</f>
        <v>Obec Zalužany</v>
      </c>
      <c r="G116" s="40"/>
      <c r="H116" s="40"/>
      <c r="I116" s="32" t="s">
        <v>21</v>
      </c>
      <c r="J116" s="79" t="str">
        <f>IF(J12="","",J12)</f>
        <v>3. 11. 2021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23</v>
      </c>
      <c r="D118" s="40"/>
      <c r="E118" s="40"/>
      <c r="F118" s="27" t="str">
        <f>E15</f>
        <v>Obec Zalužany</v>
      </c>
      <c r="G118" s="40"/>
      <c r="H118" s="40"/>
      <c r="I118" s="32" t="s">
        <v>29</v>
      </c>
      <c r="J118" s="36" t="str">
        <f>E21</f>
        <v>Ing. Rudolf Pešta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>Ing. Rudolf Pešta, tel.: 721 968 873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109</v>
      </c>
      <c r="D121" s="194" t="s">
        <v>63</v>
      </c>
      <c r="E121" s="194" t="s">
        <v>59</v>
      </c>
      <c r="F121" s="194" t="s">
        <v>60</v>
      </c>
      <c r="G121" s="194" t="s">
        <v>110</v>
      </c>
      <c r="H121" s="194" t="s">
        <v>111</v>
      </c>
      <c r="I121" s="194" t="s">
        <v>112</v>
      </c>
      <c r="J121" s="194" t="s">
        <v>100</v>
      </c>
      <c r="K121" s="195" t="s">
        <v>113</v>
      </c>
      <c r="L121" s="196"/>
      <c r="M121" s="100" t="s">
        <v>1</v>
      </c>
      <c r="N121" s="101" t="s">
        <v>42</v>
      </c>
      <c r="O121" s="101" t="s">
        <v>114</v>
      </c>
      <c r="P121" s="101" t="s">
        <v>115</v>
      </c>
      <c r="Q121" s="101" t="s">
        <v>116</v>
      </c>
      <c r="R121" s="101" t="s">
        <v>117</v>
      </c>
      <c r="S121" s="101" t="s">
        <v>118</v>
      </c>
      <c r="T121" s="102" t="s">
        <v>119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120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77</v>
      </c>
      <c r="AU122" s="17" t="s">
        <v>102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77</v>
      </c>
      <c r="E123" s="205" t="s">
        <v>121</v>
      </c>
      <c r="F123" s="205" t="s">
        <v>122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P124+P143+P144+P250+P284</f>
        <v>0</v>
      </c>
      <c r="Q123" s="210"/>
      <c r="R123" s="211">
        <f>R124+R143+R144+R250+R284</f>
        <v>0</v>
      </c>
      <c r="S123" s="210"/>
      <c r="T123" s="212">
        <f>T124+T143+T144+T250+T284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77</v>
      </c>
      <c r="AU123" s="214" t="s">
        <v>78</v>
      </c>
      <c r="AY123" s="213" t="s">
        <v>123</v>
      </c>
      <c r="BK123" s="215">
        <f>BK124+BK143+BK144+BK250+BK284</f>
        <v>0</v>
      </c>
    </row>
    <row r="124" s="12" customFormat="1" ht="22.8" customHeight="1">
      <c r="A124" s="12"/>
      <c r="B124" s="202"/>
      <c r="C124" s="203"/>
      <c r="D124" s="204" t="s">
        <v>77</v>
      </c>
      <c r="E124" s="216" t="s">
        <v>86</v>
      </c>
      <c r="F124" s="216" t="s">
        <v>124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SUM(P125:P142)</f>
        <v>0</v>
      </c>
      <c r="Q124" s="210"/>
      <c r="R124" s="211">
        <f>SUM(R125:R142)</f>
        <v>0</v>
      </c>
      <c r="S124" s="210"/>
      <c r="T124" s="212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86</v>
      </c>
      <c r="AT124" s="214" t="s">
        <v>77</v>
      </c>
      <c r="AU124" s="214" t="s">
        <v>86</v>
      </c>
      <c r="AY124" s="213" t="s">
        <v>123</v>
      </c>
      <c r="BK124" s="215">
        <f>SUM(BK125:BK142)</f>
        <v>0</v>
      </c>
    </row>
    <row r="125" s="2" customFormat="1" ht="24.15" customHeight="1">
      <c r="A125" s="38"/>
      <c r="B125" s="39"/>
      <c r="C125" s="218" t="s">
        <v>88</v>
      </c>
      <c r="D125" s="218" t="s">
        <v>126</v>
      </c>
      <c r="E125" s="219" t="s">
        <v>225</v>
      </c>
      <c r="F125" s="220" t="s">
        <v>226</v>
      </c>
      <c r="G125" s="221" t="s">
        <v>129</v>
      </c>
      <c r="H125" s="222">
        <v>145.40000000000001</v>
      </c>
      <c r="I125" s="223"/>
      <c r="J125" s="222">
        <f>ROUND(I125*H125,2)</f>
        <v>0</v>
      </c>
      <c r="K125" s="220" t="s">
        <v>130</v>
      </c>
      <c r="L125" s="44"/>
      <c r="M125" s="224" t="s">
        <v>1</v>
      </c>
      <c r="N125" s="225" t="s">
        <v>43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131</v>
      </c>
      <c r="AT125" s="228" t="s">
        <v>126</v>
      </c>
      <c r="AU125" s="228" t="s">
        <v>88</v>
      </c>
      <c r="AY125" s="17" t="s">
        <v>123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86</v>
      </c>
      <c r="BK125" s="229">
        <f>ROUND(I125*H125,2)</f>
        <v>0</v>
      </c>
      <c r="BL125" s="17" t="s">
        <v>131</v>
      </c>
      <c r="BM125" s="228" t="s">
        <v>227</v>
      </c>
    </row>
    <row r="126" s="2" customFormat="1">
      <c r="A126" s="38"/>
      <c r="B126" s="39"/>
      <c r="C126" s="40"/>
      <c r="D126" s="230" t="s">
        <v>133</v>
      </c>
      <c r="E126" s="40"/>
      <c r="F126" s="231" t="s">
        <v>226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133</v>
      </c>
      <c r="AU126" s="17" t="s">
        <v>88</v>
      </c>
    </row>
    <row r="127" s="2" customFormat="1">
      <c r="A127" s="38"/>
      <c r="B127" s="39"/>
      <c r="C127" s="40"/>
      <c r="D127" s="230" t="s">
        <v>134</v>
      </c>
      <c r="E127" s="40"/>
      <c r="F127" s="235" t="s">
        <v>135</v>
      </c>
      <c r="G127" s="40"/>
      <c r="H127" s="40"/>
      <c r="I127" s="232"/>
      <c r="J127" s="40"/>
      <c r="K127" s="40"/>
      <c r="L127" s="44"/>
      <c r="M127" s="233"/>
      <c r="N127" s="23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134</v>
      </c>
      <c r="AU127" s="17" t="s">
        <v>88</v>
      </c>
    </row>
    <row r="128" s="13" customFormat="1">
      <c r="A128" s="13"/>
      <c r="B128" s="236"/>
      <c r="C128" s="237"/>
      <c r="D128" s="230" t="s">
        <v>136</v>
      </c>
      <c r="E128" s="238" t="s">
        <v>1</v>
      </c>
      <c r="F128" s="239" t="s">
        <v>228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136</v>
      </c>
      <c r="AU128" s="245" t="s">
        <v>88</v>
      </c>
      <c r="AV128" s="13" t="s">
        <v>86</v>
      </c>
      <c r="AW128" s="13" t="s">
        <v>33</v>
      </c>
      <c r="AX128" s="13" t="s">
        <v>78</v>
      </c>
      <c r="AY128" s="245" t="s">
        <v>123</v>
      </c>
    </row>
    <row r="129" s="13" customFormat="1">
      <c r="A129" s="13"/>
      <c r="B129" s="236"/>
      <c r="C129" s="237"/>
      <c r="D129" s="230" t="s">
        <v>136</v>
      </c>
      <c r="E129" s="238" t="s">
        <v>1</v>
      </c>
      <c r="F129" s="239" t="s">
        <v>229</v>
      </c>
      <c r="G129" s="237"/>
      <c r="H129" s="238" t="s">
        <v>1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136</v>
      </c>
      <c r="AU129" s="245" t="s">
        <v>88</v>
      </c>
      <c r="AV129" s="13" t="s">
        <v>86</v>
      </c>
      <c r="AW129" s="13" t="s">
        <v>33</v>
      </c>
      <c r="AX129" s="13" t="s">
        <v>78</v>
      </c>
      <c r="AY129" s="245" t="s">
        <v>123</v>
      </c>
    </row>
    <row r="130" s="13" customFormat="1">
      <c r="A130" s="13"/>
      <c r="B130" s="236"/>
      <c r="C130" s="237"/>
      <c r="D130" s="230" t="s">
        <v>136</v>
      </c>
      <c r="E130" s="238" t="s">
        <v>1</v>
      </c>
      <c r="F130" s="239" t="s">
        <v>230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136</v>
      </c>
      <c r="AU130" s="245" t="s">
        <v>88</v>
      </c>
      <c r="AV130" s="13" t="s">
        <v>86</v>
      </c>
      <c r="AW130" s="13" t="s">
        <v>33</v>
      </c>
      <c r="AX130" s="13" t="s">
        <v>78</v>
      </c>
      <c r="AY130" s="245" t="s">
        <v>123</v>
      </c>
    </row>
    <row r="131" s="13" customFormat="1">
      <c r="A131" s="13"/>
      <c r="B131" s="236"/>
      <c r="C131" s="237"/>
      <c r="D131" s="230" t="s">
        <v>136</v>
      </c>
      <c r="E131" s="238" t="s">
        <v>1</v>
      </c>
      <c r="F131" s="239" t="s">
        <v>231</v>
      </c>
      <c r="G131" s="237"/>
      <c r="H131" s="238" t="s">
        <v>1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136</v>
      </c>
      <c r="AU131" s="245" t="s">
        <v>88</v>
      </c>
      <c r="AV131" s="13" t="s">
        <v>86</v>
      </c>
      <c r="AW131" s="13" t="s">
        <v>33</v>
      </c>
      <c r="AX131" s="13" t="s">
        <v>78</v>
      </c>
      <c r="AY131" s="245" t="s">
        <v>123</v>
      </c>
    </row>
    <row r="132" s="14" customFormat="1">
      <c r="A132" s="14"/>
      <c r="B132" s="246"/>
      <c r="C132" s="247"/>
      <c r="D132" s="230" t="s">
        <v>136</v>
      </c>
      <c r="E132" s="248" t="s">
        <v>1</v>
      </c>
      <c r="F132" s="249" t="s">
        <v>232</v>
      </c>
      <c r="G132" s="247"/>
      <c r="H132" s="250">
        <v>129.19999999999999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136</v>
      </c>
      <c r="AU132" s="256" t="s">
        <v>88</v>
      </c>
      <c r="AV132" s="14" t="s">
        <v>88</v>
      </c>
      <c r="AW132" s="14" t="s">
        <v>33</v>
      </c>
      <c r="AX132" s="14" t="s">
        <v>78</v>
      </c>
      <c r="AY132" s="256" t="s">
        <v>123</v>
      </c>
    </row>
    <row r="133" s="13" customFormat="1">
      <c r="A133" s="13"/>
      <c r="B133" s="236"/>
      <c r="C133" s="237"/>
      <c r="D133" s="230" t="s">
        <v>136</v>
      </c>
      <c r="E133" s="238" t="s">
        <v>1</v>
      </c>
      <c r="F133" s="239" t="s">
        <v>233</v>
      </c>
      <c r="G133" s="237"/>
      <c r="H133" s="238" t="s">
        <v>1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136</v>
      </c>
      <c r="AU133" s="245" t="s">
        <v>88</v>
      </c>
      <c r="AV133" s="13" t="s">
        <v>86</v>
      </c>
      <c r="AW133" s="13" t="s">
        <v>33</v>
      </c>
      <c r="AX133" s="13" t="s">
        <v>78</v>
      </c>
      <c r="AY133" s="245" t="s">
        <v>123</v>
      </c>
    </row>
    <row r="134" s="13" customFormat="1">
      <c r="A134" s="13"/>
      <c r="B134" s="236"/>
      <c r="C134" s="237"/>
      <c r="D134" s="230" t="s">
        <v>136</v>
      </c>
      <c r="E134" s="238" t="s">
        <v>1</v>
      </c>
      <c r="F134" s="239" t="s">
        <v>234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136</v>
      </c>
      <c r="AU134" s="245" t="s">
        <v>88</v>
      </c>
      <c r="AV134" s="13" t="s">
        <v>86</v>
      </c>
      <c r="AW134" s="13" t="s">
        <v>33</v>
      </c>
      <c r="AX134" s="13" t="s">
        <v>78</v>
      </c>
      <c r="AY134" s="245" t="s">
        <v>123</v>
      </c>
    </row>
    <row r="135" s="14" customFormat="1">
      <c r="A135" s="14"/>
      <c r="B135" s="246"/>
      <c r="C135" s="247"/>
      <c r="D135" s="230" t="s">
        <v>136</v>
      </c>
      <c r="E135" s="248" t="s">
        <v>1</v>
      </c>
      <c r="F135" s="249" t="s">
        <v>235</v>
      </c>
      <c r="G135" s="247"/>
      <c r="H135" s="250">
        <v>16.199999999999999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136</v>
      </c>
      <c r="AU135" s="256" t="s">
        <v>88</v>
      </c>
      <c r="AV135" s="14" t="s">
        <v>88</v>
      </c>
      <c r="AW135" s="14" t="s">
        <v>33</v>
      </c>
      <c r="AX135" s="14" t="s">
        <v>78</v>
      </c>
      <c r="AY135" s="256" t="s">
        <v>123</v>
      </c>
    </row>
    <row r="136" s="15" customFormat="1">
      <c r="A136" s="15"/>
      <c r="B136" s="257"/>
      <c r="C136" s="258"/>
      <c r="D136" s="230" t="s">
        <v>136</v>
      </c>
      <c r="E136" s="259" t="s">
        <v>1</v>
      </c>
      <c r="F136" s="260" t="s">
        <v>142</v>
      </c>
      <c r="G136" s="258"/>
      <c r="H136" s="261">
        <v>145.39999999999998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7" t="s">
        <v>136</v>
      </c>
      <c r="AU136" s="267" t="s">
        <v>88</v>
      </c>
      <c r="AV136" s="15" t="s">
        <v>131</v>
      </c>
      <c r="AW136" s="15" t="s">
        <v>33</v>
      </c>
      <c r="AX136" s="15" t="s">
        <v>86</v>
      </c>
      <c r="AY136" s="267" t="s">
        <v>123</v>
      </c>
    </row>
    <row r="137" s="2" customFormat="1" ht="16.5" customHeight="1">
      <c r="A137" s="38"/>
      <c r="B137" s="39"/>
      <c r="C137" s="218" t="s">
        <v>86</v>
      </c>
      <c r="D137" s="218" t="s">
        <v>126</v>
      </c>
      <c r="E137" s="219" t="s">
        <v>143</v>
      </c>
      <c r="F137" s="220" t="s">
        <v>144</v>
      </c>
      <c r="G137" s="221" t="s">
        <v>145</v>
      </c>
      <c r="H137" s="222">
        <v>50</v>
      </c>
      <c r="I137" s="223"/>
      <c r="J137" s="222">
        <f>ROUND(I137*H137,2)</f>
        <v>0</v>
      </c>
      <c r="K137" s="220" t="s">
        <v>130</v>
      </c>
      <c r="L137" s="44"/>
      <c r="M137" s="224" t="s">
        <v>1</v>
      </c>
      <c r="N137" s="225" t="s">
        <v>43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131</v>
      </c>
      <c r="AT137" s="228" t="s">
        <v>126</v>
      </c>
      <c r="AU137" s="228" t="s">
        <v>88</v>
      </c>
      <c r="AY137" s="17" t="s">
        <v>123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86</v>
      </c>
      <c r="BK137" s="229">
        <f>ROUND(I137*H137,2)</f>
        <v>0</v>
      </c>
      <c r="BL137" s="17" t="s">
        <v>131</v>
      </c>
      <c r="BM137" s="228" t="s">
        <v>236</v>
      </c>
    </row>
    <row r="138" s="2" customFormat="1">
      <c r="A138" s="38"/>
      <c r="B138" s="39"/>
      <c r="C138" s="40"/>
      <c r="D138" s="230" t="s">
        <v>133</v>
      </c>
      <c r="E138" s="40"/>
      <c r="F138" s="231" t="s">
        <v>144</v>
      </c>
      <c r="G138" s="40"/>
      <c r="H138" s="40"/>
      <c r="I138" s="232"/>
      <c r="J138" s="40"/>
      <c r="K138" s="40"/>
      <c r="L138" s="44"/>
      <c r="M138" s="233"/>
      <c r="N138" s="23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88</v>
      </c>
    </row>
    <row r="139" s="2" customFormat="1">
      <c r="A139" s="38"/>
      <c r="B139" s="39"/>
      <c r="C139" s="40"/>
      <c r="D139" s="230" t="s">
        <v>134</v>
      </c>
      <c r="E139" s="40"/>
      <c r="F139" s="235" t="s">
        <v>147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134</v>
      </c>
      <c r="AU139" s="17" t="s">
        <v>88</v>
      </c>
    </row>
    <row r="140" s="13" customFormat="1">
      <c r="A140" s="13"/>
      <c r="B140" s="236"/>
      <c r="C140" s="237"/>
      <c r="D140" s="230" t="s">
        <v>136</v>
      </c>
      <c r="E140" s="238" t="s">
        <v>1</v>
      </c>
      <c r="F140" s="239" t="s">
        <v>237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136</v>
      </c>
      <c r="AU140" s="245" t="s">
        <v>88</v>
      </c>
      <c r="AV140" s="13" t="s">
        <v>86</v>
      </c>
      <c r="AW140" s="13" t="s">
        <v>33</v>
      </c>
      <c r="AX140" s="13" t="s">
        <v>78</v>
      </c>
      <c r="AY140" s="245" t="s">
        <v>123</v>
      </c>
    </row>
    <row r="141" s="14" customFormat="1">
      <c r="A141" s="14"/>
      <c r="B141" s="246"/>
      <c r="C141" s="247"/>
      <c r="D141" s="230" t="s">
        <v>136</v>
      </c>
      <c r="E141" s="248" t="s">
        <v>1</v>
      </c>
      <c r="F141" s="249" t="s">
        <v>238</v>
      </c>
      <c r="G141" s="247"/>
      <c r="H141" s="250">
        <v>50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136</v>
      </c>
      <c r="AU141" s="256" t="s">
        <v>88</v>
      </c>
      <c r="AV141" s="14" t="s">
        <v>88</v>
      </c>
      <c r="AW141" s="14" t="s">
        <v>33</v>
      </c>
      <c r="AX141" s="14" t="s">
        <v>78</v>
      </c>
      <c r="AY141" s="256" t="s">
        <v>123</v>
      </c>
    </row>
    <row r="142" s="15" customFormat="1">
      <c r="A142" s="15"/>
      <c r="B142" s="257"/>
      <c r="C142" s="258"/>
      <c r="D142" s="230" t="s">
        <v>136</v>
      </c>
      <c r="E142" s="259" t="s">
        <v>1</v>
      </c>
      <c r="F142" s="260" t="s">
        <v>142</v>
      </c>
      <c r="G142" s="258"/>
      <c r="H142" s="261">
        <v>50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136</v>
      </c>
      <c r="AU142" s="267" t="s">
        <v>88</v>
      </c>
      <c r="AV142" s="15" t="s">
        <v>131</v>
      </c>
      <c r="AW142" s="15" t="s">
        <v>33</v>
      </c>
      <c r="AX142" s="15" t="s">
        <v>86</v>
      </c>
      <c r="AY142" s="267" t="s">
        <v>123</v>
      </c>
    </row>
    <row r="143" s="12" customFormat="1" ht="22.8" customHeight="1">
      <c r="A143" s="12"/>
      <c r="B143" s="202"/>
      <c r="C143" s="203"/>
      <c r="D143" s="204" t="s">
        <v>77</v>
      </c>
      <c r="E143" s="216" t="s">
        <v>88</v>
      </c>
      <c r="F143" s="216" t="s">
        <v>159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v>0</v>
      </c>
      <c r="Q143" s="210"/>
      <c r="R143" s="211">
        <v>0</v>
      </c>
      <c r="S143" s="210"/>
      <c r="T143" s="212"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86</v>
      </c>
      <c r="AT143" s="214" t="s">
        <v>77</v>
      </c>
      <c r="AU143" s="214" t="s">
        <v>86</v>
      </c>
      <c r="AY143" s="213" t="s">
        <v>123</v>
      </c>
      <c r="BK143" s="215">
        <v>0</v>
      </c>
    </row>
    <row r="144" s="12" customFormat="1" ht="22.8" customHeight="1">
      <c r="A144" s="12"/>
      <c r="B144" s="202"/>
      <c r="C144" s="203"/>
      <c r="D144" s="204" t="s">
        <v>77</v>
      </c>
      <c r="E144" s="216" t="s">
        <v>167</v>
      </c>
      <c r="F144" s="216" t="s">
        <v>168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SUM(P145:P249)</f>
        <v>0</v>
      </c>
      <c r="Q144" s="210"/>
      <c r="R144" s="211">
        <f>SUM(R145:R249)</f>
        <v>0</v>
      </c>
      <c r="S144" s="210"/>
      <c r="T144" s="212">
        <f>SUM(T145:T249)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86</v>
      </c>
      <c r="AT144" s="214" t="s">
        <v>77</v>
      </c>
      <c r="AU144" s="214" t="s">
        <v>86</v>
      </c>
      <c r="AY144" s="213" t="s">
        <v>123</v>
      </c>
      <c r="BK144" s="215">
        <f>SUM(BK145:BK249)</f>
        <v>0</v>
      </c>
    </row>
    <row r="145" s="2" customFormat="1" ht="24.15" customHeight="1">
      <c r="A145" s="38"/>
      <c r="B145" s="39"/>
      <c r="C145" s="218" t="s">
        <v>131</v>
      </c>
      <c r="D145" s="218" t="s">
        <v>126</v>
      </c>
      <c r="E145" s="219" t="s">
        <v>239</v>
      </c>
      <c r="F145" s="220" t="s">
        <v>240</v>
      </c>
      <c r="G145" s="221" t="s">
        <v>145</v>
      </c>
      <c r="H145" s="222">
        <v>646</v>
      </c>
      <c r="I145" s="223"/>
      <c r="J145" s="222">
        <f>ROUND(I145*H145,2)</f>
        <v>0</v>
      </c>
      <c r="K145" s="220" t="s">
        <v>130</v>
      </c>
      <c r="L145" s="44"/>
      <c r="M145" s="224" t="s">
        <v>1</v>
      </c>
      <c r="N145" s="225" t="s">
        <v>43</v>
      </c>
      <c r="O145" s="91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131</v>
      </c>
      <c r="AT145" s="228" t="s">
        <v>126</v>
      </c>
      <c r="AU145" s="228" t="s">
        <v>88</v>
      </c>
      <c r="AY145" s="17" t="s">
        <v>123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86</v>
      </c>
      <c r="BK145" s="229">
        <f>ROUND(I145*H145,2)</f>
        <v>0</v>
      </c>
      <c r="BL145" s="17" t="s">
        <v>131</v>
      </c>
      <c r="BM145" s="228" t="s">
        <v>241</v>
      </c>
    </row>
    <row r="146" s="2" customFormat="1">
      <c r="A146" s="38"/>
      <c r="B146" s="39"/>
      <c r="C146" s="40"/>
      <c r="D146" s="230" t="s">
        <v>133</v>
      </c>
      <c r="E146" s="40"/>
      <c r="F146" s="231" t="s">
        <v>240</v>
      </c>
      <c r="G146" s="40"/>
      <c r="H146" s="40"/>
      <c r="I146" s="232"/>
      <c r="J146" s="40"/>
      <c r="K146" s="40"/>
      <c r="L146" s="44"/>
      <c r="M146" s="233"/>
      <c r="N146" s="23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88</v>
      </c>
    </row>
    <row r="147" s="2" customFormat="1">
      <c r="A147" s="38"/>
      <c r="B147" s="39"/>
      <c r="C147" s="40"/>
      <c r="D147" s="230" t="s">
        <v>134</v>
      </c>
      <c r="E147" s="40"/>
      <c r="F147" s="235" t="s">
        <v>172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134</v>
      </c>
      <c r="AU147" s="17" t="s">
        <v>88</v>
      </c>
    </row>
    <row r="148" s="13" customFormat="1">
      <c r="A148" s="13"/>
      <c r="B148" s="236"/>
      <c r="C148" s="237"/>
      <c r="D148" s="230" t="s">
        <v>136</v>
      </c>
      <c r="E148" s="238" t="s">
        <v>1</v>
      </c>
      <c r="F148" s="239" t="s">
        <v>242</v>
      </c>
      <c r="G148" s="237"/>
      <c r="H148" s="238" t="s">
        <v>1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136</v>
      </c>
      <c r="AU148" s="245" t="s">
        <v>88</v>
      </c>
      <c r="AV148" s="13" t="s">
        <v>86</v>
      </c>
      <c r="AW148" s="13" t="s">
        <v>33</v>
      </c>
      <c r="AX148" s="13" t="s">
        <v>78</v>
      </c>
      <c r="AY148" s="245" t="s">
        <v>123</v>
      </c>
    </row>
    <row r="149" s="13" customFormat="1">
      <c r="A149" s="13"/>
      <c r="B149" s="236"/>
      <c r="C149" s="237"/>
      <c r="D149" s="230" t="s">
        <v>136</v>
      </c>
      <c r="E149" s="238" t="s">
        <v>1</v>
      </c>
      <c r="F149" s="239" t="s">
        <v>243</v>
      </c>
      <c r="G149" s="237"/>
      <c r="H149" s="238" t="s">
        <v>1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136</v>
      </c>
      <c r="AU149" s="245" t="s">
        <v>88</v>
      </c>
      <c r="AV149" s="13" t="s">
        <v>86</v>
      </c>
      <c r="AW149" s="13" t="s">
        <v>33</v>
      </c>
      <c r="AX149" s="13" t="s">
        <v>78</v>
      </c>
      <c r="AY149" s="245" t="s">
        <v>123</v>
      </c>
    </row>
    <row r="150" s="13" customFormat="1">
      <c r="A150" s="13"/>
      <c r="B150" s="236"/>
      <c r="C150" s="237"/>
      <c r="D150" s="230" t="s">
        <v>136</v>
      </c>
      <c r="E150" s="238" t="s">
        <v>1</v>
      </c>
      <c r="F150" s="239" t="s">
        <v>229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136</v>
      </c>
      <c r="AU150" s="245" t="s">
        <v>88</v>
      </c>
      <c r="AV150" s="13" t="s">
        <v>86</v>
      </c>
      <c r="AW150" s="13" t="s">
        <v>33</v>
      </c>
      <c r="AX150" s="13" t="s">
        <v>78</v>
      </c>
      <c r="AY150" s="245" t="s">
        <v>123</v>
      </c>
    </row>
    <row r="151" s="13" customFormat="1">
      <c r="A151" s="13"/>
      <c r="B151" s="236"/>
      <c r="C151" s="237"/>
      <c r="D151" s="230" t="s">
        <v>136</v>
      </c>
      <c r="E151" s="238" t="s">
        <v>1</v>
      </c>
      <c r="F151" s="239" t="s">
        <v>244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136</v>
      </c>
      <c r="AU151" s="245" t="s">
        <v>88</v>
      </c>
      <c r="AV151" s="13" t="s">
        <v>86</v>
      </c>
      <c r="AW151" s="13" t="s">
        <v>33</v>
      </c>
      <c r="AX151" s="13" t="s">
        <v>78</v>
      </c>
      <c r="AY151" s="245" t="s">
        <v>123</v>
      </c>
    </row>
    <row r="152" s="13" customFormat="1">
      <c r="A152" s="13"/>
      <c r="B152" s="236"/>
      <c r="C152" s="237"/>
      <c r="D152" s="230" t="s">
        <v>136</v>
      </c>
      <c r="E152" s="238" t="s">
        <v>1</v>
      </c>
      <c r="F152" s="239" t="s">
        <v>231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136</v>
      </c>
      <c r="AU152" s="245" t="s">
        <v>88</v>
      </c>
      <c r="AV152" s="13" t="s">
        <v>86</v>
      </c>
      <c r="AW152" s="13" t="s">
        <v>33</v>
      </c>
      <c r="AX152" s="13" t="s">
        <v>78</v>
      </c>
      <c r="AY152" s="245" t="s">
        <v>123</v>
      </c>
    </row>
    <row r="153" s="14" customFormat="1">
      <c r="A153" s="14"/>
      <c r="B153" s="246"/>
      <c r="C153" s="247"/>
      <c r="D153" s="230" t="s">
        <v>136</v>
      </c>
      <c r="E153" s="248" t="s">
        <v>1</v>
      </c>
      <c r="F153" s="249" t="s">
        <v>245</v>
      </c>
      <c r="G153" s="247"/>
      <c r="H153" s="250">
        <v>646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136</v>
      </c>
      <c r="AU153" s="256" t="s">
        <v>88</v>
      </c>
      <c r="AV153" s="14" t="s">
        <v>88</v>
      </c>
      <c r="AW153" s="14" t="s">
        <v>33</v>
      </c>
      <c r="AX153" s="14" t="s">
        <v>78</v>
      </c>
      <c r="AY153" s="256" t="s">
        <v>123</v>
      </c>
    </row>
    <row r="154" s="15" customFormat="1">
      <c r="A154" s="15"/>
      <c r="B154" s="257"/>
      <c r="C154" s="258"/>
      <c r="D154" s="230" t="s">
        <v>136</v>
      </c>
      <c r="E154" s="259" t="s">
        <v>1</v>
      </c>
      <c r="F154" s="260" t="s">
        <v>142</v>
      </c>
      <c r="G154" s="258"/>
      <c r="H154" s="261">
        <v>646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7" t="s">
        <v>136</v>
      </c>
      <c r="AU154" s="267" t="s">
        <v>88</v>
      </c>
      <c r="AV154" s="15" t="s">
        <v>131</v>
      </c>
      <c r="AW154" s="15" t="s">
        <v>33</v>
      </c>
      <c r="AX154" s="15" t="s">
        <v>86</v>
      </c>
      <c r="AY154" s="267" t="s">
        <v>123</v>
      </c>
    </row>
    <row r="155" s="2" customFormat="1" ht="16.5" customHeight="1">
      <c r="A155" s="38"/>
      <c r="B155" s="39"/>
      <c r="C155" s="218" t="s">
        <v>167</v>
      </c>
      <c r="D155" s="218" t="s">
        <v>126</v>
      </c>
      <c r="E155" s="219" t="s">
        <v>161</v>
      </c>
      <c r="F155" s="220" t="s">
        <v>162</v>
      </c>
      <c r="G155" s="221" t="s">
        <v>145</v>
      </c>
      <c r="H155" s="222">
        <v>54</v>
      </c>
      <c r="I155" s="223"/>
      <c r="J155" s="222">
        <f>ROUND(I155*H155,2)</f>
        <v>0</v>
      </c>
      <c r="K155" s="220" t="s">
        <v>130</v>
      </c>
      <c r="L155" s="44"/>
      <c r="M155" s="224" t="s">
        <v>1</v>
      </c>
      <c r="N155" s="225" t="s">
        <v>43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131</v>
      </c>
      <c r="AT155" s="228" t="s">
        <v>126</v>
      </c>
      <c r="AU155" s="228" t="s">
        <v>88</v>
      </c>
      <c r="AY155" s="17" t="s">
        <v>123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86</v>
      </c>
      <c r="BK155" s="229">
        <f>ROUND(I155*H155,2)</f>
        <v>0</v>
      </c>
      <c r="BL155" s="17" t="s">
        <v>131</v>
      </c>
      <c r="BM155" s="228" t="s">
        <v>246</v>
      </c>
    </row>
    <row r="156" s="2" customFormat="1">
      <c r="A156" s="38"/>
      <c r="B156" s="39"/>
      <c r="C156" s="40"/>
      <c r="D156" s="230" t="s">
        <v>133</v>
      </c>
      <c r="E156" s="40"/>
      <c r="F156" s="231" t="s">
        <v>162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133</v>
      </c>
      <c r="AU156" s="17" t="s">
        <v>88</v>
      </c>
    </row>
    <row r="157" s="2" customFormat="1">
      <c r="A157" s="38"/>
      <c r="B157" s="39"/>
      <c r="C157" s="40"/>
      <c r="D157" s="230" t="s">
        <v>134</v>
      </c>
      <c r="E157" s="40"/>
      <c r="F157" s="235" t="s">
        <v>164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134</v>
      </c>
      <c r="AU157" s="17" t="s">
        <v>88</v>
      </c>
    </row>
    <row r="158" s="13" customFormat="1">
      <c r="A158" s="13"/>
      <c r="B158" s="236"/>
      <c r="C158" s="237"/>
      <c r="D158" s="230" t="s">
        <v>136</v>
      </c>
      <c r="E158" s="238" t="s">
        <v>1</v>
      </c>
      <c r="F158" s="239" t="s">
        <v>165</v>
      </c>
      <c r="G158" s="237"/>
      <c r="H158" s="238" t="s">
        <v>1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136</v>
      </c>
      <c r="AU158" s="245" t="s">
        <v>88</v>
      </c>
      <c r="AV158" s="13" t="s">
        <v>86</v>
      </c>
      <c r="AW158" s="13" t="s">
        <v>33</v>
      </c>
      <c r="AX158" s="13" t="s">
        <v>78</v>
      </c>
      <c r="AY158" s="245" t="s">
        <v>123</v>
      </c>
    </row>
    <row r="159" s="13" customFormat="1">
      <c r="A159" s="13"/>
      <c r="B159" s="236"/>
      <c r="C159" s="237"/>
      <c r="D159" s="230" t="s">
        <v>136</v>
      </c>
      <c r="E159" s="238" t="s">
        <v>1</v>
      </c>
      <c r="F159" s="239" t="s">
        <v>233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136</v>
      </c>
      <c r="AU159" s="245" t="s">
        <v>88</v>
      </c>
      <c r="AV159" s="13" t="s">
        <v>86</v>
      </c>
      <c r="AW159" s="13" t="s">
        <v>33</v>
      </c>
      <c r="AX159" s="13" t="s">
        <v>78</v>
      </c>
      <c r="AY159" s="245" t="s">
        <v>123</v>
      </c>
    </row>
    <row r="160" s="14" customFormat="1">
      <c r="A160" s="14"/>
      <c r="B160" s="246"/>
      <c r="C160" s="247"/>
      <c r="D160" s="230" t="s">
        <v>136</v>
      </c>
      <c r="E160" s="248" t="s">
        <v>1</v>
      </c>
      <c r="F160" s="249" t="s">
        <v>247</v>
      </c>
      <c r="G160" s="247"/>
      <c r="H160" s="250">
        <v>54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136</v>
      </c>
      <c r="AU160" s="256" t="s">
        <v>88</v>
      </c>
      <c r="AV160" s="14" t="s">
        <v>88</v>
      </c>
      <c r="AW160" s="14" t="s">
        <v>33</v>
      </c>
      <c r="AX160" s="14" t="s">
        <v>78</v>
      </c>
      <c r="AY160" s="256" t="s">
        <v>123</v>
      </c>
    </row>
    <row r="161" s="15" customFormat="1">
      <c r="A161" s="15"/>
      <c r="B161" s="257"/>
      <c r="C161" s="258"/>
      <c r="D161" s="230" t="s">
        <v>136</v>
      </c>
      <c r="E161" s="259" t="s">
        <v>1</v>
      </c>
      <c r="F161" s="260" t="s">
        <v>142</v>
      </c>
      <c r="G161" s="258"/>
      <c r="H161" s="261">
        <v>54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136</v>
      </c>
      <c r="AU161" s="267" t="s">
        <v>88</v>
      </c>
      <c r="AV161" s="15" t="s">
        <v>131</v>
      </c>
      <c r="AW161" s="15" t="s">
        <v>33</v>
      </c>
      <c r="AX161" s="15" t="s">
        <v>86</v>
      </c>
      <c r="AY161" s="267" t="s">
        <v>123</v>
      </c>
    </row>
    <row r="162" s="2" customFormat="1" ht="21.75" customHeight="1">
      <c r="A162" s="38"/>
      <c r="B162" s="39"/>
      <c r="C162" s="218" t="s">
        <v>203</v>
      </c>
      <c r="D162" s="218" t="s">
        <v>126</v>
      </c>
      <c r="E162" s="219" t="s">
        <v>248</v>
      </c>
      <c r="F162" s="220" t="s">
        <v>249</v>
      </c>
      <c r="G162" s="221" t="s">
        <v>145</v>
      </c>
      <c r="H162" s="222">
        <v>54</v>
      </c>
      <c r="I162" s="223"/>
      <c r="J162" s="222">
        <f>ROUND(I162*H162,2)</f>
        <v>0</v>
      </c>
      <c r="K162" s="220" t="s">
        <v>130</v>
      </c>
      <c r="L162" s="44"/>
      <c r="M162" s="224" t="s">
        <v>1</v>
      </c>
      <c r="N162" s="225" t="s">
        <v>43</v>
      </c>
      <c r="O162" s="91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131</v>
      </c>
      <c r="AT162" s="228" t="s">
        <v>126</v>
      </c>
      <c r="AU162" s="228" t="s">
        <v>88</v>
      </c>
      <c r="AY162" s="17" t="s">
        <v>123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86</v>
      </c>
      <c r="BK162" s="229">
        <f>ROUND(I162*H162,2)</f>
        <v>0</v>
      </c>
      <c r="BL162" s="17" t="s">
        <v>131</v>
      </c>
      <c r="BM162" s="228" t="s">
        <v>250</v>
      </c>
    </row>
    <row r="163" s="2" customFormat="1">
      <c r="A163" s="38"/>
      <c r="B163" s="39"/>
      <c r="C163" s="40"/>
      <c r="D163" s="230" t="s">
        <v>133</v>
      </c>
      <c r="E163" s="40"/>
      <c r="F163" s="231" t="s">
        <v>249</v>
      </c>
      <c r="G163" s="40"/>
      <c r="H163" s="40"/>
      <c r="I163" s="232"/>
      <c r="J163" s="40"/>
      <c r="K163" s="40"/>
      <c r="L163" s="44"/>
      <c r="M163" s="233"/>
      <c r="N163" s="234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133</v>
      </c>
      <c r="AU163" s="17" t="s">
        <v>88</v>
      </c>
    </row>
    <row r="164" s="2" customFormat="1">
      <c r="A164" s="38"/>
      <c r="B164" s="39"/>
      <c r="C164" s="40"/>
      <c r="D164" s="230" t="s">
        <v>134</v>
      </c>
      <c r="E164" s="40"/>
      <c r="F164" s="235" t="s">
        <v>251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134</v>
      </c>
      <c r="AU164" s="17" t="s">
        <v>88</v>
      </c>
    </row>
    <row r="165" s="13" customFormat="1">
      <c r="A165" s="13"/>
      <c r="B165" s="236"/>
      <c r="C165" s="237"/>
      <c r="D165" s="230" t="s">
        <v>136</v>
      </c>
      <c r="E165" s="238" t="s">
        <v>1</v>
      </c>
      <c r="F165" s="239" t="s">
        <v>252</v>
      </c>
      <c r="G165" s="237"/>
      <c r="H165" s="238" t="s">
        <v>1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136</v>
      </c>
      <c r="AU165" s="245" t="s">
        <v>88</v>
      </c>
      <c r="AV165" s="13" t="s">
        <v>86</v>
      </c>
      <c r="AW165" s="13" t="s">
        <v>33</v>
      </c>
      <c r="AX165" s="13" t="s">
        <v>78</v>
      </c>
      <c r="AY165" s="245" t="s">
        <v>123</v>
      </c>
    </row>
    <row r="166" s="13" customFormat="1">
      <c r="A166" s="13"/>
      <c r="B166" s="236"/>
      <c r="C166" s="237"/>
      <c r="D166" s="230" t="s">
        <v>136</v>
      </c>
      <c r="E166" s="238" t="s">
        <v>1</v>
      </c>
      <c r="F166" s="239" t="s">
        <v>233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136</v>
      </c>
      <c r="AU166" s="245" t="s">
        <v>88</v>
      </c>
      <c r="AV166" s="13" t="s">
        <v>86</v>
      </c>
      <c r="AW166" s="13" t="s">
        <v>33</v>
      </c>
      <c r="AX166" s="13" t="s">
        <v>78</v>
      </c>
      <c r="AY166" s="245" t="s">
        <v>123</v>
      </c>
    </row>
    <row r="167" s="14" customFormat="1">
      <c r="A167" s="14"/>
      <c r="B167" s="246"/>
      <c r="C167" s="247"/>
      <c r="D167" s="230" t="s">
        <v>136</v>
      </c>
      <c r="E167" s="248" t="s">
        <v>1</v>
      </c>
      <c r="F167" s="249" t="s">
        <v>247</v>
      </c>
      <c r="G167" s="247"/>
      <c r="H167" s="250">
        <v>54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136</v>
      </c>
      <c r="AU167" s="256" t="s">
        <v>88</v>
      </c>
      <c r="AV167" s="14" t="s">
        <v>88</v>
      </c>
      <c r="AW167" s="14" t="s">
        <v>33</v>
      </c>
      <c r="AX167" s="14" t="s">
        <v>78</v>
      </c>
      <c r="AY167" s="256" t="s">
        <v>123</v>
      </c>
    </row>
    <row r="168" s="15" customFormat="1">
      <c r="A168" s="15"/>
      <c r="B168" s="257"/>
      <c r="C168" s="258"/>
      <c r="D168" s="230" t="s">
        <v>136</v>
      </c>
      <c r="E168" s="259" t="s">
        <v>1</v>
      </c>
      <c r="F168" s="260" t="s">
        <v>142</v>
      </c>
      <c r="G168" s="258"/>
      <c r="H168" s="261">
        <v>54</v>
      </c>
      <c r="I168" s="262"/>
      <c r="J168" s="258"/>
      <c r="K168" s="258"/>
      <c r="L168" s="263"/>
      <c r="M168" s="264"/>
      <c r="N168" s="265"/>
      <c r="O168" s="265"/>
      <c r="P168" s="265"/>
      <c r="Q168" s="265"/>
      <c r="R168" s="265"/>
      <c r="S168" s="265"/>
      <c r="T168" s="26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7" t="s">
        <v>136</v>
      </c>
      <c r="AU168" s="267" t="s">
        <v>88</v>
      </c>
      <c r="AV168" s="15" t="s">
        <v>131</v>
      </c>
      <c r="AW168" s="15" t="s">
        <v>33</v>
      </c>
      <c r="AX168" s="15" t="s">
        <v>86</v>
      </c>
      <c r="AY168" s="267" t="s">
        <v>123</v>
      </c>
    </row>
    <row r="169" s="2" customFormat="1" ht="21.75" customHeight="1">
      <c r="A169" s="38"/>
      <c r="B169" s="39"/>
      <c r="C169" s="218" t="s">
        <v>7</v>
      </c>
      <c r="D169" s="218" t="s">
        <v>126</v>
      </c>
      <c r="E169" s="219" t="s">
        <v>253</v>
      </c>
      <c r="F169" s="220" t="s">
        <v>254</v>
      </c>
      <c r="G169" s="221" t="s">
        <v>145</v>
      </c>
      <c r="H169" s="222">
        <v>98.599999999999994</v>
      </c>
      <c r="I169" s="223"/>
      <c r="J169" s="222">
        <f>ROUND(I169*H169,2)</f>
        <v>0</v>
      </c>
      <c r="K169" s="220" t="s">
        <v>130</v>
      </c>
      <c r="L169" s="44"/>
      <c r="M169" s="224" t="s">
        <v>1</v>
      </c>
      <c r="N169" s="225" t="s">
        <v>43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131</v>
      </c>
      <c r="AT169" s="228" t="s">
        <v>126</v>
      </c>
      <c r="AU169" s="228" t="s">
        <v>88</v>
      </c>
      <c r="AY169" s="17" t="s">
        <v>123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86</v>
      </c>
      <c r="BK169" s="229">
        <f>ROUND(I169*H169,2)</f>
        <v>0</v>
      </c>
      <c r="BL169" s="17" t="s">
        <v>131</v>
      </c>
      <c r="BM169" s="228" t="s">
        <v>255</v>
      </c>
    </row>
    <row r="170" s="2" customFormat="1">
      <c r="A170" s="38"/>
      <c r="B170" s="39"/>
      <c r="C170" s="40"/>
      <c r="D170" s="230" t="s">
        <v>133</v>
      </c>
      <c r="E170" s="40"/>
      <c r="F170" s="231" t="s">
        <v>254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133</v>
      </c>
      <c r="AU170" s="17" t="s">
        <v>88</v>
      </c>
    </row>
    <row r="171" s="2" customFormat="1">
      <c r="A171" s="38"/>
      <c r="B171" s="39"/>
      <c r="C171" s="40"/>
      <c r="D171" s="230" t="s">
        <v>134</v>
      </c>
      <c r="E171" s="40"/>
      <c r="F171" s="235" t="s">
        <v>221</v>
      </c>
      <c r="G171" s="40"/>
      <c r="H171" s="40"/>
      <c r="I171" s="232"/>
      <c r="J171" s="40"/>
      <c r="K171" s="40"/>
      <c r="L171" s="44"/>
      <c r="M171" s="233"/>
      <c r="N171" s="23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134</v>
      </c>
      <c r="AU171" s="17" t="s">
        <v>88</v>
      </c>
    </row>
    <row r="172" s="13" customFormat="1">
      <c r="A172" s="13"/>
      <c r="B172" s="236"/>
      <c r="C172" s="237"/>
      <c r="D172" s="230" t="s">
        <v>136</v>
      </c>
      <c r="E172" s="238" t="s">
        <v>1</v>
      </c>
      <c r="F172" s="239" t="s">
        <v>256</v>
      </c>
      <c r="G172" s="237"/>
      <c r="H172" s="238" t="s">
        <v>1</v>
      </c>
      <c r="I172" s="240"/>
      <c r="J172" s="237"/>
      <c r="K172" s="237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136</v>
      </c>
      <c r="AU172" s="245" t="s">
        <v>88</v>
      </c>
      <c r="AV172" s="13" t="s">
        <v>86</v>
      </c>
      <c r="AW172" s="13" t="s">
        <v>33</v>
      </c>
      <c r="AX172" s="13" t="s">
        <v>78</v>
      </c>
      <c r="AY172" s="245" t="s">
        <v>123</v>
      </c>
    </row>
    <row r="173" s="13" customFormat="1">
      <c r="A173" s="13"/>
      <c r="B173" s="236"/>
      <c r="C173" s="237"/>
      <c r="D173" s="230" t="s">
        <v>136</v>
      </c>
      <c r="E173" s="238" t="s">
        <v>1</v>
      </c>
      <c r="F173" s="239" t="s">
        <v>257</v>
      </c>
      <c r="G173" s="237"/>
      <c r="H173" s="238" t="s">
        <v>1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136</v>
      </c>
      <c r="AU173" s="245" t="s">
        <v>88</v>
      </c>
      <c r="AV173" s="13" t="s">
        <v>86</v>
      </c>
      <c r="AW173" s="13" t="s">
        <v>33</v>
      </c>
      <c r="AX173" s="13" t="s">
        <v>78</v>
      </c>
      <c r="AY173" s="245" t="s">
        <v>123</v>
      </c>
    </row>
    <row r="174" s="14" customFormat="1">
      <c r="A174" s="14"/>
      <c r="B174" s="246"/>
      <c r="C174" s="247"/>
      <c r="D174" s="230" t="s">
        <v>136</v>
      </c>
      <c r="E174" s="248" t="s">
        <v>1</v>
      </c>
      <c r="F174" s="249" t="s">
        <v>258</v>
      </c>
      <c r="G174" s="247"/>
      <c r="H174" s="250">
        <v>98.599999999999994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136</v>
      </c>
      <c r="AU174" s="256" t="s">
        <v>88</v>
      </c>
      <c r="AV174" s="14" t="s">
        <v>88</v>
      </c>
      <c r="AW174" s="14" t="s">
        <v>33</v>
      </c>
      <c r="AX174" s="14" t="s">
        <v>78</v>
      </c>
      <c r="AY174" s="256" t="s">
        <v>123</v>
      </c>
    </row>
    <row r="175" s="15" customFormat="1">
      <c r="A175" s="15"/>
      <c r="B175" s="257"/>
      <c r="C175" s="258"/>
      <c r="D175" s="230" t="s">
        <v>136</v>
      </c>
      <c r="E175" s="259" t="s">
        <v>1</v>
      </c>
      <c r="F175" s="260" t="s">
        <v>142</v>
      </c>
      <c r="G175" s="258"/>
      <c r="H175" s="261">
        <v>98.599999999999994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136</v>
      </c>
      <c r="AU175" s="267" t="s">
        <v>88</v>
      </c>
      <c r="AV175" s="15" t="s">
        <v>131</v>
      </c>
      <c r="AW175" s="15" t="s">
        <v>33</v>
      </c>
      <c r="AX175" s="15" t="s">
        <v>86</v>
      </c>
      <c r="AY175" s="267" t="s">
        <v>123</v>
      </c>
    </row>
    <row r="176" s="2" customFormat="1" ht="24.15" customHeight="1">
      <c r="A176" s="38"/>
      <c r="B176" s="39"/>
      <c r="C176" s="218" t="s">
        <v>259</v>
      </c>
      <c r="D176" s="218" t="s">
        <v>126</v>
      </c>
      <c r="E176" s="219" t="s">
        <v>260</v>
      </c>
      <c r="F176" s="220" t="s">
        <v>261</v>
      </c>
      <c r="G176" s="221" t="s">
        <v>262</v>
      </c>
      <c r="H176" s="222">
        <v>23</v>
      </c>
      <c r="I176" s="223"/>
      <c r="J176" s="222">
        <f>ROUND(I176*H176,2)</f>
        <v>0</v>
      </c>
      <c r="K176" s="220" t="s">
        <v>130</v>
      </c>
      <c r="L176" s="44"/>
      <c r="M176" s="224" t="s">
        <v>1</v>
      </c>
      <c r="N176" s="225" t="s">
        <v>43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131</v>
      </c>
      <c r="AT176" s="228" t="s">
        <v>126</v>
      </c>
      <c r="AU176" s="228" t="s">
        <v>88</v>
      </c>
      <c r="AY176" s="17" t="s">
        <v>123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86</v>
      </c>
      <c r="BK176" s="229">
        <f>ROUND(I176*H176,2)</f>
        <v>0</v>
      </c>
      <c r="BL176" s="17" t="s">
        <v>131</v>
      </c>
      <c r="BM176" s="228" t="s">
        <v>263</v>
      </c>
    </row>
    <row r="177" s="2" customFormat="1">
      <c r="A177" s="38"/>
      <c r="B177" s="39"/>
      <c r="C177" s="40"/>
      <c r="D177" s="230" t="s">
        <v>133</v>
      </c>
      <c r="E177" s="40"/>
      <c r="F177" s="231" t="s">
        <v>261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133</v>
      </c>
      <c r="AU177" s="17" t="s">
        <v>88</v>
      </c>
    </row>
    <row r="178" s="2" customFormat="1">
      <c r="A178" s="38"/>
      <c r="B178" s="39"/>
      <c r="C178" s="40"/>
      <c r="D178" s="230" t="s">
        <v>134</v>
      </c>
      <c r="E178" s="40"/>
      <c r="F178" s="235" t="s">
        <v>264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134</v>
      </c>
      <c r="AU178" s="17" t="s">
        <v>88</v>
      </c>
    </row>
    <row r="179" s="13" customFormat="1">
      <c r="A179" s="13"/>
      <c r="B179" s="236"/>
      <c r="C179" s="237"/>
      <c r="D179" s="230" t="s">
        <v>136</v>
      </c>
      <c r="E179" s="238" t="s">
        <v>1</v>
      </c>
      <c r="F179" s="239" t="s">
        <v>265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136</v>
      </c>
      <c r="AU179" s="245" t="s">
        <v>88</v>
      </c>
      <c r="AV179" s="13" t="s">
        <v>86</v>
      </c>
      <c r="AW179" s="13" t="s">
        <v>33</v>
      </c>
      <c r="AX179" s="13" t="s">
        <v>78</v>
      </c>
      <c r="AY179" s="245" t="s">
        <v>123</v>
      </c>
    </row>
    <row r="180" s="13" customFormat="1">
      <c r="A180" s="13"/>
      <c r="B180" s="236"/>
      <c r="C180" s="237"/>
      <c r="D180" s="230" t="s">
        <v>136</v>
      </c>
      <c r="E180" s="238" t="s">
        <v>1</v>
      </c>
      <c r="F180" s="239" t="s">
        <v>266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136</v>
      </c>
      <c r="AU180" s="245" t="s">
        <v>88</v>
      </c>
      <c r="AV180" s="13" t="s">
        <v>86</v>
      </c>
      <c r="AW180" s="13" t="s">
        <v>33</v>
      </c>
      <c r="AX180" s="13" t="s">
        <v>78</v>
      </c>
      <c r="AY180" s="245" t="s">
        <v>123</v>
      </c>
    </row>
    <row r="181" s="13" customFormat="1">
      <c r="A181" s="13"/>
      <c r="B181" s="236"/>
      <c r="C181" s="237"/>
      <c r="D181" s="230" t="s">
        <v>136</v>
      </c>
      <c r="E181" s="238" t="s">
        <v>1</v>
      </c>
      <c r="F181" s="239" t="s">
        <v>267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136</v>
      </c>
      <c r="AU181" s="245" t="s">
        <v>88</v>
      </c>
      <c r="AV181" s="13" t="s">
        <v>86</v>
      </c>
      <c r="AW181" s="13" t="s">
        <v>33</v>
      </c>
      <c r="AX181" s="13" t="s">
        <v>78</v>
      </c>
      <c r="AY181" s="245" t="s">
        <v>123</v>
      </c>
    </row>
    <row r="182" s="14" customFormat="1">
      <c r="A182" s="14"/>
      <c r="B182" s="246"/>
      <c r="C182" s="247"/>
      <c r="D182" s="230" t="s">
        <v>136</v>
      </c>
      <c r="E182" s="248" t="s">
        <v>1</v>
      </c>
      <c r="F182" s="249" t="s">
        <v>268</v>
      </c>
      <c r="G182" s="247"/>
      <c r="H182" s="250">
        <v>23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136</v>
      </c>
      <c r="AU182" s="256" t="s">
        <v>88</v>
      </c>
      <c r="AV182" s="14" t="s">
        <v>88</v>
      </c>
      <c r="AW182" s="14" t="s">
        <v>33</v>
      </c>
      <c r="AX182" s="14" t="s">
        <v>78</v>
      </c>
      <c r="AY182" s="256" t="s">
        <v>123</v>
      </c>
    </row>
    <row r="183" s="15" customFormat="1">
      <c r="A183" s="15"/>
      <c r="B183" s="257"/>
      <c r="C183" s="258"/>
      <c r="D183" s="230" t="s">
        <v>136</v>
      </c>
      <c r="E183" s="259" t="s">
        <v>1</v>
      </c>
      <c r="F183" s="260" t="s">
        <v>142</v>
      </c>
      <c r="G183" s="258"/>
      <c r="H183" s="261">
        <v>23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136</v>
      </c>
      <c r="AU183" s="267" t="s">
        <v>88</v>
      </c>
      <c r="AV183" s="15" t="s">
        <v>131</v>
      </c>
      <c r="AW183" s="15" t="s">
        <v>33</v>
      </c>
      <c r="AX183" s="15" t="s">
        <v>86</v>
      </c>
      <c r="AY183" s="267" t="s">
        <v>123</v>
      </c>
    </row>
    <row r="184" s="2" customFormat="1" ht="21.75" customHeight="1">
      <c r="A184" s="38"/>
      <c r="B184" s="39"/>
      <c r="C184" s="218" t="s">
        <v>160</v>
      </c>
      <c r="D184" s="218" t="s">
        <v>126</v>
      </c>
      <c r="E184" s="219" t="s">
        <v>269</v>
      </c>
      <c r="F184" s="220" t="s">
        <v>270</v>
      </c>
      <c r="G184" s="221" t="s">
        <v>145</v>
      </c>
      <c r="H184" s="222">
        <v>50</v>
      </c>
      <c r="I184" s="223"/>
      <c r="J184" s="222">
        <f>ROUND(I184*H184,2)</f>
        <v>0</v>
      </c>
      <c r="K184" s="220" t="s">
        <v>130</v>
      </c>
      <c r="L184" s="44"/>
      <c r="M184" s="224" t="s">
        <v>1</v>
      </c>
      <c r="N184" s="225" t="s">
        <v>43</v>
      </c>
      <c r="O184" s="91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131</v>
      </c>
      <c r="AT184" s="228" t="s">
        <v>126</v>
      </c>
      <c r="AU184" s="228" t="s">
        <v>88</v>
      </c>
      <c r="AY184" s="17" t="s">
        <v>123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86</v>
      </c>
      <c r="BK184" s="229">
        <f>ROUND(I184*H184,2)</f>
        <v>0</v>
      </c>
      <c r="BL184" s="17" t="s">
        <v>131</v>
      </c>
      <c r="BM184" s="228" t="s">
        <v>271</v>
      </c>
    </row>
    <row r="185" s="2" customFormat="1">
      <c r="A185" s="38"/>
      <c r="B185" s="39"/>
      <c r="C185" s="40"/>
      <c r="D185" s="230" t="s">
        <v>133</v>
      </c>
      <c r="E185" s="40"/>
      <c r="F185" s="231" t="s">
        <v>270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133</v>
      </c>
      <c r="AU185" s="17" t="s">
        <v>88</v>
      </c>
    </row>
    <row r="186" s="2" customFormat="1">
      <c r="A186" s="38"/>
      <c r="B186" s="39"/>
      <c r="C186" s="40"/>
      <c r="D186" s="230" t="s">
        <v>134</v>
      </c>
      <c r="E186" s="40"/>
      <c r="F186" s="235" t="s">
        <v>272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134</v>
      </c>
      <c r="AU186" s="17" t="s">
        <v>88</v>
      </c>
    </row>
    <row r="187" s="13" customFormat="1">
      <c r="A187" s="13"/>
      <c r="B187" s="236"/>
      <c r="C187" s="237"/>
      <c r="D187" s="230" t="s">
        <v>136</v>
      </c>
      <c r="E187" s="238" t="s">
        <v>1</v>
      </c>
      <c r="F187" s="239" t="s">
        <v>273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136</v>
      </c>
      <c r="AU187" s="245" t="s">
        <v>88</v>
      </c>
      <c r="AV187" s="13" t="s">
        <v>86</v>
      </c>
      <c r="AW187" s="13" t="s">
        <v>33</v>
      </c>
      <c r="AX187" s="13" t="s">
        <v>78</v>
      </c>
      <c r="AY187" s="245" t="s">
        <v>123</v>
      </c>
    </row>
    <row r="188" s="13" customFormat="1">
      <c r="A188" s="13"/>
      <c r="B188" s="236"/>
      <c r="C188" s="237"/>
      <c r="D188" s="230" t="s">
        <v>136</v>
      </c>
      <c r="E188" s="238" t="s">
        <v>1</v>
      </c>
      <c r="F188" s="239" t="s">
        <v>237</v>
      </c>
      <c r="G188" s="237"/>
      <c r="H188" s="238" t="s">
        <v>1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136</v>
      </c>
      <c r="AU188" s="245" t="s">
        <v>88</v>
      </c>
      <c r="AV188" s="13" t="s">
        <v>86</v>
      </c>
      <c r="AW188" s="13" t="s">
        <v>33</v>
      </c>
      <c r="AX188" s="13" t="s">
        <v>78</v>
      </c>
      <c r="AY188" s="245" t="s">
        <v>123</v>
      </c>
    </row>
    <row r="189" s="14" customFormat="1">
      <c r="A189" s="14"/>
      <c r="B189" s="246"/>
      <c r="C189" s="247"/>
      <c r="D189" s="230" t="s">
        <v>136</v>
      </c>
      <c r="E189" s="248" t="s">
        <v>1</v>
      </c>
      <c r="F189" s="249" t="s">
        <v>238</v>
      </c>
      <c r="G189" s="247"/>
      <c r="H189" s="250">
        <v>50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136</v>
      </c>
      <c r="AU189" s="256" t="s">
        <v>88</v>
      </c>
      <c r="AV189" s="14" t="s">
        <v>88</v>
      </c>
      <c r="AW189" s="14" t="s">
        <v>33</v>
      </c>
      <c r="AX189" s="14" t="s">
        <v>78</v>
      </c>
      <c r="AY189" s="256" t="s">
        <v>123</v>
      </c>
    </row>
    <row r="190" s="15" customFormat="1">
      <c r="A190" s="15"/>
      <c r="B190" s="257"/>
      <c r="C190" s="258"/>
      <c r="D190" s="230" t="s">
        <v>136</v>
      </c>
      <c r="E190" s="259" t="s">
        <v>1</v>
      </c>
      <c r="F190" s="260" t="s">
        <v>142</v>
      </c>
      <c r="G190" s="258"/>
      <c r="H190" s="261">
        <v>50</v>
      </c>
      <c r="I190" s="262"/>
      <c r="J190" s="258"/>
      <c r="K190" s="258"/>
      <c r="L190" s="263"/>
      <c r="M190" s="264"/>
      <c r="N190" s="265"/>
      <c r="O190" s="265"/>
      <c r="P190" s="265"/>
      <c r="Q190" s="265"/>
      <c r="R190" s="265"/>
      <c r="S190" s="265"/>
      <c r="T190" s="26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7" t="s">
        <v>136</v>
      </c>
      <c r="AU190" s="267" t="s">
        <v>88</v>
      </c>
      <c r="AV190" s="15" t="s">
        <v>131</v>
      </c>
      <c r="AW190" s="15" t="s">
        <v>33</v>
      </c>
      <c r="AX190" s="15" t="s">
        <v>86</v>
      </c>
      <c r="AY190" s="267" t="s">
        <v>123</v>
      </c>
    </row>
    <row r="191" s="2" customFormat="1" ht="16.5" customHeight="1">
      <c r="A191" s="38"/>
      <c r="B191" s="39"/>
      <c r="C191" s="218" t="s">
        <v>274</v>
      </c>
      <c r="D191" s="218" t="s">
        <v>126</v>
      </c>
      <c r="E191" s="219" t="s">
        <v>181</v>
      </c>
      <c r="F191" s="220" t="s">
        <v>182</v>
      </c>
      <c r="G191" s="221" t="s">
        <v>145</v>
      </c>
      <c r="H191" s="222">
        <v>798.60000000000002</v>
      </c>
      <c r="I191" s="223"/>
      <c r="J191" s="222">
        <f>ROUND(I191*H191,2)</f>
        <v>0</v>
      </c>
      <c r="K191" s="220" t="s">
        <v>130</v>
      </c>
      <c r="L191" s="44"/>
      <c r="M191" s="224" t="s">
        <v>1</v>
      </c>
      <c r="N191" s="225" t="s">
        <v>43</v>
      </c>
      <c r="O191" s="91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8" t="s">
        <v>131</v>
      </c>
      <c r="AT191" s="228" t="s">
        <v>126</v>
      </c>
      <c r="AU191" s="228" t="s">
        <v>88</v>
      </c>
      <c r="AY191" s="17" t="s">
        <v>123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7" t="s">
        <v>86</v>
      </c>
      <c r="BK191" s="229">
        <f>ROUND(I191*H191,2)</f>
        <v>0</v>
      </c>
      <c r="BL191" s="17" t="s">
        <v>131</v>
      </c>
      <c r="BM191" s="228" t="s">
        <v>275</v>
      </c>
    </row>
    <row r="192" s="2" customFormat="1">
      <c r="A192" s="38"/>
      <c r="B192" s="39"/>
      <c r="C192" s="40"/>
      <c r="D192" s="230" t="s">
        <v>133</v>
      </c>
      <c r="E192" s="40"/>
      <c r="F192" s="231" t="s">
        <v>182</v>
      </c>
      <c r="G192" s="40"/>
      <c r="H192" s="40"/>
      <c r="I192" s="232"/>
      <c r="J192" s="40"/>
      <c r="K192" s="40"/>
      <c r="L192" s="44"/>
      <c r="M192" s="233"/>
      <c r="N192" s="234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133</v>
      </c>
      <c r="AU192" s="17" t="s">
        <v>88</v>
      </c>
    </row>
    <row r="193" s="2" customFormat="1">
      <c r="A193" s="38"/>
      <c r="B193" s="39"/>
      <c r="C193" s="40"/>
      <c r="D193" s="230" t="s">
        <v>134</v>
      </c>
      <c r="E193" s="40"/>
      <c r="F193" s="235" t="s">
        <v>184</v>
      </c>
      <c r="G193" s="40"/>
      <c r="H193" s="40"/>
      <c r="I193" s="232"/>
      <c r="J193" s="40"/>
      <c r="K193" s="40"/>
      <c r="L193" s="44"/>
      <c r="M193" s="233"/>
      <c r="N193" s="234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134</v>
      </c>
      <c r="AU193" s="17" t="s">
        <v>88</v>
      </c>
    </row>
    <row r="194" s="13" customFormat="1">
      <c r="A194" s="13"/>
      <c r="B194" s="236"/>
      <c r="C194" s="237"/>
      <c r="D194" s="230" t="s">
        <v>136</v>
      </c>
      <c r="E194" s="238" t="s">
        <v>1</v>
      </c>
      <c r="F194" s="239" t="s">
        <v>276</v>
      </c>
      <c r="G194" s="237"/>
      <c r="H194" s="238" t="s">
        <v>1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136</v>
      </c>
      <c r="AU194" s="245" t="s">
        <v>88</v>
      </c>
      <c r="AV194" s="13" t="s">
        <v>86</v>
      </c>
      <c r="AW194" s="13" t="s">
        <v>33</v>
      </c>
      <c r="AX194" s="13" t="s">
        <v>78</v>
      </c>
      <c r="AY194" s="245" t="s">
        <v>123</v>
      </c>
    </row>
    <row r="195" s="13" customFormat="1">
      <c r="A195" s="13"/>
      <c r="B195" s="236"/>
      <c r="C195" s="237"/>
      <c r="D195" s="230" t="s">
        <v>136</v>
      </c>
      <c r="E195" s="238" t="s">
        <v>1</v>
      </c>
      <c r="F195" s="239" t="s">
        <v>277</v>
      </c>
      <c r="G195" s="237"/>
      <c r="H195" s="238" t="s">
        <v>1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136</v>
      </c>
      <c r="AU195" s="245" t="s">
        <v>88</v>
      </c>
      <c r="AV195" s="13" t="s">
        <v>86</v>
      </c>
      <c r="AW195" s="13" t="s">
        <v>33</v>
      </c>
      <c r="AX195" s="13" t="s">
        <v>78</v>
      </c>
      <c r="AY195" s="245" t="s">
        <v>123</v>
      </c>
    </row>
    <row r="196" s="13" customFormat="1">
      <c r="A196" s="13"/>
      <c r="B196" s="236"/>
      <c r="C196" s="237"/>
      <c r="D196" s="230" t="s">
        <v>136</v>
      </c>
      <c r="E196" s="238" t="s">
        <v>1</v>
      </c>
      <c r="F196" s="239" t="s">
        <v>231</v>
      </c>
      <c r="G196" s="237"/>
      <c r="H196" s="238" t="s">
        <v>1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136</v>
      </c>
      <c r="AU196" s="245" t="s">
        <v>88</v>
      </c>
      <c r="AV196" s="13" t="s">
        <v>86</v>
      </c>
      <c r="AW196" s="13" t="s">
        <v>33</v>
      </c>
      <c r="AX196" s="13" t="s">
        <v>78</v>
      </c>
      <c r="AY196" s="245" t="s">
        <v>123</v>
      </c>
    </row>
    <row r="197" s="14" customFormat="1">
      <c r="A197" s="14"/>
      <c r="B197" s="246"/>
      <c r="C197" s="247"/>
      <c r="D197" s="230" t="s">
        <v>136</v>
      </c>
      <c r="E197" s="248" t="s">
        <v>1</v>
      </c>
      <c r="F197" s="249" t="s">
        <v>278</v>
      </c>
      <c r="G197" s="247"/>
      <c r="H197" s="250">
        <v>744.60000000000002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136</v>
      </c>
      <c r="AU197" s="256" t="s">
        <v>88</v>
      </c>
      <c r="AV197" s="14" t="s">
        <v>88</v>
      </c>
      <c r="AW197" s="14" t="s">
        <v>33</v>
      </c>
      <c r="AX197" s="14" t="s">
        <v>78</v>
      </c>
      <c r="AY197" s="256" t="s">
        <v>123</v>
      </c>
    </row>
    <row r="198" s="13" customFormat="1">
      <c r="A198" s="13"/>
      <c r="B198" s="236"/>
      <c r="C198" s="237"/>
      <c r="D198" s="230" t="s">
        <v>136</v>
      </c>
      <c r="E198" s="238" t="s">
        <v>1</v>
      </c>
      <c r="F198" s="239" t="s">
        <v>233</v>
      </c>
      <c r="G198" s="237"/>
      <c r="H198" s="238" t="s">
        <v>1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136</v>
      </c>
      <c r="AU198" s="245" t="s">
        <v>88</v>
      </c>
      <c r="AV198" s="13" t="s">
        <v>86</v>
      </c>
      <c r="AW198" s="13" t="s">
        <v>33</v>
      </c>
      <c r="AX198" s="13" t="s">
        <v>78</v>
      </c>
      <c r="AY198" s="245" t="s">
        <v>123</v>
      </c>
    </row>
    <row r="199" s="14" customFormat="1">
      <c r="A199" s="14"/>
      <c r="B199" s="246"/>
      <c r="C199" s="247"/>
      <c r="D199" s="230" t="s">
        <v>136</v>
      </c>
      <c r="E199" s="248" t="s">
        <v>1</v>
      </c>
      <c r="F199" s="249" t="s">
        <v>247</v>
      </c>
      <c r="G199" s="247"/>
      <c r="H199" s="250">
        <v>54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136</v>
      </c>
      <c r="AU199" s="256" t="s">
        <v>88</v>
      </c>
      <c r="AV199" s="14" t="s">
        <v>88</v>
      </c>
      <c r="AW199" s="14" t="s">
        <v>33</v>
      </c>
      <c r="AX199" s="14" t="s">
        <v>78</v>
      </c>
      <c r="AY199" s="256" t="s">
        <v>123</v>
      </c>
    </row>
    <row r="200" s="15" customFormat="1">
      <c r="A200" s="15"/>
      <c r="B200" s="257"/>
      <c r="C200" s="258"/>
      <c r="D200" s="230" t="s">
        <v>136</v>
      </c>
      <c r="E200" s="259" t="s">
        <v>1</v>
      </c>
      <c r="F200" s="260" t="s">
        <v>142</v>
      </c>
      <c r="G200" s="258"/>
      <c r="H200" s="261">
        <v>798.60000000000002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7" t="s">
        <v>136</v>
      </c>
      <c r="AU200" s="267" t="s">
        <v>88</v>
      </c>
      <c r="AV200" s="15" t="s">
        <v>131</v>
      </c>
      <c r="AW200" s="15" t="s">
        <v>33</v>
      </c>
      <c r="AX200" s="15" t="s">
        <v>86</v>
      </c>
      <c r="AY200" s="267" t="s">
        <v>123</v>
      </c>
    </row>
    <row r="201" s="2" customFormat="1" ht="21.75" customHeight="1">
      <c r="A201" s="38"/>
      <c r="B201" s="39"/>
      <c r="C201" s="218" t="s">
        <v>279</v>
      </c>
      <c r="D201" s="218" t="s">
        <v>126</v>
      </c>
      <c r="E201" s="219" t="s">
        <v>194</v>
      </c>
      <c r="F201" s="220" t="s">
        <v>195</v>
      </c>
      <c r="G201" s="221" t="s">
        <v>129</v>
      </c>
      <c r="H201" s="222">
        <v>2.96</v>
      </c>
      <c r="I201" s="223"/>
      <c r="J201" s="222">
        <f>ROUND(I201*H201,2)</f>
        <v>0</v>
      </c>
      <c r="K201" s="220" t="s">
        <v>130</v>
      </c>
      <c r="L201" s="44"/>
      <c r="M201" s="224" t="s">
        <v>1</v>
      </c>
      <c r="N201" s="225" t="s">
        <v>43</v>
      </c>
      <c r="O201" s="91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8" t="s">
        <v>131</v>
      </c>
      <c r="AT201" s="228" t="s">
        <v>126</v>
      </c>
      <c r="AU201" s="228" t="s">
        <v>88</v>
      </c>
      <c r="AY201" s="17" t="s">
        <v>123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7" t="s">
        <v>86</v>
      </c>
      <c r="BK201" s="229">
        <f>ROUND(I201*H201,2)</f>
        <v>0</v>
      </c>
      <c r="BL201" s="17" t="s">
        <v>131</v>
      </c>
      <c r="BM201" s="228" t="s">
        <v>280</v>
      </c>
    </row>
    <row r="202" s="2" customFormat="1">
      <c r="A202" s="38"/>
      <c r="B202" s="39"/>
      <c r="C202" s="40"/>
      <c r="D202" s="230" t="s">
        <v>133</v>
      </c>
      <c r="E202" s="40"/>
      <c r="F202" s="231" t="s">
        <v>195</v>
      </c>
      <c r="G202" s="40"/>
      <c r="H202" s="40"/>
      <c r="I202" s="232"/>
      <c r="J202" s="40"/>
      <c r="K202" s="40"/>
      <c r="L202" s="44"/>
      <c r="M202" s="233"/>
      <c r="N202" s="234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133</v>
      </c>
      <c r="AU202" s="17" t="s">
        <v>88</v>
      </c>
    </row>
    <row r="203" s="2" customFormat="1">
      <c r="A203" s="38"/>
      <c r="B203" s="39"/>
      <c r="C203" s="40"/>
      <c r="D203" s="230" t="s">
        <v>134</v>
      </c>
      <c r="E203" s="40"/>
      <c r="F203" s="235" t="s">
        <v>197</v>
      </c>
      <c r="G203" s="40"/>
      <c r="H203" s="40"/>
      <c r="I203" s="232"/>
      <c r="J203" s="40"/>
      <c r="K203" s="40"/>
      <c r="L203" s="44"/>
      <c r="M203" s="233"/>
      <c r="N203" s="234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134</v>
      </c>
      <c r="AU203" s="17" t="s">
        <v>88</v>
      </c>
    </row>
    <row r="204" s="13" customFormat="1">
      <c r="A204" s="13"/>
      <c r="B204" s="236"/>
      <c r="C204" s="237"/>
      <c r="D204" s="230" t="s">
        <v>136</v>
      </c>
      <c r="E204" s="238" t="s">
        <v>1</v>
      </c>
      <c r="F204" s="239" t="s">
        <v>281</v>
      </c>
      <c r="G204" s="237"/>
      <c r="H204" s="238" t="s">
        <v>1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136</v>
      </c>
      <c r="AU204" s="245" t="s">
        <v>88</v>
      </c>
      <c r="AV204" s="13" t="s">
        <v>86</v>
      </c>
      <c r="AW204" s="13" t="s">
        <v>33</v>
      </c>
      <c r="AX204" s="13" t="s">
        <v>78</v>
      </c>
      <c r="AY204" s="245" t="s">
        <v>123</v>
      </c>
    </row>
    <row r="205" s="13" customFormat="1">
      <c r="A205" s="13"/>
      <c r="B205" s="236"/>
      <c r="C205" s="237"/>
      <c r="D205" s="230" t="s">
        <v>136</v>
      </c>
      <c r="E205" s="238" t="s">
        <v>1</v>
      </c>
      <c r="F205" s="239" t="s">
        <v>282</v>
      </c>
      <c r="G205" s="237"/>
      <c r="H205" s="238" t="s">
        <v>1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136</v>
      </c>
      <c r="AU205" s="245" t="s">
        <v>88</v>
      </c>
      <c r="AV205" s="13" t="s">
        <v>86</v>
      </c>
      <c r="AW205" s="13" t="s">
        <v>33</v>
      </c>
      <c r="AX205" s="13" t="s">
        <v>78</v>
      </c>
      <c r="AY205" s="245" t="s">
        <v>123</v>
      </c>
    </row>
    <row r="206" s="13" customFormat="1">
      <c r="A206" s="13"/>
      <c r="B206" s="236"/>
      <c r="C206" s="237"/>
      <c r="D206" s="230" t="s">
        <v>136</v>
      </c>
      <c r="E206" s="238" t="s">
        <v>1</v>
      </c>
      <c r="F206" s="239" t="s">
        <v>231</v>
      </c>
      <c r="G206" s="237"/>
      <c r="H206" s="238" t="s">
        <v>1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136</v>
      </c>
      <c r="AU206" s="245" t="s">
        <v>88</v>
      </c>
      <c r="AV206" s="13" t="s">
        <v>86</v>
      </c>
      <c r="AW206" s="13" t="s">
        <v>33</v>
      </c>
      <c r="AX206" s="13" t="s">
        <v>78</v>
      </c>
      <c r="AY206" s="245" t="s">
        <v>123</v>
      </c>
    </row>
    <row r="207" s="13" customFormat="1">
      <c r="A207" s="13"/>
      <c r="B207" s="236"/>
      <c r="C207" s="237"/>
      <c r="D207" s="230" t="s">
        <v>136</v>
      </c>
      <c r="E207" s="238" t="s">
        <v>1</v>
      </c>
      <c r="F207" s="239" t="s">
        <v>283</v>
      </c>
      <c r="G207" s="237"/>
      <c r="H207" s="238" t="s">
        <v>1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136</v>
      </c>
      <c r="AU207" s="245" t="s">
        <v>88</v>
      </c>
      <c r="AV207" s="13" t="s">
        <v>86</v>
      </c>
      <c r="AW207" s="13" t="s">
        <v>33</v>
      </c>
      <c r="AX207" s="13" t="s">
        <v>78</v>
      </c>
      <c r="AY207" s="245" t="s">
        <v>123</v>
      </c>
    </row>
    <row r="208" s="13" customFormat="1">
      <c r="A208" s="13"/>
      <c r="B208" s="236"/>
      <c r="C208" s="237"/>
      <c r="D208" s="230" t="s">
        <v>136</v>
      </c>
      <c r="E208" s="238" t="s">
        <v>1</v>
      </c>
      <c r="F208" s="239" t="s">
        <v>284</v>
      </c>
      <c r="G208" s="237"/>
      <c r="H208" s="238" t="s">
        <v>1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136</v>
      </c>
      <c r="AU208" s="245" t="s">
        <v>88</v>
      </c>
      <c r="AV208" s="13" t="s">
        <v>86</v>
      </c>
      <c r="AW208" s="13" t="s">
        <v>33</v>
      </c>
      <c r="AX208" s="13" t="s">
        <v>78</v>
      </c>
      <c r="AY208" s="245" t="s">
        <v>123</v>
      </c>
    </row>
    <row r="209" s="13" customFormat="1">
      <c r="A209" s="13"/>
      <c r="B209" s="236"/>
      <c r="C209" s="237"/>
      <c r="D209" s="230" t="s">
        <v>136</v>
      </c>
      <c r="E209" s="238" t="s">
        <v>1</v>
      </c>
      <c r="F209" s="239" t="s">
        <v>285</v>
      </c>
      <c r="G209" s="237"/>
      <c r="H209" s="238" t="s">
        <v>1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136</v>
      </c>
      <c r="AU209" s="245" t="s">
        <v>88</v>
      </c>
      <c r="AV209" s="13" t="s">
        <v>86</v>
      </c>
      <c r="AW209" s="13" t="s">
        <v>33</v>
      </c>
      <c r="AX209" s="13" t="s">
        <v>78</v>
      </c>
      <c r="AY209" s="245" t="s">
        <v>123</v>
      </c>
    </row>
    <row r="210" s="14" customFormat="1">
      <c r="A210" s="14"/>
      <c r="B210" s="246"/>
      <c r="C210" s="247"/>
      <c r="D210" s="230" t="s">
        <v>136</v>
      </c>
      <c r="E210" s="248" t="s">
        <v>1</v>
      </c>
      <c r="F210" s="249" t="s">
        <v>286</v>
      </c>
      <c r="G210" s="247"/>
      <c r="H210" s="250">
        <v>2.96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136</v>
      </c>
      <c r="AU210" s="256" t="s">
        <v>88</v>
      </c>
      <c r="AV210" s="14" t="s">
        <v>88</v>
      </c>
      <c r="AW210" s="14" t="s">
        <v>33</v>
      </c>
      <c r="AX210" s="14" t="s">
        <v>78</v>
      </c>
      <c r="AY210" s="256" t="s">
        <v>123</v>
      </c>
    </row>
    <row r="211" s="15" customFormat="1">
      <c r="A211" s="15"/>
      <c r="B211" s="257"/>
      <c r="C211" s="258"/>
      <c r="D211" s="230" t="s">
        <v>136</v>
      </c>
      <c r="E211" s="259" t="s">
        <v>1</v>
      </c>
      <c r="F211" s="260" t="s">
        <v>142</v>
      </c>
      <c r="G211" s="258"/>
      <c r="H211" s="261">
        <v>2.96</v>
      </c>
      <c r="I211" s="262"/>
      <c r="J211" s="258"/>
      <c r="K211" s="258"/>
      <c r="L211" s="263"/>
      <c r="M211" s="264"/>
      <c r="N211" s="265"/>
      <c r="O211" s="265"/>
      <c r="P211" s="265"/>
      <c r="Q211" s="265"/>
      <c r="R211" s="265"/>
      <c r="S211" s="265"/>
      <c r="T211" s="26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7" t="s">
        <v>136</v>
      </c>
      <c r="AU211" s="267" t="s">
        <v>88</v>
      </c>
      <c r="AV211" s="15" t="s">
        <v>131</v>
      </c>
      <c r="AW211" s="15" t="s">
        <v>33</v>
      </c>
      <c r="AX211" s="15" t="s">
        <v>86</v>
      </c>
      <c r="AY211" s="267" t="s">
        <v>123</v>
      </c>
    </row>
    <row r="212" s="2" customFormat="1" ht="24.15" customHeight="1">
      <c r="A212" s="38"/>
      <c r="B212" s="39"/>
      <c r="C212" s="218" t="s">
        <v>174</v>
      </c>
      <c r="D212" s="218" t="s">
        <v>126</v>
      </c>
      <c r="E212" s="219" t="s">
        <v>287</v>
      </c>
      <c r="F212" s="220" t="s">
        <v>288</v>
      </c>
      <c r="G212" s="221" t="s">
        <v>145</v>
      </c>
      <c r="H212" s="222">
        <v>700</v>
      </c>
      <c r="I212" s="223"/>
      <c r="J212" s="222">
        <f>ROUND(I212*H212,2)</f>
        <v>0</v>
      </c>
      <c r="K212" s="220" t="s">
        <v>130</v>
      </c>
      <c r="L212" s="44"/>
      <c r="M212" s="224" t="s">
        <v>1</v>
      </c>
      <c r="N212" s="225" t="s">
        <v>43</v>
      </c>
      <c r="O212" s="91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8" t="s">
        <v>131</v>
      </c>
      <c r="AT212" s="228" t="s">
        <v>126</v>
      </c>
      <c r="AU212" s="228" t="s">
        <v>88</v>
      </c>
      <c r="AY212" s="17" t="s">
        <v>123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7" t="s">
        <v>86</v>
      </c>
      <c r="BK212" s="229">
        <f>ROUND(I212*H212,2)</f>
        <v>0</v>
      </c>
      <c r="BL212" s="17" t="s">
        <v>131</v>
      </c>
      <c r="BM212" s="228" t="s">
        <v>289</v>
      </c>
    </row>
    <row r="213" s="2" customFormat="1">
      <c r="A213" s="38"/>
      <c r="B213" s="39"/>
      <c r="C213" s="40"/>
      <c r="D213" s="230" t="s">
        <v>133</v>
      </c>
      <c r="E213" s="40"/>
      <c r="F213" s="231" t="s">
        <v>288</v>
      </c>
      <c r="G213" s="40"/>
      <c r="H213" s="40"/>
      <c r="I213" s="232"/>
      <c r="J213" s="40"/>
      <c r="K213" s="40"/>
      <c r="L213" s="44"/>
      <c r="M213" s="233"/>
      <c r="N213" s="234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133</v>
      </c>
      <c r="AU213" s="17" t="s">
        <v>88</v>
      </c>
    </row>
    <row r="214" s="2" customFormat="1">
      <c r="A214" s="38"/>
      <c r="B214" s="39"/>
      <c r="C214" s="40"/>
      <c r="D214" s="230" t="s">
        <v>134</v>
      </c>
      <c r="E214" s="40"/>
      <c r="F214" s="235" t="s">
        <v>197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134</v>
      </c>
      <c r="AU214" s="17" t="s">
        <v>88</v>
      </c>
    </row>
    <row r="215" s="13" customFormat="1">
      <c r="A215" s="13"/>
      <c r="B215" s="236"/>
      <c r="C215" s="237"/>
      <c r="D215" s="230" t="s">
        <v>136</v>
      </c>
      <c r="E215" s="238" t="s">
        <v>1</v>
      </c>
      <c r="F215" s="239" t="s">
        <v>290</v>
      </c>
      <c r="G215" s="237"/>
      <c r="H215" s="238" t="s">
        <v>1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136</v>
      </c>
      <c r="AU215" s="245" t="s">
        <v>88</v>
      </c>
      <c r="AV215" s="13" t="s">
        <v>86</v>
      </c>
      <c r="AW215" s="13" t="s">
        <v>33</v>
      </c>
      <c r="AX215" s="13" t="s">
        <v>78</v>
      </c>
      <c r="AY215" s="245" t="s">
        <v>123</v>
      </c>
    </row>
    <row r="216" s="13" customFormat="1">
      <c r="A216" s="13"/>
      <c r="B216" s="236"/>
      <c r="C216" s="237"/>
      <c r="D216" s="230" t="s">
        <v>136</v>
      </c>
      <c r="E216" s="238" t="s">
        <v>1</v>
      </c>
      <c r="F216" s="239" t="s">
        <v>229</v>
      </c>
      <c r="G216" s="237"/>
      <c r="H216" s="238" t="s">
        <v>1</v>
      </c>
      <c r="I216" s="240"/>
      <c r="J216" s="237"/>
      <c r="K216" s="237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136</v>
      </c>
      <c r="AU216" s="245" t="s">
        <v>88</v>
      </c>
      <c r="AV216" s="13" t="s">
        <v>86</v>
      </c>
      <c r="AW216" s="13" t="s">
        <v>33</v>
      </c>
      <c r="AX216" s="13" t="s">
        <v>78</v>
      </c>
      <c r="AY216" s="245" t="s">
        <v>123</v>
      </c>
    </row>
    <row r="217" s="13" customFormat="1">
      <c r="A217" s="13"/>
      <c r="B217" s="236"/>
      <c r="C217" s="237"/>
      <c r="D217" s="230" t="s">
        <v>136</v>
      </c>
      <c r="E217" s="238" t="s">
        <v>1</v>
      </c>
      <c r="F217" s="239" t="s">
        <v>231</v>
      </c>
      <c r="G217" s="237"/>
      <c r="H217" s="238" t="s">
        <v>1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136</v>
      </c>
      <c r="AU217" s="245" t="s">
        <v>88</v>
      </c>
      <c r="AV217" s="13" t="s">
        <v>86</v>
      </c>
      <c r="AW217" s="13" t="s">
        <v>33</v>
      </c>
      <c r="AX217" s="13" t="s">
        <v>78</v>
      </c>
      <c r="AY217" s="245" t="s">
        <v>123</v>
      </c>
    </row>
    <row r="218" s="14" customFormat="1">
      <c r="A218" s="14"/>
      <c r="B218" s="246"/>
      <c r="C218" s="247"/>
      <c r="D218" s="230" t="s">
        <v>136</v>
      </c>
      <c r="E218" s="248" t="s">
        <v>1</v>
      </c>
      <c r="F218" s="249" t="s">
        <v>245</v>
      </c>
      <c r="G218" s="247"/>
      <c r="H218" s="250">
        <v>646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136</v>
      </c>
      <c r="AU218" s="256" t="s">
        <v>88</v>
      </c>
      <c r="AV218" s="14" t="s">
        <v>88</v>
      </c>
      <c r="AW218" s="14" t="s">
        <v>33</v>
      </c>
      <c r="AX218" s="14" t="s">
        <v>78</v>
      </c>
      <c r="AY218" s="256" t="s">
        <v>123</v>
      </c>
    </row>
    <row r="219" s="13" customFormat="1">
      <c r="A219" s="13"/>
      <c r="B219" s="236"/>
      <c r="C219" s="237"/>
      <c r="D219" s="230" t="s">
        <v>136</v>
      </c>
      <c r="E219" s="238" t="s">
        <v>1</v>
      </c>
      <c r="F219" s="239" t="s">
        <v>233</v>
      </c>
      <c r="G219" s="237"/>
      <c r="H219" s="238" t="s">
        <v>1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136</v>
      </c>
      <c r="AU219" s="245" t="s">
        <v>88</v>
      </c>
      <c r="AV219" s="13" t="s">
        <v>86</v>
      </c>
      <c r="AW219" s="13" t="s">
        <v>33</v>
      </c>
      <c r="AX219" s="13" t="s">
        <v>78</v>
      </c>
      <c r="AY219" s="245" t="s">
        <v>123</v>
      </c>
    </row>
    <row r="220" s="14" customFormat="1">
      <c r="A220" s="14"/>
      <c r="B220" s="246"/>
      <c r="C220" s="247"/>
      <c r="D220" s="230" t="s">
        <v>136</v>
      </c>
      <c r="E220" s="248" t="s">
        <v>1</v>
      </c>
      <c r="F220" s="249" t="s">
        <v>247</v>
      </c>
      <c r="G220" s="247"/>
      <c r="H220" s="250">
        <v>54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136</v>
      </c>
      <c r="AU220" s="256" t="s">
        <v>88</v>
      </c>
      <c r="AV220" s="14" t="s">
        <v>88</v>
      </c>
      <c r="AW220" s="14" t="s">
        <v>33</v>
      </c>
      <c r="AX220" s="14" t="s">
        <v>78</v>
      </c>
      <c r="AY220" s="256" t="s">
        <v>123</v>
      </c>
    </row>
    <row r="221" s="15" customFormat="1">
      <c r="A221" s="15"/>
      <c r="B221" s="257"/>
      <c r="C221" s="258"/>
      <c r="D221" s="230" t="s">
        <v>136</v>
      </c>
      <c r="E221" s="259" t="s">
        <v>1</v>
      </c>
      <c r="F221" s="260" t="s">
        <v>142</v>
      </c>
      <c r="G221" s="258"/>
      <c r="H221" s="261">
        <v>700</v>
      </c>
      <c r="I221" s="262"/>
      <c r="J221" s="258"/>
      <c r="K221" s="258"/>
      <c r="L221" s="263"/>
      <c r="M221" s="264"/>
      <c r="N221" s="265"/>
      <c r="O221" s="265"/>
      <c r="P221" s="265"/>
      <c r="Q221" s="265"/>
      <c r="R221" s="265"/>
      <c r="S221" s="265"/>
      <c r="T221" s="26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7" t="s">
        <v>136</v>
      </c>
      <c r="AU221" s="267" t="s">
        <v>88</v>
      </c>
      <c r="AV221" s="15" t="s">
        <v>131</v>
      </c>
      <c r="AW221" s="15" t="s">
        <v>33</v>
      </c>
      <c r="AX221" s="15" t="s">
        <v>86</v>
      </c>
      <c r="AY221" s="267" t="s">
        <v>123</v>
      </c>
    </row>
    <row r="222" s="2" customFormat="1" ht="16.5" customHeight="1">
      <c r="A222" s="38"/>
      <c r="B222" s="39"/>
      <c r="C222" s="218" t="s">
        <v>291</v>
      </c>
      <c r="D222" s="218" t="s">
        <v>126</v>
      </c>
      <c r="E222" s="219" t="s">
        <v>181</v>
      </c>
      <c r="F222" s="220" t="s">
        <v>182</v>
      </c>
      <c r="G222" s="221" t="s">
        <v>145</v>
      </c>
      <c r="H222" s="222">
        <v>835.10000000000002</v>
      </c>
      <c r="I222" s="223"/>
      <c r="J222" s="222">
        <f>ROUND(I222*H222,2)</f>
        <v>0</v>
      </c>
      <c r="K222" s="220" t="s">
        <v>130</v>
      </c>
      <c r="L222" s="44"/>
      <c r="M222" s="224" t="s">
        <v>1</v>
      </c>
      <c r="N222" s="225" t="s">
        <v>43</v>
      </c>
      <c r="O222" s="91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8" t="s">
        <v>131</v>
      </c>
      <c r="AT222" s="228" t="s">
        <v>126</v>
      </c>
      <c r="AU222" s="228" t="s">
        <v>88</v>
      </c>
      <c r="AY222" s="17" t="s">
        <v>123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7" t="s">
        <v>86</v>
      </c>
      <c r="BK222" s="229">
        <f>ROUND(I222*H222,2)</f>
        <v>0</v>
      </c>
      <c r="BL222" s="17" t="s">
        <v>131</v>
      </c>
      <c r="BM222" s="228" t="s">
        <v>292</v>
      </c>
    </row>
    <row r="223" s="2" customFormat="1">
      <c r="A223" s="38"/>
      <c r="B223" s="39"/>
      <c r="C223" s="40"/>
      <c r="D223" s="230" t="s">
        <v>133</v>
      </c>
      <c r="E223" s="40"/>
      <c r="F223" s="231" t="s">
        <v>182</v>
      </c>
      <c r="G223" s="40"/>
      <c r="H223" s="40"/>
      <c r="I223" s="232"/>
      <c r="J223" s="40"/>
      <c r="K223" s="40"/>
      <c r="L223" s="44"/>
      <c r="M223" s="233"/>
      <c r="N223" s="234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133</v>
      </c>
      <c r="AU223" s="17" t="s">
        <v>88</v>
      </c>
    </row>
    <row r="224" s="2" customFormat="1">
      <c r="A224" s="38"/>
      <c r="B224" s="39"/>
      <c r="C224" s="40"/>
      <c r="D224" s="230" t="s">
        <v>134</v>
      </c>
      <c r="E224" s="40"/>
      <c r="F224" s="235" t="s">
        <v>184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134</v>
      </c>
      <c r="AU224" s="17" t="s">
        <v>88</v>
      </c>
    </row>
    <row r="225" s="13" customFormat="1">
      <c r="A225" s="13"/>
      <c r="B225" s="236"/>
      <c r="C225" s="237"/>
      <c r="D225" s="230" t="s">
        <v>136</v>
      </c>
      <c r="E225" s="238" t="s">
        <v>1</v>
      </c>
      <c r="F225" s="239" t="s">
        <v>276</v>
      </c>
      <c r="G225" s="237"/>
      <c r="H225" s="238" t="s">
        <v>1</v>
      </c>
      <c r="I225" s="240"/>
      <c r="J225" s="237"/>
      <c r="K225" s="237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136</v>
      </c>
      <c r="AU225" s="245" t="s">
        <v>88</v>
      </c>
      <c r="AV225" s="13" t="s">
        <v>86</v>
      </c>
      <c r="AW225" s="13" t="s">
        <v>33</v>
      </c>
      <c r="AX225" s="13" t="s">
        <v>78</v>
      </c>
      <c r="AY225" s="245" t="s">
        <v>123</v>
      </c>
    </row>
    <row r="226" s="13" customFormat="1">
      <c r="A226" s="13"/>
      <c r="B226" s="236"/>
      <c r="C226" s="237"/>
      <c r="D226" s="230" t="s">
        <v>136</v>
      </c>
      <c r="E226" s="238" t="s">
        <v>1</v>
      </c>
      <c r="F226" s="239" t="s">
        <v>277</v>
      </c>
      <c r="G226" s="237"/>
      <c r="H226" s="238" t="s">
        <v>1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136</v>
      </c>
      <c r="AU226" s="245" t="s">
        <v>88</v>
      </c>
      <c r="AV226" s="13" t="s">
        <v>86</v>
      </c>
      <c r="AW226" s="13" t="s">
        <v>33</v>
      </c>
      <c r="AX226" s="13" t="s">
        <v>78</v>
      </c>
      <c r="AY226" s="245" t="s">
        <v>123</v>
      </c>
    </row>
    <row r="227" s="13" customFormat="1">
      <c r="A227" s="13"/>
      <c r="B227" s="236"/>
      <c r="C227" s="237"/>
      <c r="D227" s="230" t="s">
        <v>136</v>
      </c>
      <c r="E227" s="238" t="s">
        <v>1</v>
      </c>
      <c r="F227" s="239" t="s">
        <v>231</v>
      </c>
      <c r="G227" s="237"/>
      <c r="H227" s="238" t="s">
        <v>1</v>
      </c>
      <c r="I227" s="240"/>
      <c r="J227" s="237"/>
      <c r="K227" s="237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136</v>
      </c>
      <c r="AU227" s="245" t="s">
        <v>88</v>
      </c>
      <c r="AV227" s="13" t="s">
        <v>86</v>
      </c>
      <c r="AW227" s="13" t="s">
        <v>33</v>
      </c>
      <c r="AX227" s="13" t="s">
        <v>78</v>
      </c>
      <c r="AY227" s="245" t="s">
        <v>123</v>
      </c>
    </row>
    <row r="228" s="14" customFormat="1">
      <c r="A228" s="14"/>
      <c r="B228" s="246"/>
      <c r="C228" s="247"/>
      <c r="D228" s="230" t="s">
        <v>136</v>
      </c>
      <c r="E228" s="248" t="s">
        <v>1</v>
      </c>
      <c r="F228" s="249" t="s">
        <v>278</v>
      </c>
      <c r="G228" s="247"/>
      <c r="H228" s="250">
        <v>744.60000000000002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6" t="s">
        <v>136</v>
      </c>
      <c r="AU228" s="256" t="s">
        <v>88</v>
      </c>
      <c r="AV228" s="14" t="s">
        <v>88</v>
      </c>
      <c r="AW228" s="14" t="s">
        <v>33</v>
      </c>
      <c r="AX228" s="14" t="s">
        <v>78</v>
      </c>
      <c r="AY228" s="256" t="s">
        <v>123</v>
      </c>
    </row>
    <row r="229" s="13" customFormat="1">
      <c r="A229" s="13"/>
      <c r="B229" s="236"/>
      <c r="C229" s="237"/>
      <c r="D229" s="230" t="s">
        <v>136</v>
      </c>
      <c r="E229" s="238" t="s">
        <v>1</v>
      </c>
      <c r="F229" s="239" t="s">
        <v>233</v>
      </c>
      <c r="G229" s="237"/>
      <c r="H229" s="238" t="s">
        <v>1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136</v>
      </c>
      <c r="AU229" s="245" t="s">
        <v>88</v>
      </c>
      <c r="AV229" s="13" t="s">
        <v>86</v>
      </c>
      <c r="AW229" s="13" t="s">
        <v>33</v>
      </c>
      <c r="AX229" s="13" t="s">
        <v>78</v>
      </c>
      <c r="AY229" s="245" t="s">
        <v>123</v>
      </c>
    </row>
    <row r="230" s="14" customFormat="1">
      <c r="A230" s="14"/>
      <c r="B230" s="246"/>
      <c r="C230" s="247"/>
      <c r="D230" s="230" t="s">
        <v>136</v>
      </c>
      <c r="E230" s="248" t="s">
        <v>1</v>
      </c>
      <c r="F230" s="249" t="s">
        <v>247</v>
      </c>
      <c r="G230" s="247"/>
      <c r="H230" s="250">
        <v>54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136</v>
      </c>
      <c r="AU230" s="256" t="s">
        <v>88</v>
      </c>
      <c r="AV230" s="14" t="s">
        <v>88</v>
      </c>
      <c r="AW230" s="14" t="s">
        <v>33</v>
      </c>
      <c r="AX230" s="14" t="s">
        <v>78</v>
      </c>
      <c r="AY230" s="256" t="s">
        <v>123</v>
      </c>
    </row>
    <row r="231" s="13" customFormat="1">
      <c r="A231" s="13"/>
      <c r="B231" s="236"/>
      <c r="C231" s="237"/>
      <c r="D231" s="230" t="s">
        <v>136</v>
      </c>
      <c r="E231" s="238" t="s">
        <v>1</v>
      </c>
      <c r="F231" s="239" t="s">
        <v>293</v>
      </c>
      <c r="G231" s="237"/>
      <c r="H231" s="238" t="s">
        <v>1</v>
      </c>
      <c r="I231" s="240"/>
      <c r="J231" s="237"/>
      <c r="K231" s="237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136</v>
      </c>
      <c r="AU231" s="245" t="s">
        <v>88</v>
      </c>
      <c r="AV231" s="13" t="s">
        <v>86</v>
      </c>
      <c r="AW231" s="13" t="s">
        <v>33</v>
      </c>
      <c r="AX231" s="13" t="s">
        <v>78</v>
      </c>
      <c r="AY231" s="245" t="s">
        <v>123</v>
      </c>
    </row>
    <row r="232" s="14" customFormat="1">
      <c r="A232" s="14"/>
      <c r="B232" s="246"/>
      <c r="C232" s="247"/>
      <c r="D232" s="230" t="s">
        <v>136</v>
      </c>
      <c r="E232" s="248" t="s">
        <v>1</v>
      </c>
      <c r="F232" s="249" t="s">
        <v>294</v>
      </c>
      <c r="G232" s="247"/>
      <c r="H232" s="250">
        <v>6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136</v>
      </c>
      <c r="AU232" s="256" t="s">
        <v>88</v>
      </c>
      <c r="AV232" s="14" t="s">
        <v>88</v>
      </c>
      <c r="AW232" s="14" t="s">
        <v>33</v>
      </c>
      <c r="AX232" s="14" t="s">
        <v>78</v>
      </c>
      <c r="AY232" s="256" t="s">
        <v>123</v>
      </c>
    </row>
    <row r="233" s="13" customFormat="1">
      <c r="A233" s="13"/>
      <c r="B233" s="236"/>
      <c r="C233" s="237"/>
      <c r="D233" s="230" t="s">
        <v>136</v>
      </c>
      <c r="E233" s="238" t="s">
        <v>1</v>
      </c>
      <c r="F233" s="239" t="s">
        <v>295</v>
      </c>
      <c r="G233" s="237"/>
      <c r="H233" s="238" t="s">
        <v>1</v>
      </c>
      <c r="I233" s="240"/>
      <c r="J233" s="237"/>
      <c r="K233" s="237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136</v>
      </c>
      <c r="AU233" s="245" t="s">
        <v>88</v>
      </c>
      <c r="AV233" s="13" t="s">
        <v>86</v>
      </c>
      <c r="AW233" s="13" t="s">
        <v>33</v>
      </c>
      <c r="AX233" s="13" t="s">
        <v>78</v>
      </c>
      <c r="AY233" s="245" t="s">
        <v>123</v>
      </c>
    </row>
    <row r="234" s="14" customFormat="1">
      <c r="A234" s="14"/>
      <c r="B234" s="246"/>
      <c r="C234" s="247"/>
      <c r="D234" s="230" t="s">
        <v>136</v>
      </c>
      <c r="E234" s="248" t="s">
        <v>1</v>
      </c>
      <c r="F234" s="249" t="s">
        <v>296</v>
      </c>
      <c r="G234" s="247"/>
      <c r="H234" s="250">
        <v>30.5</v>
      </c>
      <c r="I234" s="251"/>
      <c r="J234" s="247"/>
      <c r="K234" s="247"/>
      <c r="L234" s="252"/>
      <c r="M234" s="253"/>
      <c r="N234" s="254"/>
      <c r="O234" s="254"/>
      <c r="P234" s="254"/>
      <c r="Q234" s="254"/>
      <c r="R234" s="254"/>
      <c r="S234" s="254"/>
      <c r="T234" s="25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6" t="s">
        <v>136</v>
      </c>
      <c r="AU234" s="256" t="s">
        <v>88</v>
      </c>
      <c r="AV234" s="14" t="s">
        <v>88</v>
      </c>
      <c r="AW234" s="14" t="s">
        <v>33</v>
      </c>
      <c r="AX234" s="14" t="s">
        <v>78</v>
      </c>
      <c r="AY234" s="256" t="s">
        <v>123</v>
      </c>
    </row>
    <row r="235" s="15" customFormat="1">
      <c r="A235" s="15"/>
      <c r="B235" s="257"/>
      <c r="C235" s="258"/>
      <c r="D235" s="230" t="s">
        <v>136</v>
      </c>
      <c r="E235" s="259" t="s">
        <v>1</v>
      </c>
      <c r="F235" s="260" t="s">
        <v>142</v>
      </c>
      <c r="G235" s="258"/>
      <c r="H235" s="261">
        <v>835.10000000000002</v>
      </c>
      <c r="I235" s="262"/>
      <c r="J235" s="258"/>
      <c r="K235" s="258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136</v>
      </c>
      <c r="AU235" s="267" t="s">
        <v>88</v>
      </c>
      <c r="AV235" s="15" t="s">
        <v>131</v>
      </c>
      <c r="AW235" s="15" t="s">
        <v>33</v>
      </c>
      <c r="AX235" s="15" t="s">
        <v>86</v>
      </c>
      <c r="AY235" s="267" t="s">
        <v>123</v>
      </c>
    </row>
    <row r="236" s="2" customFormat="1" ht="24.15" customHeight="1">
      <c r="A236" s="38"/>
      <c r="B236" s="39"/>
      <c r="C236" s="218" t="s">
        <v>125</v>
      </c>
      <c r="D236" s="218" t="s">
        <v>126</v>
      </c>
      <c r="E236" s="219" t="s">
        <v>204</v>
      </c>
      <c r="F236" s="220" t="s">
        <v>205</v>
      </c>
      <c r="G236" s="221" t="s">
        <v>145</v>
      </c>
      <c r="H236" s="222">
        <v>835.10000000000002</v>
      </c>
      <c r="I236" s="223"/>
      <c r="J236" s="222">
        <f>ROUND(I236*H236,2)</f>
        <v>0</v>
      </c>
      <c r="K236" s="220" t="s">
        <v>130</v>
      </c>
      <c r="L236" s="44"/>
      <c r="M236" s="224" t="s">
        <v>1</v>
      </c>
      <c r="N236" s="225" t="s">
        <v>43</v>
      </c>
      <c r="O236" s="91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131</v>
      </c>
      <c r="AT236" s="228" t="s">
        <v>126</v>
      </c>
      <c r="AU236" s="228" t="s">
        <v>88</v>
      </c>
      <c r="AY236" s="17" t="s">
        <v>123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86</v>
      </c>
      <c r="BK236" s="229">
        <f>ROUND(I236*H236,2)</f>
        <v>0</v>
      </c>
      <c r="BL236" s="17" t="s">
        <v>131</v>
      </c>
      <c r="BM236" s="228" t="s">
        <v>297</v>
      </c>
    </row>
    <row r="237" s="2" customFormat="1">
      <c r="A237" s="38"/>
      <c r="B237" s="39"/>
      <c r="C237" s="40"/>
      <c r="D237" s="230" t="s">
        <v>133</v>
      </c>
      <c r="E237" s="40"/>
      <c r="F237" s="231" t="s">
        <v>205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133</v>
      </c>
      <c r="AU237" s="17" t="s">
        <v>88</v>
      </c>
    </row>
    <row r="238" s="2" customFormat="1">
      <c r="A238" s="38"/>
      <c r="B238" s="39"/>
      <c r="C238" s="40"/>
      <c r="D238" s="230" t="s">
        <v>134</v>
      </c>
      <c r="E238" s="40"/>
      <c r="F238" s="235" t="s">
        <v>197</v>
      </c>
      <c r="G238" s="40"/>
      <c r="H238" s="40"/>
      <c r="I238" s="232"/>
      <c r="J238" s="40"/>
      <c r="K238" s="40"/>
      <c r="L238" s="44"/>
      <c r="M238" s="233"/>
      <c r="N238" s="234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134</v>
      </c>
      <c r="AU238" s="17" t="s">
        <v>88</v>
      </c>
    </row>
    <row r="239" s="13" customFormat="1">
      <c r="A239" s="13"/>
      <c r="B239" s="236"/>
      <c r="C239" s="237"/>
      <c r="D239" s="230" t="s">
        <v>136</v>
      </c>
      <c r="E239" s="238" t="s">
        <v>1</v>
      </c>
      <c r="F239" s="239" t="s">
        <v>298</v>
      </c>
      <c r="G239" s="237"/>
      <c r="H239" s="238" t="s">
        <v>1</v>
      </c>
      <c r="I239" s="240"/>
      <c r="J239" s="237"/>
      <c r="K239" s="237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136</v>
      </c>
      <c r="AU239" s="245" t="s">
        <v>88</v>
      </c>
      <c r="AV239" s="13" t="s">
        <v>86</v>
      </c>
      <c r="AW239" s="13" t="s">
        <v>33</v>
      </c>
      <c r="AX239" s="13" t="s">
        <v>78</v>
      </c>
      <c r="AY239" s="245" t="s">
        <v>123</v>
      </c>
    </row>
    <row r="240" s="13" customFormat="1">
      <c r="A240" s="13"/>
      <c r="B240" s="236"/>
      <c r="C240" s="237"/>
      <c r="D240" s="230" t="s">
        <v>136</v>
      </c>
      <c r="E240" s="238" t="s">
        <v>1</v>
      </c>
      <c r="F240" s="239" t="s">
        <v>277</v>
      </c>
      <c r="G240" s="237"/>
      <c r="H240" s="238" t="s">
        <v>1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136</v>
      </c>
      <c r="AU240" s="245" t="s">
        <v>88</v>
      </c>
      <c r="AV240" s="13" t="s">
        <v>86</v>
      </c>
      <c r="AW240" s="13" t="s">
        <v>33</v>
      </c>
      <c r="AX240" s="13" t="s">
        <v>78</v>
      </c>
      <c r="AY240" s="245" t="s">
        <v>123</v>
      </c>
    </row>
    <row r="241" s="13" customFormat="1">
      <c r="A241" s="13"/>
      <c r="B241" s="236"/>
      <c r="C241" s="237"/>
      <c r="D241" s="230" t="s">
        <v>136</v>
      </c>
      <c r="E241" s="238" t="s">
        <v>1</v>
      </c>
      <c r="F241" s="239" t="s">
        <v>231</v>
      </c>
      <c r="G241" s="237"/>
      <c r="H241" s="238" t="s">
        <v>1</v>
      </c>
      <c r="I241" s="240"/>
      <c r="J241" s="237"/>
      <c r="K241" s="237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136</v>
      </c>
      <c r="AU241" s="245" t="s">
        <v>88</v>
      </c>
      <c r="AV241" s="13" t="s">
        <v>86</v>
      </c>
      <c r="AW241" s="13" t="s">
        <v>33</v>
      </c>
      <c r="AX241" s="13" t="s">
        <v>78</v>
      </c>
      <c r="AY241" s="245" t="s">
        <v>123</v>
      </c>
    </row>
    <row r="242" s="14" customFormat="1">
      <c r="A242" s="14"/>
      <c r="B242" s="246"/>
      <c r="C242" s="247"/>
      <c r="D242" s="230" t="s">
        <v>136</v>
      </c>
      <c r="E242" s="248" t="s">
        <v>1</v>
      </c>
      <c r="F242" s="249" t="s">
        <v>278</v>
      </c>
      <c r="G242" s="247"/>
      <c r="H242" s="250">
        <v>744.60000000000002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6" t="s">
        <v>136</v>
      </c>
      <c r="AU242" s="256" t="s">
        <v>88</v>
      </c>
      <c r="AV242" s="14" t="s">
        <v>88</v>
      </c>
      <c r="AW242" s="14" t="s">
        <v>33</v>
      </c>
      <c r="AX242" s="14" t="s">
        <v>78</v>
      </c>
      <c r="AY242" s="256" t="s">
        <v>123</v>
      </c>
    </row>
    <row r="243" s="13" customFormat="1">
      <c r="A243" s="13"/>
      <c r="B243" s="236"/>
      <c r="C243" s="237"/>
      <c r="D243" s="230" t="s">
        <v>136</v>
      </c>
      <c r="E243" s="238" t="s">
        <v>1</v>
      </c>
      <c r="F243" s="239" t="s">
        <v>233</v>
      </c>
      <c r="G243" s="237"/>
      <c r="H243" s="238" t="s">
        <v>1</v>
      </c>
      <c r="I243" s="240"/>
      <c r="J243" s="237"/>
      <c r="K243" s="237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136</v>
      </c>
      <c r="AU243" s="245" t="s">
        <v>88</v>
      </c>
      <c r="AV243" s="13" t="s">
        <v>86</v>
      </c>
      <c r="AW243" s="13" t="s">
        <v>33</v>
      </c>
      <c r="AX243" s="13" t="s">
        <v>78</v>
      </c>
      <c r="AY243" s="245" t="s">
        <v>123</v>
      </c>
    </row>
    <row r="244" s="14" customFormat="1">
      <c r="A244" s="14"/>
      <c r="B244" s="246"/>
      <c r="C244" s="247"/>
      <c r="D244" s="230" t="s">
        <v>136</v>
      </c>
      <c r="E244" s="248" t="s">
        <v>1</v>
      </c>
      <c r="F244" s="249" t="s">
        <v>247</v>
      </c>
      <c r="G244" s="247"/>
      <c r="H244" s="250">
        <v>54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6" t="s">
        <v>136</v>
      </c>
      <c r="AU244" s="256" t="s">
        <v>88</v>
      </c>
      <c r="AV244" s="14" t="s">
        <v>88</v>
      </c>
      <c r="AW244" s="14" t="s">
        <v>33</v>
      </c>
      <c r="AX244" s="14" t="s">
        <v>78</v>
      </c>
      <c r="AY244" s="256" t="s">
        <v>123</v>
      </c>
    </row>
    <row r="245" s="13" customFormat="1">
      <c r="A245" s="13"/>
      <c r="B245" s="236"/>
      <c r="C245" s="237"/>
      <c r="D245" s="230" t="s">
        <v>136</v>
      </c>
      <c r="E245" s="238" t="s">
        <v>1</v>
      </c>
      <c r="F245" s="239" t="s">
        <v>293</v>
      </c>
      <c r="G245" s="237"/>
      <c r="H245" s="238" t="s">
        <v>1</v>
      </c>
      <c r="I245" s="240"/>
      <c r="J245" s="237"/>
      <c r="K245" s="237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136</v>
      </c>
      <c r="AU245" s="245" t="s">
        <v>88</v>
      </c>
      <c r="AV245" s="13" t="s">
        <v>86</v>
      </c>
      <c r="AW245" s="13" t="s">
        <v>33</v>
      </c>
      <c r="AX245" s="13" t="s">
        <v>78</v>
      </c>
      <c r="AY245" s="245" t="s">
        <v>123</v>
      </c>
    </row>
    <row r="246" s="14" customFormat="1">
      <c r="A246" s="14"/>
      <c r="B246" s="246"/>
      <c r="C246" s="247"/>
      <c r="D246" s="230" t="s">
        <v>136</v>
      </c>
      <c r="E246" s="248" t="s">
        <v>1</v>
      </c>
      <c r="F246" s="249" t="s">
        <v>294</v>
      </c>
      <c r="G246" s="247"/>
      <c r="H246" s="250">
        <v>6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136</v>
      </c>
      <c r="AU246" s="256" t="s">
        <v>88</v>
      </c>
      <c r="AV246" s="14" t="s">
        <v>88</v>
      </c>
      <c r="AW246" s="14" t="s">
        <v>33</v>
      </c>
      <c r="AX246" s="14" t="s">
        <v>78</v>
      </c>
      <c r="AY246" s="256" t="s">
        <v>123</v>
      </c>
    </row>
    <row r="247" s="13" customFormat="1">
      <c r="A247" s="13"/>
      <c r="B247" s="236"/>
      <c r="C247" s="237"/>
      <c r="D247" s="230" t="s">
        <v>136</v>
      </c>
      <c r="E247" s="238" t="s">
        <v>1</v>
      </c>
      <c r="F247" s="239" t="s">
        <v>295</v>
      </c>
      <c r="G247" s="237"/>
      <c r="H247" s="238" t="s">
        <v>1</v>
      </c>
      <c r="I247" s="240"/>
      <c r="J247" s="237"/>
      <c r="K247" s="237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136</v>
      </c>
      <c r="AU247" s="245" t="s">
        <v>88</v>
      </c>
      <c r="AV247" s="13" t="s">
        <v>86</v>
      </c>
      <c r="AW247" s="13" t="s">
        <v>33</v>
      </c>
      <c r="AX247" s="13" t="s">
        <v>78</v>
      </c>
      <c r="AY247" s="245" t="s">
        <v>123</v>
      </c>
    </row>
    <row r="248" s="14" customFormat="1">
      <c r="A248" s="14"/>
      <c r="B248" s="246"/>
      <c r="C248" s="247"/>
      <c r="D248" s="230" t="s">
        <v>136</v>
      </c>
      <c r="E248" s="248" t="s">
        <v>1</v>
      </c>
      <c r="F248" s="249" t="s">
        <v>296</v>
      </c>
      <c r="G248" s="247"/>
      <c r="H248" s="250">
        <v>30.5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136</v>
      </c>
      <c r="AU248" s="256" t="s">
        <v>88</v>
      </c>
      <c r="AV248" s="14" t="s">
        <v>88</v>
      </c>
      <c r="AW248" s="14" t="s">
        <v>33</v>
      </c>
      <c r="AX248" s="14" t="s">
        <v>78</v>
      </c>
      <c r="AY248" s="256" t="s">
        <v>123</v>
      </c>
    </row>
    <row r="249" s="15" customFormat="1">
      <c r="A249" s="15"/>
      <c r="B249" s="257"/>
      <c r="C249" s="258"/>
      <c r="D249" s="230" t="s">
        <v>136</v>
      </c>
      <c r="E249" s="259" t="s">
        <v>1</v>
      </c>
      <c r="F249" s="260" t="s">
        <v>142</v>
      </c>
      <c r="G249" s="258"/>
      <c r="H249" s="261">
        <v>835.10000000000002</v>
      </c>
      <c r="I249" s="262"/>
      <c r="J249" s="258"/>
      <c r="K249" s="258"/>
      <c r="L249" s="263"/>
      <c r="M249" s="264"/>
      <c r="N249" s="265"/>
      <c r="O249" s="265"/>
      <c r="P249" s="265"/>
      <c r="Q249" s="265"/>
      <c r="R249" s="265"/>
      <c r="S249" s="265"/>
      <c r="T249" s="26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7" t="s">
        <v>136</v>
      </c>
      <c r="AU249" s="267" t="s">
        <v>88</v>
      </c>
      <c r="AV249" s="15" t="s">
        <v>131</v>
      </c>
      <c r="AW249" s="15" t="s">
        <v>33</v>
      </c>
      <c r="AX249" s="15" t="s">
        <v>86</v>
      </c>
      <c r="AY249" s="267" t="s">
        <v>123</v>
      </c>
    </row>
    <row r="250" s="12" customFormat="1" ht="22.8" customHeight="1">
      <c r="A250" s="12"/>
      <c r="B250" s="202"/>
      <c r="C250" s="203"/>
      <c r="D250" s="204" t="s">
        <v>77</v>
      </c>
      <c r="E250" s="216" t="s">
        <v>274</v>
      </c>
      <c r="F250" s="216" t="s">
        <v>299</v>
      </c>
      <c r="G250" s="203"/>
      <c r="H250" s="203"/>
      <c r="I250" s="206"/>
      <c r="J250" s="217">
        <f>BK250</f>
        <v>0</v>
      </c>
      <c r="K250" s="203"/>
      <c r="L250" s="208"/>
      <c r="M250" s="209"/>
      <c r="N250" s="210"/>
      <c r="O250" s="210"/>
      <c r="P250" s="211">
        <f>SUM(P251:P283)</f>
        <v>0</v>
      </c>
      <c r="Q250" s="210"/>
      <c r="R250" s="211">
        <f>SUM(R251:R283)</f>
        <v>0</v>
      </c>
      <c r="S250" s="210"/>
      <c r="T250" s="212">
        <f>SUM(T251:T283)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86</v>
      </c>
      <c r="AT250" s="214" t="s">
        <v>77</v>
      </c>
      <c r="AU250" s="214" t="s">
        <v>86</v>
      </c>
      <c r="AY250" s="213" t="s">
        <v>123</v>
      </c>
      <c r="BK250" s="215">
        <f>SUM(BK251:BK283)</f>
        <v>0</v>
      </c>
    </row>
    <row r="251" s="2" customFormat="1" ht="16.5" customHeight="1">
      <c r="A251" s="38"/>
      <c r="B251" s="39"/>
      <c r="C251" s="218" t="s">
        <v>8</v>
      </c>
      <c r="D251" s="218" t="s">
        <v>126</v>
      </c>
      <c r="E251" s="219" t="s">
        <v>300</v>
      </c>
      <c r="F251" s="220" t="s">
        <v>301</v>
      </c>
      <c r="G251" s="221" t="s">
        <v>302</v>
      </c>
      <c r="H251" s="222">
        <v>4</v>
      </c>
      <c r="I251" s="223"/>
      <c r="J251" s="222">
        <f>ROUND(I251*H251,2)</f>
        <v>0</v>
      </c>
      <c r="K251" s="220" t="s">
        <v>130</v>
      </c>
      <c r="L251" s="44"/>
      <c r="M251" s="224" t="s">
        <v>1</v>
      </c>
      <c r="N251" s="225" t="s">
        <v>43</v>
      </c>
      <c r="O251" s="91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8" t="s">
        <v>131</v>
      </c>
      <c r="AT251" s="228" t="s">
        <v>126</v>
      </c>
      <c r="AU251" s="228" t="s">
        <v>88</v>
      </c>
      <c r="AY251" s="17" t="s">
        <v>123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7" t="s">
        <v>86</v>
      </c>
      <c r="BK251" s="229">
        <f>ROUND(I251*H251,2)</f>
        <v>0</v>
      </c>
      <c r="BL251" s="17" t="s">
        <v>131</v>
      </c>
      <c r="BM251" s="228" t="s">
        <v>303</v>
      </c>
    </row>
    <row r="252" s="2" customFormat="1">
      <c r="A252" s="38"/>
      <c r="B252" s="39"/>
      <c r="C252" s="40"/>
      <c r="D252" s="230" t="s">
        <v>133</v>
      </c>
      <c r="E252" s="40"/>
      <c r="F252" s="231" t="s">
        <v>301</v>
      </c>
      <c r="G252" s="40"/>
      <c r="H252" s="40"/>
      <c r="I252" s="232"/>
      <c r="J252" s="40"/>
      <c r="K252" s="40"/>
      <c r="L252" s="44"/>
      <c r="M252" s="233"/>
      <c r="N252" s="234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133</v>
      </c>
      <c r="AU252" s="17" t="s">
        <v>88</v>
      </c>
    </row>
    <row r="253" s="2" customFormat="1">
      <c r="A253" s="38"/>
      <c r="B253" s="39"/>
      <c r="C253" s="40"/>
      <c r="D253" s="230" t="s">
        <v>134</v>
      </c>
      <c r="E253" s="40"/>
      <c r="F253" s="235" t="s">
        <v>304</v>
      </c>
      <c r="G253" s="40"/>
      <c r="H253" s="40"/>
      <c r="I253" s="232"/>
      <c r="J253" s="40"/>
      <c r="K253" s="40"/>
      <c r="L253" s="44"/>
      <c r="M253" s="233"/>
      <c r="N253" s="234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134</v>
      </c>
      <c r="AU253" s="17" t="s">
        <v>88</v>
      </c>
    </row>
    <row r="254" s="13" customFormat="1">
      <c r="A254" s="13"/>
      <c r="B254" s="236"/>
      <c r="C254" s="237"/>
      <c r="D254" s="230" t="s">
        <v>136</v>
      </c>
      <c r="E254" s="238" t="s">
        <v>1</v>
      </c>
      <c r="F254" s="239" t="s">
        <v>305</v>
      </c>
      <c r="G254" s="237"/>
      <c r="H254" s="238" t="s">
        <v>1</v>
      </c>
      <c r="I254" s="240"/>
      <c r="J254" s="237"/>
      <c r="K254" s="237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136</v>
      </c>
      <c r="AU254" s="245" t="s">
        <v>88</v>
      </c>
      <c r="AV254" s="13" t="s">
        <v>86</v>
      </c>
      <c r="AW254" s="13" t="s">
        <v>33</v>
      </c>
      <c r="AX254" s="13" t="s">
        <v>78</v>
      </c>
      <c r="AY254" s="245" t="s">
        <v>123</v>
      </c>
    </row>
    <row r="255" s="14" customFormat="1">
      <c r="A255" s="14"/>
      <c r="B255" s="246"/>
      <c r="C255" s="247"/>
      <c r="D255" s="230" t="s">
        <v>136</v>
      </c>
      <c r="E255" s="248" t="s">
        <v>1</v>
      </c>
      <c r="F255" s="249" t="s">
        <v>131</v>
      </c>
      <c r="G255" s="247"/>
      <c r="H255" s="250">
        <v>4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136</v>
      </c>
      <c r="AU255" s="256" t="s">
        <v>88</v>
      </c>
      <c r="AV255" s="14" t="s">
        <v>88</v>
      </c>
      <c r="AW255" s="14" t="s">
        <v>33</v>
      </c>
      <c r="AX255" s="14" t="s">
        <v>78</v>
      </c>
      <c r="AY255" s="256" t="s">
        <v>123</v>
      </c>
    </row>
    <row r="256" s="15" customFormat="1">
      <c r="A256" s="15"/>
      <c r="B256" s="257"/>
      <c r="C256" s="258"/>
      <c r="D256" s="230" t="s">
        <v>136</v>
      </c>
      <c r="E256" s="259" t="s">
        <v>1</v>
      </c>
      <c r="F256" s="260" t="s">
        <v>142</v>
      </c>
      <c r="G256" s="258"/>
      <c r="H256" s="261">
        <v>4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7" t="s">
        <v>136</v>
      </c>
      <c r="AU256" s="267" t="s">
        <v>88</v>
      </c>
      <c r="AV256" s="15" t="s">
        <v>131</v>
      </c>
      <c r="AW256" s="15" t="s">
        <v>33</v>
      </c>
      <c r="AX256" s="15" t="s">
        <v>86</v>
      </c>
      <c r="AY256" s="267" t="s">
        <v>123</v>
      </c>
    </row>
    <row r="257" s="2" customFormat="1" ht="16.5" customHeight="1">
      <c r="A257" s="38"/>
      <c r="B257" s="39"/>
      <c r="C257" s="218" t="s">
        <v>192</v>
      </c>
      <c r="D257" s="218" t="s">
        <v>126</v>
      </c>
      <c r="E257" s="219" t="s">
        <v>306</v>
      </c>
      <c r="F257" s="220" t="s">
        <v>307</v>
      </c>
      <c r="G257" s="221" t="s">
        <v>302</v>
      </c>
      <c r="H257" s="222">
        <v>2</v>
      </c>
      <c r="I257" s="223"/>
      <c r="J257" s="222">
        <f>ROUND(I257*H257,2)</f>
        <v>0</v>
      </c>
      <c r="K257" s="220" t="s">
        <v>130</v>
      </c>
      <c r="L257" s="44"/>
      <c r="M257" s="224" t="s">
        <v>1</v>
      </c>
      <c r="N257" s="225" t="s">
        <v>43</v>
      </c>
      <c r="O257" s="91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8" t="s">
        <v>131</v>
      </c>
      <c r="AT257" s="228" t="s">
        <v>126</v>
      </c>
      <c r="AU257" s="228" t="s">
        <v>88</v>
      </c>
      <c r="AY257" s="17" t="s">
        <v>123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7" t="s">
        <v>86</v>
      </c>
      <c r="BK257" s="229">
        <f>ROUND(I257*H257,2)</f>
        <v>0</v>
      </c>
      <c r="BL257" s="17" t="s">
        <v>131</v>
      </c>
      <c r="BM257" s="228" t="s">
        <v>308</v>
      </c>
    </row>
    <row r="258" s="2" customFormat="1">
      <c r="A258" s="38"/>
      <c r="B258" s="39"/>
      <c r="C258" s="40"/>
      <c r="D258" s="230" t="s">
        <v>133</v>
      </c>
      <c r="E258" s="40"/>
      <c r="F258" s="231" t="s">
        <v>307</v>
      </c>
      <c r="G258" s="40"/>
      <c r="H258" s="40"/>
      <c r="I258" s="232"/>
      <c r="J258" s="40"/>
      <c r="K258" s="40"/>
      <c r="L258" s="44"/>
      <c r="M258" s="233"/>
      <c r="N258" s="234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133</v>
      </c>
      <c r="AU258" s="17" t="s">
        <v>88</v>
      </c>
    </row>
    <row r="259" s="2" customFormat="1">
      <c r="A259" s="38"/>
      <c r="B259" s="39"/>
      <c r="C259" s="40"/>
      <c r="D259" s="230" t="s">
        <v>134</v>
      </c>
      <c r="E259" s="40"/>
      <c r="F259" s="235" t="s">
        <v>304</v>
      </c>
      <c r="G259" s="40"/>
      <c r="H259" s="40"/>
      <c r="I259" s="232"/>
      <c r="J259" s="40"/>
      <c r="K259" s="40"/>
      <c r="L259" s="44"/>
      <c r="M259" s="233"/>
      <c r="N259" s="234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134</v>
      </c>
      <c r="AU259" s="17" t="s">
        <v>88</v>
      </c>
    </row>
    <row r="260" s="13" customFormat="1">
      <c r="A260" s="13"/>
      <c r="B260" s="236"/>
      <c r="C260" s="237"/>
      <c r="D260" s="230" t="s">
        <v>136</v>
      </c>
      <c r="E260" s="238" t="s">
        <v>1</v>
      </c>
      <c r="F260" s="239" t="s">
        <v>309</v>
      </c>
      <c r="G260" s="237"/>
      <c r="H260" s="238" t="s">
        <v>1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136</v>
      </c>
      <c r="AU260" s="245" t="s">
        <v>88</v>
      </c>
      <c r="AV260" s="13" t="s">
        <v>86</v>
      </c>
      <c r="AW260" s="13" t="s">
        <v>33</v>
      </c>
      <c r="AX260" s="13" t="s">
        <v>78</v>
      </c>
      <c r="AY260" s="245" t="s">
        <v>123</v>
      </c>
    </row>
    <row r="261" s="14" customFormat="1">
      <c r="A261" s="14"/>
      <c r="B261" s="246"/>
      <c r="C261" s="247"/>
      <c r="D261" s="230" t="s">
        <v>136</v>
      </c>
      <c r="E261" s="248" t="s">
        <v>1</v>
      </c>
      <c r="F261" s="249" t="s">
        <v>88</v>
      </c>
      <c r="G261" s="247"/>
      <c r="H261" s="250">
        <v>2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136</v>
      </c>
      <c r="AU261" s="256" t="s">
        <v>88</v>
      </c>
      <c r="AV261" s="14" t="s">
        <v>88</v>
      </c>
      <c r="AW261" s="14" t="s">
        <v>33</v>
      </c>
      <c r="AX261" s="14" t="s">
        <v>78</v>
      </c>
      <c r="AY261" s="256" t="s">
        <v>123</v>
      </c>
    </row>
    <row r="262" s="15" customFormat="1">
      <c r="A262" s="15"/>
      <c r="B262" s="257"/>
      <c r="C262" s="258"/>
      <c r="D262" s="230" t="s">
        <v>136</v>
      </c>
      <c r="E262" s="259" t="s">
        <v>1</v>
      </c>
      <c r="F262" s="260" t="s">
        <v>142</v>
      </c>
      <c r="G262" s="258"/>
      <c r="H262" s="261">
        <v>2</v>
      </c>
      <c r="I262" s="262"/>
      <c r="J262" s="258"/>
      <c r="K262" s="258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136</v>
      </c>
      <c r="AU262" s="267" t="s">
        <v>88</v>
      </c>
      <c r="AV262" s="15" t="s">
        <v>131</v>
      </c>
      <c r="AW262" s="15" t="s">
        <v>33</v>
      </c>
      <c r="AX262" s="15" t="s">
        <v>86</v>
      </c>
      <c r="AY262" s="267" t="s">
        <v>123</v>
      </c>
    </row>
    <row r="263" s="2" customFormat="1" ht="24.15" customHeight="1">
      <c r="A263" s="38"/>
      <c r="B263" s="39"/>
      <c r="C263" s="218" t="s">
        <v>310</v>
      </c>
      <c r="D263" s="218" t="s">
        <v>126</v>
      </c>
      <c r="E263" s="219" t="s">
        <v>311</v>
      </c>
      <c r="F263" s="220" t="s">
        <v>312</v>
      </c>
      <c r="G263" s="221" t="s">
        <v>129</v>
      </c>
      <c r="H263" s="222">
        <v>1.5</v>
      </c>
      <c r="I263" s="223"/>
      <c r="J263" s="222">
        <f>ROUND(I263*H263,2)</f>
        <v>0</v>
      </c>
      <c r="K263" s="220" t="s">
        <v>130</v>
      </c>
      <c r="L263" s="44"/>
      <c r="M263" s="224" t="s">
        <v>1</v>
      </c>
      <c r="N263" s="225" t="s">
        <v>43</v>
      </c>
      <c r="O263" s="91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8" t="s">
        <v>131</v>
      </c>
      <c r="AT263" s="228" t="s">
        <v>126</v>
      </c>
      <c r="AU263" s="228" t="s">
        <v>88</v>
      </c>
      <c r="AY263" s="17" t="s">
        <v>123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7" t="s">
        <v>86</v>
      </c>
      <c r="BK263" s="229">
        <f>ROUND(I263*H263,2)</f>
        <v>0</v>
      </c>
      <c r="BL263" s="17" t="s">
        <v>131</v>
      </c>
      <c r="BM263" s="228" t="s">
        <v>313</v>
      </c>
    </row>
    <row r="264" s="2" customFormat="1">
      <c r="A264" s="38"/>
      <c r="B264" s="39"/>
      <c r="C264" s="40"/>
      <c r="D264" s="230" t="s">
        <v>133</v>
      </c>
      <c r="E264" s="40"/>
      <c r="F264" s="231" t="s">
        <v>312</v>
      </c>
      <c r="G264" s="40"/>
      <c r="H264" s="40"/>
      <c r="I264" s="232"/>
      <c r="J264" s="40"/>
      <c r="K264" s="40"/>
      <c r="L264" s="44"/>
      <c r="M264" s="233"/>
      <c r="N264" s="234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133</v>
      </c>
      <c r="AU264" s="17" t="s">
        <v>88</v>
      </c>
    </row>
    <row r="265" s="2" customFormat="1">
      <c r="A265" s="38"/>
      <c r="B265" s="39"/>
      <c r="C265" s="40"/>
      <c r="D265" s="230" t="s">
        <v>134</v>
      </c>
      <c r="E265" s="40"/>
      <c r="F265" s="235" t="s">
        <v>314</v>
      </c>
      <c r="G265" s="40"/>
      <c r="H265" s="40"/>
      <c r="I265" s="232"/>
      <c r="J265" s="40"/>
      <c r="K265" s="40"/>
      <c r="L265" s="44"/>
      <c r="M265" s="233"/>
      <c r="N265" s="234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134</v>
      </c>
      <c r="AU265" s="17" t="s">
        <v>88</v>
      </c>
    </row>
    <row r="266" s="13" customFormat="1">
      <c r="A266" s="13"/>
      <c r="B266" s="236"/>
      <c r="C266" s="237"/>
      <c r="D266" s="230" t="s">
        <v>136</v>
      </c>
      <c r="E266" s="238" t="s">
        <v>1</v>
      </c>
      <c r="F266" s="239" t="s">
        <v>315</v>
      </c>
      <c r="G266" s="237"/>
      <c r="H266" s="238" t="s">
        <v>1</v>
      </c>
      <c r="I266" s="240"/>
      <c r="J266" s="237"/>
      <c r="K266" s="237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136</v>
      </c>
      <c r="AU266" s="245" t="s">
        <v>88</v>
      </c>
      <c r="AV266" s="13" t="s">
        <v>86</v>
      </c>
      <c r="AW266" s="13" t="s">
        <v>33</v>
      </c>
      <c r="AX266" s="13" t="s">
        <v>78</v>
      </c>
      <c r="AY266" s="245" t="s">
        <v>123</v>
      </c>
    </row>
    <row r="267" s="14" customFormat="1">
      <c r="A267" s="14"/>
      <c r="B267" s="246"/>
      <c r="C267" s="247"/>
      <c r="D267" s="230" t="s">
        <v>136</v>
      </c>
      <c r="E267" s="248" t="s">
        <v>1</v>
      </c>
      <c r="F267" s="249" t="s">
        <v>316</v>
      </c>
      <c r="G267" s="247"/>
      <c r="H267" s="250">
        <v>1.5</v>
      </c>
      <c r="I267" s="251"/>
      <c r="J267" s="247"/>
      <c r="K267" s="247"/>
      <c r="L267" s="252"/>
      <c r="M267" s="253"/>
      <c r="N267" s="254"/>
      <c r="O267" s="254"/>
      <c r="P267" s="254"/>
      <c r="Q267" s="254"/>
      <c r="R267" s="254"/>
      <c r="S267" s="254"/>
      <c r="T267" s="25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6" t="s">
        <v>136</v>
      </c>
      <c r="AU267" s="256" t="s">
        <v>88</v>
      </c>
      <c r="AV267" s="14" t="s">
        <v>88</v>
      </c>
      <c r="AW267" s="14" t="s">
        <v>33</v>
      </c>
      <c r="AX267" s="14" t="s">
        <v>78</v>
      </c>
      <c r="AY267" s="256" t="s">
        <v>123</v>
      </c>
    </row>
    <row r="268" s="15" customFormat="1">
      <c r="A268" s="15"/>
      <c r="B268" s="257"/>
      <c r="C268" s="258"/>
      <c r="D268" s="230" t="s">
        <v>136</v>
      </c>
      <c r="E268" s="259" t="s">
        <v>1</v>
      </c>
      <c r="F268" s="260" t="s">
        <v>142</v>
      </c>
      <c r="G268" s="258"/>
      <c r="H268" s="261">
        <v>1.5</v>
      </c>
      <c r="I268" s="262"/>
      <c r="J268" s="258"/>
      <c r="K268" s="258"/>
      <c r="L268" s="263"/>
      <c r="M268" s="264"/>
      <c r="N268" s="265"/>
      <c r="O268" s="265"/>
      <c r="P268" s="265"/>
      <c r="Q268" s="265"/>
      <c r="R268" s="265"/>
      <c r="S268" s="265"/>
      <c r="T268" s="26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7" t="s">
        <v>136</v>
      </c>
      <c r="AU268" s="267" t="s">
        <v>88</v>
      </c>
      <c r="AV268" s="15" t="s">
        <v>131</v>
      </c>
      <c r="AW268" s="15" t="s">
        <v>33</v>
      </c>
      <c r="AX268" s="15" t="s">
        <v>86</v>
      </c>
      <c r="AY268" s="267" t="s">
        <v>123</v>
      </c>
    </row>
    <row r="269" s="2" customFormat="1" ht="24.15" customHeight="1">
      <c r="A269" s="38"/>
      <c r="B269" s="39"/>
      <c r="C269" s="218" t="s">
        <v>209</v>
      </c>
      <c r="D269" s="218" t="s">
        <v>126</v>
      </c>
      <c r="E269" s="219" t="s">
        <v>317</v>
      </c>
      <c r="F269" s="220" t="s">
        <v>318</v>
      </c>
      <c r="G269" s="221" t="s">
        <v>262</v>
      </c>
      <c r="H269" s="222">
        <v>7</v>
      </c>
      <c r="I269" s="223"/>
      <c r="J269" s="222">
        <f>ROUND(I269*H269,2)</f>
        <v>0</v>
      </c>
      <c r="K269" s="220" t="s">
        <v>130</v>
      </c>
      <c r="L269" s="44"/>
      <c r="M269" s="224" t="s">
        <v>1</v>
      </c>
      <c r="N269" s="225" t="s">
        <v>43</v>
      </c>
      <c r="O269" s="91"/>
      <c r="P269" s="226">
        <f>O269*H269</f>
        <v>0</v>
      </c>
      <c r="Q269" s="226">
        <v>0</v>
      </c>
      <c r="R269" s="226">
        <f>Q269*H269</f>
        <v>0</v>
      </c>
      <c r="S269" s="226">
        <v>0</v>
      </c>
      <c r="T269" s="227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8" t="s">
        <v>131</v>
      </c>
      <c r="AT269" s="228" t="s">
        <v>126</v>
      </c>
      <c r="AU269" s="228" t="s">
        <v>88</v>
      </c>
      <c r="AY269" s="17" t="s">
        <v>123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7" t="s">
        <v>86</v>
      </c>
      <c r="BK269" s="229">
        <f>ROUND(I269*H269,2)</f>
        <v>0</v>
      </c>
      <c r="BL269" s="17" t="s">
        <v>131</v>
      </c>
      <c r="BM269" s="228" t="s">
        <v>319</v>
      </c>
    </row>
    <row r="270" s="2" customFormat="1">
      <c r="A270" s="38"/>
      <c r="B270" s="39"/>
      <c r="C270" s="40"/>
      <c r="D270" s="230" t="s">
        <v>133</v>
      </c>
      <c r="E270" s="40"/>
      <c r="F270" s="231" t="s">
        <v>318</v>
      </c>
      <c r="G270" s="40"/>
      <c r="H270" s="40"/>
      <c r="I270" s="232"/>
      <c r="J270" s="40"/>
      <c r="K270" s="40"/>
      <c r="L270" s="44"/>
      <c r="M270" s="233"/>
      <c r="N270" s="234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133</v>
      </c>
      <c r="AU270" s="17" t="s">
        <v>88</v>
      </c>
    </row>
    <row r="271" s="2" customFormat="1">
      <c r="A271" s="38"/>
      <c r="B271" s="39"/>
      <c r="C271" s="40"/>
      <c r="D271" s="230" t="s">
        <v>134</v>
      </c>
      <c r="E271" s="40"/>
      <c r="F271" s="235" t="s">
        <v>320</v>
      </c>
      <c r="G271" s="40"/>
      <c r="H271" s="40"/>
      <c r="I271" s="232"/>
      <c r="J271" s="40"/>
      <c r="K271" s="40"/>
      <c r="L271" s="44"/>
      <c r="M271" s="233"/>
      <c r="N271" s="234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134</v>
      </c>
      <c r="AU271" s="17" t="s">
        <v>88</v>
      </c>
    </row>
    <row r="272" s="13" customFormat="1">
      <c r="A272" s="13"/>
      <c r="B272" s="236"/>
      <c r="C272" s="237"/>
      <c r="D272" s="230" t="s">
        <v>136</v>
      </c>
      <c r="E272" s="238" t="s">
        <v>1</v>
      </c>
      <c r="F272" s="239" t="s">
        <v>321</v>
      </c>
      <c r="G272" s="237"/>
      <c r="H272" s="238" t="s">
        <v>1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136</v>
      </c>
      <c r="AU272" s="245" t="s">
        <v>88</v>
      </c>
      <c r="AV272" s="13" t="s">
        <v>86</v>
      </c>
      <c r="AW272" s="13" t="s">
        <v>33</v>
      </c>
      <c r="AX272" s="13" t="s">
        <v>78</v>
      </c>
      <c r="AY272" s="245" t="s">
        <v>123</v>
      </c>
    </row>
    <row r="273" s="13" customFormat="1">
      <c r="A273" s="13"/>
      <c r="B273" s="236"/>
      <c r="C273" s="237"/>
      <c r="D273" s="230" t="s">
        <v>136</v>
      </c>
      <c r="E273" s="238" t="s">
        <v>1</v>
      </c>
      <c r="F273" s="239" t="s">
        <v>322</v>
      </c>
      <c r="G273" s="237"/>
      <c r="H273" s="238" t="s">
        <v>1</v>
      </c>
      <c r="I273" s="240"/>
      <c r="J273" s="237"/>
      <c r="K273" s="237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136</v>
      </c>
      <c r="AU273" s="245" t="s">
        <v>88</v>
      </c>
      <c r="AV273" s="13" t="s">
        <v>86</v>
      </c>
      <c r="AW273" s="13" t="s">
        <v>33</v>
      </c>
      <c r="AX273" s="13" t="s">
        <v>78</v>
      </c>
      <c r="AY273" s="245" t="s">
        <v>123</v>
      </c>
    </row>
    <row r="274" s="13" customFormat="1">
      <c r="A274" s="13"/>
      <c r="B274" s="236"/>
      <c r="C274" s="237"/>
      <c r="D274" s="230" t="s">
        <v>136</v>
      </c>
      <c r="E274" s="238" t="s">
        <v>1</v>
      </c>
      <c r="F274" s="239" t="s">
        <v>323</v>
      </c>
      <c r="G274" s="237"/>
      <c r="H274" s="238" t="s">
        <v>1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136</v>
      </c>
      <c r="AU274" s="245" t="s">
        <v>88</v>
      </c>
      <c r="AV274" s="13" t="s">
        <v>86</v>
      </c>
      <c r="AW274" s="13" t="s">
        <v>33</v>
      </c>
      <c r="AX274" s="13" t="s">
        <v>78</v>
      </c>
      <c r="AY274" s="245" t="s">
        <v>123</v>
      </c>
    </row>
    <row r="275" s="14" customFormat="1">
      <c r="A275" s="14"/>
      <c r="B275" s="246"/>
      <c r="C275" s="247"/>
      <c r="D275" s="230" t="s">
        <v>136</v>
      </c>
      <c r="E275" s="248" t="s">
        <v>1</v>
      </c>
      <c r="F275" s="249" t="s">
        <v>259</v>
      </c>
      <c r="G275" s="247"/>
      <c r="H275" s="250">
        <v>7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136</v>
      </c>
      <c r="AU275" s="256" t="s">
        <v>88</v>
      </c>
      <c r="AV275" s="14" t="s">
        <v>88</v>
      </c>
      <c r="AW275" s="14" t="s">
        <v>33</v>
      </c>
      <c r="AX275" s="14" t="s">
        <v>78</v>
      </c>
      <c r="AY275" s="256" t="s">
        <v>123</v>
      </c>
    </row>
    <row r="276" s="15" customFormat="1">
      <c r="A276" s="15"/>
      <c r="B276" s="257"/>
      <c r="C276" s="258"/>
      <c r="D276" s="230" t="s">
        <v>136</v>
      </c>
      <c r="E276" s="259" t="s">
        <v>1</v>
      </c>
      <c r="F276" s="260" t="s">
        <v>142</v>
      </c>
      <c r="G276" s="258"/>
      <c r="H276" s="261">
        <v>7</v>
      </c>
      <c r="I276" s="262"/>
      <c r="J276" s="258"/>
      <c r="K276" s="258"/>
      <c r="L276" s="263"/>
      <c r="M276" s="264"/>
      <c r="N276" s="265"/>
      <c r="O276" s="265"/>
      <c r="P276" s="265"/>
      <c r="Q276" s="265"/>
      <c r="R276" s="265"/>
      <c r="S276" s="265"/>
      <c r="T276" s="26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7" t="s">
        <v>136</v>
      </c>
      <c r="AU276" s="267" t="s">
        <v>88</v>
      </c>
      <c r="AV276" s="15" t="s">
        <v>131</v>
      </c>
      <c r="AW276" s="15" t="s">
        <v>33</v>
      </c>
      <c r="AX276" s="15" t="s">
        <v>86</v>
      </c>
      <c r="AY276" s="267" t="s">
        <v>123</v>
      </c>
    </row>
    <row r="277" s="2" customFormat="1" ht="24.15" customHeight="1">
      <c r="A277" s="38"/>
      <c r="B277" s="39"/>
      <c r="C277" s="218" t="s">
        <v>324</v>
      </c>
      <c r="D277" s="218" t="s">
        <v>126</v>
      </c>
      <c r="E277" s="219" t="s">
        <v>325</v>
      </c>
      <c r="F277" s="220" t="s">
        <v>326</v>
      </c>
      <c r="G277" s="221" t="s">
        <v>262</v>
      </c>
      <c r="H277" s="222">
        <v>8</v>
      </c>
      <c r="I277" s="223"/>
      <c r="J277" s="222">
        <f>ROUND(I277*H277,2)</f>
        <v>0</v>
      </c>
      <c r="K277" s="220" t="s">
        <v>130</v>
      </c>
      <c r="L277" s="44"/>
      <c r="M277" s="224" t="s">
        <v>1</v>
      </c>
      <c r="N277" s="225" t="s">
        <v>43</v>
      </c>
      <c r="O277" s="91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8" t="s">
        <v>131</v>
      </c>
      <c r="AT277" s="228" t="s">
        <v>126</v>
      </c>
      <c r="AU277" s="228" t="s">
        <v>88</v>
      </c>
      <c r="AY277" s="17" t="s">
        <v>123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7" t="s">
        <v>86</v>
      </c>
      <c r="BK277" s="229">
        <f>ROUND(I277*H277,2)</f>
        <v>0</v>
      </c>
      <c r="BL277" s="17" t="s">
        <v>131</v>
      </c>
      <c r="BM277" s="228" t="s">
        <v>327</v>
      </c>
    </row>
    <row r="278" s="2" customFormat="1">
      <c r="A278" s="38"/>
      <c r="B278" s="39"/>
      <c r="C278" s="40"/>
      <c r="D278" s="230" t="s">
        <v>133</v>
      </c>
      <c r="E278" s="40"/>
      <c r="F278" s="231" t="s">
        <v>326</v>
      </c>
      <c r="G278" s="40"/>
      <c r="H278" s="40"/>
      <c r="I278" s="232"/>
      <c r="J278" s="40"/>
      <c r="K278" s="40"/>
      <c r="L278" s="44"/>
      <c r="M278" s="233"/>
      <c r="N278" s="234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133</v>
      </c>
      <c r="AU278" s="17" t="s">
        <v>88</v>
      </c>
    </row>
    <row r="279" s="2" customFormat="1">
      <c r="A279" s="38"/>
      <c r="B279" s="39"/>
      <c r="C279" s="40"/>
      <c r="D279" s="230" t="s">
        <v>134</v>
      </c>
      <c r="E279" s="40"/>
      <c r="F279" s="235" t="s">
        <v>328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134</v>
      </c>
      <c r="AU279" s="17" t="s">
        <v>88</v>
      </c>
    </row>
    <row r="280" s="13" customFormat="1">
      <c r="A280" s="13"/>
      <c r="B280" s="236"/>
      <c r="C280" s="237"/>
      <c r="D280" s="230" t="s">
        <v>136</v>
      </c>
      <c r="E280" s="238" t="s">
        <v>1</v>
      </c>
      <c r="F280" s="239" t="s">
        <v>329</v>
      </c>
      <c r="G280" s="237"/>
      <c r="H280" s="238" t="s">
        <v>1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136</v>
      </c>
      <c r="AU280" s="245" t="s">
        <v>88</v>
      </c>
      <c r="AV280" s="13" t="s">
        <v>86</v>
      </c>
      <c r="AW280" s="13" t="s">
        <v>33</v>
      </c>
      <c r="AX280" s="13" t="s">
        <v>78</v>
      </c>
      <c r="AY280" s="245" t="s">
        <v>123</v>
      </c>
    </row>
    <row r="281" s="13" customFormat="1">
      <c r="A281" s="13"/>
      <c r="B281" s="236"/>
      <c r="C281" s="237"/>
      <c r="D281" s="230" t="s">
        <v>136</v>
      </c>
      <c r="E281" s="238" t="s">
        <v>1</v>
      </c>
      <c r="F281" s="239" t="s">
        <v>330</v>
      </c>
      <c r="G281" s="237"/>
      <c r="H281" s="238" t="s">
        <v>1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136</v>
      </c>
      <c r="AU281" s="245" t="s">
        <v>88</v>
      </c>
      <c r="AV281" s="13" t="s">
        <v>86</v>
      </c>
      <c r="AW281" s="13" t="s">
        <v>33</v>
      </c>
      <c r="AX281" s="13" t="s">
        <v>78</v>
      </c>
      <c r="AY281" s="245" t="s">
        <v>123</v>
      </c>
    </row>
    <row r="282" s="14" customFormat="1">
      <c r="A282" s="14"/>
      <c r="B282" s="246"/>
      <c r="C282" s="247"/>
      <c r="D282" s="230" t="s">
        <v>136</v>
      </c>
      <c r="E282" s="248" t="s">
        <v>1</v>
      </c>
      <c r="F282" s="249" t="s">
        <v>274</v>
      </c>
      <c r="G282" s="247"/>
      <c r="H282" s="250">
        <v>8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136</v>
      </c>
      <c r="AU282" s="256" t="s">
        <v>88</v>
      </c>
      <c r="AV282" s="14" t="s">
        <v>88</v>
      </c>
      <c r="AW282" s="14" t="s">
        <v>33</v>
      </c>
      <c r="AX282" s="14" t="s">
        <v>78</v>
      </c>
      <c r="AY282" s="256" t="s">
        <v>123</v>
      </c>
    </row>
    <row r="283" s="15" customFormat="1">
      <c r="A283" s="15"/>
      <c r="B283" s="257"/>
      <c r="C283" s="258"/>
      <c r="D283" s="230" t="s">
        <v>136</v>
      </c>
      <c r="E283" s="259" t="s">
        <v>1</v>
      </c>
      <c r="F283" s="260" t="s">
        <v>142</v>
      </c>
      <c r="G283" s="258"/>
      <c r="H283" s="261">
        <v>8</v>
      </c>
      <c r="I283" s="262"/>
      <c r="J283" s="258"/>
      <c r="K283" s="258"/>
      <c r="L283" s="263"/>
      <c r="M283" s="264"/>
      <c r="N283" s="265"/>
      <c r="O283" s="265"/>
      <c r="P283" s="265"/>
      <c r="Q283" s="265"/>
      <c r="R283" s="265"/>
      <c r="S283" s="265"/>
      <c r="T283" s="26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7" t="s">
        <v>136</v>
      </c>
      <c r="AU283" s="267" t="s">
        <v>88</v>
      </c>
      <c r="AV283" s="15" t="s">
        <v>131</v>
      </c>
      <c r="AW283" s="15" t="s">
        <v>33</v>
      </c>
      <c r="AX283" s="15" t="s">
        <v>86</v>
      </c>
      <c r="AY283" s="267" t="s">
        <v>123</v>
      </c>
    </row>
    <row r="284" s="12" customFormat="1" ht="22.8" customHeight="1">
      <c r="A284" s="12"/>
      <c r="B284" s="202"/>
      <c r="C284" s="203"/>
      <c r="D284" s="204" t="s">
        <v>77</v>
      </c>
      <c r="E284" s="216" t="s">
        <v>174</v>
      </c>
      <c r="F284" s="216" t="s">
        <v>217</v>
      </c>
      <c r="G284" s="203"/>
      <c r="H284" s="203"/>
      <c r="I284" s="206"/>
      <c r="J284" s="217">
        <f>BK284</f>
        <v>0</v>
      </c>
      <c r="K284" s="203"/>
      <c r="L284" s="208"/>
      <c r="M284" s="209"/>
      <c r="N284" s="210"/>
      <c r="O284" s="210"/>
      <c r="P284" s="211">
        <f>SUM(P285:P295)</f>
        <v>0</v>
      </c>
      <c r="Q284" s="210"/>
      <c r="R284" s="211">
        <f>SUM(R285:R295)</f>
        <v>0</v>
      </c>
      <c r="S284" s="210"/>
      <c r="T284" s="212">
        <f>SUM(T285:T295)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3" t="s">
        <v>86</v>
      </c>
      <c r="AT284" s="214" t="s">
        <v>77</v>
      </c>
      <c r="AU284" s="214" t="s">
        <v>86</v>
      </c>
      <c r="AY284" s="213" t="s">
        <v>123</v>
      </c>
      <c r="BK284" s="215">
        <f>SUM(BK285:BK295)</f>
        <v>0</v>
      </c>
    </row>
    <row r="285" s="2" customFormat="1" ht="21.75" customHeight="1">
      <c r="A285" s="38"/>
      <c r="B285" s="39"/>
      <c r="C285" s="218" t="s">
        <v>180</v>
      </c>
      <c r="D285" s="218" t="s">
        <v>126</v>
      </c>
      <c r="E285" s="219" t="s">
        <v>331</v>
      </c>
      <c r="F285" s="220" t="s">
        <v>332</v>
      </c>
      <c r="G285" s="221" t="s">
        <v>145</v>
      </c>
      <c r="H285" s="222">
        <v>700</v>
      </c>
      <c r="I285" s="223"/>
      <c r="J285" s="222">
        <f>ROUND(I285*H285,2)</f>
        <v>0</v>
      </c>
      <c r="K285" s="220" t="s">
        <v>130</v>
      </c>
      <c r="L285" s="44"/>
      <c r="M285" s="224" t="s">
        <v>1</v>
      </c>
      <c r="N285" s="225" t="s">
        <v>43</v>
      </c>
      <c r="O285" s="91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8" t="s">
        <v>131</v>
      </c>
      <c r="AT285" s="228" t="s">
        <v>126</v>
      </c>
      <c r="AU285" s="228" t="s">
        <v>88</v>
      </c>
      <c r="AY285" s="17" t="s">
        <v>123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7" t="s">
        <v>86</v>
      </c>
      <c r="BK285" s="229">
        <f>ROUND(I285*H285,2)</f>
        <v>0</v>
      </c>
      <c r="BL285" s="17" t="s">
        <v>131</v>
      </c>
      <c r="BM285" s="228" t="s">
        <v>333</v>
      </c>
    </row>
    <row r="286" s="2" customFormat="1">
      <c r="A286" s="38"/>
      <c r="B286" s="39"/>
      <c r="C286" s="40"/>
      <c r="D286" s="230" t="s">
        <v>133</v>
      </c>
      <c r="E286" s="40"/>
      <c r="F286" s="231" t="s">
        <v>332</v>
      </c>
      <c r="G286" s="40"/>
      <c r="H286" s="40"/>
      <c r="I286" s="232"/>
      <c r="J286" s="40"/>
      <c r="K286" s="40"/>
      <c r="L286" s="44"/>
      <c r="M286" s="233"/>
      <c r="N286" s="234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133</v>
      </c>
      <c r="AU286" s="17" t="s">
        <v>88</v>
      </c>
    </row>
    <row r="287" s="2" customFormat="1">
      <c r="A287" s="38"/>
      <c r="B287" s="39"/>
      <c r="C287" s="40"/>
      <c r="D287" s="230" t="s">
        <v>134</v>
      </c>
      <c r="E287" s="40"/>
      <c r="F287" s="235" t="s">
        <v>156</v>
      </c>
      <c r="G287" s="40"/>
      <c r="H287" s="40"/>
      <c r="I287" s="232"/>
      <c r="J287" s="40"/>
      <c r="K287" s="40"/>
      <c r="L287" s="44"/>
      <c r="M287" s="233"/>
      <c r="N287" s="234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134</v>
      </c>
      <c r="AU287" s="17" t="s">
        <v>88</v>
      </c>
    </row>
    <row r="288" s="13" customFormat="1">
      <c r="A288" s="13"/>
      <c r="B288" s="236"/>
      <c r="C288" s="237"/>
      <c r="D288" s="230" t="s">
        <v>136</v>
      </c>
      <c r="E288" s="238" t="s">
        <v>1</v>
      </c>
      <c r="F288" s="239" t="s">
        <v>334</v>
      </c>
      <c r="G288" s="237"/>
      <c r="H288" s="238" t="s">
        <v>1</v>
      </c>
      <c r="I288" s="240"/>
      <c r="J288" s="237"/>
      <c r="K288" s="237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136</v>
      </c>
      <c r="AU288" s="245" t="s">
        <v>88</v>
      </c>
      <c r="AV288" s="13" t="s">
        <v>86</v>
      </c>
      <c r="AW288" s="13" t="s">
        <v>33</v>
      </c>
      <c r="AX288" s="13" t="s">
        <v>78</v>
      </c>
      <c r="AY288" s="245" t="s">
        <v>123</v>
      </c>
    </row>
    <row r="289" s="13" customFormat="1">
      <c r="A289" s="13"/>
      <c r="B289" s="236"/>
      <c r="C289" s="237"/>
      <c r="D289" s="230" t="s">
        <v>136</v>
      </c>
      <c r="E289" s="238" t="s">
        <v>1</v>
      </c>
      <c r="F289" s="239" t="s">
        <v>335</v>
      </c>
      <c r="G289" s="237"/>
      <c r="H289" s="238" t="s">
        <v>1</v>
      </c>
      <c r="I289" s="240"/>
      <c r="J289" s="237"/>
      <c r="K289" s="237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136</v>
      </c>
      <c r="AU289" s="245" t="s">
        <v>88</v>
      </c>
      <c r="AV289" s="13" t="s">
        <v>86</v>
      </c>
      <c r="AW289" s="13" t="s">
        <v>33</v>
      </c>
      <c r="AX289" s="13" t="s">
        <v>78</v>
      </c>
      <c r="AY289" s="245" t="s">
        <v>123</v>
      </c>
    </row>
    <row r="290" s="13" customFormat="1">
      <c r="A290" s="13"/>
      <c r="B290" s="236"/>
      <c r="C290" s="237"/>
      <c r="D290" s="230" t="s">
        <v>136</v>
      </c>
      <c r="E290" s="238" t="s">
        <v>1</v>
      </c>
      <c r="F290" s="239" t="s">
        <v>229</v>
      </c>
      <c r="G290" s="237"/>
      <c r="H290" s="238" t="s">
        <v>1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136</v>
      </c>
      <c r="AU290" s="245" t="s">
        <v>88</v>
      </c>
      <c r="AV290" s="13" t="s">
        <v>86</v>
      </c>
      <c r="AW290" s="13" t="s">
        <v>33</v>
      </c>
      <c r="AX290" s="13" t="s">
        <v>78</v>
      </c>
      <c r="AY290" s="245" t="s">
        <v>123</v>
      </c>
    </row>
    <row r="291" s="13" customFormat="1">
      <c r="A291" s="13"/>
      <c r="B291" s="236"/>
      <c r="C291" s="237"/>
      <c r="D291" s="230" t="s">
        <v>136</v>
      </c>
      <c r="E291" s="238" t="s">
        <v>1</v>
      </c>
      <c r="F291" s="239" t="s">
        <v>231</v>
      </c>
      <c r="G291" s="237"/>
      <c r="H291" s="238" t="s">
        <v>1</v>
      </c>
      <c r="I291" s="240"/>
      <c r="J291" s="237"/>
      <c r="K291" s="237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136</v>
      </c>
      <c r="AU291" s="245" t="s">
        <v>88</v>
      </c>
      <c r="AV291" s="13" t="s">
        <v>86</v>
      </c>
      <c r="AW291" s="13" t="s">
        <v>33</v>
      </c>
      <c r="AX291" s="13" t="s">
        <v>78</v>
      </c>
      <c r="AY291" s="245" t="s">
        <v>123</v>
      </c>
    </row>
    <row r="292" s="14" customFormat="1">
      <c r="A292" s="14"/>
      <c r="B292" s="246"/>
      <c r="C292" s="247"/>
      <c r="D292" s="230" t="s">
        <v>136</v>
      </c>
      <c r="E292" s="248" t="s">
        <v>1</v>
      </c>
      <c r="F292" s="249" t="s">
        <v>245</v>
      </c>
      <c r="G292" s="247"/>
      <c r="H292" s="250">
        <v>646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136</v>
      </c>
      <c r="AU292" s="256" t="s">
        <v>88</v>
      </c>
      <c r="AV292" s="14" t="s">
        <v>88</v>
      </c>
      <c r="AW292" s="14" t="s">
        <v>33</v>
      </c>
      <c r="AX292" s="14" t="s">
        <v>78</v>
      </c>
      <c r="AY292" s="256" t="s">
        <v>123</v>
      </c>
    </row>
    <row r="293" s="13" customFormat="1">
      <c r="A293" s="13"/>
      <c r="B293" s="236"/>
      <c r="C293" s="237"/>
      <c r="D293" s="230" t="s">
        <v>136</v>
      </c>
      <c r="E293" s="238" t="s">
        <v>1</v>
      </c>
      <c r="F293" s="239" t="s">
        <v>233</v>
      </c>
      <c r="G293" s="237"/>
      <c r="H293" s="238" t="s">
        <v>1</v>
      </c>
      <c r="I293" s="240"/>
      <c r="J293" s="237"/>
      <c r="K293" s="237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136</v>
      </c>
      <c r="AU293" s="245" t="s">
        <v>88</v>
      </c>
      <c r="AV293" s="13" t="s">
        <v>86</v>
      </c>
      <c r="AW293" s="13" t="s">
        <v>33</v>
      </c>
      <c r="AX293" s="13" t="s">
        <v>78</v>
      </c>
      <c r="AY293" s="245" t="s">
        <v>123</v>
      </c>
    </row>
    <row r="294" s="14" customFormat="1">
      <c r="A294" s="14"/>
      <c r="B294" s="246"/>
      <c r="C294" s="247"/>
      <c r="D294" s="230" t="s">
        <v>136</v>
      </c>
      <c r="E294" s="248" t="s">
        <v>1</v>
      </c>
      <c r="F294" s="249" t="s">
        <v>247</v>
      </c>
      <c r="G294" s="247"/>
      <c r="H294" s="250">
        <v>54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136</v>
      </c>
      <c r="AU294" s="256" t="s">
        <v>88</v>
      </c>
      <c r="AV294" s="14" t="s">
        <v>88</v>
      </c>
      <c r="AW294" s="14" t="s">
        <v>33</v>
      </c>
      <c r="AX294" s="14" t="s">
        <v>78</v>
      </c>
      <c r="AY294" s="256" t="s">
        <v>123</v>
      </c>
    </row>
    <row r="295" s="15" customFormat="1">
      <c r="A295" s="15"/>
      <c r="B295" s="257"/>
      <c r="C295" s="258"/>
      <c r="D295" s="230" t="s">
        <v>136</v>
      </c>
      <c r="E295" s="259" t="s">
        <v>1</v>
      </c>
      <c r="F295" s="260" t="s">
        <v>142</v>
      </c>
      <c r="G295" s="258"/>
      <c r="H295" s="261">
        <v>700</v>
      </c>
      <c r="I295" s="262"/>
      <c r="J295" s="258"/>
      <c r="K295" s="258"/>
      <c r="L295" s="263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7" t="s">
        <v>136</v>
      </c>
      <c r="AU295" s="267" t="s">
        <v>88</v>
      </c>
      <c r="AV295" s="15" t="s">
        <v>131</v>
      </c>
      <c r="AW295" s="15" t="s">
        <v>33</v>
      </c>
      <c r="AX295" s="15" t="s">
        <v>86</v>
      </c>
      <c r="AY295" s="267" t="s">
        <v>123</v>
      </c>
    </row>
    <row r="296" s="2" customFormat="1" ht="6.96" customHeight="1">
      <c r="A296" s="38"/>
      <c r="B296" s="66"/>
      <c r="C296" s="67"/>
      <c r="D296" s="67"/>
      <c r="E296" s="67"/>
      <c r="F296" s="67"/>
      <c r="G296" s="67"/>
      <c r="H296" s="67"/>
      <c r="I296" s="67"/>
      <c r="J296" s="67"/>
      <c r="K296" s="67"/>
      <c r="L296" s="44"/>
      <c r="M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</row>
  </sheetData>
  <sheetProtection sheet="1" autoFilter="0" formatColumns="0" formatRows="0" objects="1" scenarios="1" spinCount="100000" saltValue="PkF1iv23my2XcQYl1C/J7oUF1RdjInCdnDO3ZEO3IBb9CGvwJWNer3IyzDsMoXHra0ktmq1wfTm5bXfTBN42FA==" hashValue="HY1lvNHKBOnQn66mlP4VB36v+nV7T5NCUoqi0y7KLR3caH0wMWTU8LkNEWK2Ls6P05qrjkQraX/b+4aHMblUQw==" algorithmName="SHA-512" password="CC35"/>
  <autoFilter ref="C121:K29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Zalužany - Sázka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336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3. 11. 2021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20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32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37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ROUND((SUM(BE117:BE129)),  2)</f>
        <v>0</v>
      </c>
      <c r="G33" s="38"/>
      <c r="H33" s="38"/>
      <c r="I33" s="155">
        <v>0.20999999999999999</v>
      </c>
      <c r="J33" s="154">
        <f>ROUND(((SUM(BE117:BE129))*I33),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ROUND((SUM(BF117:BF129)),  2)</f>
        <v>0</v>
      </c>
      <c r="G34" s="38"/>
      <c r="H34" s="38"/>
      <c r="I34" s="155">
        <v>0.14999999999999999</v>
      </c>
      <c r="J34" s="154">
        <f>ROUND(((SUM(BF117:BF129))*I34),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ROUND((SUM(BG117:BG129)),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ROUND((SUM(BH117:BH129)),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ROUND((SUM(BI117:BI129)),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Zalužany - Sázka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ZALUŽANY_03 - Oprava MK Zalužany - Sázka doplňující údaje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Zalužany</v>
      </c>
      <c r="G89" s="40"/>
      <c r="H89" s="40"/>
      <c r="I89" s="32" t="s">
        <v>21</v>
      </c>
      <c r="J89" s="79" t="str">
        <f>IF(J12="","",J12)</f>
        <v>3. 11. 2021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Obec Zalužany</v>
      </c>
      <c r="G91" s="40"/>
      <c r="H91" s="40"/>
      <c r="I91" s="32" t="s">
        <v>29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337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108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Oprava MK Zalužany - Sázka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96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30" customHeight="1">
      <c r="A109" s="38"/>
      <c r="B109" s="39"/>
      <c r="C109" s="40"/>
      <c r="D109" s="40"/>
      <c r="E109" s="76" t="str">
        <f>E9</f>
        <v>ZALUŽANY_03 - Oprava MK Zalužany - Sázka doplňující údaje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19</v>
      </c>
      <c r="D111" s="40"/>
      <c r="E111" s="40"/>
      <c r="F111" s="27" t="str">
        <f>F12</f>
        <v>Obec Zalužany</v>
      </c>
      <c r="G111" s="40"/>
      <c r="H111" s="40"/>
      <c r="I111" s="32" t="s">
        <v>21</v>
      </c>
      <c r="J111" s="79" t="str">
        <f>IF(J12="","",J12)</f>
        <v>3. 11. 2021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23</v>
      </c>
      <c r="D113" s="40"/>
      <c r="E113" s="40"/>
      <c r="F113" s="27" t="str">
        <f>E15</f>
        <v>Obec Zalužany</v>
      </c>
      <c r="G113" s="40"/>
      <c r="H113" s="40"/>
      <c r="I113" s="32" t="s">
        <v>29</v>
      </c>
      <c r="J113" s="36" t="str">
        <f>E21</f>
        <v>Ing. Rudolf Pešta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27</v>
      </c>
      <c r="D114" s="40"/>
      <c r="E114" s="40"/>
      <c r="F114" s="27" t="str">
        <f>IF(E18="","",E18)</f>
        <v>Vyplň údaj</v>
      </c>
      <c r="G114" s="40"/>
      <c r="H114" s="40"/>
      <c r="I114" s="32" t="s">
        <v>34</v>
      </c>
      <c r="J114" s="36" t="str">
        <f>E24</f>
        <v>Ing. Rudolf Pešta, tel.: 721 968 873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109</v>
      </c>
      <c r="D116" s="194" t="s">
        <v>63</v>
      </c>
      <c r="E116" s="194" t="s">
        <v>59</v>
      </c>
      <c r="F116" s="194" t="s">
        <v>60</v>
      </c>
      <c r="G116" s="194" t="s">
        <v>110</v>
      </c>
      <c r="H116" s="194" t="s">
        <v>111</v>
      </c>
      <c r="I116" s="194" t="s">
        <v>112</v>
      </c>
      <c r="J116" s="194" t="s">
        <v>100</v>
      </c>
      <c r="K116" s="195" t="s">
        <v>113</v>
      </c>
      <c r="L116" s="196"/>
      <c r="M116" s="100" t="s">
        <v>1</v>
      </c>
      <c r="N116" s="101" t="s">
        <v>42</v>
      </c>
      <c r="O116" s="101" t="s">
        <v>114</v>
      </c>
      <c r="P116" s="101" t="s">
        <v>115</v>
      </c>
      <c r="Q116" s="101" t="s">
        <v>116</v>
      </c>
      <c r="R116" s="101" t="s">
        <v>117</v>
      </c>
      <c r="S116" s="101" t="s">
        <v>118</v>
      </c>
      <c r="T116" s="102" t="s">
        <v>119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120</v>
      </c>
      <c r="D117" s="40"/>
      <c r="E117" s="40"/>
      <c r="F117" s="40"/>
      <c r="G117" s="40"/>
      <c r="H117" s="40"/>
      <c r="I117" s="40"/>
      <c r="J117" s="197">
        <f>BK117</f>
        <v>0</v>
      </c>
      <c r="K117" s="40"/>
      <c r="L117" s="44"/>
      <c r="M117" s="103"/>
      <c r="N117" s="198"/>
      <c r="O117" s="104"/>
      <c r="P117" s="199">
        <f>P118+SUM(P119:P123)</f>
        <v>0</v>
      </c>
      <c r="Q117" s="104"/>
      <c r="R117" s="199">
        <f>R118+SUM(R119:R123)</f>
        <v>0</v>
      </c>
      <c r="S117" s="104"/>
      <c r="T117" s="200">
        <f>T118+SUM(T119:T123)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77</v>
      </c>
      <c r="AU117" s="17" t="s">
        <v>102</v>
      </c>
      <c r="BK117" s="201">
        <f>BK118+SUM(BK119:BK123)</f>
        <v>0</v>
      </c>
    </row>
    <row r="118" s="2" customFormat="1" ht="24.15" customHeight="1">
      <c r="A118" s="38"/>
      <c r="B118" s="39"/>
      <c r="C118" s="218" t="s">
        <v>86</v>
      </c>
      <c r="D118" s="218" t="s">
        <v>126</v>
      </c>
      <c r="E118" s="219" t="s">
        <v>338</v>
      </c>
      <c r="F118" s="220" t="s">
        <v>339</v>
      </c>
      <c r="G118" s="221" t="s">
        <v>340</v>
      </c>
      <c r="H118" s="222">
        <v>1</v>
      </c>
      <c r="I118" s="223"/>
      <c r="J118" s="222">
        <f>ROUND(I118*H118,2)</f>
        <v>0</v>
      </c>
      <c r="K118" s="220" t="s">
        <v>130</v>
      </c>
      <c r="L118" s="44"/>
      <c r="M118" s="224" t="s">
        <v>1</v>
      </c>
      <c r="N118" s="225" t="s">
        <v>43</v>
      </c>
      <c r="O118" s="91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8" t="s">
        <v>341</v>
      </c>
      <c r="AT118" s="228" t="s">
        <v>126</v>
      </c>
      <c r="AU118" s="228" t="s">
        <v>78</v>
      </c>
      <c r="AY118" s="17" t="s">
        <v>123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7" t="s">
        <v>86</v>
      </c>
      <c r="BK118" s="229">
        <f>ROUND(I118*H118,2)</f>
        <v>0</v>
      </c>
      <c r="BL118" s="17" t="s">
        <v>341</v>
      </c>
      <c r="BM118" s="228" t="s">
        <v>342</v>
      </c>
    </row>
    <row r="119" s="2" customFormat="1">
      <c r="A119" s="38"/>
      <c r="B119" s="39"/>
      <c r="C119" s="40"/>
      <c r="D119" s="230" t="s">
        <v>133</v>
      </c>
      <c r="E119" s="40"/>
      <c r="F119" s="231" t="s">
        <v>339</v>
      </c>
      <c r="G119" s="40"/>
      <c r="H119" s="40"/>
      <c r="I119" s="232"/>
      <c r="J119" s="40"/>
      <c r="K119" s="40"/>
      <c r="L119" s="44"/>
      <c r="M119" s="233"/>
      <c r="N119" s="234"/>
      <c r="O119" s="91"/>
      <c r="P119" s="91"/>
      <c r="Q119" s="91"/>
      <c r="R119" s="91"/>
      <c r="S119" s="91"/>
      <c r="T119" s="92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133</v>
      </c>
      <c r="AU119" s="17" t="s">
        <v>78</v>
      </c>
    </row>
    <row r="120" s="2" customFormat="1">
      <c r="A120" s="38"/>
      <c r="B120" s="39"/>
      <c r="C120" s="40"/>
      <c r="D120" s="230" t="s">
        <v>134</v>
      </c>
      <c r="E120" s="40"/>
      <c r="F120" s="235" t="s">
        <v>343</v>
      </c>
      <c r="G120" s="40"/>
      <c r="H120" s="40"/>
      <c r="I120" s="232"/>
      <c r="J120" s="40"/>
      <c r="K120" s="40"/>
      <c r="L120" s="44"/>
      <c r="M120" s="233"/>
      <c r="N120" s="234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134</v>
      </c>
      <c r="AU120" s="17" t="s">
        <v>78</v>
      </c>
    </row>
    <row r="121" s="13" customFormat="1">
      <c r="A121" s="13"/>
      <c r="B121" s="236"/>
      <c r="C121" s="237"/>
      <c r="D121" s="230" t="s">
        <v>136</v>
      </c>
      <c r="E121" s="238" t="s">
        <v>1</v>
      </c>
      <c r="F121" s="239" t="s">
        <v>344</v>
      </c>
      <c r="G121" s="237"/>
      <c r="H121" s="238" t="s">
        <v>1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136</v>
      </c>
      <c r="AU121" s="245" t="s">
        <v>78</v>
      </c>
      <c r="AV121" s="13" t="s">
        <v>86</v>
      </c>
      <c r="AW121" s="13" t="s">
        <v>33</v>
      </c>
      <c r="AX121" s="13" t="s">
        <v>78</v>
      </c>
      <c r="AY121" s="245" t="s">
        <v>123</v>
      </c>
    </row>
    <row r="122" s="14" customFormat="1">
      <c r="A122" s="14"/>
      <c r="B122" s="246"/>
      <c r="C122" s="247"/>
      <c r="D122" s="230" t="s">
        <v>136</v>
      </c>
      <c r="E122" s="248" t="s">
        <v>1</v>
      </c>
      <c r="F122" s="249" t="s">
        <v>86</v>
      </c>
      <c r="G122" s="247"/>
      <c r="H122" s="250">
        <v>1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136</v>
      </c>
      <c r="AU122" s="256" t="s">
        <v>78</v>
      </c>
      <c r="AV122" s="14" t="s">
        <v>88</v>
      </c>
      <c r="AW122" s="14" t="s">
        <v>33</v>
      </c>
      <c r="AX122" s="14" t="s">
        <v>86</v>
      </c>
      <c r="AY122" s="256" t="s">
        <v>123</v>
      </c>
    </row>
    <row r="123" s="12" customFormat="1" ht="25.92" customHeight="1">
      <c r="A123" s="12"/>
      <c r="B123" s="202"/>
      <c r="C123" s="203"/>
      <c r="D123" s="204" t="s">
        <v>77</v>
      </c>
      <c r="E123" s="205" t="s">
        <v>345</v>
      </c>
      <c r="F123" s="205" t="s">
        <v>346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SUM(P124:P129)</f>
        <v>0</v>
      </c>
      <c r="Q123" s="210"/>
      <c r="R123" s="211">
        <f>SUM(R124:R129)</f>
        <v>0</v>
      </c>
      <c r="S123" s="210"/>
      <c r="T123" s="212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131</v>
      </c>
      <c r="AT123" s="214" t="s">
        <v>77</v>
      </c>
      <c r="AU123" s="214" t="s">
        <v>78</v>
      </c>
      <c r="AY123" s="213" t="s">
        <v>123</v>
      </c>
      <c r="BK123" s="215">
        <f>SUM(BK124:BK129)</f>
        <v>0</v>
      </c>
    </row>
    <row r="124" s="2" customFormat="1" ht="24.15" customHeight="1">
      <c r="A124" s="38"/>
      <c r="B124" s="39"/>
      <c r="C124" s="218" t="s">
        <v>88</v>
      </c>
      <c r="D124" s="218" t="s">
        <v>126</v>
      </c>
      <c r="E124" s="219" t="s">
        <v>347</v>
      </c>
      <c r="F124" s="220" t="s">
        <v>348</v>
      </c>
      <c r="G124" s="221" t="s">
        <v>340</v>
      </c>
      <c r="H124" s="222">
        <v>1</v>
      </c>
      <c r="I124" s="223"/>
      <c r="J124" s="222">
        <f>ROUND(I124*H124,2)</f>
        <v>0</v>
      </c>
      <c r="K124" s="220" t="s">
        <v>130</v>
      </c>
      <c r="L124" s="44"/>
      <c r="M124" s="224" t="s">
        <v>1</v>
      </c>
      <c r="N124" s="225" t="s">
        <v>43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341</v>
      </c>
      <c r="AT124" s="228" t="s">
        <v>126</v>
      </c>
      <c r="AU124" s="228" t="s">
        <v>86</v>
      </c>
      <c r="AY124" s="17" t="s">
        <v>123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86</v>
      </c>
      <c r="BK124" s="229">
        <f>ROUND(I124*H124,2)</f>
        <v>0</v>
      </c>
      <c r="BL124" s="17" t="s">
        <v>341</v>
      </c>
      <c r="BM124" s="228" t="s">
        <v>349</v>
      </c>
    </row>
    <row r="125" s="2" customFormat="1">
      <c r="A125" s="38"/>
      <c r="B125" s="39"/>
      <c r="C125" s="40"/>
      <c r="D125" s="230" t="s">
        <v>133</v>
      </c>
      <c r="E125" s="40"/>
      <c r="F125" s="231" t="s">
        <v>348</v>
      </c>
      <c r="G125" s="40"/>
      <c r="H125" s="40"/>
      <c r="I125" s="232"/>
      <c r="J125" s="40"/>
      <c r="K125" s="40"/>
      <c r="L125" s="44"/>
      <c r="M125" s="233"/>
      <c r="N125" s="23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86</v>
      </c>
    </row>
    <row r="126" s="2" customFormat="1">
      <c r="A126" s="38"/>
      <c r="B126" s="39"/>
      <c r="C126" s="40"/>
      <c r="D126" s="230" t="s">
        <v>134</v>
      </c>
      <c r="E126" s="40"/>
      <c r="F126" s="235" t="s">
        <v>343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134</v>
      </c>
      <c r="AU126" s="17" t="s">
        <v>86</v>
      </c>
    </row>
    <row r="127" s="13" customFormat="1">
      <c r="A127" s="13"/>
      <c r="B127" s="236"/>
      <c r="C127" s="237"/>
      <c r="D127" s="230" t="s">
        <v>136</v>
      </c>
      <c r="E127" s="238" t="s">
        <v>1</v>
      </c>
      <c r="F127" s="239" t="s">
        <v>350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136</v>
      </c>
      <c r="AU127" s="245" t="s">
        <v>86</v>
      </c>
      <c r="AV127" s="13" t="s">
        <v>86</v>
      </c>
      <c r="AW127" s="13" t="s">
        <v>33</v>
      </c>
      <c r="AX127" s="13" t="s">
        <v>78</v>
      </c>
      <c r="AY127" s="245" t="s">
        <v>123</v>
      </c>
    </row>
    <row r="128" s="14" customFormat="1">
      <c r="A128" s="14"/>
      <c r="B128" s="246"/>
      <c r="C128" s="247"/>
      <c r="D128" s="230" t="s">
        <v>136</v>
      </c>
      <c r="E128" s="248" t="s">
        <v>1</v>
      </c>
      <c r="F128" s="249" t="s">
        <v>86</v>
      </c>
      <c r="G128" s="247"/>
      <c r="H128" s="250">
        <v>1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136</v>
      </c>
      <c r="AU128" s="256" t="s">
        <v>86</v>
      </c>
      <c r="AV128" s="14" t="s">
        <v>88</v>
      </c>
      <c r="AW128" s="14" t="s">
        <v>33</v>
      </c>
      <c r="AX128" s="14" t="s">
        <v>78</v>
      </c>
      <c r="AY128" s="256" t="s">
        <v>123</v>
      </c>
    </row>
    <row r="129" s="15" customFormat="1">
      <c r="A129" s="15"/>
      <c r="B129" s="257"/>
      <c r="C129" s="258"/>
      <c r="D129" s="230" t="s">
        <v>136</v>
      </c>
      <c r="E129" s="259" t="s">
        <v>1</v>
      </c>
      <c r="F129" s="260" t="s">
        <v>142</v>
      </c>
      <c r="G129" s="258"/>
      <c r="H129" s="261">
        <v>1</v>
      </c>
      <c r="I129" s="262"/>
      <c r="J129" s="258"/>
      <c r="K129" s="258"/>
      <c r="L129" s="263"/>
      <c r="M129" s="268"/>
      <c r="N129" s="269"/>
      <c r="O129" s="269"/>
      <c r="P129" s="269"/>
      <c r="Q129" s="269"/>
      <c r="R129" s="269"/>
      <c r="S129" s="269"/>
      <c r="T129" s="270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136</v>
      </c>
      <c r="AU129" s="267" t="s">
        <v>86</v>
      </c>
      <c r="AV129" s="15" t="s">
        <v>131</v>
      </c>
      <c r="AW129" s="15" t="s">
        <v>33</v>
      </c>
      <c r="AX129" s="15" t="s">
        <v>86</v>
      </c>
      <c r="AY129" s="267" t="s">
        <v>123</v>
      </c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44"/>
      <c r="M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</sheetData>
  <sheetProtection sheet="1" autoFilter="0" formatColumns="0" formatRows="0" objects="1" scenarios="1" spinCount="100000" saltValue="X15olbe9i2JtM2N4tjKYali9WWDM5TOt6cgudohEUoKsi533wHCctevr4uQXEkr44JPc6feNbwvNn14V1m6dtA==" hashValue="lTWfYVoPQq8he+s4ToLmGfP7wgjr5waVhSS0TPHMWhGVY9CAY5T+pT9FB+Xzs6WMt4kNZN5AfRhrWfcGxms1EQ==" algorithmName="SHA-512" password="CC35"/>
  <autoFilter ref="C116:K12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NB-PESTA\Pesta</dc:creator>
  <cp:lastModifiedBy>NB-PESTA\Pesta</cp:lastModifiedBy>
  <dcterms:created xsi:type="dcterms:W3CDTF">2021-11-03T17:02:17Z</dcterms:created>
  <dcterms:modified xsi:type="dcterms:W3CDTF">2021-11-03T17:02:34Z</dcterms:modified>
</cp:coreProperties>
</file>