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avební\ostatní\Sucháček\26 03 Uherský Brod-ul.Na Dlouhých-vodovod\"/>
    </mc:Choice>
  </mc:AlternateContent>
  <xr:revisionPtr revIDLastSave="0" documentId="13_ncr:1_{3E66C1D3-3DDD-45AC-B4AC-181C9E233416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VRN" sheetId="12" r:id="rId4"/>
    <sheet name="SO01 Řad A31" sheetId="13" r:id="rId5"/>
    <sheet name="SO02 Řad A30,A12, A28" sheetId="14" r:id="rId6"/>
    <sheet name="SO03 Řad A21" sheetId="15" r:id="rId7"/>
    <sheet name="SO04 Řad A27" sheetId="16" r:id="rId8"/>
  </sheets>
  <externalReferences>
    <externalReference r:id="rId9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VRN'!$1:$7</definedName>
    <definedName name="_xlnm.Print_Titles" localSheetId="4">'SO01 Řad A31'!$1:$7</definedName>
    <definedName name="_xlnm.Print_Titles" localSheetId="5">'SO02 Řad A30,A12, A28'!$1:$7</definedName>
    <definedName name="_xlnm.Print_Titles" localSheetId="6">'SO03 Řad A21'!$1:$7</definedName>
    <definedName name="_xlnm.Print_Titles" localSheetId="7">'SO04 Řad A27'!$1:$7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VRN'!$A$1:$Y$41</definedName>
    <definedName name="_xlnm.Print_Area" localSheetId="4">'SO01 Řad A31'!$A$1:$Y$381</definedName>
    <definedName name="_xlnm.Print_Area" localSheetId="5">'SO02 Řad A30,A12, A28'!$A$1:$Y$601</definedName>
    <definedName name="_xlnm.Print_Area" localSheetId="6">'SO03 Řad A21'!$A$1:$Y$330</definedName>
    <definedName name="_xlnm.Print_Area" localSheetId="7">'SO04 Řad A27'!$A$1:$Y$315</definedName>
    <definedName name="_xlnm.Print_Area" localSheetId="1">Stavba!$A$1:$J$80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9" i="1" l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G46" i="1"/>
  <c r="F46" i="1"/>
  <c r="G45" i="1"/>
  <c r="F45" i="1"/>
  <c r="G44" i="1"/>
  <c r="F44" i="1"/>
  <c r="G43" i="1"/>
  <c r="F43" i="1"/>
  <c r="G42" i="1"/>
  <c r="F42" i="1"/>
  <c r="G41" i="1"/>
  <c r="F41" i="1"/>
  <c r="G39" i="1"/>
  <c r="F39" i="1"/>
  <c r="G314" i="16"/>
  <c r="G9" i="16"/>
  <c r="I9" i="16"/>
  <c r="I8" i="16" s="1"/>
  <c r="K9" i="16"/>
  <c r="M9" i="16"/>
  <c r="O9" i="16"/>
  <c r="Q9" i="16"/>
  <c r="Q8" i="16" s="1"/>
  <c r="V9" i="16"/>
  <c r="G10" i="16"/>
  <c r="G8" i="16" s="1"/>
  <c r="I10" i="16"/>
  <c r="K10" i="16"/>
  <c r="O10" i="16"/>
  <c r="O8" i="16" s="1"/>
  <c r="Q10" i="16"/>
  <c r="V10" i="16"/>
  <c r="G11" i="16"/>
  <c r="I11" i="16"/>
  <c r="K11" i="16"/>
  <c r="M11" i="16"/>
  <c r="O11" i="16"/>
  <c r="Q11" i="16"/>
  <c r="V11" i="16"/>
  <c r="G13" i="16"/>
  <c r="M13" i="16" s="1"/>
  <c r="I13" i="16"/>
  <c r="K13" i="16"/>
  <c r="K8" i="16" s="1"/>
  <c r="O13" i="16"/>
  <c r="Q13" i="16"/>
  <c r="V13" i="16"/>
  <c r="V8" i="16" s="1"/>
  <c r="G16" i="16"/>
  <c r="I16" i="16"/>
  <c r="K16" i="16"/>
  <c r="M16" i="16"/>
  <c r="O16" i="16"/>
  <c r="Q16" i="16"/>
  <c r="V16" i="16"/>
  <c r="G19" i="16"/>
  <c r="M19" i="16" s="1"/>
  <c r="I19" i="16"/>
  <c r="K19" i="16"/>
  <c r="O19" i="16"/>
  <c r="Q19" i="16"/>
  <c r="V19" i="16"/>
  <c r="G21" i="16"/>
  <c r="I21" i="16"/>
  <c r="K21" i="16"/>
  <c r="M21" i="16"/>
  <c r="O21" i="16"/>
  <c r="Q21" i="16"/>
  <c r="V21" i="16"/>
  <c r="G22" i="16"/>
  <c r="M22" i="16" s="1"/>
  <c r="I22" i="16"/>
  <c r="K22" i="16"/>
  <c r="O22" i="16"/>
  <c r="Q22" i="16"/>
  <c r="V22" i="16"/>
  <c r="G25" i="16"/>
  <c r="I25" i="16"/>
  <c r="K25" i="16"/>
  <c r="M25" i="16"/>
  <c r="O25" i="16"/>
  <c r="Q25" i="16"/>
  <c r="V25" i="16"/>
  <c r="G26" i="16"/>
  <c r="M26" i="16" s="1"/>
  <c r="I26" i="16"/>
  <c r="K26" i="16"/>
  <c r="O26" i="16"/>
  <c r="Q26" i="16"/>
  <c r="V26" i="16"/>
  <c r="G31" i="16"/>
  <c r="I31" i="16"/>
  <c r="K31" i="16"/>
  <c r="M31" i="16"/>
  <c r="O31" i="16"/>
  <c r="Q31" i="16"/>
  <c r="V31" i="16"/>
  <c r="G32" i="16"/>
  <c r="M32" i="16" s="1"/>
  <c r="I32" i="16"/>
  <c r="K32" i="16"/>
  <c r="O32" i="16"/>
  <c r="Q32" i="16"/>
  <c r="V32" i="16"/>
  <c r="G35" i="16"/>
  <c r="I35" i="16"/>
  <c r="K35" i="16"/>
  <c r="M35" i="16"/>
  <c r="O35" i="16"/>
  <c r="Q35" i="16"/>
  <c r="V35" i="16"/>
  <c r="G37" i="16"/>
  <c r="M37" i="16" s="1"/>
  <c r="I37" i="16"/>
  <c r="K37" i="16"/>
  <c r="O37" i="16"/>
  <c r="Q37" i="16"/>
  <c r="V37" i="16"/>
  <c r="G45" i="16"/>
  <c r="I45" i="16"/>
  <c r="K45" i="16"/>
  <c r="M45" i="16"/>
  <c r="O45" i="16"/>
  <c r="Q45" i="16"/>
  <c r="V45" i="16"/>
  <c r="G46" i="16"/>
  <c r="M46" i="16" s="1"/>
  <c r="I46" i="16"/>
  <c r="K46" i="16"/>
  <c r="O46" i="16"/>
  <c r="Q46" i="16"/>
  <c r="V46" i="16"/>
  <c r="G47" i="16"/>
  <c r="I47" i="16"/>
  <c r="K47" i="16"/>
  <c r="M47" i="16"/>
  <c r="O47" i="16"/>
  <c r="Q47" i="16"/>
  <c r="V47" i="16"/>
  <c r="G49" i="16"/>
  <c r="M49" i="16" s="1"/>
  <c r="I49" i="16"/>
  <c r="K49" i="16"/>
  <c r="O49" i="16"/>
  <c r="Q49" i="16"/>
  <c r="V49" i="16"/>
  <c r="G50" i="16"/>
  <c r="I50" i="16"/>
  <c r="K50" i="16"/>
  <c r="M50" i="16"/>
  <c r="O50" i="16"/>
  <c r="Q50" i="16"/>
  <c r="V50" i="16"/>
  <c r="G52" i="16"/>
  <c r="M52" i="16" s="1"/>
  <c r="I52" i="16"/>
  <c r="K52" i="16"/>
  <c r="O52" i="16"/>
  <c r="Q52" i="16"/>
  <c r="V52" i="16"/>
  <c r="G55" i="16"/>
  <c r="I55" i="16"/>
  <c r="K55" i="16"/>
  <c r="M55" i="16"/>
  <c r="O55" i="16"/>
  <c r="Q55" i="16"/>
  <c r="V55" i="16"/>
  <c r="G58" i="16"/>
  <c r="M58" i="16" s="1"/>
  <c r="I58" i="16"/>
  <c r="K58" i="16"/>
  <c r="O58" i="16"/>
  <c r="Q58" i="16"/>
  <c r="V58" i="16"/>
  <c r="G60" i="16"/>
  <c r="I60" i="16"/>
  <c r="K60" i="16"/>
  <c r="M60" i="16"/>
  <c r="O60" i="16"/>
  <c r="Q60" i="16"/>
  <c r="V60" i="16"/>
  <c r="G61" i="16"/>
  <c r="M61" i="16" s="1"/>
  <c r="I61" i="16"/>
  <c r="K61" i="16"/>
  <c r="O61" i="16"/>
  <c r="Q61" i="16"/>
  <c r="V61" i="16"/>
  <c r="G74" i="16"/>
  <c r="I74" i="16"/>
  <c r="K74" i="16"/>
  <c r="M74" i="16"/>
  <c r="O74" i="16"/>
  <c r="Q74" i="16"/>
  <c r="V74" i="16"/>
  <c r="G78" i="16"/>
  <c r="M78" i="16" s="1"/>
  <c r="I78" i="16"/>
  <c r="K78" i="16"/>
  <c r="O78" i="16"/>
  <c r="Q78" i="16"/>
  <c r="V78" i="16"/>
  <c r="G79" i="16"/>
  <c r="I79" i="16"/>
  <c r="K79" i="16"/>
  <c r="M79" i="16"/>
  <c r="O79" i="16"/>
  <c r="Q79" i="16"/>
  <c r="V79" i="16"/>
  <c r="G84" i="16"/>
  <c r="M84" i="16" s="1"/>
  <c r="I84" i="16"/>
  <c r="K84" i="16"/>
  <c r="O84" i="16"/>
  <c r="Q84" i="16"/>
  <c r="V84" i="16"/>
  <c r="G86" i="16"/>
  <c r="I86" i="16"/>
  <c r="K86" i="16"/>
  <c r="M86" i="16"/>
  <c r="O86" i="16"/>
  <c r="Q86" i="16"/>
  <c r="V86" i="16"/>
  <c r="G87" i="16"/>
  <c r="M87" i="16" s="1"/>
  <c r="I87" i="16"/>
  <c r="K87" i="16"/>
  <c r="O87" i="16"/>
  <c r="Q87" i="16"/>
  <c r="V87" i="16"/>
  <c r="G89" i="16"/>
  <c r="I89" i="16"/>
  <c r="K89" i="16"/>
  <c r="M89" i="16"/>
  <c r="O89" i="16"/>
  <c r="Q89" i="16"/>
  <c r="V89" i="16"/>
  <c r="G91" i="16"/>
  <c r="M91" i="16" s="1"/>
  <c r="I91" i="16"/>
  <c r="K91" i="16"/>
  <c r="O91" i="16"/>
  <c r="Q91" i="16"/>
  <c r="V91" i="16"/>
  <c r="G93" i="16"/>
  <c r="I93" i="16"/>
  <c r="K93" i="16"/>
  <c r="M93" i="16"/>
  <c r="O93" i="16"/>
  <c r="Q93" i="16"/>
  <c r="V93" i="16"/>
  <c r="G95" i="16"/>
  <c r="M95" i="16" s="1"/>
  <c r="I95" i="16"/>
  <c r="K95" i="16"/>
  <c r="O95" i="16"/>
  <c r="Q95" i="16"/>
  <c r="V95" i="16"/>
  <c r="G97" i="16"/>
  <c r="M97" i="16" s="1"/>
  <c r="I97" i="16"/>
  <c r="K97" i="16"/>
  <c r="K96" i="16" s="1"/>
  <c r="O97" i="16"/>
  <c r="Q97" i="16"/>
  <c r="V97" i="16"/>
  <c r="V96" i="16" s="1"/>
  <c r="G100" i="16"/>
  <c r="I100" i="16"/>
  <c r="K100" i="16"/>
  <c r="M100" i="16"/>
  <c r="O100" i="16"/>
  <c r="Q100" i="16"/>
  <c r="V100" i="16"/>
  <c r="G102" i="16"/>
  <c r="G96" i="16" s="1"/>
  <c r="I102" i="16"/>
  <c r="K102" i="16"/>
  <c r="O102" i="16"/>
  <c r="O96" i="16" s="1"/>
  <c r="Q102" i="16"/>
  <c r="V102" i="16"/>
  <c r="G105" i="16"/>
  <c r="M105" i="16" s="1"/>
  <c r="I105" i="16"/>
  <c r="I96" i="16" s="1"/>
  <c r="K105" i="16"/>
  <c r="O105" i="16"/>
  <c r="Q105" i="16"/>
  <c r="Q96" i="16" s="1"/>
  <c r="V105" i="16"/>
  <c r="G107" i="16"/>
  <c r="M107" i="16" s="1"/>
  <c r="I107" i="16"/>
  <c r="K107" i="16"/>
  <c r="O107" i="16"/>
  <c r="Q107" i="16"/>
  <c r="V107" i="16"/>
  <c r="G112" i="16"/>
  <c r="I112" i="16"/>
  <c r="K112" i="16"/>
  <c r="M112" i="16"/>
  <c r="O112" i="16"/>
  <c r="Q112" i="16"/>
  <c r="V112" i="16"/>
  <c r="G116" i="16"/>
  <c r="M116" i="16" s="1"/>
  <c r="I116" i="16"/>
  <c r="K116" i="16"/>
  <c r="O116" i="16"/>
  <c r="Q116" i="16"/>
  <c r="V116" i="16"/>
  <c r="G118" i="16"/>
  <c r="M118" i="16" s="1"/>
  <c r="I118" i="16"/>
  <c r="K118" i="16"/>
  <c r="O118" i="16"/>
  <c r="Q118" i="16"/>
  <c r="V118" i="16"/>
  <c r="G121" i="16"/>
  <c r="I121" i="16"/>
  <c r="I120" i="16" s="1"/>
  <c r="K121" i="16"/>
  <c r="M121" i="16"/>
  <c r="O121" i="16"/>
  <c r="Q121" i="16"/>
  <c r="Q120" i="16" s="1"/>
  <c r="V121" i="16"/>
  <c r="G124" i="16"/>
  <c r="G120" i="16" s="1"/>
  <c r="I124" i="16"/>
  <c r="K124" i="16"/>
  <c r="O124" i="16"/>
  <c r="O120" i="16" s="1"/>
  <c r="Q124" i="16"/>
  <c r="V124" i="16"/>
  <c r="G126" i="16"/>
  <c r="M126" i="16" s="1"/>
  <c r="I126" i="16"/>
  <c r="K126" i="16"/>
  <c r="O126" i="16"/>
  <c r="Q126" i="16"/>
  <c r="V126" i="16"/>
  <c r="G128" i="16"/>
  <c r="M128" i="16" s="1"/>
  <c r="I128" i="16"/>
  <c r="K128" i="16"/>
  <c r="K120" i="16" s="1"/>
  <c r="O128" i="16"/>
  <c r="Q128" i="16"/>
  <c r="V128" i="16"/>
  <c r="V120" i="16" s="1"/>
  <c r="G131" i="16"/>
  <c r="I131" i="16"/>
  <c r="K131" i="16"/>
  <c r="M131" i="16"/>
  <c r="O131" i="16"/>
  <c r="Q131" i="16"/>
  <c r="V131" i="16"/>
  <c r="G133" i="16"/>
  <c r="O133" i="16"/>
  <c r="G134" i="16"/>
  <c r="I134" i="16"/>
  <c r="I133" i="16" s="1"/>
  <c r="K134" i="16"/>
  <c r="M134" i="16"/>
  <c r="O134" i="16"/>
  <c r="Q134" i="16"/>
  <c r="Q133" i="16" s="1"/>
  <c r="V134" i="16"/>
  <c r="G138" i="16"/>
  <c r="M138" i="16" s="1"/>
  <c r="I138" i="16"/>
  <c r="K138" i="16"/>
  <c r="K133" i="16" s="1"/>
  <c r="O138" i="16"/>
  <c r="Q138" i="16"/>
  <c r="V138" i="16"/>
  <c r="V133" i="16" s="1"/>
  <c r="G141" i="16"/>
  <c r="M141" i="16" s="1"/>
  <c r="M140" i="16" s="1"/>
  <c r="I141" i="16"/>
  <c r="K141" i="16"/>
  <c r="K140" i="16" s="1"/>
  <c r="O141" i="16"/>
  <c r="O140" i="16" s="1"/>
  <c r="Q141" i="16"/>
  <c r="V141" i="16"/>
  <c r="V140" i="16" s="1"/>
  <c r="G145" i="16"/>
  <c r="I145" i="16"/>
  <c r="I140" i="16" s="1"/>
  <c r="K145" i="16"/>
  <c r="M145" i="16"/>
  <c r="O145" i="16"/>
  <c r="Q145" i="16"/>
  <c r="Q140" i="16" s="1"/>
  <c r="V145" i="16"/>
  <c r="G150" i="16"/>
  <c r="M150" i="16" s="1"/>
  <c r="I150" i="16"/>
  <c r="K150" i="16"/>
  <c r="O150" i="16"/>
  <c r="Q150" i="16"/>
  <c r="V150" i="16"/>
  <c r="G153" i="16"/>
  <c r="I153" i="16"/>
  <c r="K153" i="16"/>
  <c r="M153" i="16"/>
  <c r="O153" i="16"/>
  <c r="Q153" i="16"/>
  <c r="V153" i="16"/>
  <c r="G156" i="16"/>
  <c r="O156" i="16"/>
  <c r="G157" i="16"/>
  <c r="I157" i="16"/>
  <c r="I156" i="16" s="1"/>
  <c r="K157" i="16"/>
  <c r="M157" i="16"/>
  <c r="O157" i="16"/>
  <c r="Q157" i="16"/>
  <c r="Q156" i="16" s="1"/>
  <c r="V157" i="16"/>
  <c r="G161" i="16"/>
  <c r="M161" i="16" s="1"/>
  <c r="I161" i="16"/>
  <c r="K161" i="16"/>
  <c r="K156" i="16" s="1"/>
  <c r="O161" i="16"/>
  <c r="Q161" i="16"/>
  <c r="V161" i="16"/>
  <c r="V156" i="16" s="1"/>
  <c r="G166" i="16"/>
  <c r="M166" i="16" s="1"/>
  <c r="I166" i="16"/>
  <c r="I165" i="16" s="1"/>
  <c r="K166" i="16"/>
  <c r="K165" i="16" s="1"/>
  <c r="O166" i="16"/>
  <c r="O165" i="16" s="1"/>
  <c r="Q166" i="16"/>
  <c r="Q165" i="16" s="1"/>
  <c r="V166" i="16"/>
  <c r="V165" i="16" s="1"/>
  <c r="G167" i="16"/>
  <c r="I167" i="16"/>
  <c r="K167" i="16"/>
  <c r="M167" i="16"/>
  <c r="O167" i="16"/>
  <c r="Q167" i="16"/>
  <c r="V167" i="16"/>
  <c r="G168" i="16"/>
  <c r="I168" i="16"/>
  <c r="K168" i="16"/>
  <c r="M168" i="16"/>
  <c r="O168" i="16"/>
  <c r="Q168" i="16"/>
  <c r="V168" i="16"/>
  <c r="G170" i="16"/>
  <c r="I170" i="16"/>
  <c r="K170" i="16"/>
  <c r="M170" i="16"/>
  <c r="O170" i="16"/>
  <c r="Q170" i="16"/>
  <c r="V170" i="16"/>
  <c r="G172" i="16"/>
  <c r="M172" i="16" s="1"/>
  <c r="I172" i="16"/>
  <c r="K172" i="16"/>
  <c r="O172" i="16"/>
  <c r="Q172" i="16"/>
  <c r="V172" i="16"/>
  <c r="G174" i="16"/>
  <c r="I174" i="16"/>
  <c r="K174" i="16"/>
  <c r="M174" i="16"/>
  <c r="O174" i="16"/>
  <c r="Q174" i="16"/>
  <c r="V174" i="16"/>
  <c r="G176" i="16"/>
  <c r="I176" i="16"/>
  <c r="K176" i="16"/>
  <c r="M176" i="16"/>
  <c r="O176" i="16"/>
  <c r="Q176" i="16"/>
  <c r="V176" i="16"/>
  <c r="G178" i="16"/>
  <c r="I178" i="16"/>
  <c r="K178" i="16"/>
  <c r="M178" i="16"/>
  <c r="O178" i="16"/>
  <c r="Q178" i="16"/>
  <c r="V178" i="16"/>
  <c r="G181" i="16"/>
  <c r="M181" i="16" s="1"/>
  <c r="I181" i="16"/>
  <c r="K181" i="16"/>
  <c r="O181" i="16"/>
  <c r="Q181" i="16"/>
  <c r="V181" i="16"/>
  <c r="G183" i="16"/>
  <c r="I183" i="16"/>
  <c r="K183" i="16"/>
  <c r="M183" i="16"/>
  <c r="O183" i="16"/>
  <c r="Q183" i="16"/>
  <c r="V183" i="16"/>
  <c r="G185" i="16"/>
  <c r="M185" i="16" s="1"/>
  <c r="I185" i="16"/>
  <c r="K185" i="16"/>
  <c r="O185" i="16"/>
  <c r="Q185" i="16"/>
  <c r="V185" i="16"/>
  <c r="G187" i="16"/>
  <c r="I187" i="16"/>
  <c r="K187" i="16"/>
  <c r="M187" i="16"/>
  <c r="O187" i="16"/>
  <c r="Q187" i="16"/>
  <c r="V187" i="16"/>
  <c r="G189" i="16"/>
  <c r="M189" i="16" s="1"/>
  <c r="I189" i="16"/>
  <c r="K189" i="16"/>
  <c r="O189" i="16"/>
  <c r="Q189" i="16"/>
  <c r="V189" i="16"/>
  <c r="G190" i="16"/>
  <c r="I190" i="16"/>
  <c r="K190" i="16"/>
  <c r="M190" i="16"/>
  <c r="O190" i="16"/>
  <c r="Q190" i="16"/>
  <c r="V190" i="16"/>
  <c r="G191" i="16"/>
  <c r="M191" i="16" s="1"/>
  <c r="I191" i="16"/>
  <c r="K191" i="16"/>
  <c r="O191" i="16"/>
  <c r="Q191" i="16"/>
  <c r="V191" i="16"/>
  <c r="G192" i="16"/>
  <c r="I192" i="16"/>
  <c r="K192" i="16"/>
  <c r="M192" i="16"/>
  <c r="O192" i="16"/>
  <c r="Q192" i="16"/>
  <c r="V192" i="16"/>
  <c r="G195" i="16"/>
  <c r="M195" i="16" s="1"/>
  <c r="I195" i="16"/>
  <c r="K195" i="16"/>
  <c r="O195" i="16"/>
  <c r="Q195" i="16"/>
  <c r="V195" i="16"/>
  <c r="G197" i="16"/>
  <c r="I197" i="16"/>
  <c r="K197" i="16"/>
  <c r="M197" i="16"/>
  <c r="O197" i="16"/>
  <c r="Q197" i="16"/>
  <c r="V197" i="16"/>
  <c r="G199" i="16"/>
  <c r="I199" i="16"/>
  <c r="K199" i="16"/>
  <c r="M199" i="16"/>
  <c r="O199" i="16"/>
  <c r="Q199" i="16"/>
  <c r="V199" i="16"/>
  <c r="G201" i="16"/>
  <c r="I201" i="16"/>
  <c r="K201" i="16"/>
  <c r="M201" i="16"/>
  <c r="O201" i="16"/>
  <c r="Q201" i="16"/>
  <c r="V201" i="16"/>
  <c r="G203" i="16"/>
  <c r="M203" i="16" s="1"/>
  <c r="I203" i="16"/>
  <c r="K203" i="16"/>
  <c r="O203" i="16"/>
  <c r="Q203" i="16"/>
  <c r="V203" i="16"/>
  <c r="G205" i="16"/>
  <c r="I205" i="16"/>
  <c r="K205" i="16"/>
  <c r="M205" i="16"/>
  <c r="O205" i="16"/>
  <c r="Q205" i="16"/>
  <c r="V205" i="16"/>
  <c r="G207" i="16"/>
  <c r="I207" i="16"/>
  <c r="K207" i="16"/>
  <c r="M207" i="16"/>
  <c r="O207" i="16"/>
  <c r="Q207" i="16"/>
  <c r="V207" i="16"/>
  <c r="G209" i="16"/>
  <c r="I209" i="16"/>
  <c r="K209" i="16"/>
  <c r="M209" i="16"/>
  <c r="O209" i="16"/>
  <c r="Q209" i="16"/>
  <c r="V209" i="16"/>
  <c r="G211" i="16"/>
  <c r="M211" i="16" s="1"/>
  <c r="I211" i="16"/>
  <c r="K211" i="16"/>
  <c r="O211" i="16"/>
  <c r="Q211" i="16"/>
  <c r="V211" i="16"/>
  <c r="G212" i="16"/>
  <c r="I212" i="16"/>
  <c r="K212" i="16"/>
  <c r="M212" i="16"/>
  <c r="O212" i="16"/>
  <c r="Q212" i="16"/>
  <c r="V212" i="16"/>
  <c r="G213" i="16"/>
  <c r="I213" i="16"/>
  <c r="K213" i="16"/>
  <c r="M213" i="16"/>
  <c r="O213" i="16"/>
  <c r="Q213" i="16"/>
  <c r="V213" i="16"/>
  <c r="G215" i="16"/>
  <c r="I215" i="16"/>
  <c r="K215" i="16"/>
  <c r="M215" i="16"/>
  <c r="O215" i="16"/>
  <c r="Q215" i="16"/>
  <c r="V215" i="16"/>
  <c r="G217" i="16"/>
  <c r="M217" i="16" s="1"/>
  <c r="I217" i="16"/>
  <c r="K217" i="16"/>
  <c r="O217" i="16"/>
  <c r="Q217" i="16"/>
  <c r="V217" i="16"/>
  <c r="G219" i="16"/>
  <c r="I219" i="16"/>
  <c r="K219" i="16"/>
  <c r="M219" i="16"/>
  <c r="O219" i="16"/>
  <c r="Q219" i="16"/>
  <c r="V219" i="16"/>
  <c r="G220" i="16"/>
  <c r="I220" i="16"/>
  <c r="K220" i="16"/>
  <c r="M220" i="16"/>
  <c r="O220" i="16"/>
  <c r="Q220" i="16"/>
  <c r="V220" i="16"/>
  <c r="G222" i="16"/>
  <c r="I222" i="16"/>
  <c r="K222" i="16"/>
  <c r="M222" i="16"/>
  <c r="O222" i="16"/>
  <c r="Q222" i="16"/>
  <c r="V222" i="16"/>
  <c r="G223" i="16"/>
  <c r="M223" i="16" s="1"/>
  <c r="I223" i="16"/>
  <c r="K223" i="16"/>
  <c r="O223" i="16"/>
  <c r="Q223" i="16"/>
  <c r="V223" i="16"/>
  <c r="G225" i="16"/>
  <c r="I225" i="16"/>
  <c r="K225" i="16"/>
  <c r="M225" i="16"/>
  <c r="O225" i="16"/>
  <c r="Q225" i="16"/>
  <c r="V225" i="16"/>
  <c r="G226" i="16"/>
  <c r="I226" i="16"/>
  <c r="K226" i="16"/>
  <c r="M226" i="16"/>
  <c r="O226" i="16"/>
  <c r="Q226" i="16"/>
  <c r="V226" i="16"/>
  <c r="G228" i="16"/>
  <c r="I228" i="16"/>
  <c r="K228" i="16"/>
  <c r="M228" i="16"/>
  <c r="O228" i="16"/>
  <c r="Q228" i="16"/>
  <c r="V228" i="16"/>
  <c r="G230" i="16"/>
  <c r="M230" i="16" s="1"/>
  <c r="I230" i="16"/>
  <c r="K230" i="16"/>
  <c r="O230" i="16"/>
  <c r="Q230" i="16"/>
  <c r="V230" i="16"/>
  <c r="G232" i="16"/>
  <c r="I232" i="16"/>
  <c r="K232" i="16"/>
  <c r="M232" i="16"/>
  <c r="O232" i="16"/>
  <c r="Q232" i="16"/>
  <c r="V232" i="16"/>
  <c r="G235" i="16"/>
  <c r="I235" i="16"/>
  <c r="K235" i="16"/>
  <c r="M235" i="16"/>
  <c r="O235" i="16"/>
  <c r="Q235" i="16"/>
  <c r="V235" i="16"/>
  <c r="G237" i="16"/>
  <c r="I237" i="16"/>
  <c r="K237" i="16"/>
  <c r="M237" i="16"/>
  <c r="O237" i="16"/>
  <c r="Q237" i="16"/>
  <c r="V237" i="16"/>
  <c r="G239" i="16"/>
  <c r="M239" i="16" s="1"/>
  <c r="I239" i="16"/>
  <c r="K239" i="16"/>
  <c r="O239" i="16"/>
  <c r="Q239" i="16"/>
  <c r="V239" i="16"/>
  <c r="G240" i="16"/>
  <c r="I240" i="16"/>
  <c r="K240" i="16"/>
  <c r="M240" i="16"/>
  <c r="O240" i="16"/>
  <c r="Q240" i="16"/>
  <c r="V240" i="16"/>
  <c r="G242" i="16"/>
  <c r="M242" i="16" s="1"/>
  <c r="I242" i="16"/>
  <c r="K242" i="16"/>
  <c r="O242" i="16"/>
  <c r="Q242" i="16"/>
  <c r="V242" i="16"/>
  <c r="G243" i="16"/>
  <c r="I243" i="16"/>
  <c r="K243" i="16"/>
  <c r="M243" i="16"/>
  <c r="O243" i="16"/>
  <c r="Q243" i="16"/>
  <c r="V243" i="16"/>
  <c r="G245" i="16"/>
  <c r="M245" i="16" s="1"/>
  <c r="I245" i="16"/>
  <c r="K245" i="16"/>
  <c r="O245" i="16"/>
  <c r="Q245" i="16"/>
  <c r="V245" i="16"/>
  <c r="G247" i="16"/>
  <c r="I247" i="16"/>
  <c r="K247" i="16"/>
  <c r="M247" i="16"/>
  <c r="O247" i="16"/>
  <c r="Q247" i="16"/>
  <c r="V247" i="16"/>
  <c r="G250" i="16"/>
  <c r="I250" i="16"/>
  <c r="K250" i="16"/>
  <c r="M250" i="16"/>
  <c r="O250" i="16"/>
  <c r="Q250" i="16"/>
  <c r="V250" i="16"/>
  <c r="G251" i="16"/>
  <c r="I251" i="16"/>
  <c r="K251" i="16"/>
  <c r="M251" i="16"/>
  <c r="O251" i="16"/>
  <c r="Q251" i="16"/>
  <c r="V251" i="16"/>
  <c r="G252" i="16"/>
  <c r="M252" i="16" s="1"/>
  <c r="I252" i="16"/>
  <c r="K252" i="16"/>
  <c r="O252" i="16"/>
  <c r="Q252" i="16"/>
  <c r="V252" i="16"/>
  <c r="G253" i="16"/>
  <c r="I253" i="16"/>
  <c r="K253" i="16"/>
  <c r="M253" i="16"/>
  <c r="O253" i="16"/>
  <c r="Q253" i="16"/>
  <c r="V253" i="16"/>
  <c r="G255" i="16"/>
  <c r="I255" i="16"/>
  <c r="K255" i="16"/>
  <c r="M255" i="16"/>
  <c r="O255" i="16"/>
  <c r="Q255" i="16"/>
  <c r="V255" i="16"/>
  <c r="G257" i="16"/>
  <c r="I257" i="16"/>
  <c r="K257" i="16"/>
  <c r="M257" i="16"/>
  <c r="O257" i="16"/>
  <c r="Q257" i="16"/>
  <c r="V257" i="16"/>
  <c r="G259" i="16"/>
  <c r="M259" i="16" s="1"/>
  <c r="I259" i="16"/>
  <c r="K259" i="16"/>
  <c r="O259" i="16"/>
  <c r="Q259" i="16"/>
  <c r="V259" i="16"/>
  <c r="G260" i="16"/>
  <c r="I260" i="16"/>
  <c r="K260" i="16"/>
  <c r="M260" i="16"/>
  <c r="O260" i="16"/>
  <c r="Q260" i="16"/>
  <c r="V260" i="16"/>
  <c r="G262" i="16"/>
  <c r="I262" i="16"/>
  <c r="K262" i="16"/>
  <c r="M262" i="16"/>
  <c r="O262" i="16"/>
  <c r="Q262" i="16"/>
  <c r="V262" i="16"/>
  <c r="G264" i="16"/>
  <c r="I264" i="16"/>
  <c r="K264" i="16"/>
  <c r="M264" i="16"/>
  <c r="O264" i="16"/>
  <c r="Q264" i="16"/>
  <c r="V264" i="16"/>
  <c r="G266" i="16"/>
  <c r="M266" i="16" s="1"/>
  <c r="I266" i="16"/>
  <c r="K266" i="16"/>
  <c r="O266" i="16"/>
  <c r="Q266" i="16"/>
  <c r="V266" i="16"/>
  <c r="G268" i="16"/>
  <c r="I268" i="16"/>
  <c r="K268" i="16"/>
  <c r="M268" i="16"/>
  <c r="O268" i="16"/>
  <c r="Q268" i="16"/>
  <c r="V268" i="16"/>
  <c r="G270" i="16"/>
  <c r="I270" i="16"/>
  <c r="K270" i="16"/>
  <c r="M270" i="16"/>
  <c r="O270" i="16"/>
  <c r="Q270" i="16"/>
  <c r="V270" i="16"/>
  <c r="G273" i="16"/>
  <c r="M273" i="16" s="1"/>
  <c r="M272" i="16" s="1"/>
  <c r="I273" i="16"/>
  <c r="I272" i="16" s="1"/>
  <c r="K273" i="16"/>
  <c r="K272" i="16" s="1"/>
  <c r="O273" i="16"/>
  <c r="O272" i="16" s="1"/>
  <c r="Q273" i="16"/>
  <c r="Q272" i="16" s="1"/>
  <c r="V273" i="16"/>
  <c r="V272" i="16" s="1"/>
  <c r="G275" i="16"/>
  <c r="I275" i="16"/>
  <c r="K275" i="16"/>
  <c r="M275" i="16"/>
  <c r="O275" i="16"/>
  <c r="Q275" i="16"/>
  <c r="V275" i="16"/>
  <c r="G277" i="16"/>
  <c r="I277" i="16"/>
  <c r="K277" i="16"/>
  <c r="M277" i="16"/>
  <c r="O277" i="16"/>
  <c r="Q277" i="16"/>
  <c r="V277" i="16"/>
  <c r="G280" i="16"/>
  <c r="M280" i="16" s="1"/>
  <c r="M279" i="16" s="1"/>
  <c r="I280" i="16"/>
  <c r="I279" i="16" s="1"/>
  <c r="K280" i="16"/>
  <c r="K279" i="16" s="1"/>
  <c r="O280" i="16"/>
  <c r="O279" i="16" s="1"/>
  <c r="Q280" i="16"/>
  <c r="Q279" i="16" s="1"/>
  <c r="V280" i="16"/>
  <c r="V279" i="16" s="1"/>
  <c r="I282" i="16"/>
  <c r="Q282" i="16"/>
  <c r="G283" i="16"/>
  <c r="I283" i="16"/>
  <c r="K283" i="16"/>
  <c r="K282" i="16" s="1"/>
  <c r="M283" i="16"/>
  <c r="M282" i="16" s="1"/>
  <c r="O283" i="16"/>
  <c r="Q283" i="16"/>
  <c r="V283" i="16"/>
  <c r="V282" i="16" s="1"/>
  <c r="G285" i="16"/>
  <c r="G282" i="16" s="1"/>
  <c r="I285" i="16"/>
  <c r="K285" i="16"/>
  <c r="M285" i="16"/>
  <c r="O285" i="16"/>
  <c r="O282" i="16" s="1"/>
  <c r="Q285" i="16"/>
  <c r="V285" i="16"/>
  <c r="G287" i="16"/>
  <c r="M287" i="16" s="1"/>
  <c r="I287" i="16"/>
  <c r="K287" i="16"/>
  <c r="O287" i="16"/>
  <c r="Q287" i="16"/>
  <c r="V287" i="16"/>
  <c r="G289" i="16"/>
  <c r="I289" i="16"/>
  <c r="O289" i="16"/>
  <c r="Q289" i="16"/>
  <c r="G290" i="16"/>
  <c r="I290" i="16"/>
  <c r="K290" i="16"/>
  <c r="K289" i="16" s="1"/>
  <c r="M290" i="16"/>
  <c r="M289" i="16" s="1"/>
  <c r="O290" i="16"/>
  <c r="Q290" i="16"/>
  <c r="V290" i="16"/>
  <c r="V289" i="16" s="1"/>
  <c r="K294" i="16"/>
  <c r="V294" i="16"/>
  <c r="G295" i="16"/>
  <c r="M295" i="16" s="1"/>
  <c r="M294" i="16" s="1"/>
  <c r="I295" i="16"/>
  <c r="I294" i="16" s="1"/>
  <c r="K295" i="16"/>
  <c r="O295" i="16"/>
  <c r="O294" i="16" s="1"/>
  <c r="Q295" i="16"/>
  <c r="Q294" i="16" s="1"/>
  <c r="V295" i="16"/>
  <c r="G298" i="16"/>
  <c r="I298" i="16"/>
  <c r="I297" i="16" s="1"/>
  <c r="K298" i="16"/>
  <c r="K297" i="16" s="1"/>
  <c r="M298" i="16"/>
  <c r="O298" i="16"/>
  <c r="Q298" i="16"/>
  <c r="Q297" i="16" s="1"/>
  <c r="V298" i="16"/>
  <c r="V297" i="16" s="1"/>
  <c r="G299" i="16"/>
  <c r="I299" i="16"/>
  <c r="K299" i="16"/>
  <c r="M299" i="16"/>
  <c r="O299" i="16"/>
  <c r="Q299" i="16"/>
  <c r="V299" i="16"/>
  <c r="G302" i="16"/>
  <c r="G297" i="16" s="1"/>
  <c r="I302" i="16"/>
  <c r="K302" i="16"/>
  <c r="M302" i="16"/>
  <c r="O302" i="16"/>
  <c r="O297" i="16" s="1"/>
  <c r="Q302" i="16"/>
  <c r="V302" i="16"/>
  <c r="G304" i="16"/>
  <c r="M304" i="16" s="1"/>
  <c r="I304" i="16"/>
  <c r="K304" i="16"/>
  <c r="O304" i="16"/>
  <c r="Q304" i="16"/>
  <c r="V304" i="16"/>
  <c r="G305" i="16"/>
  <c r="I305" i="16"/>
  <c r="K305" i="16"/>
  <c r="M305" i="16"/>
  <c r="O305" i="16"/>
  <c r="Q305" i="16"/>
  <c r="V305" i="16"/>
  <c r="G306" i="16"/>
  <c r="I306" i="16"/>
  <c r="K306" i="16"/>
  <c r="M306" i="16"/>
  <c r="O306" i="16"/>
  <c r="Q306" i="16"/>
  <c r="V306" i="16"/>
  <c r="O307" i="16"/>
  <c r="G308" i="16"/>
  <c r="M308" i="16" s="1"/>
  <c r="M307" i="16" s="1"/>
  <c r="I308" i="16"/>
  <c r="I307" i="16" s="1"/>
  <c r="K308" i="16"/>
  <c r="K307" i="16" s="1"/>
  <c r="O308" i="16"/>
  <c r="Q308" i="16"/>
  <c r="Q307" i="16" s="1"/>
  <c r="V308" i="16"/>
  <c r="V307" i="16" s="1"/>
  <c r="G311" i="16"/>
  <c r="I311" i="16"/>
  <c r="K311" i="16"/>
  <c r="M311" i="16"/>
  <c r="O311" i="16"/>
  <c r="Q311" i="16"/>
  <c r="V311" i="16"/>
  <c r="AE314" i="16"/>
  <c r="AF314" i="16"/>
  <c r="G329" i="15"/>
  <c r="G9" i="15"/>
  <c r="G8" i="15" s="1"/>
  <c r="I9" i="15"/>
  <c r="I8" i="15" s="1"/>
  <c r="K9" i="15"/>
  <c r="K8" i="15" s="1"/>
  <c r="O9" i="15"/>
  <c r="O8" i="15" s="1"/>
  <c r="Q9" i="15"/>
  <c r="Q8" i="15" s="1"/>
  <c r="V9" i="15"/>
  <c r="V8" i="15" s="1"/>
  <c r="G10" i="15"/>
  <c r="I10" i="15"/>
  <c r="K10" i="15"/>
  <c r="M10" i="15"/>
  <c r="O10" i="15"/>
  <c r="Q10" i="15"/>
  <c r="V10" i="15"/>
  <c r="G11" i="15"/>
  <c r="I11" i="15"/>
  <c r="K11" i="15"/>
  <c r="M11" i="15"/>
  <c r="O11" i="15"/>
  <c r="Q11" i="15"/>
  <c r="V11" i="15"/>
  <c r="G13" i="15"/>
  <c r="I13" i="15"/>
  <c r="K13" i="15"/>
  <c r="M13" i="15"/>
  <c r="O13" i="15"/>
  <c r="Q13" i="15"/>
  <c r="V13" i="15"/>
  <c r="G16" i="15"/>
  <c r="M16" i="15" s="1"/>
  <c r="I16" i="15"/>
  <c r="K16" i="15"/>
  <c r="O16" i="15"/>
  <c r="Q16" i="15"/>
  <c r="V16" i="15"/>
  <c r="G18" i="15"/>
  <c r="I18" i="15"/>
  <c r="K18" i="15"/>
  <c r="M18" i="15"/>
  <c r="O18" i="15"/>
  <c r="Q18" i="15"/>
  <c r="V18" i="15"/>
  <c r="G20" i="15"/>
  <c r="I20" i="15"/>
  <c r="K20" i="15"/>
  <c r="M20" i="15"/>
  <c r="O20" i="15"/>
  <c r="Q20" i="15"/>
  <c r="V20" i="15"/>
  <c r="G21" i="15"/>
  <c r="I21" i="15"/>
  <c r="K21" i="15"/>
  <c r="M21" i="15"/>
  <c r="O21" i="15"/>
  <c r="Q21" i="15"/>
  <c r="V21" i="15"/>
  <c r="G26" i="15"/>
  <c r="M26" i="15" s="1"/>
  <c r="I26" i="15"/>
  <c r="K26" i="15"/>
  <c r="O26" i="15"/>
  <c r="Q26" i="15"/>
  <c r="V26" i="15"/>
  <c r="G27" i="15"/>
  <c r="I27" i="15"/>
  <c r="K27" i="15"/>
  <c r="M27" i="15"/>
  <c r="O27" i="15"/>
  <c r="Q27" i="15"/>
  <c r="V27" i="15"/>
  <c r="G30" i="15"/>
  <c r="I30" i="15"/>
  <c r="K30" i="15"/>
  <c r="M30" i="15"/>
  <c r="O30" i="15"/>
  <c r="Q30" i="15"/>
  <c r="V30" i="15"/>
  <c r="G32" i="15"/>
  <c r="I32" i="15"/>
  <c r="K32" i="15"/>
  <c r="M32" i="15"/>
  <c r="O32" i="15"/>
  <c r="Q32" i="15"/>
  <c r="V32" i="15"/>
  <c r="G36" i="15"/>
  <c r="M36" i="15" s="1"/>
  <c r="I36" i="15"/>
  <c r="K36" i="15"/>
  <c r="O36" i="15"/>
  <c r="Q36" i="15"/>
  <c r="V36" i="15"/>
  <c r="G37" i="15"/>
  <c r="I37" i="15"/>
  <c r="K37" i="15"/>
  <c r="M37" i="15"/>
  <c r="O37" i="15"/>
  <c r="Q37" i="15"/>
  <c r="V37" i="15"/>
  <c r="G38" i="15"/>
  <c r="I38" i="15"/>
  <c r="K38" i="15"/>
  <c r="M38" i="15"/>
  <c r="O38" i="15"/>
  <c r="Q38" i="15"/>
  <c r="V38" i="15"/>
  <c r="G40" i="15"/>
  <c r="I40" i="15"/>
  <c r="K40" i="15"/>
  <c r="M40" i="15"/>
  <c r="O40" i="15"/>
  <c r="Q40" i="15"/>
  <c r="V40" i="15"/>
  <c r="G41" i="15"/>
  <c r="M41" i="15" s="1"/>
  <c r="I41" i="15"/>
  <c r="K41" i="15"/>
  <c r="O41" i="15"/>
  <c r="Q41" i="15"/>
  <c r="V41" i="15"/>
  <c r="G43" i="15"/>
  <c r="I43" i="15"/>
  <c r="K43" i="15"/>
  <c r="M43" i="15"/>
  <c r="O43" i="15"/>
  <c r="Q43" i="15"/>
  <c r="V43" i="15"/>
  <c r="G46" i="15"/>
  <c r="I46" i="15"/>
  <c r="K46" i="15"/>
  <c r="M46" i="15"/>
  <c r="O46" i="15"/>
  <c r="Q46" i="15"/>
  <c r="V46" i="15"/>
  <c r="G49" i="15"/>
  <c r="I49" i="15"/>
  <c r="K49" i="15"/>
  <c r="M49" i="15"/>
  <c r="O49" i="15"/>
  <c r="Q49" i="15"/>
  <c r="V49" i="15"/>
  <c r="G51" i="15"/>
  <c r="M51" i="15" s="1"/>
  <c r="I51" i="15"/>
  <c r="K51" i="15"/>
  <c r="O51" i="15"/>
  <c r="Q51" i="15"/>
  <c r="V51" i="15"/>
  <c r="G52" i="15"/>
  <c r="I52" i="15"/>
  <c r="K52" i="15"/>
  <c r="M52" i="15"/>
  <c r="O52" i="15"/>
  <c r="Q52" i="15"/>
  <c r="V52" i="15"/>
  <c r="G64" i="15"/>
  <c r="I64" i="15"/>
  <c r="K64" i="15"/>
  <c r="M64" i="15"/>
  <c r="O64" i="15"/>
  <c r="Q64" i="15"/>
  <c r="V64" i="15"/>
  <c r="G70" i="15"/>
  <c r="I70" i="15"/>
  <c r="K70" i="15"/>
  <c r="M70" i="15"/>
  <c r="O70" i="15"/>
  <c r="Q70" i="15"/>
  <c r="V70" i="15"/>
  <c r="G71" i="15"/>
  <c r="M71" i="15" s="1"/>
  <c r="I71" i="15"/>
  <c r="K71" i="15"/>
  <c r="O71" i="15"/>
  <c r="Q71" i="15"/>
  <c r="V71" i="15"/>
  <c r="G77" i="15"/>
  <c r="I77" i="15"/>
  <c r="K77" i="15"/>
  <c r="M77" i="15"/>
  <c r="O77" i="15"/>
  <c r="Q77" i="15"/>
  <c r="V77" i="15"/>
  <c r="G79" i="15"/>
  <c r="I79" i="15"/>
  <c r="K79" i="15"/>
  <c r="M79" i="15"/>
  <c r="O79" i="15"/>
  <c r="Q79" i="15"/>
  <c r="V79" i="15"/>
  <c r="G80" i="15"/>
  <c r="I80" i="15"/>
  <c r="K80" i="15"/>
  <c r="M80" i="15"/>
  <c r="O80" i="15"/>
  <c r="Q80" i="15"/>
  <c r="V80" i="15"/>
  <c r="G82" i="15"/>
  <c r="M82" i="15" s="1"/>
  <c r="I82" i="15"/>
  <c r="K82" i="15"/>
  <c r="O82" i="15"/>
  <c r="Q82" i="15"/>
  <c r="V82" i="15"/>
  <c r="G84" i="15"/>
  <c r="I84" i="15"/>
  <c r="K84" i="15"/>
  <c r="M84" i="15"/>
  <c r="O84" i="15"/>
  <c r="Q84" i="15"/>
  <c r="V84" i="15"/>
  <c r="G86" i="15"/>
  <c r="I86" i="15"/>
  <c r="K86" i="15"/>
  <c r="M86" i="15"/>
  <c r="O86" i="15"/>
  <c r="Q86" i="15"/>
  <c r="V86" i="15"/>
  <c r="G88" i="15"/>
  <c r="I88" i="15"/>
  <c r="K88" i="15"/>
  <c r="M88" i="15"/>
  <c r="O88" i="15"/>
  <c r="Q88" i="15"/>
  <c r="V88" i="15"/>
  <c r="G89" i="15"/>
  <c r="G90" i="15"/>
  <c r="I90" i="15"/>
  <c r="I89" i="15" s="1"/>
  <c r="K90" i="15"/>
  <c r="K89" i="15" s="1"/>
  <c r="M90" i="15"/>
  <c r="M89" i="15" s="1"/>
  <c r="O90" i="15"/>
  <c r="Q90" i="15"/>
  <c r="Q89" i="15" s="1"/>
  <c r="V90" i="15"/>
  <c r="V89" i="15" s="1"/>
  <c r="G93" i="15"/>
  <c r="I93" i="15"/>
  <c r="K93" i="15"/>
  <c r="M93" i="15"/>
  <c r="O93" i="15"/>
  <c r="Q93" i="15"/>
  <c r="V93" i="15"/>
  <c r="G95" i="15"/>
  <c r="I95" i="15"/>
  <c r="K95" i="15"/>
  <c r="M95" i="15"/>
  <c r="O95" i="15"/>
  <c r="Q95" i="15"/>
  <c r="V95" i="15"/>
  <c r="G98" i="15"/>
  <c r="M98" i="15" s="1"/>
  <c r="I98" i="15"/>
  <c r="K98" i="15"/>
  <c r="O98" i="15"/>
  <c r="O89" i="15" s="1"/>
  <c r="Q98" i="15"/>
  <c r="V98" i="15"/>
  <c r="G101" i="15"/>
  <c r="I101" i="15"/>
  <c r="K101" i="15"/>
  <c r="M101" i="15"/>
  <c r="O101" i="15"/>
  <c r="Q101" i="15"/>
  <c r="V101" i="15"/>
  <c r="G104" i="15"/>
  <c r="I104" i="15"/>
  <c r="K104" i="15"/>
  <c r="M104" i="15"/>
  <c r="O104" i="15"/>
  <c r="Q104" i="15"/>
  <c r="V104" i="15"/>
  <c r="G108" i="15"/>
  <c r="I108" i="15"/>
  <c r="K108" i="15"/>
  <c r="M108" i="15"/>
  <c r="O108" i="15"/>
  <c r="Q108" i="15"/>
  <c r="V108" i="15"/>
  <c r="G114" i="15"/>
  <c r="M114" i="15" s="1"/>
  <c r="I114" i="15"/>
  <c r="K114" i="15"/>
  <c r="O114" i="15"/>
  <c r="Q114" i="15"/>
  <c r="V114" i="15"/>
  <c r="G116" i="15"/>
  <c r="I116" i="15"/>
  <c r="K116" i="15"/>
  <c r="M116" i="15"/>
  <c r="O116" i="15"/>
  <c r="Q116" i="15"/>
  <c r="V116" i="15"/>
  <c r="G119" i="15"/>
  <c r="I119" i="15"/>
  <c r="I118" i="15" s="1"/>
  <c r="K119" i="15"/>
  <c r="M119" i="15"/>
  <c r="O119" i="15"/>
  <c r="Q119" i="15"/>
  <c r="Q118" i="15" s="1"/>
  <c r="V119" i="15"/>
  <c r="G122" i="15"/>
  <c r="G118" i="15" s="1"/>
  <c r="I122" i="15"/>
  <c r="K122" i="15"/>
  <c r="O122" i="15"/>
  <c r="O118" i="15" s="1"/>
  <c r="Q122" i="15"/>
  <c r="V122" i="15"/>
  <c r="G124" i="15"/>
  <c r="I124" i="15"/>
  <c r="K124" i="15"/>
  <c r="M124" i="15"/>
  <c r="O124" i="15"/>
  <c r="Q124" i="15"/>
  <c r="V124" i="15"/>
  <c r="G126" i="15"/>
  <c r="M126" i="15" s="1"/>
  <c r="I126" i="15"/>
  <c r="K126" i="15"/>
  <c r="K118" i="15" s="1"/>
  <c r="O126" i="15"/>
  <c r="Q126" i="15"/>
  <c r="V126" i="15"/>
  <c r="V118" i="15" s="1"/>
  <c r="G129" i="15"/>
  <c r="I129" i="15"/>
  <c r="K129" i="15"/>
  <c r="M129" i="15"/>
  <c r="O129" i="15"/>
  <c r="Q129" i="15"/>
  <c r="V129" i="15"/>
  <c r="G131" i="15"/>
  <c r="O131" i="15"/>
  <c r="G132" i="15"/>
  <c r="I132" i="15"/>
  <c r="I131" i="15" s="1"/>
  <c r="K132" i="15"/>
  <c r="M132" i="15"/>
  <c r="O132" i="15"/>
  <c r="Q132" i="15"/>
  <c r="Q131" i="15" s="1"/>
  <c r="V132" i="15"/>
  <c r="G138" i="15"/>
  <c r="M138" i="15" s="1"/>
  <c r="I138" i="15"/>
  <c r="K138" i="15"/>
  <c r="K131" i="15" s="1"/>
  <c r="O138" i="15"/>
  <c r="Q138" i="15"/>
  <c r="V138" i="15"/>
  <c r="V131" i="15" s="1"/>
  <c r="G141" i="15"/>
  <c r="G140" i="15" s="1"/>
  <c r="I141" i="15"/>
  <c r="K141" i="15"/>
  <c r="K140" i="15" s="1"/>
  <c r="O141" i="15"/>
  <c r="O140" i="15" s="1"/>
  <c r="Q141" i="15"/>
  <c r="V141" i="15"/>
  <c r="V140" i="15" s="1"/>
  <c r="G144" i="15"/>
  <c r="I144" i="15"/>
  <c r="I140" i="15" s="1"/>
  <c r="K144" i="15"/>
  <c r="M144" i="15"/>
  <c r="O144" i="15"/>
  <c r="Q144" i="15"/>
  <c r="Q140" i="15" s="1"/>
  <c r="V144" i="15"/>
  <c r="G150" i="15"/>
  <c r="M150" i="15" s="1"/>
  <c r="I150" i="15"/>
  <c r="K150" i="15"/>
  <c r="O150" i="15"/>
  <c r="Q150" i="15"/>
  <c r="V150" i="15"/>
  <c r="G153" i="15"/>
  <c r="I153" i="15"/>
  <c r="K153" i="15"/>
  <c r="M153" i="15"/>
  <c r="O153" i="15"/>
  <c r="Q153" i="15"/>
  <c r="V153" i="15"/>
  <c r="G156" i="15"/>
  <c r="M156" i="15" s="1"/>
  <c r="I156" i="15"/>
  <c r="K156" i="15"/>
  <c r="O156" i="15"/>
  <c r="Q156" i="15"/>
  <c r="V156" i="15"/>
  <c r="G159" i="15"/>
  <c r="I159" i="15"/>
  <c r="K159" i="15"/>
  <c r="M159" i="15"/>
  <c r="O159" i="15"/>
  <c r="Q159" i="15"/>
  <c r="V159" i="15"/>
  <c r="G163" i="15"/>
  <c r="I163" i="15"/>
  <c r="I162" i="15" s="1"/>
  <c r="K163" i="15"/>
  <c r="M163" i="15"/>
  <c r="O163" i="15"/>
  <c r="Q163" i="15"/>
  <c r="Q162" i="15" s="1"/>
  <c r="V163" i="15"/>
  <c r="G166" i="15"/>
  <c r="G162" i="15" s="1"/>
  <c r="I166" i="15"/>
  <c r="K166" i="15"/>
  <c r="O166" i="15"/>
  <c r="O162" i="15" s="1"/>
  <c r="Q166" i="15"/>
  <c r="V166" i="15"/>
  <c r="G169" i="15"/>
  <c r="I169" i="15"/>
  <c r="K169" i="15"/>
  <c r="M169" i="15"/>
  <c r="O169" i="15"/>
  <c r="Q169" i="15"/>
  <c r="V169" i="15"/>
  <c r="G172" i="15"/>
  <c r="M172" i="15" s="1"/>
  <c r="I172" i="15"/>
  <c r="K172" i="15"/>
  <c r="K162" i="15" s="1"/>
  <c r="O172" i="15"/>
  <c r="Q172" i="15"/>
  <c r="V172" i="15"/>
  <c r="V162" i="15" s="1"/>
  <c r="G175" i="15"/>
  <c r="I175" i="15"/>
  <c r="K175" i="15"/>
  <c r="M175" i="15"/>
  <c r="O175" i="15"/>
  <c r="Q175" i="15"/>
  <c r="V175" i="15"/>
  <c r="G177" i="15"/>
  <c r="O177" i="15"/>
  <c r="G178" i="15"/>
  <c r="I178" i="15"/>
  <c r="I177" i="15" s="1"/>
  <c r="K178" i="15"/>
  <c r="M178" i="15"/>
  <c r="O178" i="15"/>
  <c r="Q178" i="15"/>
  <c r="Q177" i="15" s="1"/>
  <c r="V178" i="15"/>
  <c r="G182" i="15"/>
  <c r="M182" i="15" s="1"/>
  <c r="I182" i="15"/>
  <c r="K182" i="15"/>
  <c r="K177" i="15" s="1"/>
  <c r="O182" i="15"/>
  <c r="Q182" i="15"/>
  <c r="V182" i="15"/>
  <c r="V177" i="15" s="1"/>
  <c r="G187" i="15"/>
  <c r="G186" i="15" s="1"/>
  <c r="I187" i="15"/>
  <c r="K187" i="15"/>
  <c r="K186" i="15" s="1"/>
  <c r="O187" i="15"/>
  <c r="O186" i="15" s="1"/>
  <c r="Q187" i="15"/>
  <c r="V187" i="15"/>
  <c r="V186" i="15" s="1"/>
  <c r="G188" i="15"/>
  <c r="I188" i="15"/>
  <c r="I186" i="15" s="1"/>
  <c r="K188" i="15"/>
  <c r="M188" i="15"/>
  <c r="O188" i="15"/>
  <c r="Q188" i="15"/>
  <c r="Q186" i="15" s="1"/>
  <c r="V188" i="15"/>
  <c r="G190" i="15"/>
  <c r="M190" i="15" s="1"/>
  <c r="I190" i="15"/>
  <c r="K190" i="15"/>
  <c r="O190" i="15"/>
  <c r="Q190" i="15"/>
  <c r="V190" i="15"/>
  <c r="G192" i="15"/>
  <c r="I192" i="15"/>
  <c r="K192" i="15"/>
  <c r="M192" i="15"/>
  <c r="O192" i="15"/>
  <c r="Q192" i="15"/>
  <c r="V192" i="15"/>
  <c r="G194" i="15"/>
  <c r="M194" i="15" s="1"/>
  <c r="I194" i="15"/>
  <c r="K194" i="15"/>
  <c r="O194" i="15"/>
  <c r="Q194" i="15"/>
  <c r="V194" i="15"/>
  <c r="G196" i="15"/>
  <c r="I196" i="15"/>
  <c r="K196" i="15"/>
  <c r="M196" i="15"/>
  <c r="O196" i="15"/>
  <c r="Q196" i="15"/>
  <c r="V196" i="15"/>
  <c r="G198" i="15"/>
  <c r="M198" i="15" s="1"/>
  <c r="I198" i="15"/>
  <c r="K198" i="15"/>
  <c r="O198" i="15"/>
  <c r="Q198" i="15"/>
  <c r="V198" i="15"/>
  <c r="G200" i="15"/>
  <c r="I200" i="15"/>
  <c r="K200" i="15"/>
  <c r="M200" i="15"/>
  <c r="O200" i="15"/>
  <c r="Q200" i="15"/>
  <c r="V200" i="15"/>
  <c r="G202" i="15"/>
  <c r="M202" i="15" s="1"/>
  <c r="I202" i="15"/>
  <c r="K202" i="15"/>
  <c r="O202" i="15"/>
  <c r="Q202" i="15"/>
  <c r="V202" i="15"/>
  <c r="G204" i="15"/>
  <c r="I204" i="15"/>
  <c r="K204" i="15"/>
  <c r="M204" i="15"/>
  <c r="O204" i="15"/>
  <c r="Q204" i="15"/>
  <c r="V204" i="15"/>
  <c r="G206" i="15"/>
  <c r="M206" i="15" s="1"/>
  <c r="I206" i="15"/>
  <c r="K206" i="15"/>
  <c r="O206" i="15"/>
  <c r="Q206" i="15"/>
  <c r="V206" i="15"/>
  <c r="G207" i="15"/>
  <c r="I207" i="15"/>
  <c r="K207" i="15"/>
  <c r="M207" i="15"/>
  <c r="O207" i="15"/>
  <c r="Q207" i="15"/>
  <c r="V207" i="15"/>
  <c r="G208" i="15"/>
  <c r="M208" i="15" s="1"/>
  <c r="I208" i="15"/>
  <c r="K208" i="15"/>
  <c r="O208" i="15"/>
  <c r="Q208" i="15"/>
  <c r="V208" i="15"/>
  <c r="G210" i="15"/>
  <c r="I210" i="15"/>
  <c r="K210" i="15"/>
  <c r="M210" i="15"/>
  <c r="O210" i="15"/>
  <c r="Q210" i="15"/>
  <c r="V210" i="15"/>
  <c r="G212" i="15"/>
  <c r="M212" i="15" s="1"/>
  <c r="I212" i="15"/>
  <c r="K212" i="15"/>
  <c r="O212" i="15"/>
  <c r="Q212" i="15"/>
  <c r="V212" i="15"/>
  <c r="G214" i="15"/>
  <c r="I214" i="15"/>
  <c r="K214" i="15"/>
  <c r="M214" i="15"/>
  <c r="O214" i="15"/>
  <c r="Q214" i="15"/>
  <c r="V214" i="15"/>
  <c r="G216" i="15"/>
  <c r="M216" i="15" s="1"/>
  <c r="I216" i="15"/>
  <c r="K216" i="15"/>
  <c r="O216" i="15"/>
  <c r="Q216" i="15"/>
  <c r="V216" i="15"/>
  <c r="G218" i="15"/>
  <c r="I218" i="15"/>
  <c r="K218" i="15"/>
  <c r="M218" i="15"/>
  <c r="O218" i="15"/>
  <c r="Q218" i="15"/>
  <c r="V218" i="15"/>
  <c r="G220" i="15"/>
  <c r="M220" i="15" s="1"/>
  <c r="I220" i="15"/>
  <c r="K220" i="15"/>
  <c r="O220" i="15"/>
  <c r="Q220" i="15"/>
  <c r="V220" i="15"/>
  <c r="G222" i="15"/>
  <c r="I222" i="15"/>
  <c r="K222" i="15"/>
  <c r="M222" i="15"/>
  <c r="O222" i="15"/>
  <c r="Q222" i="15"/>
  <c r="V222" i="15"/>
  <c r="G223" i="15"/>
  <c r="M223" i="15" s="1"/>
  <c r="I223" i="15"/>
  <c r="K223" i="15"/>
  <c r="O223" i="15"/>
  <c r="Q223" i="15"/>
  <c r="V223" i="15"/>
  <c r="G224" i="15"/>
  <c r="I224" i="15"/>
  <c r="K224" i="15"/>
  <c r="M224" i="15"/>
  <c r="O224" i="15"/>
  <c r="Q224" i="15"/>
  <c r="V224" i="15"/>
  <c r="G226" i="15"/>
  <c r="M226" i="15" s="1"/>
  <c r="I226" i="15"/>
  <c r="K226" i="15"/>
  <c r="O226" i="15"/>
  <c r="Q226" i="15"/>
  <c r="V226" i="15"/>
  <c r="G228" i="15"/>
  <c r="I228" i="15"/>
  <c r="K228" i="15"/>
  <c r="M228" i="15"/>
  <c r="O228" i="15"/>
  <c r="Q228" i="15"/>
  <c r="V228" i="15"/>
  <c r="G230" i="15"/>
  <c r="M230" i="15" s="1"/>
  <c r="I230" i="15"/>
  <c r="K230" i="15"/>
  <c r="O230" i="15"/>
  <c r="Q230" i="15"/>
  <c r="V230" i="15"/>
  <c r="G232" i="15"/>
  <c r="I232" i="15"/>
  <c r="K232" i="15"/>
  <c r="M232" i="15"/>
  <c r="O232" i="15"/>
  <c r="Q232" i="15"/>
  <c r="V232" i="15"/>
  <c r="G233" i="15"/>
  <c r="M233" i="15" s="1"/>
  <c r="I233" i="15"/>
  <c r="K233" i="15"/>
  <c r="O233" i="15"/>
  <c r="Q233" i="15"/>
  <c r="V233" i="15"/>
  <c r="G235" i="15"/>
  <c r="I235" i="15"/>
  <c r="K235" i="15"/>
  <c r="M235" i="15"/>
  <c r="O235" i="15"/>
  <c r="Q235" i="15"/>
  <c r="V235" i="15"/>
  <c r="G237" i="15"/>
  <c r="M237" i="15" s="1"/>
  <c r="I237" i="15"/>
  <c r="K237" i="15"/>
  <c r="O237" i="15"/>
  <c r="Q237" i="15"/>
  <c r="V237" i="15"/>
  <c r="G238" i="15"/>
  <c r="I238" i="15"/>
  <c r="K238" i="15"/>
  <c r="M238" i="15"/>
  <c r="O238" i="15"/>
  <c r="Q238" i="15"/>
  <c r="V238" i="15"/>
  <c r="G240" i="15"/>
  <c r="M240" i="15" s="1"/>
  <c r="I240" i="15"/>
  <c r="K240" i="15"/>
  <c r="O240" i="15"/>
  <c r="Q240" i="15"/>
  <c r="V240" i="15"/>
  <c r="G242" i="15"/>
  <c r="I242" i="15"/>
  <c r="K242" i="15"/>
  <c r="M242" i="15"/>
  <c r="O242" i="15"/>
  <c r="Q242" i="15"/>
  <c r="V242" i="15"/>
  <c r="G244" i="15"/>
  <c r="M244" i="15" s="1"/>
  <c r="I244" i="15"/>
  <c r="K244" i="15"/>
  <c r="O244" i="15"/>
  <c r="Q244" i="15"/>
  <c r="V244" i="15"/>
  <c r="G246" i="15"/>
  <c r="I246" i="15"/>
  <c r="K246" i="15"/>
  <c r="M246" i="15"/>
  <c r="O246" i="15"/>
  <c r="Q246" i="15"/>
  <c r="V246" i="15"/>
  <c r="G248" i="15"/>
  <c r="M248" i="15" s="1"/>
  <c r="I248" i="15"/>
  <c r="K248" i="15"/>
  <c r="O248" i="15"/>
  <c r="Q248" i="15"/>
  <c r="V248" i="15"/>
  <c r="G250" i="15"/>
  <c r="I250" i="15"/>
  <c r="K250" i="15"/>
  <c r="M250" i="15"/>
  <c r="O250" i="15"/>
  <c r="Q250" i="15"/>
  <c r="V250" i="15"/>
  <c r="G252" i="15"/>
  <c r="M252" i="15" s="1"/>
  <c r="I252" i="15"/>
  <c r="K252" i="15"/>
  <c r="O252" i="15"/>
  <c r="Q252" i="15"/>
  <c r="V252" i="15"/>
  <c r="G253" i="15"/>
  <c r="I253" i="15"/>
  <c r="K253" i="15"/>
  <c r="M253" i="15"/>
  <c r="O253" i="15"/>
  <c r="Q253" i="15"/>
  <c r="V253" i="15"/>
  <c r="G255" i="15"/>
  <c r="M255" i="15" s="1"/>
  <c r="I255" i="15"/>
  <c r="K255" i="15"/>
  <c r="O255" i="15"/>
  <c r="Q255" i="15"/>
  <c r="V255" i="15"/>
  <c r="G258" i="15"/>
  <c r="I258" i="15"/>
  <c r="K258" i="15"/>
  <c r="M258" i="15"/>
  <c r="O258" i="15"/>
  <c r="Q258" i="15"/>
  <c r="V258" i="15"/>
  <c r="G259" i="15"/>
  <c r="M259" i="15" s="1"/>
  <c r="I259" i="15"/>
  <c r="K259" i="15"/>
  <c r="O259" i="15"/>
  <c r="Q259" i="15"/>
  <c r="V259" i="15"/>
  <c r="G260" i="15"/>
  <c r="I260" i="15"/>
  <c r="K260" i="15"/>
  <c r="M260" i="15"/>
  <c r="O260" i="15"/>
  <c r="Q260" i="15"/>
  <c r="V260" i="15"/>
  <c r="G261" i="15"/>
  <c r="M261" i="15" s="1"/>
  <c r="I261" i="15"/>
  <c r="K261" i="15"/>
  <c r="O261" i="15"/>
  <c r="Q261" i="15"/>
  <c r="V261" i="15"/>
  <c r="G263" i="15"/>
  <c r="I263" i="15"/>
  <c r="K263" i="15"/>
  <c r="M263" i="15"/>
  <c r="O263" i="15"/>
  <c r="Q263" i="15"/>
  <c r="V263" i="15"/>
  <c r="G265" i="15"/>
  <c r="M265" i="15" s="1"/>
  <c r="I265" i="15"/>
  <c r="K265" i="15"/>
  <c r="O265" i="15"/>
  <c r="Q265" i="15"/>
  <c r="V265" i="15"/>
  <c r="G267" i="15"/>
  <c r="I267" i="15"/>
  <c r="K267" i="15"/>
  <c r="M267" i="15"/>
  <c r="O267" i="15"/>
  <c r="Q267" i="15"/>
  <c r="V267" i="15"/>
  <c r="G268" i="15"/>
  <c r="M268" i="15" s="1"/>
  <c r="I268" i="15"/>
  <c r="K268" i="15"/>
  <c r="O268" i="15"/>
  <c r="Q268" i="15"/>
  <c r="V268" i="15"/>
  <c r="G270" i="15"/>
  <c r="I270" i="15"/>
  <c r="K270" i="15"/>
  <c r="M270" i="15"/>
  <c r="O270" i="15"/>
  <c r="Q270" i="15"/>
  <c r="V270" i="15"/>
  <c r="G272" i="15"/>
  <c r="M272" i="15" s="1"/>
  <c r="I272" i="15"/>
  <c r="K272" i="15"/>
  <c r="O272" i="15"/>
  <c r="Q272" i="15"/>
  <c r="V272" i="15"/>
  <c r="G274" i="15"/>
  <c r="I274" i="15"/>
  <c r="K274" i="15"/>
  <c r="M274" i="15"/>
  <c r="O274" i="15"/>
  <c r="Q274" i="15"/>
  <c r="V274" i="15"/>
  <c r="G276" i="15"/>
  <c r="M276" i="15" s="1"/>
  <c r="I276" i="15"/>
  <c r="K276" i="15"/>
  <c r="O276" i="15"/>
  <c r="Q276" i="15"/>
  <c r="V276" i="15"/>
  <c r="G278" i="15"/>
  <c r="I278" i="15"/>
  <c r="K278" i="15"/>
  <c r="M278" i="15"/>
  <c r="O278" i="15"/>
  <c r="Q278" i="15"/>
  <c r="V278" i="15"/>
  <c r="G280" i="15"/>
  <c r="G281" i="15"/>
  <c r="I281" i="15"/>
  <c r="I280" i="15" s="1"/>
  <c r="K281" i="15"/>
  <c r="M281" i="15"/>
  <c r="O281" i="15"/>
  <c r="Q281" i="15"/>
  <c r="Q280" i="15" s="1"/>
  <c r="V281" i="15"/>
  <c r="G283" i="15"/>
  <c r="M283" i="15" s="1"/>
  <c r="I283" i="15"/>
  <c r="K283" i="15"/>
  <c r="K280" i="15" s="1"/>
  <c r="O283" i="15"/>
  <c r="Q283" i="15"/>
  <c r="V283" i="15"/>
  <c r="V280" i="15" s="1"/>
  <c r="G285" i="15"/>
  <c r="I285" i="15"/>
  <c r="K285" i="15"/>
  <c r="M285" i="15"/>
  <c r="O285" i="15"/>
  <c r="Q285" i="15"/>
  <c r="V285" i="15"/>
  <c r="G287" i="15"/>
  <c r="M287" i="15" s="1"/>
  <c r="I287" i="15"/>
  <c r="K287" i="15"/>
  <c r="O287" i="15"/>
  <c r="O280" i="15" s="1"/>
  <c r="Q287" i="15"/>
  <c r="V287" i="15"/>
  <c r="G289" i="15"/>
  <c r="I289" i="15"/>
  <c r="K289" i="15"/>
  <c r="M289" i="15"/>
  <c r="O289" i="15"/>
  <c r="Q289" i="15"/>
  <c r="V289" i="15"/>
  <c r="G291" i="15"/>
  <c r="K291" i="15"/>
  <c r="O291" i="15"/>
  <c r="V291" i="15"/>
  <c r="G292" i="15"/>
  <c r="I292" i="15"/>
  <c r="I291" i="15" s="1"/>
  <c r="K292" i="15"/>
  <c r="M292" i="15"/>
  <c r="M291" i="15" s="1"/>
  <c r="O292" i="15"/>
  <c r="Q292" i="15"/>
  <c r="Q291" i="15" s="1"/>
  <c r="V292" i="15"/>
  <c r="G294" i="15"/>
  <c r="O294" i="15"/>
  <c r="G295" i="15"/>
  <c r="I295" i="15"/>
  <c r="I294" i="15" s="1"/>
  <c r="K295" i="15"/>
  <c r="M295" i="15"/>
  <c r="O295" i="15"/>
  <c r="Q295" i="15"/>
  <c r="Q294" i="15" s="1"/>
  <c r="V295" i="15"/>
  <c r="G297" i="15"/>
  <c r="M297" i="15" s="1"/>
  <c r="I297" i="15"/>
  <c r="K297" i="15"/>
  <c r="K294" i="15" s="1"/>
  <c r="O297" i="15"/>
  <c r="Q297" i="15"/>
  <c r="V297" i="15"/>
  <c r="V294" i="15" s="1"/>
  <c r="G299" i="15"/>
  <c r="I299" i="15"/>
  <c r="K299" i="15"/>
  <c r="M299" i="15"/>
  <c r="O299" i="15"/>
  <c r="Q299" i="15"/>
  <c r="V299" i="15"/>
  <c r="G301" i="15"/>
  <c r="K301" i="15"/>
  <c r="O301" i="15"/>
  <c r="V301" i="15"/>
  <c r="G302" i="15"/>
  <c r="I302" i="15"/>
  <c r="I301" i="15" s="1"/>
  <c r="K302" i="15"/>
  <c r="M302" i="15"/>
  <c r="M301" i="15" s="1"/>
  <c r="O302" i="15"/>
  <c r="Q302" i="15"/>
  <c r="Q301" i="15" s="1"/>
  <c r="V302" i="15"/>
  <c r="G306" i="15"/>
  <c r="K306" i="15"/>
  <c r="O306" i="15"/>
  <c r="V306" i="15"/>
  <c r="G307" i="15"/>
  <c r="I307" i="15"/>
  <c r="I306" i="15" s="1"/>
  <c r="K307" i="15"/>
  <c r="M307" i="15"/>
  <c r="M306" i="15" s="1"/>
  <c r="O307" i="15"/>
  <c r="Q307" i="15"/>
  <c r="Q306" i="15" s="1"/>
  <c r="V307" i="15"/>
  <c r="G309" i="15"/>
  <c r="G310" i="15"/>
  <c r="I310" i="15"/>
  <c r="I309" i="15" s="1"/>
  <c r="K310" i="15"/>
  <c r="M310" i="15"/>
  <c r="O310" i="15"/>
  <c r="Q310" i="15"/>
  <c r="Q309" i="15" s="1"/>
  <c r="V310" i="15"/>
  <c r="G311" i="15"/>
  <c r="M311" i="15" s="1"/>
  <c r="I311" i="15"/>
  <c r="K311" i="15"/>
  <c r="K309" i="15" s="1"/>
  <c r="O311" i="15"/>
  <c r="Q311" i="15"/>
  <c r="V311" i="15"/>
  <c r="V309" i="15" s="1"/>
  <c r="G315" i="15"/>
  <c r="I315" i="15"/>
  <c r="K315" i="15"/>
  <c r="M315" i="15"/>
  <c r="O315" i="15"/>
  <c r="Q315" i="15"/>
  <c r="V315" i="15"/>
  <c r="G317" i="15"/>
  <c r="M317" i="15" s="1"/>
  <c r="I317" i="15"/>
  <c r="K317" i="15"/>
  <c r="O317" i="15"/>
  <c r="O309" i="15" s="1"/>
  <c r="Q317" i="15"/>
  <c r="V317" i="15"/>
  <c r="G318" i="15"/>
  <c r="I318" i="15"/>
  <c r="K318" i="15"/>
  <c r="M318" i="15"/>
  <c r="O318" i="15"/>
  <c r="Q318" i="15"/>
  <c r="V318" i="15"/>
  <c r="G319" i="15"/>
  <c r="M319" i="15" s="1"/>
  <c r="I319" i="15"/>
  <c r="K319" i="15"/>
  <c r="O319" i="15"/>
  <c r="Q319" i="15"/>
  <c r="V319" i="15"/>
  <c r="G321" i="15"/>
  <c r="G320" i="15" s="1"/>
  <c r="I321" i="15"/>
  <c r="K321" i="15"/>
  <c r="K320" i="15" s="1"/>
  <c r="O321" i="15"/>
  <c r="O320" i="15" s="1"/>
  <c r="Q321" i="15"/>
  <c r="V321" i="15"/>
  <c r="V320" i="15" s="1"/>
  <c r="G324" i="15"/>
  <c r="I324" i="15"/>
  <c r="I320" i="15" s="1"/>
  <c r="K324" i="15"/>
  <c r="M324" i="15"/>
  <c r="O324" i="15"/>
  <c r="Q324" i="15"/>
  <c r="Q320" i="15" s="1"/>
  <c r="V324" i="15"/>
  <c r="G326" i="15"/>
  <c r="M326" i="15" s="1"/>
  <c r="I326" i="15"/>
  <c r="K326" i="15"/>
  <c r="O326" i="15"/>
  <c r="Q326" i="15"/>
  <c r="V326" i="15"/>
  <c r="AE329" i="15"/>
  <c r="G600" i="14"/>
  <c r="G9" i="14"/>
  <c r="M9" i="14" s="1"/>
  <c r="I9" i="14"/>
  <c r="I8" i="14" s="1"/>
  <c r="K9" i="14"/>
  <c r="K8" i="14" s="1"/>
  <c r="O9" i="14"/>
  <c r="Q9" i="14"/>
  <c r="Q8" i="14" s="1"/>
  <c r="V9" i="14"/>
  <c r="V8" i="14" s="1"/>
  <c r="G10" i="14"/>
  <c r="I10" i="14"/>
  <c r="K10" i="14"/>
  <c r="M10" i="14"/>
  <c r="O10" i="14"/>
  <c r="Q10" i="14"/>
  <c r="V10" i="14"/>
  <c r="G11" i="14"/>
  <c r="I11" i="14"/>
  <c r="K11" i="14"/>
  <c r="M11" i="14"/>
  <c r="O11" i="14"/>
  <c r="Q11" i="14"/>
  <c r="V11" i="14"/>
  <c r="G14" i="14"/>
  <c r="G8" i="14" s="1"/>
  <c r="I14" i="14"/>
  <c r="K14" i="14"/>
  <c r="O14" i="14"/>
  <c r="O8" i="14" s="1"/>
  <c r="Q14" i="14"/>
  <c r="V14" i="14"/>
  <c r="G18" i="14"/>
  <c r="M18" i="14" s="1"/>
  <c r="I18" i="14"/>
  <c r="K18" i="14"/>
  <c r="O18" i="14"/>
  <c r="Q18" i="14"/>
  <c r="V18" i="14"/>
  <c r="G22" i="14"/>
  <c r="I22" i="14"/>
  <c r="K22" i="14"/>
  <c r="M22" i="14"/>
  <c r="O22" i="14"/>
  <c r="Q22" i="14"/>
  <c r="V22" i="14"/>
  <c r="G29" i="14"/>
  <c r="I29" i="14"/>
  <c r="K29" i="14"/>
  <c r="M29" i="14"/>
  <c r="O29" i="14"/>
  <c r="Q29" i="14"/>
  <c r="V29" i="14"/>
  <c r="G32" i="14"/>
  <c r="M32" i="14" s="1"/>
  <c r="I32" i="14"/>
  <c r="K32" i="14"/>
  <c r="O32" i="14"/>
  <c r="Q32" i="14"/>
  <c r="V32" i="14"/>
  <c r="G33" i="14"/>
  <c r="M33" i="14" s="1"/>
  <c r="I33" i="14"/>
  <c r="K33" i="14"/>
  <c r="O33" i="14"/>
  <c r="Q33" i="14"/>
  <c r="V33" i="14"/>
  <c r="G37" i="14"/>
  <c r="I37" i="14"/>
  <c r="K37" i="14"/>
  <c r="M37" i="14"/>
  <c r="O37" i="14"/>
  <c r="Q37" i="14"/>
  <c r="V37" i="14"/>
  <c r="G38" i="14"/>
  <c r="I38" i="14"/>
  <c r="K38" i="14"/>
  <c r="M38" i="14"/>
  <c r="O38" i="14"/>
  <c r="Q38" i="14"/>
  <c r="V38" i="14"/>
  <c r="G47" i="14"/>
  <c r="M47" i="14" s="1"/>
  <c r="I47" i="14"/>
  <c r="K47" i="14"/>
  <c r="O47" i="14"/>
  <c r="Q47" i="14"/>
  <c r="V47" i="14"/>
  <c r="G48" i="14"/>
  <c r="I48" i="14"/>
  <c r="K48" i="14"/>
  <c r="M48" i="14"/>
  <c r="O48" i="14"/>
  <c r="Q48" i="14"/>
  <c r="V48" i="14"/>
  <c r="G52" i="14"/>
  <c r="I52" i="14"/>
  <c r="K52" i="14"/>
  <c r="M52" i="14"/>
  <c r="O52" i="14"/>
  <c r="Q52" i="14"/>
  <c r="V52" i="14"/>
  <c r="G55" i="14"/>
  <c r="I55" i="14"/>
  <c r="K55" i="14"/>
  <c r="M55" i="14"/>
  <c r="O55" i="14"/>
  <c r="Q55" i="14"/>
  <c r="V55" i="14"/>
  <c r="G58" i="14"/>
  <c r="M58" i="14" s="1"/>
  <c r="I58" i="14"/>
  <c r="K58" i="14"/>
  <c r="O58" i="14"/>
  <c r="Q58" i="14"/>
  <c r="V58" i="14"/>
  <c r="G69" i="14"/>
  <c r="I69" i="14"/>
  <c r="K69" i="14"/>
  <c r="M69" i="14"/>
  <c r="O69" i="14"/>
  <c r="Q69" i="14"/>
  <c r="V69" i="14"/>
  <c r="G70" i="14"/>
  <c r="I70" i="14"/>
  <c r="K70" i="14"/>
  <c r="M70" i="14"/>
  <c r="O70" i="14"/>
  <c r="Q70" i="14"/>
  <c r="V70" i="14"/>
  <c r="G72" i="14"/>
  <c r="I72" i="14"/>
  <c r="K72" i="14"/>
  <c r="M72" i="14"/>
  <c r="O72" i="14"/>
  <c r="Q72" i="14"/>
  <c r="V72" i="14"/>
  <c r="G74" i="14"/>
  <c r="M74" i="14" s="1"/>
  <c r="I74" i="14"/>
  <c r="K74" i="14"/>
  <c r="O74" i="14"/>
  <c r="Q74" i="14"/>
  <c r="V74" i="14"/>
  <c r="G75" i="14"/>
  <c r="I75" i="14"/>
  <c r="K75" i="14"/>
  <c r="M75" i="14"/>
  <c r="O75" i="14"/>
  <c r="Q75" i="14"/>
  <c r="V75" i="14"/>
  <c r="G77" i="14"/>
  <c r="I77" i="14"/>
  <c r="K77" i="14"/>
  <c r="M77" i="14"/>
  <c r="O77" i="14"/>
  <c r="Q77" i="14"/>
  <c r="V77" i="14"/>
  <c r="G80" i="14"/>
  <c r="I80" i="14"/>
  <c r="K80" i="14"/>
  <c r="M80" i="14"/>
  <c r="O80" i="14"/>
  <c r="Q80" i="14"/>
  <c r="V80" i="14"/>
  <c r="G83" i="14"/>
  <c r="M83" i="14" s="1"/>
  <c r="I83" i="14"/>
  <c r="K83" i="14"/>
  <c r="O83" i="14"/>
  <c r="Q83" i="14"/>
  <c r="V83" i="14"/>
  <c r="G85" i="14"/>
  <c r="I85" i="14"/>
  <c r="K85" i="14"/>
  <c r="M85" i="14"/>
  <c r="O85" i="14"/>
  <c r="Q85" i="14"/>
  <c r="V85" i="14"/>
  <c r="G86" i="14"/>
  <c r="I86" i="14"/>
  <c r="K86" i="14"/>
  <c r="M86" i="14"/>
  <c r="O86" i="14"/>
  <c r="Q86" i="14"/>
  <c r="V86" i="14"/>
  <c r="G109" i="14"/>
  <c r="I109" i="14"/>
  <c r="K109" i="14"/>
  <c r="M109" i="14"/>
  <c r="O109" i="14"/>
  <c r="Q109" i="14"/>
  <c r="V109" i="14"/>
  <c r="G121" i="14"/>
  <c r="M121" i="14" s="1"/>
  <c r="I121" i="14"/>
  <c r="K121" i="14"/>
  <c r="O121" i="14"/>
  <c r="Q121" i="14"/>
  <c r="V121" i="14"/>
  <c r="G124" i="14"/>
  <c r="I124" i="14"/>
  <c r="K124" i="14"/>
  <c r="M124" i="14"/>
  <c r="O124" i="14"/>
  <c r="Q124" i="14"/>
  <c r="V124" i="14"/>
  <c r="G136" i="14"/>
  <c r="I136" i="14"/>
  <c r="K136" i="14"/>
  <c r="M136" i="14"/>
  <c r="O136" i="14"/>
  <c r="Q136" i="14"/>
  <c r="V136" i="14"/>
  <c r="G140" i="14"/>
  <c r="I140" i="14"/>
  <c r="K140" i="14"/>
  <c r="M140" i="14"/>
  <c r="O140" i="14"/>
  <c r="Q140" i="14"/>
  <c r="V140" i="14"/>
  <c r="G141" i="14"/>
  <c r="M141" i="14" s="1"/>
  <c r="I141" i="14"/>
  <c r="K141" i="14"/>
  <c r="O141" i="14"/>
  <c r="Q141" i="14"/>
  <c r="V141" i="14"/>
  <c r="G143" i="14"/>
  <c r="I143" i="14"/>
  <c r="K143" i="14"/>
  <c r="M143" i="14"/>
  <c r="O143" i="14"/>
  <c r="Q143" i="14"/>
  <c r="V143" i="14"/>
  <c r="G147" i="14"/>
  <c r="I147" i="14"/>
  <c r="K147" i="14"/>
  <c r="M147" i="14"/>
  <c r="O147" i="14"/>
  <c r="Q147" i="14"/>
  <c r="V147" i="14"/>
  <c r="G151" i="14"/>
  <c r="G150" i="14" s="1"/>
  <c r="I151" i="14"/>
  <c r="I150" i="14" s="1"/>
  <c r="K151" i="14"/>
  <c r="K150" i="14" s="1"/>
  <c r="O151" i="14"/>
  <c r="O150" i="14" s="1"/>
  <c r="Q151" i="14"/>
  <c r="Q150" i="14" s="1"/>
  <c r="V151" i="14"/>
  <c r="V150" i="14" s="1"/>
  <c r="G155" i="14"/>
  <c r="I155" i="14"/>
  <c r="K155" i="14"/>
  <c r="M155" i="14"/>
  <c r="O155" i="14"/>
  <c r="Q155" i="14"/>
  <c r="V155" i="14"/>
  <c r="G157" i="14"/>
  <c r="I157" i="14"/>
  <c r="K157" i="14"/>
  <c r="M157" i="14"/>
  <c r="O157" i="14"/>
  <c r="Q157" i="14"/>
  <c r="V157" i="14"/>
  <c r="G162" i="14"/>
  <c r="I162" i="14"/>
  <c r="K162" i="14"/>
  <c r="M162" i="14"/>
  <c r="O162" i="14"/>
  <c r="Q162" i="14"/>
  <c r="V162" i="14"/>
  <c r="G165" i="14"/>
  <c r="M165" i="14" s="1"/>
  <c r="I165" i="14"/>
  <c r="K165" i="14"/>
  <c r="O165" i="14"/>
  <c r="Q165" i="14"/>
  <c r="V165" i="14"/>
  <c r="G168" i="14"/>
  <c r="I168" i="14"/>
  <c r="K168" i="14"/>
  <c r="M168" i="14"/>
  <c r="O168" i="14"/>
  <c r="Q168" i="14"/>
  <c r="V168" i="14"/>
  <c r="G171" i="14"/>
  <c r="I171" i="14"/>
  <c r="K171" i="14"/>
  <c r="M171" i="14"/>
  <c r="O171" i="14"/>
  <c r="Q171" i="14"/>
  <c r="V171" i="14"/>
  <c r="G184" i="14"/>
  <c r="I184" i="14"/>
  <c r="K184" i="14"/>
  <c r="M184" i="14"/>
  <c r="O184" i="14"/>
  <c r="Q184" i="14"/>
  <c r="V184" i="14"/>
  <c r="G188" i="14"/>
  <c r="M188" i="14" s="1"/>
  <c r="I188" i="14"/>
  <c r="K188" i="14"/>
  <c r="O188" i="14"/>
  <c r="Q188" i="14"/>
  <c r="V188" i="14"/>
  <c r="G191" i="14"/>
  <c r="I191" i="14"/>
  <c r="K191" i="14"/>
  <c r="M191" i="14"/>
  <c r="O191" i="14"/>
  <c r="Q191" i="14"/>
  <c r="V191" i="14"/>
  <c r="G194" i="14"/>
  <c r="I194" i="14"/>
  <c r="I193" i="14" s="1"/>
  <c r="K194" i="14"/>
  <c r="M194" i="14"/>
  <c r="O194" i="14"/>
  <c r="Q194" i="14"/>
  <c r="Q193" i="14" s="1"/>
  <c r="V194" i="14"/>
  <c r="G201" i="14"/>
  <c r="G193" i="14" s="1"/>
  <c r="I201" i="14"/>
  <c r="K201" i="14"/>
  <c r="O201" i="14"/>
  <c r="O193" i="14" s="1"/>
  <c r="Q201" i="14"/>
  <c r="V201" i="14"/>
  <c r="G206" i="14"/>
  <c r="I206" i="14"/>
  <c r="K206" i="14"/>
  <c r="M206" i="14"/>
  <c r="O206" i="14"/>
  <c r="Q206" i="14"/>
  <c r="V206" i="14"/>
  <c r="G208" i="14"/>
  <c r="M208" i="14" s="1"/>
  <c r="I208" i="14"/>
  <c r="K208" i="14"/>
  <c r="K193" i="14" s="1"/>
  <c r="O208" i="14"/>
  <c r="Q208" i="14"/>
  <c r="V208" i="14"/>
  <c r="V193" i="14" s="1"/>
  <c r="G215" i="14"/>
  <c r="I215" i="14"/>
  <c r="K215" i="14"/>
  <c r="M215" i="14"/>
  <c r="O215" i="14"/>
  <c r="Q215" i="14"/>
  <c r="V215" i="14"/>
  <c r="G218" i="14"/>
  <c r="I218" i="14"/>
  <c r="I217" i="14" s="1"/>
  <c r="K218" i="14"/>
  <c r="M218" i="14"/>
  <c r="O218" i="14"/>
  <c r="Q218" i="14"/>
  <c r="Q217" i="14" s="1"/>
  <c r="V218" i="14"/>
  <c r="G230" i="14"/>
  <c r="M230" i="14" s="1"/>
  <c r="I230" i="14"/>
  <c r="K230" i="14"/>
  <c r="K217" i="14" s="1"/>
  <c r="O230" i="14"/>
  <c r="Q230" i="14"/>
  <c r="V230" i="14"/>
  <c r="V217" i="14" s="1"/>
  <c r="G233" i="14"/>
  <c r="I233" i="14"/>
  <c r="K233" i="14"/>
  <c r="M233" i="14"/>
  <c r="O233" i="14"/>
  <c r="Q233" i="14"/>
  <c r="V233" i="14"/>
  <c r="G235" i="14"/>
  <c r="G217" i="14" s="1"/>
  <c r="I235" i="14"/>
  <c r="K235" i="14"/>
  <c r="O235" i="14"/>
  <c r="O217" i="14" s="1"/>
  <c r="Q235" i="14"/>
  <c r="V235" i="14"/>
  <c r="G237" i="14"/>
  <c r="I237" i="14"/>
  <c r="K237" i="14"/>
  <c r="M237" i="14"/>
  <c r="O237" i="14"/>
  <c r="Q237" i="14"/>
  <c r="V237" i="14"/>
  <c r="G239" i="14"/>
  <c r="M239" i="14" s="1"/>
  <c r="I239" i="14"/>
  <c r="K239" i="14"/>
  <c r="O239" i="14"/>
  <c r="Q239" i="14"/>
  <c r="V239" i="14"/>
  <c r="G242" i="14"/>
  <c r="G241" i="14" s="1"/>
  <c r="I242" i="14"/>
  <c r="K242" i="14"/>
  <c r="K241" i="14" s="1"/>
  <c r="O242" i="14"/>
  <c r="O241" i="14" s="1"/>
  <c r="Q242" i="14"/>
  <c r="V242" i="14"/>
  <c r="V241" i="14" s="1"/>
  <c r="G246" i="14"/>
  <c r="I246" i="14"/>
  <c r="I241" i="14" s="1"/>
  <c r="K246" i="14"/>
  <c r="M246" i="14"/>
  <c r="O246" i="14"/>
  <c r="Q246" i="14"/>
  <c r="Q241" i="14" s="1"/>
  <c r="V246" i="14"/>
  <c r="G259" i="14"/>
  <c r="M259" i="14" s="1"/>
  <c r="I259" i="14"/>
  <c r="K259" i="14"/>
  <c r="O259" i="14"/>
  <c r="Q259" i="14"/>
  <c r="V259" i="14"/>
  <c r="G262" i="14"/>
  <c r="I262" i="14"/>
  <c r="K262" i="14"/>
  <c r="M262" i="14"/>
  <c r="O262" i="14"/>
  <c r="Q262" i="14"/>
  <c r="V262" i="14"/>
  <c r="G265" i="14"/>
  <c r="M265" i="14" s="1"/>
  <c r="I265" i="14"/>
  <c r="K265" i="14"/>
  <c r="O265" i="14"/>
  <c r="Q265" i="14"/>
  <c r="V265" i="14"/>
  <c r="G268" i="14"/>
  <c r="I268" i="14"/>
  <c r="K268" i="14"/>
  <c r="M268" i="14"/>
  <c r="O268" i="14"/>
  <c r="Q268" i="14"/>
  <c r="V268" i="14"/>
  <c r="G271" i="14"/>
  <c r="M271" i="14" s="1"/>
  <c r="I271" i="14"/>
  <c r="K271" i="14"/>
  <c r="O271" i="14"/>
  <c r="Q271" i="14"/>
  <c r="V271" i="14"/>
  <c r="G274" i="14"/>
  <c r="I274" i="14"/>
  <c r="K274" i="14"/>
  <c r="M274" i="14"/>
  <c r="O274" i="14"/>
  <c r="Q274" i="14"/>
  <c r="V274" i="14"/>
  <c r="G278" i="14"/>
  <c r="I278" i="14"/>
  <c r="I277" i="14" s="1"/>
  <c r="K278" i="14"/>
  <c r="M278" i="14"/>
  <c r="O278" i="14"/>
  <c r="Q278" i="14"/>
  <c r="Q277" i="14" s="1"/>
  <c r="V278" i="14"/>
  <c r="G281" i="14"/>
  <c r="M281" i="14" s="1"/>
  <c r="I281" i="14"/>
  <c r="K281" i="14"/>
  <c r="K277" i="14" s="1"/>
  <c r="O281" i="14"/>
  <c r="Q281" i="14"/>
  <c r="V281" i="14"/>
  <c r="V277" i="14" s="1"/>
  <c r="G284" i="14"/>
  <c r="I284" i="14"/>
  <c r="K284" i="14"/>
  <c r="M284" i="14"/>
  <c r="O284" i="14"/>
  <c r="Q284" i="14"/>
  <c r="V284" i="14"/>
  <c r="G287" i="14"/>
  <c r="G277" i="14" s="1"/>
  <c r="I287" i="14"/>
  <c r="K287" i="14"/>
  <c r="O287" i="14"/>
  <c r="O277" i="14" s="1"/>
  <c r="Q287" i="14"/>
  <c r="V287" i="14"/>
  <c r="G290" i="14"/>
  <c r="I290" i="14"/>
  <c r="K290" i="14"/>
  <c r="M290" i="14"/>
  <c r="O290" i="14"/>
  <c r="Q290" i="14"/>
  <c r="V290" i="14"/>
  <c r="K293" i="14"/>
  <c r="V293" i="14"/>
  <c r="G294" i="14"/>
  <c r="I294" i="14"/>
  <c r="I293" i="14" s="1"/>
  <c r="K294" i="14"/>
  <c r="M294" i="14"/>
  <c r="O294" i="14"/>
  <c r="Q294" i="14"/>
  <c r="Q293" i="14" s="1"/>
  <c r="V294" i="14"/>
  <c r="G299" i="14"/>
  <c r="G293" i="14" s="1"/>
  <c r="I299" i="14"/>
  <c r="K299" i="14"/>
  <c r="O299" i="14"/>
  <c r="O293" i="14" s="1"/>
  <c r="Q299" i="14"/>
  <c r="V299" i="14"/>
  <c r="G302" i="14"/>
  <c r="M302" i="14" s="1"/>
  <c r="I302" i="14"/>
  <c r="K302" i="14"/>
  <c r="K301" i="14" s="1"/>
  <c r="O302" i="14"/>
  <c r="O301" i="14" s="1"/>
  <c r="Q302" i="14"/>
  <c r="V302" i="14"/>
  <c r="V301" i="14" s="1"/>
  <c r="G303" i="14"/>
  <c r="I303" i="14"/>
  <c r="K303" i="14"/>
  <c r="M303" i="14"/>
  <c r="O303" i="14"/>
  <c r="Q303" i="14"/>
  <c r="V303" i="14"/>
  <c r="G304" i="14"/>
  <c r="M304" i="14" s="1"/>
  <c r="I304" i="14"/>
  <c r="K304" i="14"/>
  <c r="O304" i="14"/>
  <c r="Q304" i="14"/>
  <c r="V304" i="14"/>
  <c r="G305" i="14"/>
  <c r="I305" i="14"/>
  <c r="I301" i="14" s="1"/>
  <c r="K305" i="14"/>
  <c r="M305" i="14"/>
  <c r="O305" i="14"/>
  <c r="Q305" i="14"/>
  <c r="Q301" i="14" s="1"/>
  <c r="V305" i="14"/>
  <c r="G306" i="14"/>
  <c r="M306" i="14" s="1"/>
  <c r="I306" i="14"/>
  <c r="K306" i="14"/>
  <c r="O306" i="14"/>
  <c r="Q306" i="14"/>
  <c r="V306" i="14"/>
  <c r="G307" i="14"/>
  <c r="I307" i="14"/>
  <c r="K307" i="14"/>
  <c r="M307" i="14"/>
  <c r="O307" i="14"/>
  <c r="Q307" i="14"/>
  <c r="V307" i="14"/>
  <c r="G309" i="14"/>
  <c r="M309" i="14" s="1"/>
  <c r="I309" i="14"/>
  <c r="K309" i="14"/>
  <c r="O309" i="14"/>
  <c r="Q309" i="14"/>
  <c r="V309" i="14"/>
  <c r="G311" i="14"/>
  <c r="I311" i="14"/>
  <c r="K311" i="14"/>
  <c r="M311" i="14"/>
  <c r="O311" i="14"/>
  <c r="Q311" i="14"/>
  <c r="V311" i="14"/>
  <c r="G313" i="14"/>
  <c r="M313" i="14" s="1"/>
  <c r="I313" i="14"/>
  <c r="K313" i="14"/>
  <c r="O313" i="14"/>
  <c r="Q313" i="14"/>
  <c r="V313" i="14"/>
  <c r="G315" i="14"/>
  <c r="I315" i="14"/>
  <c r="K315" i="14"/>
  <c r="M315" i="14"/>
  <c r="O315" i="14"/>
  <c r="Q315" i="14"/>
  <c r="V315" i="14"/>
  <c r="G317" i="14"/>
  <c r="M317" i="14" s="1"/>
  <c r="I317" i="14"/>
  <c r="K317" i="14"/>
  <c r="O317" i="14"/>
  <c r="Q317" i="14"/>
  <c r="V317" i="14"/>
  <c r="G319" i="14"/>
  <c r="I319" i="14"/>
  <c r="K319" i="14"/>
  <c r="M319" i="14"/>
  <c r="O319" i="14"/>
  <c r="Q319" i="14"/>
  <c r="V319" i="14"/>
  <c r="G321" i="14"/>
  <c r="M321" i="14" s="1"/>
  <c r="I321" i="14"/>
  <c r="K321" i="14"/>
  <c r="O321" i="14"/>
  <c r="Q321" i="14"/>
  <c r="V321" i="14"/>
  <c r="G323" i="14"/>
  <c r="I323" i="14"/>
  <c r="K323" i="14"/>
  <c r="M323" i="14"/>
  <c r="O323" i="14"/>
  <c r="Q323" i="14"/>
  <c r="V323" i="14"/>
  <c r="G325" i="14"/>
  <c r="M325" i="14" s="1"/>
  <c r="I325" i="14"/>
  <c r="K325" i="14"/>
  <c r="O325" i="14"/>
  <c r="Q325" i="14"/>
  <c r="V325" i="14"/>
  <c r="G329" i="14"/>
  <c r="I329" i="14"/>
  <c r="K329" i="14"/>
  <c r="M329" i="14"/>
  <c r="O329" i="14"/>
  <c r="Q329" i="14"/>
  <c r="V329" i="14"/>
  <c r="G332" i="14"/>
  <c r="M332" i="14" s="1"/>
  <c r="I332" i="14"/>
  <c r="K332" i="14"/>
  <c r="O332" i="14"/>
  <c r="Q332" i="14"/>
  <c r="V332" i="14"/>
  <c r="G334" i="14"/>
  <c r="I334" i="14"/>
  <c r="K334" i="14"/>
  <c r="M334" i="14"/>
  <c r="O334" i="14"/>
  <c r="Q334" i="14"/>
  <c r="V334" i="14"/>
  <c r="G336" i="14"/>
  <c r="M336" i="14" s="1"/>
  <c r="I336" i="14"/>
  <c r="K336" i="14"/>
  <c r="O336" i="14"/>
  <c r="Q336" i="14"/>
  <c r="V336" i="14"/>
  <c r="G338" i="14"/>
  <c r="I338" i="14"/>
  <c r="K338" i="14"/>
  <c r="M338" i="14"/>
  <c r="O338" i="14"/>
  <c r="Q338" i="14"/>
  <c r="V338" i="14"/>
  <c r="G340" i="14"/>
  <c r="M340" i="14" s="1"/>
  <c r="I340" i="14"/>
  <c r="K340" i="14"/>
  <c r="O340" i="14"/>
  <c r="Q340" i="14"/>
  <c r="V340" i="14"/>
  <c r="G342" i="14"/>
  <c r="I342" i="14"/>
  <c r="K342" i="14"/>
  <c r="M342" i="14"/>
  <c r="O342" i="14"/>
  <c r="Q342" i="14"/>
  <c r="V342" i="14"/>
  <c r="G344" i="14"/>
  <c r="M344" i="14" s="1"/>
  <c r="I344" i="14"/>
  <c r="K344" i="14"/>
  <c r="O344" i="14"/>
  <c r="Q344" i="14"/>
  <c r="V344" i="14"/>
  <c r="G346" i="14"/>
  <c r="I346" i="14"/>
  <c r="K346" i="14"/>
  <c r="M346" i="14"/>
  <c r="O346" i="14"/>
  <c r="Q346" i="14"/>
  <c r="V346" i="14"/>
  <c r="G348" i="14"/>
  <c r="M348" i="14" s="1"/>
  <c r="I348" i="14"/>
  <c r="K348" i="14"/>
  <c r="O348" i="14"/>
  <c r="Q348" i="14"/>
  <c r="V348" i="14"/>
  <c r="G351" i="14"/>
  <c r="I351" i="14"/>
  <c r="K351" i="14"/>
  <c r="M351" i="14"/>
  <c r="O351" i="14"/>
  <c r="Q351" i="14"/>
  <c r="V351" i="14"/>
  <c r="G353" i="14"/>
  <c r="M353" i="14" s="1"/>
  <c r="I353" i="14"/>
  <c r="K353" i="14"/>
  <c r="O353" i="14"/>
  <c r="Q353" i="14"/>
  <c r="V353" i="14"/>
  <c r="G354" i="14"/>
  <c r="I354" i="14"/>
  <c r="K354" i="14"/>
  <c r="M354" i="14"/>
  <c r="O354" i="14"/>
  <c r="Q354" i="14"/>
  <c r="V354" i="14"/>
  <c r="G355" i="14"/>
  <c r="M355" i="14" s="1"/>
  <c r="I355" i="14"/>
  <c r="K355" i="14"/>
  <c r="O355" i="14"/>
  <c r="Q355" i="14"/>
  <c r="V355" i="14"/>
  <c r="G356" i="14"/>
  <c r="I356" i="14"/>
  <c r="K356" i="14"/>
  <c r="M356" i="14"/>
  <c r="O356" i="14"/>
  <c r="Q356" i="14"/>
  <c r="V356" i="14"/>
  <c r="G357" i="14"/>
  <c r="M357" i="14" s="1"/>
  <c r="I357" i="14"/>
  <c r="K357" i="14"/>
  <c r="O357" i="14"/>
  <c r="Q357" i="14"/>
  <c r="V357" i="14"/>
  <c r="G358" i="14"/>
  <c r="I358" i="14"/>
  <c r="K358" i="14"/>
  <c r="M358" i="14"/>
  <c r="O358" i="14"/>
  <c r="Q358" i="14"/>
  <c r="V358" i="14"/>
  <c r="G359" i="14"/>
  <c r="M359" i="14" s="1"/>
  <c r="I359" i="14"/>
  <c r="K359" i="14"/>
  <c r="O359" i="14"/>
  <c r="Q359" i="14"/>
  <c r="V359" i="14"/>
  <c r="G361" i="14"/>
  <c r="I361" i="14"/>
  <c r="K361" i="14"/>
  <c r="M361" i="14"/>
  <c r="O361" i="14"/>
  <c r="Q361" i="14"/>
  <c r="V361" i="14"/>
  <c r="G364" i="14"/>
  <c r="M364" i="14" s="1"/>
  <c r="I364" i="14"/>
  <c r="K364" i="14"/>
  <c r="O364" i="14"/>
  <c r="Q364" i="14"/>
  <c r="V364" i="14"/>
  <c r="G366" i="14"/>
  <c r="I366" i="14"/>
  <c r="K366" i="14"/>
  <c r="M366" i="14"/>
  <c r="O366" i="14"/>
  <c r="Q366" i="14"/>
  <c r="V366" i="14"/>
  <c r="G368" i="14"/>
  <c r="M368" i="14" s="1"/>
  <c r="I368" i="14"/>
  <c r="K368" i="14"/>
  <c r="O368" i="14"/>
  <c r="Q368" i="14"/>
  <c r="V368" i="14"/>
  <c r="G370" i="14"/>
  <c r="I370" i="14"/>
  <c r="K370" i="14"/>
  <c r="M370" i="14"/>
  <c r="O370" i="14"/>
  <c r="Q370" i="14"/>
  <c r="V370" i="14"/>
  <c r="G372" i="14"/>
  <c r="M372" i="14" s="1"/>
  <c r="I372" i="14"/>
  <c r="K372" i="14"/>
  <c r="O372" i="14"/>
  <c r="Q372" i="14"/>
  <c r="V372" i="14"/>
  <c r="G374" i="14"/>
  <c r="I374" i="14"/>
  <c r="K374" i="14"/>
  <c r="M374" i="14"/>
  <c r="O374" i="14"/>
  <c r="Q374" i="14"/>
  <c r="V374" i="14"/>
  <c r="G376" i="14"/>
  <c r="M376" i="14" s="1"/>
  <c r="I376" i="14"/>
  <c r="K376" i="14"/>
  <c r="O376" i="14"/>
  <c r="Q376" i="14"/>
  <c r="V376" i="14"/>
  <c r="G378" i="14"/>
  <c r="I378" i="14"/>
  <c r="K378" i="14"/>
  <c r="M378" i="14"/>
  <c r="O378" i="14"/>
  <c r="Q378" i="14"/>
  <c r="V378" i="14"/>
  <c r="G380" i="14"/>
  <c r="M380" i="14" s="1"/>
  <c r="I380" i="14"/>
  <c r="K380" i="14"/>
  <c r="O380" i="14"/>
  <c r="Q380" i="14"/>
  <c r="V380" i="14"/>
  <c r="G382" i="14"/>
  <c r="I382" i="14"/>
  <c r="K382" i="14"/>
  <c r="M382" i="14"/>
  <c r="O382" i="14"/>
  <c r="Q382" i="14"/>
  <c r="V382" i="14"/>
  <c r="G384" i="14"/>
  <c r="M384" i="14" s="1"/>
  <c r="I384" i="14"/>
  <c r="K384" i="14"/>
  <c r="O384" i="14"/>
  <c r="Q384" i="14"/>
  <c r="V384" i="14"/>
  <c r="G386" i="14"/>
  <c r="I386" i="14"/>
  <c r="K386" i="14"/>
  <c r="M386" i="14"/>
  <c r="O386" i="14"/>
  <c r="Q386" i="14"/>
  <c r="V386" i="14"/>
  <c r="G390" i="14"/>
  <c r="M390" i="14" s="1"/>
  <c r="I390" i="14"/>
  <c r="K390" i="14"/>
  <c r="O390" i="14"/>
  <c r="Q390" i="14"/>
  <c r="V390" i="14"/>
  <c r="G392" i="14"/>
  <c r="I392" i="14"/>
  <c r="K392" i="14"/>
  <c r="M392" i="14"/>
  <c r="O392" i="14"/>
  <c r="Q392" i="14"/>
  <c r="V392" i="14"/>
  <c r="G394" i="14"/>
  <c r="I394" i="14"/>
  <c r="K394" i="14"/>
  <c r="M394" i="14"/>
  <c r="O394" i="14"/>
  <c r="Q394" i="14"/>
  <c r="V394" i="14"/>
  <c r="G396" i="14"/>
  <c r="I396" i="14"/>
  <c r="K396" i="14"/>
  <c r="M396" i="14"/>
  <c r="O396" i="14"/>
  <c r="Q396" i="14"/>
  <c r="V396" i="14"/>
  <c r="G400" i="14"/>
  <c r="M400" i="14" s="1"/>
  <c r="I400" i="14"/>
  <c r="K400" i="14"/>
  <c r="O400" i="14"/>
  <c r="Q400" i="14"/>
  <c r="V400" i="14"/>
  <c r="G402" i="14"/>
  <c r="I402" i="14"/>
  <c r="K402" i="14"/>
  <c r="M402" i="14"/>
  <c r="O402" i="14"/>
  <c r="Q402" i="14"/>
  <c r="V402" i="14"/>
  <c r="G404" i="14"/>
  <c r="I404" i="14"/>
  <c r="K404" i="14"/>
  <c r="M404" i="14"/>
  <c r="O404" i="14"/>
  <c r="Q404" i="14"/>
  <c r="V404" i="14"/>
  <c r="G406" i="14"/>
  <c r="I406" i="14"/>
  <c r="K406" i="14"/>
  <c r="M406" i="14"/>
  <c r="O406" i="14"/>
  <c r="Q406" i="14"/>
  <c r="V406" i="14"/>
  <c r="G407" i="14"/>
  <c r="M407" i="14" s="1"/>
  <c r="I407" i="14"/>
  <c r="K407" i="14"/>
  <c r="O407" i="14"/>
  <c r="Q407" i="14"/>
  <c r="V407" i="14"/>
  <c r="G408" i="14"/>
  <c r="I408" i="14"/>
  <c r="K408" i="14"/>
  <c r="M408" i="14"/>
  <c r="O408" i="14"/>
  <c r="Q408" i="14"/>
  <c r="V408" i="14"/>
  <c r="G411" i="14"/>
  <c r="M411" i="14" s="1"/>
  <c r="I411" i="14"/>
  <c r="K411" i="14"/>
  <c r="O411" i="14"/>
  <c r="Q411" i="14"/>
  <c r="V411" i="14"/>
  <c r="G414" i="14"/>
  <c r="I414" i="14"/>
  <c r="K414" i="14"/>
  <c r="M414" i="14"/>
  <c r="O414" i="14"/>
  <c r="Q414" i="14"/>
  <c r="V414" i="14"/>
  <c r="G416" i="14"/>
  <c r="M416" i="14" s="1"/>
  <c r="I416" i="14"/>
  <c r="K416" i="14"/>
  <c r="O416" i="14"/>
  <c r="Q416" i="14"/>
  <c r="V416" i="14"/>
  <c r="G417" i="14"/>
  <c r="I417" i="14"/>
  <c r="K417" i="14"/>
  <c r="M417" i="14"/>
  <c r="O417" i="14"/>
  <c r="Q417" i="14"/>
  <c r="V417" i="14"/>
  <c r="G418" i="14"/>
  <c r="M418" i="14" s="1"/>
  <c r="I418" i="14"/>
  <c r="K418" i="14"/>
  <c r="O418" i="14"/>
  <c r="Q418" i="14"/>
  <c r="V418" i="14"/>
  <c r="G421" i="14"/>
  <c r="I421" i="14"/>
  <c r="K421" i="14"/>
  <c r="M421" i="14"/>
  <c r="O421" i="14"/>
  <c r="Q421" i="14"/>
  <c r="V421" i="14"/>
  <c r="G423" i="14"/>
  <c r="M423" i="14" s="1"/>
  <c r="I423" i="14"/>
  <c r="K423" i="14"/>
  <c r="O423" i="14"/>
  <c r="Q423" i="14"/>
  <c r="V423" i="14"/>
  <c r="G424" i="14"/>
  <c r="I424" i="14"/>
  <c r="K424" i="14"/>
  <c r="M424" i="14"/>
  <c r="O424" i="14"/>
  <c r="Q424" i="14"/>
  <c r="V424" i="14"/>
  <c r="G427" i="14"/>
  <c r="M427" i="14" s="1"/>
  <c r="I427" i="14"/>
  <c r="K427" i="14"/>
  <c r="O427" i="14"/>
  <c r="Q427" i="14"/>
  <c r="V427" i="14"/>
  <c r="G428" i="14"/>
  <c r="I428" i="14"/>
  <c r="K428" i="14"/>
  <c r="M428" i="14"/>
  <c r="O428" i="14"/>
  <c r="Q428" i="14"/>
  <c r="V428" i="14"/>
  <c r="G431" i="14"/>
  <c r="M431" i="14" s="1"/>
  <c r="I431" i="14"/>
  <c r="K431" i="14"/>
  <c r="O431" i="14"/>
  <c r="Q431" i="14"/>
  <c r="V431" i="14"/>
  <c r="G433" i="14"/>
  <c r="I433" i="14"/>
  <c r="K433" i="14"/>
  <c r="M433" i="14"/>
  <c r="O433" i="14"/>
  <c r="Q433" i="14"/>
  <c r="V433" i="14"/>
  <c r="G436" i="14"/>
  <c r="I436" i="14"/>
  <c r="K436" i="14"/>
  <c r="M436" i="14"/>
  <c r="O436" i="14"/>
  <c r="Q436" i="14"/>
  <c r="V436" i="14"/>
  <c r="G440" i="14"/>
  <c r="I440" i="14"/>
  <c r="K440" i="14"/>
  <c r="M440" i="14"/>
  <c r="O440" i="14"/>
  <c r="Q440" i="14"/>
  <c r="V440" i="14"/>
  <c r="G443" i="14"/>
  <c r="M443" i="14" s="1"/>
  <c r="I443" i="14"/>
  <c r="K443" i="14"/>
  <c r="O443" i="14"/>
  <c r="Q443" i="14"/>
  <c r="V443" i="14"/>
  <c r="G445" i="14"/>
  <c r="I445" i="14"/>
  <c r="K445" i="14"/>
  <c r="M445" i="14"/>
  <c r="O445" i="14"/>
  <c r="Q445" i="14"/>
  <c r="V445" i="14"/>
  <c r="G447" i="14"/>
  <c r="I447" i="14"/>
  <c r="K447" i="14"/>
  <c r="M447" i="14"/>
  <c r="O447" i="14"/>
  <c r="Q447" i="14"/>
  <c r="V447" i="14"/>
  <c r="G451" i="14"/>
  <c r="I451" i="14"/>
  <c r="K451" i="14"/>
  <c r="M451" i="14"/>
  <c r="O451" i="14"/>
  <c r="Q451" i="14"/>
  <c r="V451" i="14"/>
  <c r="G454" i="14"/>
  <c r="M454" i="14" s="1"/>
  <c r="I454" i="14"/>
  <c r="K454" i="14"/>
  <c r="O454" i="14"/>
  <c r="Q454" i="14"/>
  <c r="V454" i="14"/>
  <c r="G456" i="14"/>
  <c r="I456" i="14"/>
  <c r="K456" i="14"/>
  <c r="M456" i="14"/>
  <c r="O456" i="14"/>
  <c r="Q456" i="14"/>
  <c r="V456" i="14"/>
  <c r="G458" i="14"/>
  <c r="I458" i="14"/>
  <c r="K458" i="14"/>
  <c r="M458" i="14"/>
  <c r="O458" i="14"/>
  <c r="Q458" i="14"/>
  <c r="V458" i="14"/>
  <c r="G462" i="14"/>
  <c r="I462" i="14"/>
  <c r="K462" i="14"/>
  <c r="M462" i="14"/>
  <c r="O462" i="14"/>
  <c r="Q462" i="14"/>
  <c r="V462" i="14"/>
  <c r="G465" i="14"/>
  <c r="M465" i="14" s="1"/>
  <c r="I465" i="14"/>
  <c r="K465" i="14"/>
  <c r="O465" i="14"/>
  <c r="Q465" i="14"/>
  <c r="V465" i="14"/>
  <c r="G467" i="14"/>
  <c r="I467" i="14"/>
  <c r="K467" i="14"/>
  <c r="M467" i="14"/>
  <c r="O467" i="14"/>
  <c r="Q467" i="14"/>
  <c r="V467" i="14"/>
  <c r="G469" i="14"/>
  <c r="I469" i="14"/>
  <c r="K469" i="14"/>
  <c r="M469" i="14"/>
  <c r="O469" i="14"/>
  <c r="Q469" i="14"/>
  <c r="V469" i="14"/>
  <c r="G470" i="14"/>
  <c r="I470" i="14"/>
  <c r="K470" i="14"/>
  <c r="M470" i="14"/>
  <c r="O470" i="14"/>
  <c r="Q470" i="14"/>
  <c r="V470" i="14"/>
  <c r="G471" i="14"/>
  <c r="M471" i="14" s="1"/>
  <c r="I471" i="14"/>
  <c r="K471" i="14"/>
  <c r="O471" i="14"/>
  <c r="Q471" i="14"/>
  <c r="V471" i="14"/>
  <c r="G473" i="14"/>
  <c r="M473" i="14" s="1"/>
  <c r="I473" i="14"/>
  <c r="K473" i="14"/>
  <c r="O473" i="14"/>
  <c r="Q473" i="14"/>
  <c r="V473" i="14"/>
  <c r="G475" i="14"/>
  <c r="I475" i="14"/>
  <c r="K475" i="14"/>
  <c r="M475" i="14"/>
  <c r="O475" i="14"/>
  <c r="Q475" i="14"/>
  <c r="V475" i="14"/>
  <c r="G476" i="14"/>
  <c r="I476" i="14"/>
  <c r="K476" i="14"/>
  <c r="M476" i="14"/>
  <c r="O476" i="14"/>
  <c r="Q476" i="14"/>
  <c r="V476" i="14"/>
  <c r="G479" i="14"/>
  <c r="M479" i="14" s="1"/>
  <c r="I479" i="14"/>
  <c r="K479" i="14"/>
  <c r="O479" i="14"/>
  <c r="Q479" i="14"/>
  <c r="V479" i="14"/>
  <c r="G485" i="14"/>
  <c r="M485" i="14" s="1"/>
  <c r="I485" i="14"/>
  <c r="K485" i="14"/>
  <c r="O485" i="14"/>
  <c r="Q485" i="14"/>
  <c r="V485" i="14"/>
  <c r="G487" i="14"/>
  <c r="I487" i="14"/>
  <c r="K487" i="14"/>
  <c r="M487" i="14"/>
  <c r="O487" i="14"/>
  <c r="Q487" i="14"/>
  <c r="V487" i="14"/>
  <c r="G489" i="14"/>
  <c r="I489" i="14"/>
  <c r="K489" i="14"/>
  <c r="M489" i="14"/>
  <c r="O489" i="14"/>
  <c r="Q489" i="14"/>
  <c r="V489" i="14"/>
  <c r="G491" i="14"/>
  <c r="M491" i="14" s="1"/>
  <c r="I491" i="14"/>
  <c r="K491" i="14"/>
  <c r="O491" i="14"/>
  <c r="Q491" i="14"/>
  <c r="V491" i="14"/>
  <c r="G492" i="14"/>
  <c r="M492" i="14" s="1"/>
  <c r="I492" i="14"/>
  <c r="K492" i="14"/>
  <c r="O492" i="14"/>
  <c r="Q492" i="14"/>
  <c r="V492" i="14"/>
  <c r="G493" i="14"/>
  <c r="I493" i="14"/>
  <c r="K493" i="14"/>
  <c r="M493" i="14"/>
  <c r="O493" i="14"/>
  <c r="Q493" i="14"/>
  <c r="V493" i="14"/>
  <c r="G494" i="14"/>
  <c r="I494" i="14"/>
  <c r="K494" i="14"/>
  <c r="M494" i="14"/>
  <c r="O494" i="14"/>
  <c r="Q494" i="14"/>
  <c r="V494" i="14"/>
  <c r="G495" i="14"/>
  <c r="M495" i="14" s="1"/>
  <c r="I495" i="14"/>
  <c r="K495" i="14"/>
  <c r="O495" i="14"/>
  <c r="Q495" i="14"/>
  <c r="V495" i="14"/>
  <c r="G498" i="14"/>
  <c r="M498" i="14" s="1"/>
  <c r="I498" i="14"/>
  <c r="K498" i="14"/>
  <c r="O498" i="14"/>
  <c r="Q498" i="14"/>
  <c r="V498" i="14"/>
  <c r="G502" i="14"/>
  <c r="I502" i="14"/>
  <c r="K502" i="14"/>
  <c r="M502" i="14"/>
  <c r="O502" i="14"/>
  <c r="Q502" i="14"/>
  <c r="V502" i="14"/>
  <c r="G506" i="14"/>
  <c r="I506" i="14"/>
  <c r="K506" i="14"/>
  <c r="M506" i="14"/>
  <c r="O506" i="14"/>
  <c r="Q506" i="14"/>
  <c r="V506" i="14"/>
  <c r="G509" i="14"/>
  <c r="M509" i="14" s="1"/>
  <c r="I509" i="14"/>
  <c r="K509" i="14"/>
  <c r="O509" i="14"/>
  <c r="Q509" i="14"/>
  <c r="V509" i="14"/>
  <c r="G512" i="14"/>
  <c r="M512" i="14" s="1"/>
  <c r="I512" i="14"/>
  <c r="K512" i="14"/>
  <c r="O512" i="14"/>
  <c r="Q512" i="14"/>
  <c r="V512" i="14"/>
  <c r="G515" i="14"/>
  <c r="I515" i="14"/>
  <c r="K515" i="14"/>
  <c r="M515" i="14"/>
  <c r="O515" i="14"/>
  <c r="Q515" i="14"/>
  <c r="V515" i="14"/>
  <c r="G518" i="14"/>
  <c r="I518" i="14"/>
  <c r="K518" i="14"/>
  <c r="M518" i="14"/>
  <c r="O518" i="14"/>
  <c r="Q518" i="14"/>
  <c r="V518" i="14"/>
  <c r="G521" i="14"/>
  <c r="M521" i="14" s="1"/>
  <c r="I521" i="14"/>
  <c r="K521" i="14"/>
  <c r="O521" i="14"/>
  <c r="Q521" i="14"/>
  <c r="V521" i="14"/>
  <c r="G523" i="14"/>
  <c r="I523" i="14"/>
  <c r="K523" i="14"/>
  <c r="M523" i="14"/>
  <c r="O523" i="14"/>
  <c r="Q523" i="14"/>
  <c r="V523" i="14"/>
  <c r="G525" i="14"/>
  <c r="M525" i="14" s="1"/>
  <c r="I525" i="14"/>
  <c r="K525" i="14"/>
  <c r="O525" i="14"/>
  <c r="Q525" i="14"/>
  <c r="V525" i="14"/>
  <c r="G529" i="14"/>
  <c r="I529" i="14"/>
  <c r="K529" i="14"/>
  <c r="M529" i="14"/>
  <c r="O529" i="14"/>
  <c r="Q529" i="14"/>
  <c r="V529" i="14"/>
  <c r="G534" i="14"/>
  <c r="I534" i="14"/>
  <c r="I533" i="14" s="1"/>
  <c r="K534" i="14"/>
  <c r="K533" i="14" s="1"/>
  <c r="M534" i="14"/>
  <c r="O534" i="14"/>
  <c r="Q534" i="14"/>
  <c r="Q533" i="14" s="1"/>
  <c r="V534" i="14"/>
  <c r="V533" i="14" s="1"/>
  <c r="G536" i="14"/>
  <c r="I536" i="14"/>
  <c r="K536" i="14"/>
  <c r="M536" i="14"/>
  <c r="O536" i="14"/>
  <c r="Q536" i="14"/>
  <c r="V536" i="14"/>
  <c r="G539" i="14"/>
  <c r="I539" i="14"/>
  <c r="K539" i="14"/>
  <c r="M539" i="14"/>
  <c r="O539" i="14"/>
  <c r="Q539" i="14"/>
  <c r="V539" i="14"/>
  <c r="G541" i="14"/>
  <c r="G533" i="14" s="1"/>
  <c r="I541" i="14"/>
  <c r="K541" i="14"/>
  <c r="O541" i="14"/>
  <c r="O533" i="14" s="1"/>
  <c r="Q541" i="14"/>
  <c r="V541" i="14"/>
  <c r="G543" i="14"/>
  <c r="I543" i="14"/>
  <c r="K543" i="14"/>
  <c r="M543" i="14"/>
  <c r="O543" i="14"/>
  <c r="Q543" i="14"/>
  <c r="V543" i="14"/>
  <c r="G546" i="14"/>
  <c r="K546" i="14"/>
  <c r="O546" i="14"/>
  <c r="V546" i="14"/>
  <c r="G547" i="14"/>
  <c r="I547" i="14"/>
  <c r="I546" i="14" s="1"/>
  <c r="K547" i="14"/>
  <c r="M547" i="14"/>
  <c r="M546" i="14" s="1"/>
  <c r="O547" i="14"/>
  <c r="Q547" i="14"/>
  <c r="Q546" i="14" s="1"/>
  <c r="V547" i="14"/>
  <c r="G550" i="14"/>
  <c r="O550" i="14"/>
  <c r="G551" i="14"/>
  <c r="I551" i="14"/>
  <c r="I550" i="14" s="1"/>
  <c r="K551" i="14"/>
  <c r="M551" i="14"/>
  <c r="O551" i="14"/>
  <c r="Q551" i="14"/>
  <c r="Q550" i="14" s="1"/>
  <c r="V551" i="14"/>
  <c r="G554" i="14"/>
  <c r="M554" i="14" s="1"/>
  <c r="I554" i="14"/>
  <c r="K554" i="14"/>
  <c r="K550" i="14" s="1"/>
  <c r="O554" i="14"/>
  <c r="Q554" i="14"/>
  <c r="V554" i="14"/>
  <c r="V550" i="14" s="1"/>
  <c r="G556" i="14"/>
  <c r="I556" i="14"/>
  <c r="K556" i="14"/>
  <c r="M556" i="14"/>
  <c r="O556" i="14"/>
  <c r="Q556" i="14"/>
  <c r="V556" i="14"/>
  <c r="G560" i="14"/>
  <c r="O560" i="14"/>
  <c r="G561" i="14"/>
  <c r="I561" i="14"/>
  <c r="I560" i="14" s="1"/>
  <c r="K561" i="14"/>
  <c r="M561" i="14"/>
  <c r="O561" i="14"/>
  <c r="Q561" i="14"/>
  <c r="Q560" i="14" s="1"/>
  <c r="V561" i="14"/>
  <c r="G564" i="14"/>
  <c r="M564" i="14" s="1"/>
  <c r="I564" i="14"/>
  <c r="K564" i="14"/>
  <c r="K560" i="14" s="1"/>
  <c r="O564" i="14"/>
  <c r="Q564" i="14"/>
  <c r="V564" i="14"/>
  <c r="V560" i="14" s="1"/>
  <c r="G567" i="14"/>
  <c r="G566" i="14" s="1"/>
  <c r="I567" i="14"/>
  <c r="I566" i="14" s="1"/>
  <c r="K567" i="14"/>
  <c r="K566" i="14" s="1"/>
  <c r="O567" i="14"/>
  <c r="O566" i="14" s="1"/>
  <c r="Q567" i="14"/>
  <c r="Q566" i="14" s="1"/>
  <c r="V567" i="14"/>
  <c r="V566" i="14" s="1"/>
  <c r="G570" i="14"/>
  <c r="I570" i="14"/>
  <c r="K570" i="14"/>
  <c r="M570" i="14"/>
  <c r="O570" i="14"/>
  <c r="Q570" i="14"/>
  <c r="V570" i="14"/>
  <c r="G573" i="14"/>
  <c r="K573" i="14"/>
  <c r="O573" i="14"/>
  <c r="V573" i="14"/>
  <c r="G574" i="14"/>
  <c r="I574" i="14"/>
  <c r="I573" i="14" s="1"/>
  <c r="K574" i="14"/>
  <c r="M574" i="14"/>
  <c r="M573" i="14" s="1"/>
  <c r="O574" i="14"/>
  <c r="Q574" i="14"/>
  <c r="Q573" i="14" s="1"/>
  <c r="V574" i="14"/>
  <c r="G577" i="14"/>
  <c r="K577" i="14"/>
  <c r="O577" i="14"/>
  <c r="V577" i="14"/>
  <c r="G578" i="14"/>
  <c r="I578" i="14"/>
  <c r="I577" i="14" s="1"/>
  <c r="K578" i="14"/>
  <c r="M578" i="14"/>
  <c r="M577" i="14" s="1"/>
  <c r="O578" i="14"/>
  <c r="Q578" i="14"/>
  <c r="Q577" i="14" s="1"/>
  <c r="V578" i="14"/>
  <c r="G581" i="14"/>
  <c r="I581" i="14"/>
  <c r="I580" i="14" s="1"/>
  <c r="K581" i="14"/>
  <c r="M581" i="14"/>
  <c r="O581" i="14"/>
  <c r="Q581" i="14"/>
  <c r="Q580" i="14" s="1"/>
  <c r="V581" i="14"/>
  <c r="G582" i="14"/>
  <c r="G580" i="14" s="1"/>
  <c r="I582" i="14"/>
  <c r="K582" i="14"/>
  <c r="O582" i="14"/>
  <c r="O580" i="14" s="1"/>
  <c r="Q582" i="14"/>
  <c r="V582" i="14"/>
  <c r="G586" i="14"/>
  <c r="I586" i="14"/>
  <c r="K586" i="14"/>
  <c r="M586" i="14"/>
  <c r="O586" i="14"/>
  <c r="Q586" i="14"/>
  <c r="V586" i="14"/>
  <c r="G588" i="14"/>
  <c r="M588" i="14" s="1"/>
  <c r="I588" i="14"/>
  <c r="K588" i="14"/>
  <c r="K580" i="14" s="1"/>
  <c r="O588" i="14"/>
  <c r="Q588" i="14"/>
  <c r="V588" i="14"/>
  <c r="V580" i="14" s="1"/>
  <c r="G589" i="14"/>
  <c r="I589" i="14"/>
  <c r="K589" i="14"/>
  <c r="M589" i="14"/>
  <c r="O589" i="14"/>
  <c r="Q589" i="14"/>
  <c r="V589" i="14"/>
  <c r="G590" i="14"/>
  <c r="M590" i="14" s="1"/>
  <c r="I590" i="14"/>
  <c r="K590" i="14"/>
  <c r="O590" i="14"/>
  <c r="Q590" i="14"/>
  <c r="V590" i="14"/>
  <c r="I591" i="14"/>
  <c r="Q591" i="14"/>
  <c r="G592" i="14"/>
  <c r="M592" i="14" s="1"/>
  <c r="I592" i="14"/>
  <c r="K592" i="14"/>
  <c r="K591" i="14" s="1"/>
  <c r="O592" i="14"/>
  <c r="O591" i="14" s="1"/>
  <c r="Q592" i="14"/>
  <c r="V592" i="14"/>
  <c r="V591" i="14" s="1"/>
  <c r="G595" i="14"/>
  <c r="I595" i="14"/>
  <c r="K595" i="14"/>
  <c r="M595" i="14"/>
  <c r="O595" i="14"/>
  <c r="Q595" i="14"/>
  <c r="V595" i="14"/>
  <c r="G597" i="14"/>
  <c r="M597" i="14" s="1"/>
  <c r="I597" i="14"/>
  <c r="K597" i="14"/>
  <c r="O597" i="14"/>
  <c r="Q597" i="14"/>
  <c r="V597" i="14"/>
  <c r="AE600" i="14"/>
  <c r="AF600" i="14"/>
  <c r="G380" i="13"/>
  <c r="G9" i="13"/>
  <c r="M9" i="13" s="1"/>
  <c r="I9" i="13"/>
  <c r="I8" i="13" s="1"/>
  <c r="K9" i="13"/>
  <c r="K8" i="13" s="1"/>
  <c r="O9" i="13"/>
  <c r="Q9" i="13"/>
  <c r="Q8" i="13" s="1"/>
  <c r="V9" i="13"/>
  <c r="V8" i="13" s="1"/>
  <c r="G10" i="13"/>
  <c r="I10" i="13"/>
  <c r="K10" i="13"/>
  <c r="M10" i="13"/>
  <c r="O10" i="13"/>
  <c r="Q10" i="13"/>
  <c r="V10" i="13"/>
  <c r="G11" i="13"/>
  <c r="I11" i="13"/>
  <c r="K11" i="13"/>
  <c r="M11" i="13"/>
  <c r="O11" i="13"/>
  <c r="Q11" i="13"/>
  <c r="V11" i="13"/>
  <c r="G13" i="13"/>
  <c r="G8" i="13" s="1"/>
  <c r="I13" i="13"/>
  <c r="K13" i="13"/>
  <c r="O13" i="13"/>
  <c r="O8" i="13" s="1"/>
  <c r="Q13" i="13"/>
  <c r="V13" i="13"/>
  <c r="G15" i="13"/>
  <c r="M15" i="13" s="1"/>
  <c r="I15" i="13"/>
  <c r="K15" i="13"/>
  <c r="O15" i="13"/>
  <c r="Q15" i="13"/>
  <c r="V15" i="13"/>
  <c r="G18" i="13"/>
  <c r="I18" i="13"/>
  <c r="K18" i="13"/>
  <c r="M18" i="13"/>
  <c r="O18" i="13"/>
  <c r="Q18" i="13"/>
  <c r="V18" i="13"/>
  <c r="G23" i="13"/>
  <c r="I23" i="13"/>
  <c r="K23" i="13"/>
  <c r="M23" i="13"/>
  <c r="O23" i="13"/>
  <c r="Q23" i="13"/>
  <c r="V23" i="13"/>
  <c r="G25" i="13"/>
  <c r="M25" i="13" s="1"/>
  <c r="I25" i="13"/>
  <c r="K25" i="13"/>
  <c r="O25" i="13"/>
  <c r="Q25" i="13"/>
  <c r="V25" i="13"/>
  <c r="G26" i="13"/>
  <c r="M26" i="13" s="1"/>
  <c r="I26" i="13"/>
  <c r="K26" i="13"/>
  <c r="O26" i="13"/>
  <c r="Q26" i="13"/>
  <c r="V26" i="13"/>
  <c r="G30" i="13"/>
  <c r="I30" i="13"/>
  <c r="K30" i="13"/>
  <c r="M30" i="13"/>
  <c r="O30" i="13"/>
  <c r="Q30" i="13"/>
  <c r="V30" i="13"/>
  <c r="G31" i="13"/>
  <c r="I31" i="13"/>
  <c r="K31" i="13"/>
  <c r="M31" i="13"/>
  <c r="O31" i="13"/>
  <c r="Q31" i="13"/>
  <c r="V31" i="13"/>
  <c r="G36" i="13"/>
  <c r="M36" i="13" s="1"/>
  <c r="I36" i="13"/>
  <c r="K36" i="13"/>
  <c r="O36" i="13"/>
  <c r="Q36" i="13"/>
  <c r="V36" i="13"/>
  <c r="G37" i="13"/>
  <c r="M37" i="13" s="1"/>
  <c r="I37" i="13"/>
  <c r="K37" i="13"/>
  <c r="O37" i="13"/>
  <c r="Q37" i="13"/>
  <c r="V37" i="13"/>
  <c r="G40" i="13"/>
  <c r="I40" i="13"/>
  <c r="K40" i="13"/>
  <c r="M40" i="13"/>
  <c r="O40" i="13"/>
  <c r="Q40" i="13"/>
  <c r="V40" i="13"/>
  <c r="G42" i="13"/>
  <c r="I42" i="13"/>
  <c r="K42" i="13"/>
  <c r="M42" i="13"/>
  <c r="O42" i="13"/>
  <c r="Q42" i="13"/>
  <c r="V42" i="13"/>
  <c r="G47" i="13"/>
  <c r="M47" i="13" s="1"/>
  <c r="I47" i="13"/>
  <c r="K47" i="13"/>
  <c r="O47" i="13"/>
  <c r="Q47" i="13"/>
  <c r="V47" i="13"/>
  <c r="G48" i="13"/>
  <c r="I48" i="13"/>
  <c r="K48" i="13"/>
  <c r="M48" i="13"/>
  <c r="O48" i="13"/>
  <c r="Q48" i="13"/>
  <c r="V48" i="13"/>
  <c r="G49" i="13"/>
  <c r="I49" i="13"/>
  <c r="K49" i="13"/>
  <c r="M49" i="13"/>
  <c r="O49" i="13"/>
  <c r="Q49" i="13"/>
  <c r="V49" i="13"/>
  <c r="G51" i="13"/>
  <c r="I51" i="13"/>
  <c r="K51" i="13"/>
  <c r="M51" i="13"/>
  <c r="O51" i="13"/>
  <c r="Q51" i="13"/>
  <c r="V51" i="13"/>
  <c r="G52" i="13"/>
  <c r="M52" i="13" s="1"/>
  <c r="I52" i="13"/>
  <c r="K52" i="13"/>
  <c r="O52" i="13"/>
  <c r="Q52" i="13"/>
  <c r="V52" i="13"/>
  <c r="G54" i="13"/>
  <c r="I54" i="13"/>
  <c r="K54" i="13"/>
  <c r="M54" i="13"/>
  <c r="O54" i="13"/>
  <c r="Q54" i="13"/>
  <c r="V54" i="13"/>
  <c r="G57" i="13"/>
  <c r="I57" i="13"/>
  <c r="K57" i="13"/>
  <c r="M57" i="13"/>
  <c r="O57" i="13"/>
  <c r="Q57" i="13"/>
  <c r="V57" i="13"/>
  <c r="G60" i="13"/>
  <c r="I60" i="13"/>
  <c r="K60" i="13"/>
  <c r="M60" i="13"/>
  <c r="O60" i="13"/>
  <c r="Q60" i="13"/>
  <c r="V60" i="13"/>
  <c r="G62" i="13"/>
  <c r="M62" i="13" s="1"/>
  <c r="I62" i="13"/>
  <c r="K62" i="13"/>
  <c r="O62" i="13"/>
  <c r="Q62" i="13"/>
  <c r="V62" i="13"/>
  <c r="G63" i="13"/>
  <c r="I63" i="13"/>
  <c r="K63" i="13"/>
  <c r="M63" i="13"/>
  <c r="O63" i="13"/>
  <c r="Q63" i="13"/>
  <c r="V63" i="13"/>
  <c r="G78" i="13"/>
  <c r="M78" i="13" s="1"/>
  <c r="I78" i="13"/>
  <c r="K78" i="13"/>
  <c r="O78" i="13"/>
  <c r="Q78" i="13"/>
  <c r="V78" i="13"/>
  <c r="G83" i="13"/>
  <c r="I83" i="13"/>
  <c r="K83" i="13"/>
  <c r="M83" i="13"/>
  <c r="O83" i="13"/>
  <c r="Q83" i="13"/>
  <c r="V83" i="13"/>
  <c r="G84" i="13"/>
  <c r="M84" i="13" s="1"/>
  <c r="I84" i="13"/>
  <c r="K84" i="13"/>
  <c r="O84" i="13"/>
  <c r="Q84" i="13"/>
  <c r="V84" i="13"/>
  <c r="G89" i="13"/>
  <c r="I89" i="13"/>
  <c r="K89" i="13"/>
  <c r="M89" i="13"/>
  <c r="O89" i="13"/>
  <c r="Q89" i="13"/>
  <c r="V89" i="13"/>
  <c r="G91" i="13"/>
  <c r="I91" i="13"/>
  <c r="K91" i="13"/>
  <c r="M91" i="13"/>
  <c r="O91" i="13"/>
  <c r="Q91" i="13"/>
  <c r="V91" i="13"/>
  <c r="G92" i="13"/>
  <c r="I92" i="13"/>
  <c r="K92" i="13"/>
  <c r="M92" i="13"/>
  <c r="O92" i="13"/>
  <c r="Q92" i="13"/>
  <c r="V92" i="13"/>
  <c r="G94" i="13"/>
  <c r="M94" i="13" s="1"/>
  <c r="I94" i="13"/>
  <c r="K94" i="13"/>
  <c r="O94" i="13"/>
  <c r="Q94" i="13"/>
  <c r="V94" i="13"/>
  <c r="G96" i="13"/>
  <c r="I96" i="13"/>
  <c r="K96" i="13"/>
  <c r="M96" i="13"/>
  <c r="O96" i="13"/>
  <c r="Q96" i="13"/>
  <c r="V96" i="13"/>
  <c r="G99" i="13"/>
  <c r="I99" i="13"/>
  <c r="I98" i="13" s="1"/>
  <c r="K99" i="13"/>
  <c r="M99" i="13"/>
  <c r="O99" i="13"/>
  <c r="Q99" i="13"/>
  <c r="Q98" i="13" s="1"/>
  <c r="V99" i="13"/>
  <c r="G102" i="13"/>
  <c r="G98" i="13" s="1"/>
  <c r="I102" i="13"/>
  <c r="K102" i="13"/>
  <c r="K98" i="13" s="1"/>
  <c r="O102" i="13"/>
  <c r="O98" i="13" s="1"/>
  <c r="Q102" i="13"/>
  <c r="V102" i="13"/>
  <c r="V98" i="13" s="1"/>
  <c r="G104" i="13"/>
  <c r="I104" i="13"/>
  <c r="K104" i="13"/>
  <c r="M104" i="13"/>
  <c r="O104" i="13"/>
  <c r="Q104" i="13"/>
  <c r="V104" i="13"/>
  <c r="G108" i="13"/>
  <c r="M108" i="13" s="1"/>
  <c r="I108" i="13"/>
  <c r="K108" i="13"/>
  <c r="O108" i="13"/>
  <c r="Q108" i="13"/>
  <c r="V108" i="13"/>
  <c r="G111" i="13"/>
  <c r="I111" i="13"/>
  <c r="K111" i="13"/>
  <c r="M111" i="13"/>
  <c r="O111" i="13"/>
  <c r="Q111" i="13"/>
  <c r="V111" i="13"/>
  <c r="G114" i="13"/>
  <c r="M114" i="13" s="1"/>
  <c r="I114" i="13"/>
  <c r="K114" i="13"/>
  <c r="O114" i="13"/>
  <c r="Q114" i="13"/>
  <c r="V114" i="13"/>
  <c r="G117" i="13"/>
  <c r="I117" i="13"/>
  <c r="K117" i="13"/>
  <c r="M117" i="13"/>
  <c r="O117" i="13"/>
  <c r="Q117" i="13"/>
  <c r="V117" i="13"/>
  <c r="G120" i="13"/>
  <c r="M120" i="13" s="1"/>
  <c r="I120" i="13"/>
  <c r="K120" i="13"/>
  <c r="O120" i="13"/>
  <c r="Q120" i="13"/>
  <c r="V120" i="13"/>
  <c r="G126" i="13"/>
  <c r="I126" i="13"/>
  <c r="K126" i="13"/>
  <c r="M126" i="13"/>
  <c r="O126" i="13"/>
  <c r="Q126" i="13"/>
  <c r="V126" i="13"/>
  <c r="G128" i="13"/>
  <c r="M128" i="13" s="1"/>
  <c r="I128" i="13"/>
  <c r="K128" i="13"/>
  <c r="O128" i="13"/>
  <c r="Q128" i="13"/>
  <c r="V128" i="13"/>
  <c r="G131" i="13"/>
  <c r="M131" i="13" s="1"/>
  <c r="I131" i="13"/>
  <c r="I130" i="13" s="1"/>
  <c r="K131" i="13"/>
  <c r="K130" i="13" s="1"/>
  <c r="O131" i="13"/>
  <c r="O130" i="13" s="1"/>
  <c r="Q131" i="13"/>
  <c r="Q130" i="13" s="1"/>
  <c r="V131" i="13"/>
  <c r="V130" i="13" s="1"/>
  <c r="G134" i="13"/>
  <c r="I134" i="13"/>
  <c r="K134" i="13"/>
  <c r="M134" i="13"/>
  <c r="O134" i="13"/>
  <c r="Q134" i="13"/>
  <c r="V134" i="13"/>
  <c r="G136" i="13"/>
  <c r="I136" i="13"/>
  <c r="K136" i="13"/>
  <c r="M136" i="13"/>
  <c r="O136" i="13"/>
  <c r="Q136" i="13"/>
  <c r="V136" i="13"/>
  <c r="G138" i="13"/>
  <c r="M138" i="13" s="1"/>
  <c r="I138" i="13"/>
  <c r="K138" i="13"/>
  <c r="O138" i="13"/>
  <c r="Q138" i="13"/>
  <c r="V138" i="13"/>
  <c r="G141" i="13"/>
  <c r="M141" i="13" s="1"/>
  <c r="I141" i="13"/>
  <c r="K141" i="13"/>
  <c r="O141" i="13"/>
  <c r="Q141" i="13"/>
  <c r="V141" i="13"/>
  <c r="G144" i="13"/>
  <c r="I144" i="13"/>
  <c r="I143" i="13" s="1"/>
  <c r="K144" i="13"/>
  <c r="K143" i="13" s="1"/>
  <c r="M144" i="13"/>
  <c r="O144" i="13"/>
  <c r="Q144" i="13"/>
  <c r="Q143" i="13" s="1"/>
  <c r="V144" i="13"/>
  <c r="V143" i="13" s="1"/>
  <c r="G149" i="13"/>
  <c r="M149" i="13" s="1"/>
  <c r="I149" i="13"/>
  <c r="K149" i="13"/>
  <c r="O149" i="13"/>
  <c r="Q149" i="13"/>
  <c r="V149" i="13"/>
  <c r="G151" i="13"/>
  <c r="I151" i="13"/>
  <c r="K151" i="13"/>
  <c r="M151" i="13"/>
  <c r="O151" i="13"/>
  <c r="Q151" i="13"/>
  <c r="V151" i="13"/>
  <c r="G153" i="13"/>
  <c r="M153" i="13" s="1"/>
  <c r="I153" i="13"/>
  <c r="K153" i="13"/>
  <c r="O153" i="13"/>
  <c r="O143" i="13" s="1"/>
  <c r="Q153" i="13"/>
  <c r="V153" i="13"/>
  <c r="G155" i="13"/>
  <c r="I155" i="13"/>
  <c r="K155" i="13"/>
  <c r="M155" i="13"/>
  <c r="O155" i="13"/>
  <c r="Q155" i="13"/>
  <c r="V155" i="13"/>
  <c r="G158" i="13"/>
  <c r="I158" i="13"/>
  <c r="I157" i="13" s="1"/>
  <c r="K158" i="13"/>
  <c r="M158" i="13"/>
  <c r="O158" i="13"/>
  <c r="Q158" i="13"/>
  <c r="Q157" i="13" s="1"/>
  <c r="V158" i="13"/>
  <c r="G161" i="13"/>
  <c r="M161" i="13" s="1"/>
  <c r="I161" i="13"/>
  <c r="K161" i="13"/>
  <c r="K157" i="13" s="1"/>
  <c r="O161" i="13"/>
  <c r="O157" i="13" s="1"/>
  <c r="Q161" i="13"/>
  <c r="V161" i="13"/>
  <c r="V157" i="13" s="1"/>
  <c r="G167" i="13"/>
  <c r="I167" i="13"/>
  <c r="K167" i="13"/>
  <c r="M167" i="13"/>
  <c r="O167" i="13"/>
  <c r="Q167" i="13"/>
  <c r="V167" i="13"/>
  <c r="G170" i="13"/>
  <c r="M170" i="13" s="1"/>
  <c r="I170" i="13"/>
  <c r="K170" i="13"/>
  <c r="O170" i="13"/>
  <c r="Q170" i="13"/>
  <c r="V170" i="13"/>
  <c r="G173" i="13"/>
  <c r="I173" i="13"/>
  <c r="K173" i="13"/>
  <c r="M173" i="13"/>
  <c r="O173" i="13"/>
  <c r="Q173" i="13"/>
  <c r="V173" i="13"/>
  <c r="G176" i="13"/>
  <c r="M176" i="13" s="1"/>
  <c r="I176" i="13"/>
  <c r="K176" i="13"/>
  <c r="O176" i="13"/>
  <c r="Q176" i="13"/>
  <c r="V176" i="13"/>
  <c r="G179" i="13"/>
  <c r="I179" i="13"/>
  <c r="K179" i="13"/>
  <c r="M179" i="13"/>
  <c r="O179" i="13"/>
  <c r="Q179" i="13"/>
  <c r="V179" i="13"/>
  <c r="G182" i="13"/>
  <c r="M182" i="13" s="1"/>
  <c r="I182" i="13"/>
  <c r="K182" i="13"/>
  <c r="O182" i="13"/>
  <c r="Q182" i="13"/>
  <c r="V182" i="13"/>
  <c r="G186" i="13"/>
  <c r="M186" i="13" s="1"/>
  <c r="M185" i="13" s="1"/>
  <c r="I186" i="13"/>
  <c r="K186" i="13"/>
  <c r="K185" i="13" s="1"/>
  <c r="O186" i="13"/>
  <c r="O185" i="13" s="1"/>
  <c r="Q186" i="13"/>
  <c r="V186" i="13"/>
  <c r="V185" i="13" s="1"/>
  <c r="G189" i="13"/>
  <c r="I189" i="13"/>
  <c r="I185" i="13" s="1"/>
  <c r="K189" i="13"/>
  <c r="M189" i="13"/>
  <c r="O189" i="13"/>
  <c r="Q189" i="13"/>
  <c r="Q185" i="13" s="1"/>
  <c r="V189" i="13"/>
  <c r="G192" i="13"/>
  <c r="M192" i="13" s="1"/>
  <c r="I192" i="13"/>
  <c r="K192" i="13"/>
  <c r="O192" i="13"/>
  <c r="Q192" i="13"/>
  <c r="V192" i="13"/>
  <c r="G195" i="13"/>
  <c r="I195" i="13"/>
  <c r="K195" i="13"/>
  <c r="M195" i="13"/>
  <c r="O195" i="13"/>
  <c r="Q195" i="13"/>
  <c r="V195" i="13"/>
  <c r="G198" i="13"/>
  <c r="M198" i="13" s="1"/>
  <c r="I198" i="13"/>
  <c r="K198" i="13"/>
  <c r="O198" i="13"/>
  <c r="Q198" i="13"/>
  <c r="V198" i="13"/>
  <c r="G201" i="13"/>
  <c r="G200" i="13" s="1"/>
  <c r="I201" i="13"/>
  <c r="I200" i="13" s="1"/>
  <c r="K201" i="13"/>
  <c r="K200" i="13" s="1"/>
  <c r="O201" i="13"/>
  <c r="O200" i="13" s="1"/>
  <c r="Q201" i="13"/>
  <c r="Q200" i="13" s="1"/>
  <c r="V201" i="13"/>
  <c r="V200" i="13" s="1"/>
  <c r="G205" i="13"/>
  <c r="I205" i="13"/>
  <c r="K205" i="13"/>
  <c r="M205" i="13"/>
  <c r="O205" i="13"/>
  <c r="Q205" i="13"/>
  <c r="V205" i="13"/>
  <c r="G208" i="13"/>
  <c r="I208" i="13"/>
  <c r="I207" i="13" s="1"/>
  <c r="K208" i="13"/>
  <c r="M208" i="13"/>
  <c r="O208" i="13"/>
  <c r="Q208" i="13"/>
  <c r="Q207" i="13" s="1"/>
  <c r="V208" i="13"/>
  <c r="G209" i="13"/>
  <c r="M209" i="13" s="1"/>
  <c r="I209" i="13"/>
  <c r="K209" i="13"/>
  <c r="K207" i="13" s="1"/>
  <c r="O209" i="13"/>
  <c r="Q209" i="13"/>
  <c r="V209" i="13"/>
  <c r="V207" i="13" s="1"/>
  <c r="G210" i="13"/>
  <c r="I210" i="13"/>
  <c r="K210" i="13"/>
  <c r="M210" i="13"/>
  <c r="O210" i="13"/>
  <c r="Q210" i="13"/>
  <c r="V210" i="13"/>
  <c r="G211" i="13"/>
  <c r="M211" i="13" s="1"/>
  <c r="I211" i="13"/>
  <c r="K211" i="13"/>
  <c r="O211" i="13"/>
  <c r="O207" i="13" s="1"/>
  <c r="Q211" i="13"/>
  <c r="V211" i="13"/>
  <c r="G213" i="13"/>
  <c r="I213" i="13"/>
  <c r="K213" i="13"/>
  <c r="M213" i="13"/>
  <c r="O213" i="13"/>
  <c r="Q213" i="13"/>
  <c r="V213" i="13"/>
  <c r="G215" i="13"/>
  <c r="M215" i="13" s="1"/>
  <c r="I215" i="13"/>
  <c r="K215" i="13"/>
  <c r="O215" i="13"/>
  <c r="Q215" i="13"/>
  <c r="V215" i="13"/>
  <c r="G217" i="13"/>
  <c r="I217" i="13"/>
  <c r="K217" i="13"/>
  <c r="M217" i="13"/>
  <c r="O217" i="13"/>
  <c r="Q217" i="13"/>
  <c r="V217" i="13"/>
  <c r="G219" i="13"/>
  <c r="M219" i="13" s="1"/>
  <c r="I219" i="13"/>
  <c r="K219" i="13"/>
  <c r="O219" i="13"/>
  <c r="Q219" i="13"/>
  <c r="V219" i="13"/>
  <c r="G221" i="13"/>
  <c r="I221" i="13"/>
  <c r="K221" i="13"/>
  <c r="M221" i="13"/>
  <c r="O221" i="13"/>
  <c r="Q221" i="13"/>
  <c r="V221" i="13"/>
  <c r="G223" i="13"/>
  <c r="M223" i="13" s="1"/>
  <c r="I223" i="13"/>
  <c r="K223" i="13"/>
  <c r="O223" i="13"/>
  <c r="Q223" i="13"/>
  <c r="V223" i="13"/>
  <c r="G225" i="13"/>
  <c r="I225" i="13"/>
  <c r="K225" i="13"/>
  <c r="M225" i="13"/>
  <c r="O225" i="13"/>
  <c r="Q225" i="13"/>
  <c r="V225" i="13"/>
  <c r="G227" i="13"/>
  <c r="M227" i="13" s="1"/>
  <c r="I227" i="13"/>
  <c r="K227" i="13"/>
  <c r="O227" i="13"/>
  <c r="Q227" i="13"/>
  <c r="V227" i="13"/>
  <c r="G228" i="13"/>
  <c r="I228" i="13"/>
  <c r="K228" i="13"/>
  <c r="M228" i="13"/>
  <c r="O228" i="13"/>
  <c r="Q228" i="13"/>
  <c r="V228" i="13"/>
  <c r="G229" i="13"/>
  <c r="M229" i="13" s="1"/>
  <c r="I229" i="13"/>
  <c r="K229" i="13"/>
  <c r="O229" i="13"/>
  <c r="Q229" i="13"/>
  <c r="V229" i="13"/>
  <c r="G230" i="13"/>
  <c r="I230" i="13"/>
  <c r="K230" i="13"/>
  <c r="M230" i="13"/>
  <c r="O230" i="13"/>
  <c r="Q230" i="13"/>
  <c r="V230" i="13"/>
  <c r="G232" i="13"/>
  <c r="M232" i="13" s="1"/>
  <c r="I232" i="13"/>
  <c r="K232" i="13"/>
  <c r="O232" i="13"/>
  <c r="Q232" i="13"/>
  <c r="V232" i="13"/>
  <c r="G234" i="13"/>
  <c r="I234" i="13"/>
  <c r="K234" i="13"/>
  <c r="M234" i="13"/>
  <c r="O234" i="13"/>
  <c r="Q234" i="13"/>
  <c r="V234" i="13"/>
  <c r="G236" i="13"/>
  <c r="M236" i="13" s="1"/>
  <c r="I236" i="13"/>
  <c r="K236" i="13"/>
  <c r="O236" i="13"/>
  <c r="Q236" i="13"/>
  <c r="V236" i="13"/>
  <c r="G238" i="13"/>
  <c r="I238" i="13"/>
  <c r="K238" i="13"/>
  <c r="M238" i="13"/>
  <c r="O238" i="13"/>
  <c r="Q238" i="13"/>
  <c r="V238" i="13"/>
  <c r="G240" i="13"/>
  <c r="M240" i="13" s="1"/>
  <c r="I240" i="13"/>
  <c r="K240" i="13"/>
  <c r="O240" i="13"/>
  <c r="Q240" i="13"/>
  <c r="V240" i="13"/>
  <c r="G242" i="13"/>
  <c r="I242" i="13"/>
  <c r="K242" i="13"/>
  <c r="M242" i="13"/>
  <c r="O242" i="13"/>
  <c r="Q242" i="13"/>
  <c r="V242" i="13"/>
  <c r="G244" i="13"/>
  <c r="M244" i="13" s="1"/>
  <c r="I244" i="13"/>
  <c r="K244" i="13"/>
  <c r="O244" i="13"/>
  <c r="Q244" i="13"/>
  <c r="V244" i="13"/>
  <c r="G246" i="13"/>
  <c r="I246" i="13"/>
  <c r="K246" i="13"/>
  <c r="M246" i="13"/>
  <c r="O246" i="13"/>
  <c r="Q246" i="13"/>
  <c r="V246" i="13"/>
  <c r="G248" i="13"/>
  <c r="M248" i="13" s="1"/>
  <c r="I248" i="13"/>
  <c r="K248" i="13"/>
  <c r="O248" i="13"/>
  <c r="Q248" i="13"/>
  <c r="V248" i="13"/>
  <c r="G250" i="13"/>
  <c r="I250" i="13"/>
  <c r="K250" i="13"/>
  <c r="M250" i="13"/>
  <c r="O250" i="13"/>
  <c r="Q250" i="13"/>
  <c r="V250" i="13"/>
  <c r="G252" i="13"/>
  <c r="I252" i="13"/>
  <c r="K252" i="13"/>
  <c r="M252" i="13"/>
  <c r="O252" i="13"/>
  <c r="Q252" i="13"/>
  <c r="V252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8" i="13"/>
  <c r="I258" i="13"/>
  <c r="K258" i="13"/>
  <c r="M258" i="13"/>
  <c r="O258" i="13"/>
  <c r="Q258" i="13"/>
  <c r="V258" i="13"/>
  <c r="G259" i="13"/>
  <c r="I259" i="13"/>
  <c r="K259" i="13"/>
  <c r="M259" i="13"/>
  <c r="O259" i="13"/>
  <c r="Q259" i="13"/>
  <c r="V259" i="13"/>
  <c r="G260" i="13"/>
  <c r="I260" i="13"/>
  <c r="K260" i="13"/>
  <c r="M260" i="13"/>
  <c r="O260" i="13"/>
  <c r="Q260" i="13"/>
  <c r="V260" i="13"/>
  <c r="G262" i="13"/>
  <c r="M262" i="13" s="1"/>
  <c r="I262" i="13"/>
  <c r="K262" i="13"/>
  <c r="O262" i="13"/>
  <c r="Q262" i="13"/>
  <c r="V262" i="13"/>
  <c r="G264" i="13"/>
  <c r="I264" i="13"/>
  <c r="K264" i="13"/>
  <c r="M264" i="13"/>
  <c r="O264" i="13"/>
  <c r="Q264" i="13"/>
  <c r="V264" i="13"/>
  <c r="G266" i="13"/>
  <c r="I266" i="13"/>
  <c r="K266" i="13"/>
  <c r="M266" i="13"/>
  <c r="O266" i="13"/>
  <c r="Q266" i="13"/>
  <c r="V266" i="13"/>
  <c r="G267" i="13"/>
  <c r="I267" i="13"/>
  <c r="K267" i="13"/>
  <c r="M267" i="13"/>
  <c r="O267" i="13"/>
  <c r="Q267" i="13"/>
  <c r="V267" i="13"/>
  <c r="G269" i="13"/>
  <c r="M269" i="13" s="1"/>
  <c r="I269" i="13"/>
  <c r="K269" i="13"/>
  <c r="O269" i="13"/>
  <c r="Q269" i="13"/>
  <c r="V269" i="13"/>
  <c r="G270" i="13"/>
  <c r="I270" i="13"/>
  <c r="K270" i="13"/>
  <c r="M270" i="13"/>
  <c r="O270" i="13"/>
  <c r="Q270" i="13"/>
  <c r="V270" i="13"/>
  <c r="G272" i="13"/>
  <c r="M272" i="13" s="1"/>
  <c r="I272" i="13"/>
  <c r="K272" i="13"/>
  <c r="O272" i="13"/>
  <c r="Q272" i="13"/>
  <c r="V272" i="13"/>
  <c r="G273" i="13"/>
  <c r="I273" i="13"/>
  <c r="K273" i="13"/>
  <c r="M273" i="13"/>
  <c r="O273" i="13"/>
  <c r="Q273" i="13"/>
  <c r="V273" i="13"/>
  <c r="G275" i="13"/>
  <c r="M275" i="13" s="1"/>
  <c r="I275" i="13"/>
  <c r="K275" i="13"/>
  <c r="O275" i="13"/>
  <c r="Q275" i="13"/>
  <c r="V275" i="13"/>
  <c r="G277" i="13"/>
  <c r="I277" i="13"/>
  <c r="K277" i="13"/>
  <c r="M277" i="13"/>
  <c r="O277" i="13"/>
  <c r="Q277" i="13"/>
  <c r="V277" i="13"/>
  <c r="G279" i="13"/>
  <c r="M279" i="13" s="1"/>
  <c r="I279" i="13"/>
  <c r="K279" i="13"/>
  <c r="O279" i="13"/>
  <c r="Q279" i="13"/>
  <c r="V279" i="13"/>
  <c r="G281" i="13"/>
  <c r="I281" i="13"/>
  <c r="K281" i="13"/>
  <c r="M281" i="13"/>
  <c r="O281" i="13"/>
  <c r="Q281" i="13"/>
  <c r="V281" i="13"/>
  <c r="G283" i="13"/>
  <c r="M283" i="13" s="1"/>
  <c r="I283" i="13"/>
  <c r="K283" i="13"/>
  <c r="O283" i="13"/>
  <c r="Q283" i="13"/>
  <c r="V283" i="13"/>
  <c r="G285" i="13"/>
  <c r="I285" i="13"/>
  <c r="K285" i="13"/>
  <c r="M285" i="13"/>
  <c r="O285" i="13"/>
  <c r="Q285" i="13"/>
  <c r="V285" i="13"/>
  <c r="G287" i="13"/>
  <c r="M287" i="13" s="1"/>
  <c r="I287" i="13"/>
  <c r="K287" i="13"/>
  <c r="O287" i="13"/>
  <c r="Q287" i="13"/>
  <c r="V287" i="13"/>
  <c r="G289" i="13"/>
  <c r="M289" i="13" s="1"/>
  <c r="I289" i="13"/>
  <c r="K289" i="13"/>
  <c r="O289" i="13"/>
  <c r="Q289" i="13"/>
  <c r="V289" i="13"/>
  <c r="G291" i="13"/>
  <c r="I291" i="13"/>
  <c r="K291" i="13"/>
  <c r="M291" i="13"/>
  <c r="O291" i="13"/>
  <c r="Q291" i="13"/>
  <c r="V291" i="13"/>
  <c r="G293" i="13"/>
  <c r="I293" i="13"/>
  <c r="K293" i="13"/>
  <c r="M293" i="13"/>
  <c r="O293" i="13"/>
  <c r="Q293" i="13"/>
  <c r="V293" i="13"/>
  <c r="G295" i="13"/>
  <c r="M295" i="13" s="1"/>
  <c r="I295" i="13"/>
  <c r="K295" i="13"/>
  <c r="O295" i="13"/>
  <c r="Q295" i="13"/>
  <c r="V295" i="13"/>
  <c r="G296" i="13"/>
  <c r="I296" i="13"/>
  <c r="K296" i="13"/>
  <c r="M296" i="13"/>
  <c r="O296" i="13"/>
  <c r="Q296" i="13"/>
  <c r="V296" i="13"/>
  <c r="G298" i="13"/>
  <c r="M298" i="13" s="1"/>
  <c r="I298" i="13"/>
  <c r="K298" i="13"/>
  <c r="O298" i="13"/>
  <c r="Q298" i="13"/>
  <c r="V298" i="13"/>
  <c r="G299" i="13"/>
  <c r="I299" i="13"/>
  <c r="K299" i="13"/>
  <c r="M299" i="13"/>
  <c r="O299" i="13"/>
  <c r="Q299" i="13"/>
  <c r="V299" i="13"/>
  <c r="G301" i="13"/>
  <c r="M301" i="13" s="1"/>
  <c r="I301" i="13"/>
  <c r="K301" i="13"/>
  <c r="O301" i="13"/>
  <c r="Q301" i="13"/>
  <c r="V301" i="13"/>
  <c r="G303" i="13"/>
  <c r="I303" i="13"/>
  <c r="K303" i="13"/>
  <c r="M303" i="13"/>
  <c r="O303" i="13"/>
  <c r="Q303" i="13"/>
  <c r="V303" i="13"/>
  <c r="G304" i="13"/>
  <c r="I304" i="13"/>
  <c r="K304" i="13"/>
  <c r="M304" i="13"/>
  <c r="O304" i="13"/>
  <c r="Q304" i="13"/>
  <c r="V304" i="13"/>
  <c r="G305" i="13"/>
  <c r="I305" i="13"/>
  <c r="K305" i="13"/>
  <c r="M305" i="13"/>
  <c r="O305" i="13"/>
  <c r="Q305" i="13"/>
  <c r="V305" i="13"/>
  <c r="G306" i="13"/>
  <c r="I306" i="13"/>
  <c r="K306" i="13"/>
  <c r="M306" i="13"/>
  <c r="O306" i="13"/>
  <c r="Q306" i="13"/>
  <c r="V306" i="13"/>
  <c r="G309" i="13"/>
  <c r="M309" i="13" s="1"/>
  <c r="I309" i="13"/>
  <c r="K309" i="13"/>
  <c r="O309" i="13"/>
  <c r="Q309" i="13"/>
  <c r="V309" i="13"/>
  <c r="G311" i="13"/>
  <c r="I311" i="13"/>
  <c r="K311" i="13"/>
  <c r="M311" i="13"/>
  <c r="O311" i="13"/>
  <c r="Q311" i="13"/>
  <c r="V311" i="13"/>
  <c r="G314" i="13"/>
  <c r="I314" i="13"/>
  <c r="K314" i="13"/>
  <c r="M314" i="13"/>
  <c r="O314" i="13"/>
  <c r="Q314" i="13"/>
  <c r="V314" i="13"/>
  <c r="G315" i="13"/>
  <c r="I315" i="13"/>
  <c r="K315" i="13"/>
  <c r="M315" i="13"/>
  <c r="O315" i="13"/>
  <c r="Q315" i="13"/>
  <c r="V315" i="13"/>
  <c r="G317" i="13"/>
  <c r="M317" i="13" s="1"/>
  <c r="I317" i="13"/>
  <c r="K317" i="13"/>
  <c r="O317" i="13"/>
  <c r="Q317" i="13"/>
  <c r="V317" i="13"/>
  <c r="G319" i="13"/>
  <c r="I319" i="13"/>
  <c r="K319" i="13"/>
  <c r="M319" i="13"/>
  <c r="O319" i="13"/>
  <c r="Q319" i="13"/>
  <c r="V319" i="13"/>
  <c r="G321" i="13"/>
  <c r="I321" i="13"/>
  <c r="K321" i="13"/>
  <c r="M321" i="13"/>
  <c r="O321" i="13"/>
  <c r="Q321" i="13"/>
  <c r="V321" i="13"/>
  <c r="G323" i="13"/>
  <c r="M323" i="13" s="1"/>
  <c r="I323" i="13"/>
  <c r="K323" i="13"/>
  <c r="O323" i="13"/>
  <c r="Q323" i="13"/>
  <c r="V323" i="13"/>
  <c r="G325" i="13"/>
  <c r="I325" i="13"/>
  <c r="K325" i="13"/>
  <c r="M325" i="13"/>
  <c r="O325" i="13"/>
  <c r="Q325" i="13"/>
  <c r="V325" i="13"/>
  <c r="G328" i="13"/>
  <c r="I328" i="13"/>
  <c r="I327" i="13" s="1"/>
  <c r="K328" i="13"/>
  <c r="K327" i="13" s="1"/>
  <c r="M328" i="13"/>
  <c r="O328" i="13"/>
  <c r="Q328" i="13"/>
  <c r="Q327" i="13" s="1"/>
  <c r="V328" i="13"/>
  <c r="V327" i="13" s="1"/>
  <c r="G330" i="13"/>
  <c r="M330" i="13" s="1"/>
  <c r="I330" i="13"/>
  <c r="K330" i="13"/>
  <c r="O330" i="13"/>
  <c r="Q330" i="13"/>
  <c r="V330" i="13"/>
  <c r="G332" i="13"/>
  <c r="I332" i="13"/>
  <c r="K332" i="13"/>
  <c r="M332" i="13"/>
  <c r="O332" i="13"/>
  <c r="Q332" i="13"/>
  <c r="V332" i="13"/>
  <c r="G334" i="13"/>
  <c r="M334" i="13" s="1"/>
  <c r="I334" i="13"/>
  <c r="K334" i="13"/>
  <c r="O334" i="13"/>
  <c r="O327" i="13" s="1"/>
  <c r="Q334" i="13"/>
  <c r="V334" i="13"/>
  <c r="G336" i="13"/>
  <c r="I336" i="13"/>
  <c r="K336" i="13"/>
  <c r="M336" i="13"/>
  <c r="O336" i="13"/>
  <c r="Q336" i="13"/>
  <c r="V336" i="13"/>
  <c r="G338" i="13"/>
  <c r="K338" i="13"/>
  <c r="O338" i="13"/>
  <c r="V338" i="13"/>
  <c r="G339" i="13"/>
  <c r="I339" i="13"/>
  <c r="I338" i="13" s="1"/>
  <c r="K339" i="13"/>
  <c r="M339" i="13"/>
  <c r="M338" i="13" s="1"/>
  <c r="O339" i="13"/>
  <c r="Q339" i="13"/>
  <c r="Q338" i="13" s="1"/>
  <c r="V339" i="13"/>
  <c r="G342" i="13"/>
  <c r="I342" i="13"/>
  <c r="I341" i="13" s="1"/>
  <c r="K342" i="13"/>
  <c r="M342" i="13"/>
  <c r="O342" i="13"/>
  <c r="Q342" i="13"/>
  <c r="Q341" i="13" s="1"/>
  <c r="V342" i="13"/>
  <c r="G344" i="13"/>
  <c r="G341" i="13" s="1"/>
  <c r="I344" i="13"/>
  <c r="K344" i="13"/>
  <c r="K341" i="13" s="1"/>
  <c r="O344" i="13"/>
  <c r="O341" i="13" s="1"/>
  <c r="Q344" i="13"/>
  <c r="V344" i="13"/>
  <c r="V341" i="13" s="1"/>
  <c r="G346" i="13"/>
  <c r="I346" i="13"/>
  <c r="K346" i="13"/>
  <c r="M346" i="13"/>
  <c r="O346" i="13"/>
  <c r="Q346" i="13"/>
  <c r="V346" i="13"/>
  <c r="G348" i="13"/>
  <c r="O348" i="13"/>
  <c r="G349" i="13"/>
  <c r="I349" i="13"/>
  <c r="I348" i="13" s="1"/>
  <c r="K349" i="13"/>
  <c r="M349" i="13"/>
  <c r="O349" i="13"/>
  <c r="Q349" i="13"/>
  <c r="Q348" i="13" s="1"/>
  <c r="V349" i="13"/>
  <c r="G351" i="13"/>
  <c r="M351" i="13" s="1"/>
  <c r="I351" i="13"/>
  <c r="K351" i="13"/>
  <c r="K348" i="13" s="1"/>
  <c r="O351" i="13"/>
  <c r="Q351" i="13"/>
  <c r="V351" i="13"/>
  <c r="V348" i="13" s="1"/>
  <c r="G354" i="13"/>
  <c r="M354" i="13" s="1"/>
  <c r="M353" i="13" s="1"/>
  <c r="I354" i="13"/>
  <c r="I353" i="13" s="1"/>
  <c r="K354" i="13"/>
  <c r="K353" i="13" s="1"/>
  <c r="O354" i="13"/>
  <c r="O353" i="13" s="1"/>
  <c r="Q354" i="13"/>
  <c r="Q353" i="13" s="1"/>
  <c r="V354" i="13"/>
  <c r="V353" i="13" s="1"/>
  <c r="I356" i="13"/>
  <c r="Q356" i="13"/>
  <c r="G357" i="13"/>
  <c r="G356" i="13" s="1"/>
  <c r="I357" i="13"/>
  <c r="K357" i="13"/>
  <c r="K356" i="13" s="1"/>
  <c r="O357" i="13"/>
  <c r="O356" i="13" s="1"/>
  <c r="Q357" i="13"/>
  <c r="V357" i="13"/>
  <c r="V356" i="13" s="1"/>
  <c r="G361" i="13"/>
  <c r="M361" i="13" s="1"/>
  <c r="M360" i="13" s="1"/>
  <c r="I361" i="13"/>
  <c r="I360" i="13" s="1"/>
  <c r="K361" i="13"/>
  <c r="K360" i="13" s="1"/>
  <c r="O361" i="13"/>
  <c r="O360" i="13" s="1"/>
  <c r="Q361" i="13"/>
  <c r="Q360" i="13" s="1"/>
  <c r="V361" i="13"/>
  <c r="V360" i="13" s="1"/>
  <c r="G362" i="13"/>
  <c r="I362" i="13"/>
  <c r="K362" i="13"/>
  <c r="M362" i="13"/>
  <c r="O362" i="13"/>
  <c r="Q362" i="13"/>
  <c r="V362" i="13"/>
  <c r="G366" i="13"/>
  <c r="I366" i="13"/>
  <c r="K366" i="13"/>
  <c r="M366" i="13"/>
  <c r="O366" i="13"/>
  <c r="Q366" i="13"/>
  <c r="V366" i="13"/>
  <c r="G368" i="13"/>
  <c r="I368" i="13"/>
  <c r="K368" i="13"/>
  <c r="M368" i="13"/>
  <c r="O368" i="13"/>
  <c r="Q368" i="13"/>
  <c r="V368" i="13"/>
  <c r="G369" i="13"/>
  <c r="M369" i="13" s="1"/>
  <c r="I369" i="13"/>
  <c r="K369" i="13"/>
  <c r="O369" i="13"/>
  <c r="Q369" i="13"/>
  <c r="V369" i="13"/>
  <c r="G370" i="13"/>
  <c r="I370" i="13"/>
  <c r="K370" i="13"/>
  <c r="M370" i="13"/>
  <c r="O370" i="13"/>
  <c r="Q370" i="13"/>
  <c r="V370" i="13"/>
  <c r="G372" i="13"/>
  <c r="I372" i="13"/>
  <c r="I371" i="13" s="1"/>
  <c r="K372" i="13"/>
  <c r="M372" i="13"/>
  <c r="O372" i="13"/>
  <c r="Q372" i="13"/>
  <c r="Q371" i="13" s="1"/>
  <c r="V372" i="13"/>
  <c r="G375" i="13"/>
  <c r="M375" i="13" s="1"/>
  <c r="I375" i="13"/>
  <c r="K375" i="13"/>
  <c r="K371" i="13" s="1"/>
  <c r="O375" i="13"/>
  <c r="O371" i="13" s="1"/>
  <c r="Q375" i="13"/>
  <c r="V375" i="13"/>
  <c r="V371" i="13" s="1"/>
  <c r="G377" i="13"/>
  <c r="I377" i="13"/>
  <c r="K377" i="13"/>
  <c r="M377" i="13"/>
  <c r="O377" i="13"/>
  <c r="Q377" i="13"/>
  <c r="V377" i="13"/>
  <c r="AE380" i="13"/>
  <c r="AF380" i="13"/>
  <c r="G40" i="12"/>
  <c r="G9" i="12"/>
  <c r="I9" i="12"/>
  <c r="I8" i="12" s="1"/>
  <c r="K9" i="12"/>
  <c r="M9" i="12"/>
  <c r="O9" i="12"/>
  <c r="Q9" i="12"/>
  <c r="Q8" i="12" s="1"/>
  <c r="V9" i="12"/>
  <c r="G10" i="12"/>
  <c r="G8" i="12" s="1"/>
  <c r="I10" i="12"/>
  <c r="K10" i="12"/>
  <c r="O10" i="12"/>
  <c r="O8" i="12" s="1"/>
  <c r="Q10" i="12"/>
  <c r="V10" i="12"/>
  <c r="G11" i="12"/>
  <c r="I11" i="12"/>
  <c r="K11" i="12"/>
  <c r="M11" i="12"/>
  <c r="O11" i="12"/>
  <c r="Q11" i="12"/>
  <c r="V11" i="12"/>
  <c r="G12" i="12"/>
  <c r="M12" i="12" s="1"/>
  <c r="I12" i="12"/>
  <c r="K12" i="12"/>
  <c r="K8" i="12" s="1"/>
  <c r="O12" i="12"/>
  <c r="Q12" i="12"/>
  <c r="V12" i="12"/>
  <c r="V8" i="12" s="1"/>
  <c r="G13" i="12"/>
  <c r="I13" i="12"/>
  <c r="K13" i="12"/>
  <c r="M13" i="12"/>
  <c r="O13" i="12"/>
  <c r="Q13" i="12"/>
  <c r="V13" i="12"/>
  <c r="G14" i="12"/>
  <c r="M14" i="12" s="1"/>
  <c r="I14" i="12"/>
  <c r="K14" i="12"/>
  <c r="O14" i="12"/>
  <c r="Q14" i="12"/>
  <c r="V14" i="12"/>
  <c r="G15" i="12"/>
  <c r="I15" i="12"/>
  <c r="K15" i="12"/>
  <c r="M15" i="12"/>
  <c r="O15" i="12"/>
  <c r="Q15" i="12"/>
  <c r="V15" i="12"/>
  <c r="G16" i="12"/>
  <c r="M16" i="12" s="1"/>
  <c r="I16" i="12"/>
  <c r="K16" i="12"/>
  <c r="O16" i="12"/>
  <c r="Q16" i="12"/>
  <c r="V16" i="12"/>
  <c r="G17" i="12"/>
  <c r="I17" i="12"/>
  <c r="K17" i="12"/>
  <c r="M17" i="12"/>
  <c r="O17" i="12"/>
  <c r="Q17" i="12"/>
  <c r="V17" i="12"/>
  <c r="G18" i="12"/>
  <c r="M18" i="12" s="1"/>
  <c r="I18" i="12"/>
  <c r="K18" i="12"/>
  <c r="O18" i="12"/>
  <c r="Q18" i="12"/>
  <c r="V18" i="12"/>
  <c r="G19" i="12"/>
  <c r="I19" i="12"/>
  <c r="K19" i="12"/>
  <c r="M19" i="12"/>
  <c r="O19" i="12"/>
  <c r="Q19" i="12"/>
  <c r="V19" i="12"/>
  <c r="G21" i="12"/>
  <c r="I21" i="12"/>
  <c r="I20" i="12" s="1"/>
  <c r="K21" i="12"/>
  <c r="M21" i="12"/>
  <c r="O21" i="12"/>
  <c r="Q21" i="12"/>
  <c r="Q20" i="12" s="1"/>
  <c r="V21" i="12"/>
  <c r="G22" i="12"/>
  <c r="G20" i="12" s="1"/>
  <c r="I22" i="12"/>
  <c r="K22" i="12"/>
  <c r="O22" i="12"/>
  <c r="O20" i="12" s="1"/>
  <c r="Q22" i="12"/>
  <c r="V22" i="12"/>
  <c r="G23" i="12"/>
  <c r="I23" i="12"/>
  <c r="K23" i="12"/>
  <c r="M23" i="12"/>
  <c r="O23" i="12"/>
  <c r="Q23" i="12"/>
  <c r="V23" i="12"/>
  <c r="G28" i="12"/>
  <c r="M28" i="12" s="1"/>
  <c r="I28" i="12"/>
  <c r="K28" i="12"/>
  <c r="K20" i="12" s="1"/>
  <c r="O28" i="12"/>
  <c r="Q28" i="12"/>
  <c r="V28" i="12"/>
  <c r="V20" i="12" s="1"/>
  <c r="G33" i="12"/>
  <c r="I33" i="12"/>
  <c r="K33" i="12"/>
  <c r="M33" i="12"/>
  <c r="O33" i="12"/>
  <c r="Q33" i="12"/>
  <c r="V33" i="12"/>
  <c r="G38" i="12"/>
  <c r="M38" i="12" s="1"/>
  <c r="I38" i="12"/>
  <c r="K38" i="12"/>
  <c r="O38" i="12"/>
  <c r="Q38" i="12"/>
  <c r="V38" i="12"/>
  <c r="AE40" i="12"/>
  <c r="AF40" i="12"/>
  <c r="I20" i="1"/>
  <c r="I19" i="1"/>
  <c r="I18" i="1"/>
  <c r="I17" i="1"/>
  <c r="I16" i="1"/>
  <c r="I80" i="1"/>
  <c r="J79" i="1" s="1"/>
  <c r="F47" i="1"/>
  <c r="G23" i="1" s="1"/>
  <c r="G47" i="1"/>
  <c r="G25" i="1" s="1"/>
  <c r="H47" i="1"/>
  <c r="I47" i="1"/>
  <c r="J46" i="1" s="1"/>
  <c r="I46" i="1"/>
  <c r="I45" i="1"/>
  <c r="I44" i="1"/>
  <c r="I43" i="1"/>
  <c r="I42" i="1"/>
  <c r="I41" i="1"/>
  <c r="I39" i="1"/>
  <c r="J28" i="1"/>
  <c r="J26" i="1"/>
  <c r="G38" i="1"/>
  <c r="F38" i="1"/>
  <c r="J23" i="1"/>
  <c r="J24" i="1"/>
  <c r="J25" i="1"/>
  <c r="J27" i="1"/>
  <c r="E24" i="1"/>
  <c r="G24" i="1"/>
  <c r="E26" i="1"/>
  <c r="G26" i="1"/>
  <c r="J63" i="1" l="1"/>
  <c r="J65" i="1"/>
  <c r="J67" i="1"/>
  <c r="J69" i="1"/>
  <c r="J71" i="1"/>
  <c r="J73" i="1"/>
  <c r="J75" i="1"/>
  <c r="J61" i="1"/>
  <c r="J77" i="1"/>
  <c r="J62" i="1"/>
  <c r="J64" i="1"/>
  <c r="J66" i="1"/>
  <c r="J68" i="1"/>
  <c r="J70" i="1"/>
  <c r="J72" i="1"/>
  <c r="J74" i="1"/>
  <c r="J76" i="1"/>
  <c r="J78" i="1"/>
  <c r="A27" i="1"/>
  <c r="J43" i="1"/>
  <c r="J45" i="1"/>
  <c r="J41" i="1"/>
  <c r="M165" i="16"/>
  <c r="M120" i="16"/>
  <c r="M156" i="16"/>
  <c r="M297" i="16"/>
  <c r="M133" i="16"/>
  <c r="G294" i="16"/>
  <c r="G279" i="16"/>
  <c r="G272" i="16"/>
  <c r="G165" i="16"/>
  <c r="G140" i="16"/>
  <c r="G307" i="16"/>
  <c r="M124" i="16"/>
  <c r="M102" i="16"/>
  <c r="M96" i="16" s="1"/>
  <c r="M10" i="16"/>
  <c r="M8" i="16" s="1"/>
  <c r="M280" i="15"/>
  <c r="M177" i="15"/>
  <c r="M294" i="15"/>
  <c r="M309" i="15"/>
  <c r="M131" i="15"/>
  <c r="M321" i="15"/>
  <c r="M320" i="15" s="1"/>
  <c r="M187" i="15"/>
  <c r="M186" i="15" s="1"/>
  <c r="M166" i="15"/>
  <c r="M162" i="15" s="1"/>
  <c r="M141" i="15"/>
  <c r="M140" i="15" s="1"/>
  <c r="M122" i="15"/>
  <c r="M118" i="15" s="1"/>
  <c r="M9" i="15"/>
  <c r="M8" i="15" s="1"/>
  <c r="AF329" i="15"/>
  <c r="M591" i="14"/>
  <c r="M550" i="14"/>
  <c r="M301" i="14"/>
  <c r="M560" i="14"/>
  <c r="M277" i="14"/>
  <c r="G591" i="14"/>
  <c r="M582" i="14"/>
  <c r="M580" i="14" s="1"/>
  <c r="M567" i="14"/>
  <c r="M566" i="14" s="1"/>
  <c r="M541" i="14"/>
  <c r="M533" i="14" s="1"/>
  <c r="G301" i="14"/>
  <c r="M299" i="14"/>
  <c r="M293" i="14" s="1"/>
  <c r="M287" i="14"/>
  <c r="M242" i="14"/>
  <c r="M241" i="14" s="1"/>
  <c r="M235" i="14"/>
  <c r="M217" i="14" s="1"/>
  <c r="M201" i="14"/>
  <c r="M193" i="14" s="1"/>
  <c r="M151" i="14"/>
  <c r="M150" i="14" s="1"/>
  <c r="M14" i="14"/>
  <c r="M8" i="14" s="1"/>
  <c r="M348" i="13"/>
  <c r="M207" i="13"/>
  <c r="M371" i="13"/>
  <c r="M157" i="13"/>
  <c r="M130" i="13"/>
  <c r="M327" i="13"/>
  <c r="M143" i="13"/>
  <c r="G371" i="13"/>
  <c r="G157" i="13"/>
  <c r="G130" i="13"/>
  <c r="M102" i="13"/>
  <c r="M98" i="13" s="1"/>
  <c r="M13" i="13"/>
  <c r="M8" i="13" s="1"/>
  <c r="G360" i="13"/>
  <c r="M357" i="13"/>
  <c r="M356" i="13" s="1"/>
  <c r="G353" i="13"/>
  <c r="M344" i="13"/>
  <c r="M341" i="13" s="1"/>
  <c r="M201" i="13"/>
  <c r="M200" i="13" s="1"/>
  <c r="G185" i="13"/>
  <c r="G327" i="13"/>
  <c r="G207" i="13"/>
  <c r="G143" i="13"/>
  <c r="M22" i="12"/>
  <c r="M20" i="12" s="1"/>
  <c r="M10" i="12"/>
  <c r="M8" i="12" s="1"/>
  <c r="I21" i="1"/>
  <c r="J39" i="1"/>
  <c r="J47" i="1" s="1"/>
  <c r="J42" i="1"/>
  <c r="J44" i="1"/>
  <c r="J80" i="1" l="1"/>
  <c r="A28" i="1"/>
  <c r="G28" i="1"/>
  <c r="G27" i="1" s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2590C632-B0BD-4CE8-B0F3-7A89AB8818D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66CFF18-2B39-40F6-B463-3EFC97C2F0A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4D3B1CC5-C100-4008-A622-171B14912C9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B7A0705-1C7D-45F1-9CC5-6246C35A4E3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0C6D0191-1A1E-4B29-AE22-37925E75B3E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F428663-479D-4366-BCA1-5984177AC88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186EA49C-A65D-4C87-88E3-9936C205988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56804BC-F6BC-48EB-B853-7D4E14663E1B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S6" authorId="0" shapeId="0" xr:uid="{E1FFF489-E94F-49A4-832B-7B278FBC726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985A604-D61C-4F63-95B3-F83AC31CB7C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<sst xmlns="http://schemas.openxmlformats.org/spreadsheetml/2006/main" count="7568" uniqueCount="1172">
  <si>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</si>
  <si>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</si>
  <si>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</si>
  <si>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</si>
  <si>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</si>
  <si>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</si>
  <si>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</si>
  <si>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</si>
  <si>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</si>
  <si>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</si>
  <si>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</si>
  <si>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</si>
  <si>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</si>
  <si>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</si>
  <si>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</si>
  <si>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</si>
  <si>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</si>
  <si>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</si>
  <si>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</si>
  <si>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</si>
  <si>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</si>
  <si>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</si>
  <si>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</si>
  <si>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</si>
  <si>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</si>
  <si>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</si>
  <si>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</si>
  <si>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</si>
  <si>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</si>
  <si>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</si>
  <si>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</si>
  <si>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</si>
  <si>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</si>
  <si>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</si>
  <si>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</si>
  <si>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</si>
  <si>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</si>
  <si>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</si>
  <si>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</si>
  <si>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</si>
  <si>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</si>
  <si>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</si>
  <si>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</si>
  <si>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001</t>
  </si>
  <si>
    <t>Uherský Brod, rekonstrukce I TP - ul.Na Dlouhých, 9.května, B.Smetany, Jiráskova</t>
  </si>
  <si>
    <t>Stavba</t>
  </si>
  <si>
    <t>Stavební objekt</t>
  </si>
  <si>
    <t>01</t>
  </si>
  <si>
    <t>Uherský Brod, rekonstrukce I TP -ul.Na Dlouhých, 9.května, B.Smetany, Jiráskova</t>
  </si>
  <si>
    <t>00</t>
  </si>
  <si>
    <t xml:space="preserve">00 Vedlejší a ostatní náklady </t>
  </si>
  <si>
    <t>SO01 Řad A31</t>
  </si>
  <si>
    <t>02</t>
  </si>
  <si>
    <t>SO02 Řad A30, A12, A28</t>
  </si>
  <si>
    <t>03</t>
  </si>
  <si>
    <t>SO03 Řad A21</t>
  </si>
  <si>
    <t>04</t>
  </si>
  <si>
    <t>SO04 Řad A27</t>
  </si>
  <si>
    <t>Celkem za stavbu</t>
  </si>
  <si>
    <t>CZK</t>
  </si>
  <si>
    <t>#POPS</t>
  </si>
  <si>
    <t>Popis stavby: 001 - Uherský Brod, rekonstrukce I TP - ul.Na Dlouhých, 9.května, B.Smetany, Jiráskova</t>
  </si>
  <si>
    <t>#POPO</t>
  </si>
  <si>
    <t>Popis objektu: 01 - Uherský Brod, rekonstrukce I TP -ul.Na Dlouhých, 9.května, B.Smetany, Jiráskova</t>
  </si>
  <si>
    <t>#POPR</t>
  </si>
  <si>
    <t xml:space="preserve">Popis rozpočtu: 00 - 00 Vedlejší a ostatní náklady </t>
  </si>
  <si>
    <t>Popis rozpočtu: 01 - SO01 Řad A31</t>
  </si>
  <si>
    <t>Popis rozpočtu: 02 - SO02 Řad A30, A12, A28</t>
  </si>
  <si>
    <t>Popis rozpočtu: 03 - SO03 Řad A21</t>
  </si>
  <si>
    <t>Popis rozpočtu: 04 - SO04 Řad A27</t>
  </si>
  <si>
    <t>Rekapitulace dílů</t>
  </si>
  <si>
    <t>Typ dílu</t>
  </si>
  <si>
    <t>1</t>
  </si>
  <si>
    <t>Zemní práce</t>
  </si>
  <si>
    <t>11</t>
  </si>
  <si>
    <t>Přípravné a přidružené práce</t>
  </si>
  <si>
    <t>21</t>
  </si>
  <si>
    <t>Úprava podloží a základ.spáry</t>
  </si>
  <si>
    <t>4</t>
  </si>
  <si>
    <t>Vodorovné konstrukce</t>
  </si>
  <si>
    <t>5</t>
  </si>
  <si>
    <t>Komunikace</t>
  </si>
  <si>
    <t>57</t>
  </si>
  <si>
    <t>Kryty štěrk. a živič.komunikac</t>
  </si>
  <si>
    <t>59</t>
  </si>
  <si>
    <t>Dlažby a předlažby komunikací</t>
  </si>
  <si>
    <t>8</t>
  </si>
  <si>
    <t>Trubní vedení</t>
  </si>
  <si>
    <t>91</t>
  </si>
  <si>
    <t>Doplňující práce na komunikaci</t>
  </si>
  <si>
    <t>93</t>
  </si>
  <si>
    <t>Dokončovací práce inž.staveb</t>
  </si>
  <si>
    <t>96</t>
  </si>
  <si>
    <t>Bourání konstrukcí</t>
  </si>
  <si>
    <t>97</t>
  </si>
  <si>
    <t>Prorážení otvorů</t>
  </si>
  <si>
    <t>99</t>
  </si>
  <si>
    <t>Staveništní přesun hmot</t>
  </si>
  <si>
    <t>M23</t>
  </si>
  <si>
    <t>Montáže potrubí</t>
  </si>
  <si>
    <t>M46</t>
  </si>
  <si>
    <t>Zemní práce při montážích</t>
  </si>
  <si>
    <t>997</t>
  </si>
  <si>
    <t>Přesun sutě</t>
  </si>
  <si>
    <t>PSU</t>
  </si>
  <si>
    <t>999</t>
  </si>
  <si>
    <t>Poplatky za skládky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</si>
  <si>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</si>
  <si>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</si>
  <si>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</si>
  <si>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</si>
  <si>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</si>
  <si>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</si>
  <si>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</si>
  <si>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</si>
  <si>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</si>
  <si>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</si>
  <si>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</si>
  <si>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</si>
  <si>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</si>
  <si>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</si>
  <si>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</si>
  <si>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</si>
  <si>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</si>
  <si>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</si>
  <si>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</si>
  <si>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</si>
  <si>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</si>
  <si>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</si>
  <si>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</si>
  <si>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</si>
  <si>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</si>
  <si>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</si>
  <si>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</si>
  <si>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</si>
  <si>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</si>
  <si>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</si>
  <si>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</si>
  <si>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005111021R</t>
  </si>
  <si>
    <t>Vytyčení inženýrských sítí</t>
  </si>
  <si>
    <t>Soubor</t>
  </si>
  <si>
    <t>Vlastní</t>
  </si>
  <si>
    <t>Indiv</t>
  </si>
  <si>
    <t>Práce</t>
  </si>
  <si>
    <t>Běžná</t>
  </si>
  <si>
    <t>POL1_1</t>
  </si>
  <si>
    <t>005111020R</t>
  </si>
  <si>
    <t>Vytyčení vodovodu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</si>
  <si>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</si>
  <si>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</si>
  <si>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</si>
  <si>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</si>
  <si>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</si>
  <si>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</si>
  <si>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005124010R</t>
  </si>
  <si>
    <t>Koordinační činnost</t>
  </si>
  <si>
    <t>005211020R</t>
  </si>
  <si>
    <t>Ochrana stávaj. inženýrských sítí na staveništi</t>
  </si>
  <si>
    <t>005211030R</t>
  </si>
  <si>
    <t xml:space="preserve">Dočasná dopravní opatření </t>
  </si>
  <si>
    <t>005211040R</t>
  </si>
  <si>
    <t>Užívání veřejných ploch a prostranství, uvedení ploch do původního stavu</t>
  </si>
  <si>
    <t>VN02</t>
  </si>
  <si>
    <t>Průběžné čistění vozidel a komunikace, při výjezdu ze stavby</t>
  </si>
  <si>
    <t>kompl</t>
  </si>
  <si>
    <t>005211080R</t>
  </si>
  <si>
    <t xml:space="preserve">Bezpečnostní a hygienická opatření na staveništi 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</si>
  <si>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</si>
  <si>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</si>
  <si>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</si>
  <si>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</si>
  <si>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>ON01</t>
  </si>
  <si>
    <t>Statická zatěžovací zkouška</t>
  </si>
  <si>
    <t>kus</t>
  </si>
  <si>
    <t>SO01-řad A31 : 2</t>
  </si>
  <si>
    <t>VV</t>
  </si>
  <si>
    <t>SO02-řad A30+A12+A28 : 1</t>
  </si>
  <si>
    <t>SO03-řad A21 : 2</t>
  </si>
  <si>
    <t>SO04-řad A27 : 1</t>
  </si>
  <si>
    <t>00523101</t>
  </si>
  <si>
    <t>Zkouška funkčnosti signalizačního vodiče</t>
  </si>
  <si>
    <t>m</t>
  </si>
  <si>
    <t>SO01-řad A31 : 263</t>
  </si>
  <si>
    <t>SO02-řad A30+A12+A28 : 80+4+168</t>
  </si>
  <si>
    <t>SO03-řad A21 : 132</t>
  </si>
  <si>
    <t>SO04-řad A27 : 148</t>
  </si>
  <si>
    <t>VN04</t>
  </si>
  <si>
    <t>Hygienický rozbor vzorku pitné vody</t>
  </si>
  <si>
    <t>SO01-řad A31 : 1</t>
  </si>
  <si>
    <t>SO02-řad A30+A12+A28 : 2</t>
  </si>
  <si>
    <t>SO03-řad A21 : 1</t>
  </si>
  <si>
    <t>VN03</t>
  </si>
  <si>
    <t>Pasportizace stávajících objektů</t>
  </si>
  <si>
    <t>SUM</t>
  </si>
  <si>
    <t>END</t>
  </si>
  <si>
    <t>115101201R00</t>
  </si>
  <si>
    <t>Čerpání vody na výšku do 10 m, přítok do 500 l/min</t>
  </si>
  <si>
    <t>h</t>
  </si>
  <si>
    <t>115101301</t>
  </si>
  <si>
    <t>Pohotovost čerpací soupravy výš.10m přítok 500l</t>
  </si>
  <si>
    <t>den</t>
  </si>
  <si>
    <t>119001421R00</t>
  </si>
  <si>
    <t>Dočasné zajištění kabelů - do počtu 3 kabelů</t>
  </si>
  <si>
    <t>řad A31 : 4</t>
  </si>
  <si>
    <t>119001401R00</t>
  </si>
  <si>
    <t>Dočasné zajištění ocelového potrubí do DN 200</t>
  </si>
  <si>
    <t>řad A31 : 8</t>
  </si>
  <si>
    <t>121101102R00</t>
  </si>
  <si>
    <t>Sejmutí ornice s přemístěním přes 50 do 100 m</t>
  </si>
  <si>
    <t>m3</t>
  </si>
  <si>
    <t xml:space="preserve">řad A31 : </t>
  </si>
  <si>
    <t>zelená plocha : 106*0,1</t>
  </si>
  <si>
    <t>130001101R00</t>
  </si>
  <si>
    <t>Příplatek za ztížené hloubení v blízkosti vedení</t>
  </si>
  <si>
    <t>NN : 1*1,1*1,5</t>
  </si>
  <si>
    <t>sdělovací kabel  : 1*1,1*1,5</t>
  </si>
  <si>
    <t>kanalizace : 6*1,1*1,5</t>
  </si>
  <si>
    <t>STL  : 1*1,1*1,5</t>
  </si>
  <si>
    <t>132201110R00</t>
  </si>
  <si>
    <t>Hloubení rýh š.do 60 cm v hor.3 do 50 m3, STROJNĚ</t>
  </si>
  <si>
    <t>řad A31 - drenáž : (17,25+9,03+31,81)*0,3*0,2</t>
  </si>
  <si>
    <t>132201119R00</t>
  </si>
  <si>
    <t>Přípl.za lepivost,hloubení rýh 60 cm,hor.3,STROJNĚ</t>
  </si>
  <si>
    <t>132201210R00</t>
  </si>
  <si>
    <t>Hloubení rýh šířky do 2000 mm v hor. 3, do 50 m3, STROJNĚ</t>
  </si>
  <si>
    <t>dlažba : 6,42*1,1*(1,76-0,29)</t>
  </si>
  <si>
    <t>asfalt : (12+9,19)*1,1*((1,8+1,76)/2-0,5)</t>
  </si>
  <si>
    <t>132201219R00</t>
  </si>
  <si>
    <t>Přípl.za lepivost,hloubení rýh 200cm,hor.3,STROJNĚ</t>
  </si>
  <si>
    <t>131201201R00</t>
  </si>
  <si>
    <t>Hloubení zapažených jam v hor.3 do 100 m3</t>
  </si>
  <si>
    <t>dlažba : (1,16+0,76+1+1,79+1+1,22+1+1+1+1)*1,1*((1,8+1,85+1,86+1,76+2,04+1,87+1,82+1,78+1,56+1,61)/10-0,29)</t>
  </si>
  <si>
    <t>nezpevněný terén  : (1,06+3,3+1+1,62+1+1,05)*1,1*((1,8+1,85+1,78+1,84+1,91+1,76)/6-0,1)</t>
  </si>
  <si>
    <t>asfalt : (1+1,42+1+1+1+1+4,2)*1,1*((1,62+1,64+1,75+1,69+1,68+1,61+1,76)/7-0,5)</t>
  </si>
  <si>
    <t>131201209R00</t>
  </si>
  <si>
    <t>Příplatek za lepivost - hloubení zapaž.jam v hor.3</t>
  </si>
  <si>
    <t>139601102R00</t>
  </si>
  <si>
    <t>Ruční výkop jam, rýh a šachet v hornině tř. 3</t>
  </si>
  <si>
    <t xml:space="preserve">kopaná sonda : </t>
  </si>
  <si>
    <t>řad A31 : 7*1*1*0,8</t>
  </si>
  <si>
    <t>141721101R00</t>
  </si>
  <si>
    <t>Řízené protlačení a vtažení PE do d 110mm, hor.1-4</t>
  </si>
  <si>
    <t>řad A31 : 198,3</t>
  </si>
  <si>
    <t>151101101R00</t>
  </si>
  <si>
    <t>Pažení a rozepření stěn rýh - příložné - hl.do 2 m</t>
  </si>
  <si>
    <t>m2</t>
  </si>
  <si>
    <t>dlažba : (1,16+0,76+1+1,79+1+1,22+1+1+1+1)*((1,8+1,85+1,86+1,76+2,04+1,87+1,82+1,78+1,56+1,61)/10-0,29)*2</t>
  </si>
  <si>
    <t>nezpevněný terén  : (1,06+0,3+1+1,62+1+1,05)*((1,8+1,85+1,78+1,84+1,91+1,76)/6-0,1)*2</t>
  </si>
  <si>
    <t>asfalt : (1+1,42+1+1+1+1+1,2)*((1,62+1,64+1,75+1,69+1,68+1,61+1,76)/7-0,5)*2</t>
  </si>
  <si>
    <t>151101111R00</t>
  </si>
  <si>
    <t>Odstranění pažení stěn rýh - příložné - hl. do 2 m</t>
  </si>
  <si>
    <t>151811111R00</t>
  </si>
  <si>
    <t>Montáž lehkého pažicího boxu dl.3m, š.1m, hl.1,6 m</t>
  </si>
  <si>
    <t>151812111R00</t>
  </si>
  <si>
    <t>Pronájem lehkého pažic.boxu dl.3m, š.1m, hl.1,6m</t>
  </si>
  <si>
    <t xml:space="preserve">den   </t>
  </si>
  <si>
    <t>10 dnů 2 boxy : 2*10</t>
  </si>
  <si>
    <t>151813111R00</t>
  </si>
  <si>
    <t>Dmtž lehkého pažicího boxu dl.3m, š.1m, hl.1,6m</t>
  </si>
  <si>
    <t>161101101R00</t>
  </si>
  <si>
    <t>Svislé přemístění výkopku z hor.1-4 do 2,5 m</t>
  </si>
  <si>
    <t>3,4854+40,21666+48,98056+5,6</t>
  </si>
  <si>
    <t>162301101R00</t>
  </si>
  <si>
    <t>Vodorovné přemístění výkopku z hor.1-4 do 500 m</t>
  </si>
  <si>
    <t>odvoz zeminy na meziskládku  : 98,28262</t>
  </si>
  <si>
    <t>dovoz zeminy pro zpětný zásyp  : 18,74467</t>
  </si>
  <si>
    <t>162601102R00</t>
  </si>
  <si>
    <t>Vodorovné přemístění výkopku z hor.1-4 do 5000 m</t>
  </si>
  <si>
    <t>výkop  : 98,28262</t>
  </si>
  <si>
    <t>zpětný zásyp  : -18,74467</t>
  </si>
  <si>
    <t>167101101R00</t>
  </si>
  <si>
    <t>Nakládání výkopku z hor. 1 ÷ 4 v množství do 100 m3</t>
  </si>
  <si>
    <t>zpětný zásyp  : 18,74467</t>
  </si>
  <si>
    <t>171201201R00</t>
  </si>
  <si>
    <t>Uložení sypaniny na skládku</t>
  </si>
  <si>
    <t>174101101R00</t>
  </si>
  <si>
    <t>Zásyp jam, rýh, šachet se zhutněním</t>
  </si>
  <si>
    <t xml:space="preserve">kamenivo 0/32mm : </t>
  </si>
  <si>
    <t xml:space="preserve">rýhy : </t>
  </si>
  <si>
    <t>dlažba : 6,42*1,1*(1,76-0,29-0,4)</t>
  </si>
  <si>
    <t>asfalt : (12+9,19)*1,1*((1,8+1,76)/2-0,5-0,4)</t>
  </si>
  <si>
    <t>Mezisoučet</t>
  </si>
  <si>
    <t xml:space="preserve">jámy : </t>
  </si>
  <si>
    <t>dlažba : (1,16+0,76+1+1,79+1+1,22+1+1+1+1)*1,1*((1,8+1,85+1,86+1,76+2,04+1,87+1,82+1,78+1,56+1,61)/10-0,29-0,4)</t>
  </si>
  <si>
    <t>asfalt : (1+1,42+1+1+1+1+4,2)*1,1*((1,62+1,64+1,75+1,69+1,68+1,61+1,76)/7-0,5-0,4)</t>
  </si>
  <si>
    <t xml:space="preserve">zemina  : </t>
  </si>
  <si>
    <t>nezpevněný terén  : (1,06+3,3+1+1,62+1+1,05)*1,1*((1,8+1,85+1,78+1,84+1,91+1,76)/6-0,1-0,4)</t>
  </si>
  <si>
    <t>kopaná sonda : 7*1*1*0,8</t>
  </si>
  <si>
    <t>175101101R00</t>
  </si>
  <si>
    <t>Obsyp potrubí bez prohození sypaniny</t>
  </si>
  <si>
    <t>dlažba : 17,35*1,1*0,3-3,14*0,11/2*0,11/2*17,35</t>
  </si>
  <si>
    <t>nezpevněný terén  : 9,03*1,1*0,3-3,14*0,11/2*0,11/2*9,03</t>
  </si>
  <si>
    <t>asfalt : 31,81*1,1*0,3-3,14*0,11/2*0,11/2*31,81</t>
  </si>
  <si>
    <t>180401211R00</t>
  </si>
  <si>
    <t>Založení trávníku lučního výsevem v rovině</t>
  </si>
  <si>
    <t>181201102R00</t>
  </si>
  <si>
    <t>Úprava pláně v násypech v hor. 1-4, se zhutněním</t>
  </si>
  <si>
    <t xml:space="preserve">zarovnání rýhy  : </t>
  </si>
  <si>
    <t>dlažba : 17,35*1,1</t>
  </si>
  <si>
    <t>nezpevněný terén  : 9,03*1,1</t>
  </si>
  <si>
    <t>asfalt : 31,81*1,1</t>
  </si>
  <si>
    <t>181301101R00</t>
  </si>
  <si>
    <t>Rozprostření ornice, rovina, tl. do 10 cm do 500m2</t>
  </si>
  <si>
    <t>zelená plocha : 106</t>
  </si>
  <si>
    <t>182001111R00</t>
  </si>
  <si>
    <t>Plošná úprava terénu, nerovnosti do 10 cm v rovině</t>
  </si>
  <si>
    <t>583420401R</t>
  </si>
  <si>
    <t>Kamenivo drcené 0/4 mm</t>
  </si>
  <si>
    <t>t</t>
  </si>
  <si>
    <t>Specifikace</t>
  </si>
  <si>
    <t>POL3_0</t>
  </si>
  <si>
    <t>obsyp potrubí : 18,64998*1,8</t>
  </si>
  <si>
    <t>58344169R</t>
  </si>
  <si>
    <t>Štěrkodrtě frakce 0/32 mm</t>
  </si>
  <si>
    <t>zásyp potrubí ve ZP  : (28,06826+22,38069)*1,8</t>
  </si>
  <si>
    <t>00572470R</t>
  </si>
  <si>
    <t>Směs travní luční I. - krátkodobá PROFI, á 25 kg</t>
  </si>
  <si>
    <t>kg</t>
  </si>
  <si>
    <t>106*0,04</t>
  </si>
  <si>
    <t>113106231R00</t>
  </si>
  <si>
    <t>Rozebrání dlažeb ze zámkové dlažby v kamenivu</t>
  </si>
  <si>
    <t xml:space="preserve">zpevněná plocha : </t>
  </si>
  <si>
    <t>řad A31 : 23</t>
  </si>
  <si>
    <t>113106221R00</t>
  </si>
  <si>
    <t>Rozebrání dlažeb z drobných kostek, lože z kameniva, strusky nebo škváry, plocha do 200 m2</t>
  </si>
  <si>
    <t>řad A31 : 1</t>
  </si>
  <si>
    <t>113107530R00</t>
  </si>
  <si>
    <t>Odstranění podkladu plochy do 50 m2, kamenivo drcené tl. 300 mm</t>
  </si>
  <si>
    <t>místní komunikace  : 28</t>
  </si>
  <si>
    <t>žulové kostky : 1</t>
  </si>
  <si>
    <t>113107515R00</t>
  </si>
  <si>
    <t>Odstranění podkladu plochy do 50 m2, kamenivo drcené tl. 150 mm</t>
  </si>
  <si>
    <t>žulová kostka  : 1</t>
  </si>
  <si>
    <t>113108410R00</t>
  </si>
  <si>
    <t>Odstranění asfaltové vrstvy plochy nad 50 m2, tl. 100 mm</t>
  </si>
  <si>
    <t>místní komunikace : 291</t>
  </si>
  <si>
    <t>113109310R00</t>
  </si>
  <si>
    <t>Odstranění podkladu plochy do 50 m2, beton prostý tl. 100 mm</t>
  </si>
  <si>
    <t>podklad pod komunikací  : 28</t>
  </si>
  <si>
    <t>113109520R00</t>
  </si>
  <si>
    <t>Odstranění podkladu plochy do 50 m2, betonový recyklát tl. 200 mm</t>
  </si>
  <si>
    <t>zámková dlažba : 23</t>
  </si>
  <si>
    <t>113109610R00</t>
  </si>
  <si>
    <t>Odstranění podkladu plochy nad 50 m2, recyklát tl. 100 mm</t>
  </si>
  <si>
    <t xml:space="preserve">provizorní dosypání rýhy : </t>
  </si>
  <si>
    <t>113201111R00</t>
  </si>
  <si>
    <t>Vytrhání obrubníků chodníkových a parkových</t>
  </si>
  <si>
    <t>řad A31 : 12</t>
  </si>
  <si>
    <t>113202111R00</t>
  </si>
  <si>
    <t>Vytrhání obrub obrubníků silničních</t>
  </si>
  <si>
    <t>řad A31 : 22</t>
  </si>
  <si>
    <t>212532111R00</t>
  </si>
  <si>
    <t>Lože trativodu z kameniva hrub.drceného,16-32 mm</t>
  </si>
  <si>
    <t>drenáž : (17,35+9,03+31,81)*1,1*0,1</t>
  </si>
  <si>
    <t>(17,35+9,03+31,81)*0,3*0,2</t>
  </si>
  <si>
    <t>212753114R00</t>
  </si>
  <si>
    <t>Montáž ohebné dren. trubky do rýhy DN 100,bez lože</t>
  </si>
  <si>
    <t>drenáž : 17,35+9,03+31,81</t>
  </si>
  <si>
    <t>28611223.AR</t>
  </si>
  <si>
    <t>Trubka PVC drenážní flexibilní d 100 mm</t>
  </si>
  <si>
    <t>58,19*1,01</t>
  </si>
  <si>
    <t>289971211R00</t>
  </si>
  <si>
    <t>Zřízení vrstvy z geotextilie sklon do 1:5 š.do 3 m</t>
  </si>
  <si>
    <t>drenáž : (17,35+9,03+31,81)*0,5</t>
  </si>
  <si>
    <t>drenážní blok - hydrant  : 2*0,5*0,5*6</t>
  </si>
  <si>
    <t>67390503R</t>
  </si>
  <si>
    <t xml:space="preserve">Geotextilie netkaná 300 g/m2  </t>
  </si>
  <si>
    <t>32,095*1,1</t>
  </si>
  <si>
    <t>451572111R00</t>
  </si>
  <si>
    <t>Lože pod potrubí z kameniva těženého 0 - 4 mm</t>
  </si>
  <si>
    <t>dlažba : 17,35*1,1*0,1</t>
  </si>
  <si>
    <t>nezpevněný terén  : 9,03*1,1*0,1</t>
  </si>
  <si>
    <t>asfalt : 31,81*1,1*0,1</t>
  </si>
  <si>
    <t>4-PC01</t>
  </si>
  <si>
    <t xml:space="preserve">Opěrný blok pro patkové koleno N-kus beton C20/25, objem betonu 0,036m3, bednění 0,4m2 </t>
  </si>
  <si>
    <t>řad A31 : 2</t>
  </si>
  <si>
    <t>4-PC02</t>
  </si>
  <si>
    <t>Opěrný blok pro T-kus beton C20/25, objem betonu 0,300 m3, bednění 1,00 m2</t>
  </si>
  <si>
    <t>4-PC03</t>
  </si>
  <si>
    <t>Opěrný blok pro šoupátko beton C20/25, objem betonu 0,120 m3, bednění 0,6 m2</t>
  </si>
  <si>
    <t>4-PC04</t>
  </si>
  <si>
    <t>Opěrný blok pro šoupátko beton C20/25, objem betonu 0,008 m3, bednění 0,4 m2</t>
  </si>
  <si>
    <t>564112220R00</t>
  </si>
  <si>
    <t>Podklad z betonového recyklátu fr. 16-32 mm tl. 200 mm po zhutnění</t>
  </si>
  <si>
    <t>564113510R00</t>
  </si>
  <si>
    <t>Podklad z asfaltového recyklátu fr. 0-32 mm tl. 100 mm po zhutnění</t>
  </si>
  <si>
    <t>564831111RT2</t>
  </si>
  <si>
    <t>Podklad ze štěrkodrti tl. 100 mm po zhutnění, štěrkodrť frakce 0-32 mm</t>
  </si>
  <si>
    <t>místní komunikace : 28</t>
  </si>
  <si>
    <t>564831111RT4</t>
  </si>
  <si>
    <t>Podklad ze štěrkodrti tl. 100 mm po zhutnění, štěrkodrť frakce 0-63 mm</t>
  </si>
  <si>
    <t>žulová kostka : 1</t>
  </si>
  <si>
    <t>564851111RT2</t>
  </si>
  <si>
    <t>Podklad ze štěrkodrti tl. 150 mm po zhutnění, štěrkodrť frakce 0-32 mm</t>
  </si>
  <si>
    <t>564861111RT2</t>
  </si>
  <si>
    <t>Podklad ze štěrkodrti tl. 200 mm po zhutnění, štěrkodrť frakce 0-32 mm</t>
  </si>
  <si>
    <t>564861111RT4</t>
  </si>
  <si>
    <t>Podklad ze štěrkodrti tl. 200 mm po zhutnění, štěrkodrť frakce 0-63 mm</t>
  </si>
  <si>
    <t>567211110R00</t>
  </si>
  <si>
    <t>Podklad z prostého betonu tř. I  tl. 100 mm</t>
  </si>
  <si>
    <t>573111123R00</t>
  </si>
  <si>
    <t>Postřik infiltrační bez posypu, množství zbytkového asfaltového pojiva 0,80 kg/m2</t>
  </si>
  <si>
    <t>573231123R00</t>
  </si>
  <si>
    <t>Postřik spojovací z KAE, množství zbytkového asfaltu 0,3 kg/m2</t>
  </si>
  <si>
    <t>577131211RT2</t>
  </si>
  <si>
    <t>Beton asfaltový modifikovaný pro obrusné vrstvy ACO 8, ACO 11, šířky do 3 m, tl. 40 mm po zhutnění, plochy 201-1000 m2</t>
  </si>
  <si>
    <t>577151113RT2</t>
  </si>
  <si>
    <t>Beton asfaltový modifikovaný pro obrusné vrstvy ACO 16+, šířky do 3 m, tl. 60 mm po zhutnění, plochy 201-1000 m2</t>
  </si>
  <si>
    <t>599141111R00</t>
  </si>
  <si>
    <t>Vyplnění spár mezi živičnou zálivkou</t>
  </si>
  <si>
    <t>řad A31 : 168</t>
  </si>
  <si>
    <t>596215020R00</t>
  </si>
  <si>
    <t>Kladení zámkové dlažby tl. 60 mm, lože z kameniva drceného tl. 30 mm</t>
  </si>
  <si>
    <t xml:space="preserve">zpevněná plocha  : </t>
  </si>
  <si>
    <t xml:space="preserve">bez dodávky dlažby, použita původní rozebraná  : </t>
  </si>
  <si>
    <t>591211211R00</t>
  </si>
  <si>
    <t>Kladení dlažby z drobných kostek, lože z kameniva drceného tl. 50 mm</t>
  </si>
  <si>
    <t>857601101R00</t>
  </si>
  <si>
    <t>Montáž tvarovek jednoosých, tvárná litina do DN 80</t>
  </si>
  <si>
    <t>857601102R00</t>
  </si>
  <si>
    <t>Montáž tvarovek jednoosých, tvárná litina DN 100</t>
  </si>
  <si>
    <t>857601105R00</t>
  </si>
  <si>
    <t>Montáž tvarovek jednoosých, tvárná litina DN 200</t>
  </si>
  <si>
    <t>8-PCSMHP3</t>
  </si>
  <si>
    <t>MR spojka-multitoleranční spojka typ hrdlo/příruba, DN200</t>
  </si>
  <si>
    <t>55259824R</t>
  </si>
  <si>
    <t>T-kus redukovaný přírubový DN 200/100</t>
  </si>
  <si>
    <t>5526501117R</t>
  </si>
  <si>
    <t>FFR přírubová tvarovka redukovaná DN 100/80</t>
  </si>
  <si>
    <t>552701211R</t>
  </si>
  <si>
    <t xml:space="preserve">Koleno patní 90° N přírubové DN 80 </t>
  </si>
  <si>
    <t>871161121R00</t>
  </si>
  <si>
    <t>Montáž trubek polyetylenových ve výkopu d 32 mm</t>
  </si>
  <si>
    <t>řad A31 : 18</t>
  </si>
  <si>
    <t>871251121R00</t>
  </si>
  <si>
    <t>Montáž trubek polyetylenových ve výkopu d 110 mm</t>
  </si>
  <si>
    <t>řad A31 : 239,3</t>
  </si>
  <si>
    <t>286134333R</t>
  </si>
  <si>
    <t>Trubka vodovodní PE 100 RC SDR11 d110 x 10,0 mm, tyč dl.6m</t>
  </si>
  <si>
    <t>řad A31 : 41*6</t>
  </si>
  <si>
    <t>8-PCTR04</t>
  </si>
  <si>
    <t>Plastové potrubí LDPE40 SDR 7,4 d32x4,4mm-návin</t>
  </si>
  <si>
    <t>řad A31 : 18*1,01</t>
  </si>
  <si>
    <t>722175214</t>
  </si>
  <si>
    <t>Montáž plastové tvarovky svařované na tupo D 32 mm, 2 spoje</t>
  </si>
  <si>
    <t>722175229T00</t>
  </si>
  <si>
    <t>Montáž plastové tvarovky svařované na tupo D 90 mm, 2 spoje</t>
  </si>
  <si>
    <t>722175230T00</t>
  </si>
  <si>
    <t>Montáž plastové tvarovky svařované na tupo D 110 mm, 2 spoje</t>
  </si>
  <si>
    <t>28613106.MR</t>
  </si>
  <si>
    <t>Elektrospojka d 90 mm SDR 11 PE 100</t>
  </si>
  <si>
    <t>28613107.MR</t>
  </si>
  <si>
    <t>Elektrospojka d 110 mm SDR 11 PE 100</t>
  </si>
  <si>
    <t>řad A31 : 14</t>
  </si>
  <si>
    <t>286536112R</t>
  </si>
  <si>
    <t>Oblouk pro svařování na tupo 90° d 110 mm</t>
  </si>
  <si>
    <t>286536172R</t>
  </si>
  <si>
    <t>Oblouk pro svařování na tupo 22° d 110 mm</t>
  </si>
  <si>
    <t>28613032.MR</t>
  </si>
  <si>
    <t xml:space="preserve">Elektrokoleno 30° d 110 mm PE 100 </t>
  </si>
  <si>
    <t>řad A31 : 3</t>
  </si>
  <si>
    <t>28613041.MR</t>
  </si>
  <si>
    <t>Elektrokoleno 45° d 110 mm PE 100</t>
  </si>
  <si>
    <t>28613089.MR</t>
  </si>
  <si>
    <t>Elektroredukce d 110 - 90 mm PE 100</t>
  </si>
  <si>
    <t>28613081.MR</t>
  </si>
  <si>
    <t xml:space="preserve">Elektroredukce d 32 - 25 mm PE 100 </t>
  </si>
  <si>
    <t>28613183 MR</t>
  </si>
  <si>
    <t>T-kus 90° redukovaný PE100, d 110 x 90 x 110 mm</t>
  </si>
  <si>
    <t>28613127.MR</t>
  </si>
  <si>
    <t>T-kus d 110 mm PE 100</t>
  </si>
  <si>
    <t>28654362R</t>
  </si>
  <si>
    <t>Nákružek lemový PE 100 d 90 mm</t>
  </si>
  <si>
    <t>28654361R</t>
  </si>
  <si>
    <t>Nákružek lemový PE 100  d 110 mm</t>
  </si>
  <si>
    <t>28654368R</t>
  </si>
  <si>
    <t>Příruba otočná k lemovému nákružku DN 80</t>
  </si>
  <si>
    <t>286543691R</t>
  </si>
  <si>
    <t>Příruba otočná k lemovému nákružku DN 100</t>
  </si>
  <si>
    <t>72223919.0</t>
  </si>
  <si>
    <t>Montáž vodovodní armatury 3/4"</t>
  </si>
  <si>
    <t>72223919.1</t>
  </si>
  <si>
    <t>Montáž vodovodních armatur 1"</t>
  </si>
  <si>
    <t>8-PC02S</t>
  </si>
  <si>
    <t>Spojka mosazná DN25 s vnějším závitem , pro přechod na potrubí PE</t>
  </si>
  <si>
    <t>8-PC04S</t>
  </si>
  <si>
    <t>Spojka mosazná DN25, pro bezzávitové spojení PE potrubí</t>
  </si>
  <si>
    <t>řad A31 : 16</t>
  </si>
  <si>
    <t>8-PC05S</t>
  </si>
  <si>
    <t>Spojka mosazná DN20, pro bezzávitové spojení PE a ocel.potrubí</t>
  </si>
  <si>
    <t>891261111R00</t>
  </si>
  <si>
    <t>Montáž vodovodních šoupátek ve výkopu DN 100</t>
  </si>
  <si>
    <t>42228312R</t>
  </si>
  <si>
    <t>Šoupátko měkkotěsnící PN 16 DN 100</t>
  </si>
  <si>
    <t>891181111R00</t>
  </si>
  <si>
    <t>Montáž vodovodních šoupátek ve výkopu , do DN 40</t>
  </si>
  <si>
    <t>42228200R</t>
  </si>
  <si>
    <t>Šoupátko DN 1" pro domovní přípojky - voda</t>
  </si>
  <si>
    <t>891247111R00</t>
  </si>
  <si>
    <t>Montáž hydrantů podzemních DN 80</t>
  </si>
  <si>
    <t>422737411R</t>
  </si>
  <si>
    <t>Hydrant podzemní DN 80, krycí hloubka 1,25 m, dvoučinný</t>
  </si>
  <si>
    <t>422737412R</t>
  </si>
  <si>
    <t>Hydrant podzemní DN 80, krycí hloubka 1,5 m, dvoučinný</t>
  </si>
  <si>
    <t>8-PC01</t>
  </si>
  <si>
    <t>Nerezové šrouby M16x70 nerezová ocel A2, pro příruby DN80 + mosazná matice</t>
  </si>
  <si>
    <t>řad A31 : 40</t>
  </si>
  <si>
    <t>8-PC03</t>
  </si>
  <si>
    <t>Nerezové šrouby M20x80 nerezová ocel A2, pro příruby DN100 + mosazná matice</t>
  </si>
  <si>
    <t>8-PC05</t>
  </si>
  <si>
    <t>Nerezové šrouby M27x110 nerezová ocel A2, pro příruby DN200 + mosazná matice</t>
  </si>
  <si>
    <t>řad A31 : 24</t>
  </si>
  <si>
    <t>8-PC06</t>
  </si>
  <si>
    <t>Nerezová podložka pro šrouby M16</t>
  </si>
  <si>
    <t>řad A31 : 80</t>
  </si>
  <si>
    <t>8-PC07</t>
  </si>
  <si>
    <t>Nerezová podložka pro šrouby M20</t>
  </si>
  <si>
    <t>řad A31 : 32</t>
  </si>
  <si>
    <t>8-PC09</t>
  </si>
  <si>
    <t>Nerezová podložka pro šrouby M27</t>
  </si>
  <si>
    <t>řad A31 : 48</t>
  </si>
  <si>
    <t>8-PC10</t>
  </si>
  <si>
    <t>Pryžové těsnění s ocelovou vložkou DN80</t>
  </si>
  <si>
    <t>řad A31 : 5</t>
  </si>
  <si>
    <t>8-PC13</t>
  </si>
  <si>
    <t>Pryžové těsnění s ocelovou vložkou DN100</t>
  </si>
  <si>
    <t>8-PC14</t>
  </si>
  <si>
    <t>Pryžové těsnění s ocelovou vložkou DN200</t>
  </si>
  <si>
    <t>891269111R00</t>
  </si>
  <si>
    <t>Montáž navrtávacích pasů DN 100</t>
  </si>
  <si>
    <t>42273320R</t>
  </si>
  <si>
    <t>Pas navrtávací DN 100 - 1" závitový - voda</t>
  </si>
  <si>
    <t>230220001R00</t>
  </si>
  <si>
    <t>Montáž zemní soupravy ro šoupátka</t>
  </si>
  <si>
    <t>422913332R</t>
  </si>
  <si>
    <t>Souprava zemní telesk.šoupátková, 1", L = 1,75m</t>
  </si>
  <si>
    <t>892351111R00</t>
  </si>
  <si>
    <t>Tlaková zkouška vodovodního potrubí DN 200</t>
  </si>
  <si>
    <t>239,3+18</t>
  </si>
  <si>
    <t>892353111T00</t>
  </si>
  <si>
    <t>Desinfekce vodovodního potrubí do DN 200 mm</t>
  </si>
  <si>
    <t>8-PC-01Z</t>
  </si>
  <si>
    <t>Zabezpečení konců vodovod. potrubí DN 160</t>
  </si>
  <si>
    <t>úsek</t>
  </si>
  <si>
    <t>899401112R00</t>
  </si>
  <si>
    <t>Osazení poklopů litinových šoupátkových</t>
  </si>
  <si>
    <t>422913521R</t>
  </si>
  <si>
    <t xml:space="preserve">Poklop litinový šoupátkový samonivelační </t>
  </si>
  <si>
    <t>řad A31 přípojky : 15</t>
  </si>
  <si>
    <t>42291353R</t>
  </si>
  <si>
    <t>Poklop litinový tuhý šoupátkový</t>
  </si>
  <si>
    <t>42291510R</t>
  </si>
  <si>
    <t>Deska podkladová pod šoupátkové poklopy</t>
  </si>
  <si>
    <t>řad A31-přípojky : 18</t>
  </si>
  <si>
    <t>899401113R00</t>
  </si>
  <si>
    <t>Osazení poklopů litinových hydrantových</t>
  </si>
  <si>
    <t>42291452R</t>
  </si>
  <si>
    <t>Poklop litinový tuhý hydrantový</t>
  </si>
  <si>
    <t>42291515R</t>
  </si>
  <si>
    <t>Deska podkladová hydrantová</t>
  </si>
  <si>
    <t>899713111R00</t>
  </si>
  <si>
    <t>Orientační tabulky na sloupku ocelovém, betonovém</t>
  </si>
  <si>
    <t>423-94099R</t>
  </si>
  <si>
    <t xml:space="preserve">Čísla na orientační tabulky - sada </t>
  </si>
  <si>
    <t>899721112R00</t>
  </si>
  <si>
    <t>Fólie výstražná z PVC bílá, šířka 30 cm</t>
  </si>
  <si>
    <t>řad A31 : 240</t>
  </si>
  <si>
    <t>8-PC19</t>
  </si>
  <si>
    <t>Signalizační vodič - lanko nerezové 6 mm</t>
  </si>
  <si>
    <t>řad A31 : 263</t>
  </si>
  <si>
    <t>917862111RT7</t>
  </si>
  <si>
    <t>Osazení stojatého obrubníku betonového, s boční opěrou, do lože z betonu C 12/15, včetně obrubníku ABO 2 - 15 100/15/25</t>
  </si>
  <si>
    <t>917862111RT5</t>
  </si>
  <si>
    <t>Osazení stojatého obrubníku betonového, s boční opěrou, lože z betonu C 12/15, včetně chodníkového obrubníku ABO, rozměr 100 x 250 mm</t>
  </si>
  <si>
    <t>919731122R00</t>
  </si>
  <si>
    <t>Zarovnání styčné plochy živičné tl. do 10 cm</t>
  </si>
  <si>
    <t>919735113R00</t>
  </si>
  <si>
    <t>Řezání stávajícího živičného krytu tl. 10 - 15 cm</t>
  </si>
  <si>
    <t>91793</t>
  </si>
  <si>
    <t xml:space="preserve">Obedláždění poklopu ve volném terénu žul.kostkami, do betonu </t>
  </si>
  <si>
    <t>936452199</t>
  </si>
  <si>
    <t>Výplň dutých prostor</t>
  </si>
  <si>
    <t xml:space="preserve">m     </t>
  </si>
  <si>
    <t>řad A31 : 210</t>
  </si>
  <si>
    <t>114211901R00</t>
  </si>
  <si>
    <t>Odstranění plast. trub do DN 150 mm, ve výkopu</t>
  </si>
  <si>
    <t>96-PC01</t>
  </si>
  <si>
    <t>Odstranění litinového poklopu+zařezání zemní soupr</t>
  </si>
  <si>
    <t>721140806R00</t>
  </si>
  <si>
    <t>Demontáž potrubí litinového do DN 200</t>
  </si>
  <si>
    <t>979054441R00</t>
  </si>
  <si>
    <t>Očištění vybour. dlaždic s výplní kamen. těženým</t>
  </si>
  <si>
    <t>979071121R00</t>
  </si>
  <si>
    <t>Očištění vybouraných kostek drobných s výplní spár kamenivem těženým</t>
  </si>
  <si>
    <t>460510321R00</t>
  </si>
  <si>
    <t>Chránička kabelová dělená DN 110 mm</t>
  </si>
  <si>
    <t>998276101R00</t>
  </si>
  <si>
    <t>Přesun hmot pro trubní vedení z trub plastových nebo sklolaminátových v otevřeném výkopu</t>
  </si>
  <si>
    <t>827-1</t>
  </si>
  <si>
    <t>RTS 26/ I</t>
  </si>
  <si>
    <t>Přesun hmot</t>
  </si>
  <si>
    <t>POL7_7</t>
  </si>
  <si>
    <t>vodovodu nebo kanalizace ražené nebo hloubené (827 1.1, 827 1.9, 827 2.1, 827 2.9), drobných objektů</t>
  </si>
  <si>
    <t>SPI</t>
  </si>
  <si>
    <t>na vzdálenost 15 m od hrany výkopu nebo od okraje šachty</t>
  </si>
  <si>
    <t>POP</t>
  </si>
  <si>
    <t>979084313R00</t>
  </si>
  <si>
    <t>Vodorovná doprava vybour.trub do 1 km, do DN 800</t>
  </si>
  <si>
    <t>979082213R00</t>
  </si>
  <si>
    <t>Vodorovná doprava suti po suchu do 1 km</t>
  </si>
  <si>
    <t>kamenivo  : 45,86072</t>
  </si>
  <si>
    <t>asfalt  : 64,02</t>
  </si>
  <si>
    <t>beton  : 12,82</t>
  </si>
  <si>
    <t>979082219R00</t>
  </si>
  <si>
    <t>Příplatek za dopravu suti po suchu za další 1 km</t>
  </si>
  <si>
    <t>5*122,70072</t>
  </si>
  <si>
    <t>979087313R00</t>
  </si>
  <si>
    <t>Nakládání vybouraných trub na dopravní prostředek</t>
  </si>
  <si>
    <t>979087212R00</t>
  </si>
  <si>
    <t>Nakládání suti na dopravní prostředky - komunikace</t>
  </si>
  <si>
    <t>979093111R00</t>
  </si>
  <si>
    <t>Uložení suti na skládku bez zhutnění</t>
  </si>
  <si>
    <t>979999973R00</t>
  </si>
  <si>
    <t>Poplatek za uložení, zemina a kamení, (skup.170504) (A kvalita)</t>
  </si>
  <si>
    <t>vykopaná zemina : 79,53795*1,6</t>
  </si>
  <si>
    <t>kamenivo  : 1,081+0,09+19,14+0,33+10,12+15,09972</t>
  </si>
  <si>
    <t>979999981R00</t>
  </si>
  <si>
    <t>Poplatek za recyklaci betonu kusovost do 1600 cm2, čistý (skup.170101)</t>
  </si>
  <si>
    <t>beton  : 6,72+1,92+4,18</t>
  </si>
  <si>
    <t>979999995R00</t>
  </si>
  <si>
    <t>Poplatek za recyklaci asfaltu, kusovost do 1600 cm2, (skup.170302)</t>
  </si>
  <si>
    <t>řad A30 : 2+6</t>
  </si>
  <si>
    <t>řad A28 : 16</t>
  </si>
  <si>
    <t>řad A30 : 5</t>
  </si>
  <si>
    <t>řad A12 : 1</t>
  </si>
  <si>
    <t>řad A28 : 9</t>
  </si>
  <si>
    <t xml:space="preserve">zelená plocha : </t>
  </si>
  <si>
    <t>řad A30 : 130*0,1</t>
  </si>
  <si>
    <t>řad A12+A28 : 154*0,1</t>
  </si>
  <si>
    <t xml:space="preserve">řad A30 : </t>
  </si>
  <si>
    <t>kanalizace : 1*1,1*1,5</t>
  </si>
  <si>
    <t xml:space="preserve">řad A12+A28 : </t>
  </si>
  <si>
    <t>kanalizace : 2*1,1*1,5</t>
  </si>
  <si>
    <t>sdělovací kabel  : 3*1,1*1,5</t>
  </si>
  <si>
    <t>NTL  : 2*1,1*1,5</t>
  </si>
  <si>
    <t>řad A30 - drenáž : (1+7,55+3,46)*0,3*0,2</t>
  </si>
  <si>
    <t>řad A12+A28- drenáž : (8,1+20,19+9,25+1,51)*0,3*0,2</t>
  </si>
  <si>
    <t>nezpevněný terén : (7,34+6,35)*1,1*((1,9+1,78)/2-0,1)</t>
  </si>
  <si>
    <t>asfalt : 9,25*1,1*(1,91-0,5)</t>
  </si>
  <si>
    <t>dlažba : (2,43+1,03)*1,1*((1,52+1,54)/2-0,29)</t>
  </si>
  <si>
    <t>nezpevněný terén  : (1+1+1+1+1+2,55)*1,1*((1,55+1,57+1,56+1,57+1,55+1,65)/6-0,1)</t>
  </si>
  <si>
    <t>asfalt : 1*1,1*(1,98-0,5)</t>
  </si>
  <si>
    <t>dlažba : (1,56+1,39+1+1,15+1+1+1)*1,1*((1,78+1,8+1,75+1,68+1,7+1,73+1,7)/7-0,29)</t>
  </si>
  <si>
    <t>nezpevněný terén  : (1+1+1+3,5)*1,1*((1,6+1,55+1,6+1,6)/4-0,1)</t>
  </si>
  <si>
    <t>štěrk : 1,51*1,1*(1,63-0,23)</t>
  </si>
  <si>
    <t>řad A30 : 5*1*1*0,8</t>
  </si>
  <si>
    <t>řad A28 : 5*1*1*0,8</t>
  </si>
  <si>
    <t>řad A30 : 69,1</t>
  </si>
  <si>
    <t>řad A28 : 125,5</t>
  </si>
  <si>
    <t>141700102R00</t>
  </si>
  <si>
    <t>Protlak neřízený z trub D 110 mm v hor.1 - 4</t>
  </si>
  <si>
    <t>řad A28-přípojka VP29 : 8</t>
  </si>
  <si>
    <t>řad A28-přípojka VP35 : 9</t>
  </si>
  <si>
    <t>dlažba : (2,43+1,03)*((1,52+1,54)/2-0,29)*2</t>
  </si>
  <si>
    <t>nezpevněný terén  : (1+1+1+1+1+2,55)*((1,55+1,57+1,56+1,57+1,55+1,65)/6-0,1)*2</t>
  </si>
  <si>
    <t>asfalt : 1*(1,98-0,5)*2</t>
  </si>
  <si>
    <t>dlažba : (1,56+1,39+1+1,15+1+1+1)*((1,78+1,8+1,75+1,68+1,7+1,73+1,7)/7-0,29)*2</t>
  </si>
  <si>
    <t>nezpevněný terén : (1,34+0,35)*((1,9+1,78)/2-0,1)*2</t>
  </si>
  <si>
    <t>nezpevněný terén  : (1+1+1+3,5)*((1,6+1,55+1,6+1,6)/4-0,1)*2</t>
  </si>
  <si>
    <t>asfalt : 0,25*(1,91-0,5)*2</t>
  </si>
  <si>
    <t>štěrk : 1,51*(1,63-0,23)*2</t>
  </si>
  <si>
    <t>řad A28 : 7</t>
  </si>
  <si>
    <t>3,0636+40,54941+44,42693+8</t>
  </si>
  <si>
    <t>odvoz zeminy na meziskládku  : 96,03994</t>
  </si>
  <si>
    <t>dovoz zeminy pro zpětný zásyp  : 12,92788+30,02155</t>
  </si>
  <si>
    <t>výkop  : 96,03994</t>
  </si>
  <si>
    <t>zpětný zásyp  : -42,94943</t>
  </si>
  <si>
    <t>zpětný zásyp  : 12,92788+30,02155</t>
  </si>
  <si>
    <t>dlažba : (2,43+1,03)*1,1*((1,52+1,54)/2-0,29-0,4)</t>
  </si>
  <si>
    <t>asfalt : 1*1,1*(1,98-0,5-0,4)</t>
  </si>
  <si>
    <t>nezpevněný terén  : (1+1+1+1+1+2,55)*1,1*((1,55+1,57+1,56+1,57+1,55+1,65)/6-0,1-0,4)</t>
  </si>
  <si>
    <t>kopaná sonda : 5*1*1*0,8</t>
  </si>
  <si>
    <t>asfalt : 9,25*1,1*(1,91-0,5-0,4)</t>
  </si>
  <si>
    <t>dlažba : (1,56+1,39+1+1,15+1+1+1)*1,1*((1,78+1,8+1,75+1,68+1,7+1,73+1,7)/7-0,29-0,4)</t>
  </si>
  <si>
    <t>štěrk : 1,51*1,1*(1,63-0,23-0,4)</t>
  </si>
  <si>
    <t>nezpevněný terén  : (7,34+1+1+1+6,35+3,5)*1,1*((1,9+1,6+1,55+1,6+1,78+1,6)/6-0,1-0,4)</t>
  </si>
  <si>
    <t>dlažba : (2,43+1,03)*1,1*0,3-3,14*0,063/2*0,063/2*(2,43+1,03)</t>
  </si>
  <si>
    <t>nezpevněný terén  : (1+1+1+1+1+2,55)*1,1*0,3-3,14*0,063/2*0,063/2*(1+1+1+1+1+2,55)</t>
  </si>
  <si>
    <t>asfalt : 1*1,1*0,3-3,14*0,063/2*0,063/2*1</t>
  </si>
  <si>
    <t>dlažba : (1,56+1,39+1+1,15+1+1+1)*1,1*0,3-3,14*0,09/2*0,09/2*(1,56+1,39+1+1,15+1+1+1)</t>
  </si>
  <si>
    <t>nezpevněný terén  : (7,34+1+1+1+6,35+3,5)*1,1*0,3-3,14*0,09/2*0,09/2*(7,34+1+1+1+6,35+3,5)</t>
  </si>
  <si>
    <t>asfalt : 9,25*1,1*0,3-3,14*0,09/2*0,09/2*9,25</t>
  </si>
  <si>
    <t>štěrk : 1,51*1,1*0,3-3,14*0,09/2*0,09/2*1,51</t>
  </si>
  <si>
    <t>řad A30 : 130</t>
  </si>
  <si>
    <t>řad A12+A28 : 154</t>
  </si>
  <si>
    <t>dlažba : (2,43+1,03)*1,1</t>
  </si>
  <si>
    <t>nezpevněný terén  : (1+1+1+1+1+2,55)*1,1</t>
  </si>
  <si>
    <t>asfalt : 1*1,1</t>
  </si>
  <si>
    <t>dlažba : (1,56+1,39+1+1,15+1+1+1)*1,1</t>
  </si>
  <si>
    <t>nezpevněný terén  : (7,34+1+1+1+6,35+3,5)*1,1</t>
  </si>
  <si>
    <t>asfalt : 9,25*1,1</t>
  </si>
  <si>
    <t>štěrk : 1,51*1,1</t>
  </si>
  <si>
    <t>obsyp potrubí : 16,56408*1,8</t>
  </si>
  <si>
    <t xml:space="preserve">zásyp potrubí ve ZP  : </t>
  </si>
  <si>
    <t>řad A30 : 4,38504*1,8</t>
  </si>
  <si>
    <t>řad A12+A28 : 21,24234*1,8</t>
  </si>
  <si>
    <t>řad A30 : 130*0,04</t>
  </si>
  <si>
    <t>řad A12+A28 : 154*0,04</t>
  </si>
  <si>
    <t>řad A30 : 3</t>
  </si>
  <si>
    <t>řad A12+A28 : 31</t>
  </si>
  <si>
    <t>řad A12+A28 : 3</t>
  </si>
  <si>
    <t>místní komunikace  : 19</t>
  </si>
  <si>
    <t>žulové kostky : 3</t>
  </si>
  <si>
    <t xml:space="preserve">žulová kostka  : </t>
  </si>
  <si>
    <t>řad A28 : 3</t>
  </si>
  <si>
    <t>113108310R00</t>
  </si>
  <si>
    <t>Odstranění asfaltové vrstvy plochy do 50 m2, tl. 100 mm</t>
  </si>
  <si>
    <t>místní komunikace : 47</t>
  </si>
  <si>
    <t>podklad pod komunikací  : 19</t>
  </si>
  <si>
    <t xml:space="preserve">zámková dlažba : </t>
  </si>
  <si>
    <t>řad A30 : 4</t>
  </si>
  <si>
    <t>řad A12+A28 : 32</t>
  </si>
  <si>
    <t xml:space="preserve">drenáž : </t>
  </si>
  <si>
    <t>A30 : (1+1+1+1+1+1+2,55+2,43+1,03)*1,1*0,1</t>
  </si>
  <si>
    <t>(1+1+1+1+1+1+2,55+2,43+1,03)*0,3*0,2</t>
  </si>
  <si>
    <t>A12+A28 : (1,56+1,39+1+1,15+1+1+1+7,34+1+1+1+6,35+3,5+9,25+1,51)*1,1*0,1</t>
  </si>
  <si>
    <t>(1,56+1,39+1+1,15+1+1+1+7,34+1+1+1+6,35+3,5+9,25+1,51)*0,3*0,2</t>
  </si>
  <si>
    <t>A30 : (1+1+1+1+1+1+2,55+2,43+1,03)</t>
  </si>
  <si>
    <t>A12+A28 : (1,56+1,39+1+1,15+1+1+1+7,34+1+1+1+6,35+3,5+9,25+1,51)</t>
  </si>
  <si>
    <t>51,06*1,01</t>
  </si>
  <si>
    <t>A30 : (1+1+1+1+1+1+2,55+2,43+1,03)*0,5</t>
  </si>
  <si>
    <t>drenážní blok - hydrant  : 1*0,5*0,5*6</t>
  </si>
  <si>
    <t>A12+A28 : (1,56+1,39+1+1,15+1+1+1+7,34+1+1+1+6,35+3,5+9,25+1,51)*0,5</t>
  </si>
  <si>
    <t>30,03*1,1</t>
  </si>
  <si>
    <t>dlažba : (2,43+1,03)*1,1*0,1</t>
  </si>
  <si>
    <t>nezpevněný terén  : (1+1+1+1+1+2,55)*1,1*0,1</t>
  </si>
  <si>
    <t>asfalt : 1*1,1*0,1</t>
  </si>
  <si>
    <t>dlažba : (1,56+1,39+1+1,15+1+1+1)*1,1*0,1</t>
  </si>
  <si>
    <t>nezpevněný terén  : (7,34+1+1+1+6,35+3,5)*1,1*0,1</t>
  </si>
  <si>
    <t>asfalt : 9,25*1,1*0,1</t>
  </si>
  <si>
    <t>štěrk : 1,51*1,1*0,1</t>
  </si>
  <si>
    <t>řad A30 : 1</t>
  </si>
  <si>
    <t>4-PC07</t>
  </si>
  <si>
    <t xml:space="preserve">Opěrný blok VDM beton C20/25, objem betonu 0,038m3, bednění 0,5m2 </t>
  </si>
  <si>
    <t>4-PC05</t>
  </si>
  <si>
    <t>Opěrný blok pro TTR-kus beton C20/25, objem betonu 0,045 m3, bednění 0,50 m2</t>
  </si>
  <si>
    <t>4-PC06</t>
  </si>
  <si>
    <t>Opěrný blok pro oblouk beton C20/25, objem betonu 0,110 m3, bednění 0,6 m2</t>
  </si>
  <si>
    <t>řad A28 : 1</t>
  </si>
  <si>
    <t xml:space="preserve">místní komunikace : </t>
  </si>
  <si>
    <t>řad A30 : 19</t>
  </si>
  <si>
    <t xml:space="preserve">žulová kostka : </t>
  </si>
  <si>
    <t>řad A30 : 47</t>
  </si>
  <si>
    <t>577131211R00</t>
  </si>
  <si>
    <t>Beton asfaltový modifikovaný pro obrusné vrstvy ACO 8, ACO 11, šířky do 3 m, tl. 40 mm po zhutnění</t>
  </si>
  <si>
    <t>577151113R00</t>
  </si>
  <si>
    <t>Beton asfaltový modifikovaný pro obrusné vrstvy ACO 16+, šířky do 3 m, tl. 60 mm po zhutnění</t>
  </si>
  <si>
    <t>řad A30 : 28</t>
  </si>
  <si>
    <t>857601104R00</t>
  </si>
  <si>
    <t>Montáž tvarovek jednoosých, tvárná litina DN 150</t>
  </si>
  <si>
    <t>857701104R00</t>
  </si>
  <si>
    <t>Montáž tvarovek odbočných, tvárná litina DN 150</t>
  </si>
  <si>
    <t>8-PCSMHH1</t>
  </si>
  <si>
    <t>MR spojka-multitoleranční spojka typ hrdlo/hrdlo, DN80</t>
  </si>
  <si>
    <t>řad A28 : 2</t>
  </si>
  <si>
    <t>8-PCSM3</t>
  </si>
  <si>
    <t>MR spojka-multitoleranční spojka typ hrdlo/hrdlo, DN200</t>
  </si>
  <si>
    <t>řad A12 : 2</t>
  </si>
  <si>
    <t>8-PCSMHP2</t>
  </si>
  <si>
    <t>MR spojka-multitoleranční spojka typ hrdlo/příruba, DN100</t>
  </si>
  <si>
    <t>8-PCSMHP1</t>
  </si>
  <si>
    <t>MR spojka-multitoleranční spojka typ hrdlo/příruba, DN80/100</t>
  </si>
  <si>
    <t>55259820R</t>
  </si>
  <si>
    <t>T-kus redukovaný přírubový 150/100</t>
  </si>
  <si>
    <t>55251240R</t>
  </si>
  <si>
    <t>FF přírubová tvarovka  DN 100/100 mm</t>
  </si>
  <si>
    <t>5526501126R</t>
  </si>
  <si>
    <t>FFR přírubová tvarovka redukovaná DN 150/100</t>
  </si>
  <si>
    <t>55259985R</t>
  </si>
  <si>
    <t>Q kus - Koleno 90° litinové přírubové DN 150</t>
  </si>
  <si>
    <t>55259983R</t>
  </si>
  <si>
    <t>Q kus - Koleno 90° litinové přírubové DN 100</t>
  </si>
  <si>
    <t>řad A30 : 10,5</t>
  </si>
  <si>
    <t>řad A28 : 38</t>
  </si>
  <si>
    <t>871211121R00</t>
  </si>
  <si>
    <t>Montáž trubek polyetylenových ve výkopu d 63 mm</t>
  </si>
  <si>
    <t>řad A30 : 72,4</t>
  </si>
  <si>
    <t>871241121R00</t>
  </si>
  <si>
    <t>Montáž potrubí polyetylenového ve výkopu d 90 mm</t>
  </si>
  <si>
    <t>řad A28 : 152,9</t>
  </si>
  <si>
    <t>871311121R00</t>
  </si>
  <si>
    <t>Montáž trubek polyetylenových ve výkopu d 160 mm</t>
  </si>
  <si>
    <t>řad A12 : 0,5</t>
  </si>
  <si>
    <t>871361121R00</t>
  </si>
  <si>
    <t>Montáž trubek polyetylenových ve výkopu d 225 mm</t>
  </si>
  <si>
    <t>řad A12 : 3,1</t>
  </si>
  <si>
    <t>286134321R</t>
  </si>
  <si>
    <t>Trubka vodovodní PE 100 RC SDR11 d63 x 5,8 mm, tyč dl.6m</t>
  </si>
  <si>
    <t>řad A30 : 13*6</t>
  </si>
  <si>
    <t>286134344R</t>
  </si>
  <si>
    <t>Trubka vodovodní PE 100 RC SDR11 d160 x 14,6 mm, tyč dl.6m</t>
  </si>
  <si>
    <t>řad A12 : 1*6</t>
  </si>
  <si>
    <t>286134241R</t>
  </si>
  <si>
    <t>Trubka vodovodní PE 100 RC SDR11 d225 x 20,5 mm, tyč dl.6m</t>
  </si>
  <si>
    <t>286134213R</t>
  </si>
  <si>
    <t>Trubka vodovodní PE 100 RC SDR11 d90 x 8,2 mm, tyč dl.6m</t>
  </si>
  <si>
    <t>řad A28 : 27*6</t>
  </si>
  <si>
    <t>řad A30 : 10,5*1,01</t>
  </si>
  <si>
    <t>řad A28 : 38*1,01</t>
  </si>
  <si>
    <t>8-PCRT06</t>
  </si>
  <si>
    <t xml:space="preserve">Plastové potrubí HDPE PE 100,RC SDR17 d63 x 3,8 mm, návin </t>
  </si>
  <si>
    <t>řad A28-chránička : 17*1,01</t>
  </si>
  <si>
    <t>722175227T00</t>
  </si>
  <si>
    <t>Montáž plastové tvarovky svařované na tupo D 63 mm, 2 spoje</t>
  </si>
  <si>
    <t>72217523</t>
  </si>
  <si>
    <t>Montáž plastové tvarovky svařované na tupo D 160mm, 2 spoje</t>
  </si>
  <si>
    <t>28613105.MR</t>
  </si>
  <si>
    <t>Elektrospojka d 63 mm SDR 11 PE 100</t>
  </si>
  <si>
    <t>řad A30 : 2</t>
  </si>
  <si>
    <t>28613109.MR</t>
  </si>
  <si>
    <t xml:space="preserve">Elektrospojka d 225 mm SDR 11 PE 100 </t>
  </si>
  <si>
    <t>řad A12 : 3</t>
  </si>
  <si>
    <t>286536101R</t>
  </si>
  <si>
    <t>Oblouk pro svařování na tupo 90° d 90 mm</t>
  </si>
  <si>
    <t>286538134R</t>
  </si>
  <si>
    <t>Elektrokoleno 11°  d 225 mm PE 100</t>
  </si>
  <si>
    <t>řad A12 : 4</t>
  </si>
  <si>
    <t>286538120R</t>
  </si>
  <si>
    <t>Elektrokoleno 30° d 90 mm PE 100</t>
  </si>
  <si>
    <t>286538111R</t>
  </si>
  <si>
    <t>Elektrokoleno 45° d 90 mm PE 100</t>
  </si>
  <si>
    <t>28613091.MR2</t>
  </si>
  <si>
    <t>Elektroredukce d 160 - 110 mm PE 100</t>
  </si>
  <si>
    <t>28613092.MR</t>
  </si>
  <si>
    <t>Elektroredukce d 225 - 160 mm PE 100</t>
  </si>
  <si>
    <t>28613088.MR</t>
  </si>
  <si>
    <t>Elektroredukce d 90 - 63 mm PE 100</t>
  </si>
  <si>
    <t>28613126.MR</t>
  </si>
  <si>
    <t xml:space="preserve">T-kus d 90 mm PE 100 </t>
  </si>
  <si>
    <t>28613187 MR</t>
  </si>
  <si>
    <t>T-kus 90° redukovaný d 225 x 90 x 225 mm PE 100</t>
  </si>
  <si>
    <t>Nákružek lemový PE 100 d 110 mm</t>
  </si>
  <si>
    <t>286543632R</t>
  </si>
  <si>
    <t>Nákružek lemový PE 100 d 160 mm</t>
  </si>
  <si>
    <t>286543634R</t>
  </si>
  <si>
    <t>Nákružek lemový PE 100 d 225 mm</t>
  </si>
  <si>
    <t>286543692R</t>
  </si>
  <si>
    <t>Příruba otočná k lemovému nákružku DN 150</t>
  </si>
  <si>
    <t>286543693R</t>
  </si>
  <si>
    <t>Příruba otočná k lemovému nákružku DN 200</t>
  </si>
  <si>
    <t>řad A30 : 9</t>
  </si>
  <si>
    <t>řad A28 : 12</t>
  </si>
  <si>
    <t>řad A28 : 11</t>
  </si>
  <si>
    <t>891351111R00</t>
  </si>
  <si>
    <t>Montáž vodovodních šoupátek ve výkopu DN 200</t>
  </si>
  <si>
    <t>42228315R</t>
  </si>
  <si>
    <t>Šoupátko měkkotěsnící PN 16 DN 200</t>
  </si>
  <si>
    <t>42200850R</t>
  </si>
  <si>
    <t>Kolo ruční DN 50</t>
  </si>
  <si>
    <t>řad A30 : 16</t>
  </si>
  <si>
    <t>řad A12 : 16</t>
  </si>
  <si>
    <t>řad A28 : 8</t>
  </si>
  <si>
    <t>řad A12 : 72</t>
  </si>
  <si>
    <t>8-PC04</t>
  </si>
  <si>
    <t>Nerezové šrouby M24x100 nerezová ocel A2, pro příruby DN150 + mosazná matice</t>
  </si>
  <si>
    <t>řad A12 : 32</t>
  </si>
  <si>
    <t>řad A12 : 24</t>
  </si>
  <si>
    <t>řad A30 : 32</t>
  </si>
  <si>
    <t>řad A12 : 144</t>
  </si>
  <si>
    <t>řad A28 : 32</t>
  </si>
  <si>
    <t>8-PC08</t>
  </si>
  <si>
    <t>Nerezová podložka pro šrouby M24</t>
  </si>
  <si>
    <t>řad A12 : 64</t>
  </si>
  <si>
    <t>řad A12 : 48</t>
  </si>
  <si>
    <t>řad A12 : 9</t>
  </si>
  <si>
    <t>8-PC12</t>
  </si>
  <si>
    <t>Pryžové těsnění s ocelovou vložkou DN150</t>
  </si>
  <si>
    <t>891239111R00</t>
  </si>
  <si>
    <t>Montáž navrtávacích pasů DN 50</t>
  </si>
  <si>
    <t>891249111R00</t>
  </si>
  <si>
    <t>Montáž navrtávacích pasů DN 80</t>
  </si>
  <si>
    <t>42273300R</t>
  </si>
  <si>
    <t>Pas navrtávací DN 50 - 1" závitový - voda</t>
  </si>
  <si>
    <t>42273312R</t>
  </si>
  <si>
    <t>Pas navrtávací DN 80 - 1" závitový - voda</t>
  </si>
  <si>
    <t>892241111R00</t>
  </si>
  <si>
    <t>Tlaková zkouška vodovodního potrubí do DN 80</t>
  </si>
  <si>
    <t xml:space="preserve">přípojky : </t>
  </si>
  <si>
    <t>Tlaková zkouška vodovodního potrubí do DN 200</t>
  </si>
  <si>
    <t>892361111R00</t>
  </si>
  <si>
    <t>Tlaková zkouška vodovodního potrubí do DN 350</t>
  </si>
  <si>
    <t>273,8+0,5</t>
  </si>
  <si>
    <t>892383111R00</t>
  </si>
  <si>
    <t>Desinfekce vodovodního potrubí do DN 350</t>
  </si>
  <si>
    <t>892372111R00</t>
  </si>
  <si>
    <t>Zabezpečení konců vodovod. potrubí DN 300</t>
  </si>
  <si>
    <t>Poklop litinový šoupátkový samonivelační</t>
  </si>
  <si>
    <t>řad A30-přípojky : 3</t>
  </si>
  <si>
    <t>řad A28-přípojky : 7</t>
  </si>
  <si>
    <t>řad A30-přípojky : 6</t>
  </si>
  <si>
    <t>řad A28-přípojky : 5</t>
  </si>
  <si>
    <t>řad A30-přípojky : 3+6</t>
  </si>
  <si>
    <t>řad A28-přípojky : 7+5</t>
  </si>
  <si>
    <t>338171121R00</t>
  </si>
  <si>
    <t>Osazení sloupků plot.ocelových do 2,6 m,zalitím MC</t>
  </si>
  <si>
    <t>5534622104R</t>
  </si>
  <si>
    <t>Sloupek orientační 48/2500 mm</t>
  </si>
  <si>
    <t>řad A30 : 72</t>
  </si>
  <si>
    <t>řad A28 : 153</t>
  </si>
  <si>
    <t>řad A30 : 80</t>
  </si>
  <si>
    <t>řad A28 : 168</t>
  </si>
  <si>
    <t>řad A30 : 7</t>
  </si>
  <si>
    <t>řad A12+A28 : 2+5</t>
  </si>
  <si>
    <t>řad A30 : 90</t>
  </si>
  <si>
    <t>řad A28 : 140</t>
  </si>
  <si>
    <t>řad A28 : 10</t>
  </si>
  <si>
    <t>řad A28 : 4</t>
  </si>
  <si>
    <t>řad A12 : 5</t>
  </si>
  <si>
    <t>řad A28 : 6</t>
  </si>
  <si>
    <t>řad A12+28 : 31</t>
  </si>
  <si>
    <t>230193001R00</t>
  </si>
  <si>
    <t>Nasunutí potrubní sekce do chráničky DN 50</t>
  </si>
  <si>
    <t>230-PC01</t>
  </si>
  <si>
    <t xml:space="preserve">Utěsnění chráničky DN50 studniční pěnou </t>
  </si>
  <si>
    <t>998273101R00</t>
  </si>
  <si>
    <t>v otevřeném výkopu</t>
  </si>
  <si>
    <t>kamenivo  : 45,58756</t>
  </si>
  <si>
    <t>asfalt  : 10,34</t>
  </si>
  <si>
    <t>beton  : 10,89</t>
  </si>
  <si>
    <t>5*66,81756</t>
  </si>
  <si>
    <t>vykopaná zemina : 53,09051*1,6</t>
  </si>
  <si>
    <t>kamenivo  : 1,598+0,27+14,52+0,99+13,24956+14,96</t>
  </si>
  <si>
    <t>beton  : 4,56+5,76+0,57</t>
  </si>
  <si>
    <t>řad A21 : 4</t>
  </si>
  <si>
    <t xml:space="preserve">řad A21 : </t>
  </si>
  <si>
    <t>zelená plocha : 64*0,1</t>
  </si>
  <si>
    <t>řad A21 - drenáž : (3,05+12,04+1)*0,3*0,2</t>
  </si>
  <si>
    <t>dlažba : 1*1,1*(1,56-0,29)</t>
  </si>
  <si>
    <t>asfalt : 3,05*1,1*(1,89-0,5)</t>
  </si>
  <si>
    <t>nezpevněný terén : (1+1+3+1+2,72+1+2,32)*1,1*((1,56+1,44+1,43+1,49+1,62+1,59+1,62)/7-0,1)</t>
  </si>
  <si>
    <t>řad A21 : 4*1*1*0,8</t>
  </si>
  <si>
    <t>řad A21 : 112</t>
  </si>
  <si>
    <t>dlažba : 1*(1,56-0,29)*2</t>
  </si>
  <si>
    <t>nezpevněný terén : (1+1+3+1+2,72+1+2,32)*((1,56+1,44+1,43+1,49+1,62+1,59+1,62)/7-0,1)*2</t>
  </si>
  <si>
    <t>5 dnů 1 box : 2*5</t>
  </si>
  <si>
    <t>0,9654+25,07505+3,2</t>
  </si>
  <si>
    <t>odvoz zeminy na meziskládku  : 29,24045</t>
  </si>
  <si>
    <t>dovoz zeminy pro zpětný zásyp  : 16,917</t>
  </si>
  <si>
    <t>výkop  : 29,24045</t>
  </si>
  <si>
    <t>zpětný zásyp  : -16,917</t>
  </si>
  <si>
    <t>zpětný zásyp  : 16,917</t>
  </si>
  <si>
    <t>dlažba : 1*1,1*(1,56-0,29-0,4)</t>
  </si>
  <si>
    <t>asfalt : 3,05*1,1*(1,89-0,5-0,4)</t>
  </si>
  <si>
    <t>nezpevněný terén : (1+1+3+1+2,72+1+2,32)*1,1*((1,56+1,44+1,43+1,49+1,62+1,59+1,62)/7-0,1-0,4)</t>
  </si>
  <si>
    <t>kopaná sonda : 4*1*1*0,8</t>
  </si>
  <si>
    <t>dlažba : 1*1,1*0,3-3,14*0,063/2*0,063/2*1</t>
  </si>
  <si>
    <t>asfalt : 3,05*1,1*0,3-3,14*0,063/2*0,063/2*3,05</t>
  </si>
  <si>
    <t>nezpevněný terén : (1+1+3+1+2,72+1+2,32)*1,1*0,3-3,14*0,063/2*0,063/2*(1+1+3+1+2,72+1+2,32)</t>
  </si>
  <si>
    <t>dlažba : 1*1,1</t>
  </si>
  <si>
    <t>asfalt : 3,05*1,1</t>
  </si>
  <si>
    <t>nezpevněný terén : (1+1+3+1+2,72+1+2,32)*1,1</t>
  </si>
  <si>
    <t>zelená plocha : 64</t>
  </si>
  <si>
    <t>obsyp potrubí : 5,25957*1,8</t>
  </si>
  <si>
    <t>zásyp potrubí ve ZP  : 4,278245*1,8</t>
  </si>
  <si>
    <t>64*0,04</t>
  </si>
  <si>
    <t>184807111R00</t>
  </si>
  <si>
    <t>Ochrana stromu bedněním - zřízení</t>
  </si>
  <si>
    <t>5*1*1,5*4</t>
  </si>
  <si>
    <t>184807112R00</t>
  </si>
  <si>
    <t>Ochrana stromu bedněním - odstranění</t>
  </si>
  <si>
    <t>řad A21 : 2</t>
  </si>
  <si>
    <t>113106121R00</t>
  </si>
  <si>
    <t>Rozebrání dlažeb z betonových dlaždic, na sucho</t>
  </si>
  <si>
    <t>řad A21 : 6</t>
  </si>
  <si>
    <t>místní komunikace  : 17</t>
  </si>
  <si>
    <t>místní komunikace : 217</t>
  </si>
  <si>
    <t>podklad pod komunikací  : 17</t>
  </si>
  <si>
    <t>zámková dlažba : 2</t>
  </si>
  <si>
    <t>betonová dlažba : 6</t>
  </si>
  <si>
    <t>113109510R00</t>
  </si>
  <si>
    <t>Odstranění podkladu plochy do 50 m2, recyklát tl. 100 mm</t>
  </si>
  <si>
    <t>řad A21 : 23</t>
  </si>
  <si>
    <t>drenáž : (3,05+12,04+1)*1,1*0,1</t>
  </si>
  <si>
    <t>(3,05+12,04+1)*0,3*0,2</t>
  </si>
  <si>
    <t>drenáž : 3,05+12,04+1</t>
  </si>
  <si>
    <t>16,09*1,01</t>
  </si>
  <si>
    <t>drenáž : (3,05+12,04+1)*0,5</t>
  </si>
  <si>
    <t>9,545*1,1</t>
  </si>
  <si>
    <t>dlažba : 1*1,1*0,1</t>
  </si>
  <si>
    <t>asfalt : 3,05*1,1*0,1</t>
  </si>
  <si>
    <t>nezpevněný terén : (1+1+3+1+2,72+1+2,32)*1,1*0,1</t>
  </si>
  <si>
    <t>řad A21 : 1</t>
  </si>
  <si>
    <t xml:space="preserve">provizorní dosypání rýhy  : </t>
  </si>
  <si>
    <t>místní komunikace : 17</t>
  </si>
  <si>
    <t>řad A21 : 185</t>
  </si>
  <si>
    <t>596811111R00</t>
  </si>
  <si>
    <t>Kladení dlažby komunikací pro pěší, z dlažby betonové, lože z kameniva těženého do tl. 30 mm</t>
  </si>
  <si>
    <t>řad A21 : 10</t>
  </si>
  <si>
    <t>871171121R00</t>
  </si>
  <si>
    <t>Montáž trubek polyetylenových ve výkopu d 40 mm</t>
  </si>
  <si>
    <t>řad A21 : 57,1+63,2</t>
  </si>
  <si>
    <t>10*6</t>
  </si>
  <si>
    <t>286134119R</t>
  </si>
  <si>
    <t>Trubka vodovodní PE 100 RC SDR17 d63 x 3,8 mm, tyč dl.6m</t>
  </si>
  <si>
    <t>11*6</t>
  </si>
  <si>
    <t>řad A21 : 10*1,01</t>
  </si>
  <si>
    <t>8-PCTR05</t>
  </si>
  <si>
    <t>Plastové potrubí LDPE40 SDR 7,4 d40x5,5mm-návin</t>
  </si>
  <si>
    <t>řad A21 : 1*1,01</t>
  </si>
  <si>
    <t>722175227R00</t>
  </si>
  <si>
    <t xml:space="preserve">Montáž plastové tvarovky svařované na tupo, D 63 mm, dva spoje </t>
  </si>
  <si>
    <t>286538129R</t>
  </si>
  <si>
    <t>Elektrokoleno 11° d 63 mm PE 100</t>
  </si>
  <si>
    <t xml:space="preserve">Elektroredukce d 90 - 63 mm PE 100 </t>
  </si>
  <si>
    <t>28613181 MR</t>
  </si>
  <si>
    <t>T-kus 90° redukovaný PE100, d 90 x 63 x 90 mm</t>
  </si>
  <si>
    <t>72223919.2</t>
  </si>
  <si>
    <t>Montáž vodovodní armatury 5/4"</t>
  </si>
  <si>
    <t>8-PC01S</t>
  </si>
  <si>
    <t>Spojka mosazná DN32 s vnějším závitem , pro přechod na potrubí PE</t>
  </si>
  <si>
    <t>řad A21 : 8</t>
  </si>
  <si>
    <t>8-PC03S</t>
  </si>
  <si>
    <t>Spojka mosazná DN32, pro bezzávitové spojení PE potrubí</t>
  </si>
  <si>
    <t>42228210R</t>
  </si>
  <si>
    <t>Šoupátko DN 1 1/4" pro domovní přípojky - voda</t>
  </si>
  <si>
    <t>řad A21 : 16</t>
  </si>
  <si>
    <t>řad A21 : 32</t>
  </si>
  <si>
    <t>řad 21 : 8+1</t>
  </si>
  <si>
    <t>42273300R1</t>
  </si>
  <si>
    <t>42273300R2</t>
  </si>
  <si>
    <t>Pas navrtávací DN 50 - 5/4" " závitový - voda</t>
  </si>
  <si>
    <t>řad A21 : 9</t>
  </si>
  <si>
    <t>Tlaková zkouška vodovodního potrubí DN 80</t>
  </si>
  <si>
    <t>řad A21-přípojky : 10+1</t>
  </si>
  <si>
    <t>řad A21 přípojky : 1</t>
  </si>
  <si>
    <t>řad A21-přípojky : 9</t>
  </si>
  <si>
    <t>řad A21 : 120</t>
  </si>
  <si>
    <t>řad A21 : 132</t>
  </si>
  <si>
    <t xml:space="preserve">Výplň dutých prostor </t>
  </si>
  <si>
    <t>řad A21 : 160</t>
  </si>
  <si>
    <t>řad A21 : 5</t>
  </si>
  <si>
    <t>kamenivo  : 19,83719</t>
  </si>
  <si>
    <t>asfalt  : 47,74</t>
  </si>
  <si>
    <t>beton  : 9,09</t>
  </si>
  <si>
    <t>5*76,66719</t>
  </si>
  <si>
    <t>vykopaná zemina : 12,32345*1,6</t>
  </si>
  <si>
    <t>kamenivo  : 0,094+0,828+11,22+3,52+4,17519</t>
  </si>
  <si>
    <t>beton  : 4,08+0,64+4,37</t>
  </si>
  <si>
    <t>řad A27 : 7</t>
  </si>
  <si>
    <t xml:space="preserve">řad A27 : </t>
  </si>
  <si>
    <t>zelená plocha : 115*0,1</t>
  </si>
  <si>
    <t>řad A27- drenáž : (2,95+15,03+3,7)*0,3*0,2</t>
  </si>
  <si>
    <t>nezpevněný terén  : 5,18*1,1*(1,44-0,1)</t>
  </si>
  <si>
    <t>nezpevněný terén : (1,34+1+1+1+0,96+1+1+2,55)*1,1*((1,7+1,62+1,52+1,58+1,62+1,44+1,43+1,53)/8-0,29)</t>
  </si>
  <si>
    <t>dlažba : (1+0,7+1+1)*1,1*((1,4+1,56+1,44+1,43)/4-0,1)</t>
  </si>
  <si>
    <t>asfalt : 2,95*1,1*(1,37-0,5)</t>
  </si>
  <si>
    <t>řad A27 : 7*1*1*0,8</t>
  </si>
  <si>
    <t>řad A27 : 125,5</t>
  </si>
  <si>
    <t xml:space="preserve">jáma : </t>
  </si>
  <si>
    <t>nezpevněný terén  : 2,18*(1,44-0,1)*2</t>
  </si>
  <si>
    <t>nezpevněný terén : (1,34+1+1+1+0,96+1+1+2,55)*((1,7+1,62+1,52+1,58+1,62+1,44+1,43+1,53)/8-0,29)*2</t>
  </si>
  <si>
    <t>dlažba : (1+0,7+1+1)*((1,4+1,56+1,44+1,43)/4-0,1)*2</t>
  </si>
  <si>
    <t>asfalt : 2,95*(1,37-0,5)*2</t>
  </si>
  <si>
    <t>5 dnů 1 box : 1*5</t>
  </si>
  <si>
    <t>1,3008+7,63532+22,05445+5,6</t>
  </si>
  <si>
    <t>odvoz zeminy na meziskládku  : 36,59057</t>
  </si>
  <si>
    <t>dovoz zeminy pro zpětný zásyp  : 20,3284</t>
  </si>
  <si>
    <t>výkop  : 36,59057</t>
  </si>
  <si>
    <t>zpětný zásyp  : -20,3284</t>
  </si>
  <si>
    <t>zpětný zásyp  : 20,3284</t>
  </si>
  <si>
    <t>asfalt : 2,95*1,1*(1,37-0,5-0,4)</t>
  </si>
  <si>
    <t>dlažba : (1+0,7+1+1)*1,1*((1,4+1,56+1,44+1,43)/4-0,1-0,4)</t>
  </si>
  <si>
    <t>nezpevněný terén  : 5,18*1,1*(1,44-0,1-0,4)</t>
  </si>
  <si>
    <t xml:space="preserve">rýha : </t>
  </si>
  <si>
    <t>nezpevněný terén : (1,34+1+1+1+0,96+1+1+2,55)*1,1*((1,7+1,62+1,52+1,58+1,62+1,44+1,43+1,53)/8-0,29-0,4)</t>
  </si>
  <si>
    <t>asfalt : 2,95*1,1*0,3-3,14*0,063/2*0,063/2*2,95</t>
  </si>
  <si>
    <t>dlažba : (1+0,7+1+1)*1,1*0,3-3,14*0,063/2*0,063/2*(1+0,7+1+1)</t>
  </si>
  <si>
    <t>nezpevněný terén  : (1,34+1+5,18+1+1+0,96+1+1+2,55)*1,1*0,3-3,14*0,063/2*0,063/2*(1,34+1+5,18+1+1+0,96+1+1+2,55)</t>
  </si>
  <si>
    <t>asfalt : 2,95*1,1</t>
  </si>
  <si>
    <t>dlažba : (1+0,7+1+1)*1,1</t>
  </si>
  <si>
    <t>nezpevněný terén  : (1,34+1+5,18+1+1+0,96+1+1+2,55)*1,1</t>
  </si>
  <si>
    <t>zelená plocha : 115</t>
  </si>
  <si>
    <t>obsyp potrubí : 7,08685*1,8</t>
  </si>
  <si>
    <t>zásyp potrubí ve ZP  : 5,42218*1,8</t>
  </si>
  <si>
    <t>115*0,04</t>
  </si>
  <si>
    <t>1*1*1,5*4</t>
  </si>
  <si>
    <t>řad A27 : 2</t>
  </si>
  <si>
    <t>113107520R00</t>
  </si>
  <si>
    <t>Odstranění podkladu plochy do 50 m2, kamenivo drcené tl. 200 mm</t>
  </si>
  <si>
    <t>betonová plocha : 1</t>
  </si>
  <si>
    <t>113109320R00</t>
  </si>
  <si>
    <t>Odstranění podkladu plochy do 50 m2, beton prostý tl. 200 mm</t>
  </si>
  <si>
    <t>řad A27 : 1</t>
  </si>
  <si>
    <t>Odstranění podkladu plochy do 50 m2, recyklát tl. 200 mm</t>
  </si>
  <si>
    <t>zámková dlažba : 7</t>
  </si>
  <si>
    <t>betonová dlažba : 2</t>
  </si>
  <si>
    <t>řad A27 : 5</t>
  </si>
  <si>
    <t>řad A27 : 29</t>
  </si>
  <si>
    <t>drenáž : (2,95+15,03+3,7)*1,1*0,1</t>
  </si>
  <si>
    <t>(2,95+15,03+3,7)*0,3*0,2</t>
  </si>
  <si>
    <t>drenáž : 2,95+15,03+3,7</t>
  </si>
  <si>
    <t>21,68*1,01</t>
  </si>
  <si>
    <t>drenáž : (2,95+15,03+3,7)*0,5</t>
  </si>
  <si>
    <t>12,34*1,1</t>
  </si>
  <si>
    <t>asfalt : 2,95*1,1*0,1</t>
  </si>
  <si>
    <t>dlažba : (1+0,7+1+1)*1,1*0,1</t>
  </si>
  <si>
    <t>nezpevněný terén  : (1,34+1+5,18+1+1+0,96+1+1+2,55)*1,1*0,1</t>
  </si>
  <si>
    <t>betonová ploecha  : 1</t>
  </si>
  <si>
    <t>567211120R00</t>
  </si>
  <si>
    <t>Podklad z prostého betonu tř. I  tl. 200 mm</t>
  </si>
  <si>
    <t>857601100R00</t>
  </si>
  <si>
    <t>Montáž tvarovek jednoosých, tvárná litina do DN 50</t>
  </si>
  <si>
    <t>8-PCSMHH0</t>
  </si>
  <si>
    <t>MR spojka-multitoleranční spojka typ hrdlo/hrdlo, DN50</t>
  </si>
  <si>
    <t>55260023R</t>
  </si>
  <si>
    <t>Příruba zaslepovací X-kus DN 80</t>
  </si>
  <si>
    <t>řad A27-přípojky : 15</t>
  </si>
  <si>
    <t>řad A27 : 83,2+51</t>
  </si>
  <si>
    <t>řad A27-přípojky : 1,5</t>
  </si>
  <si>
    <t>8-PCTR01</t>
  </si>
  <si>
    <t>Trubka vodovodní PE100 RC SDR 11 d63x5,8mm, tyč dl.6m</t>
  </si>
  <si>
    <t>řad A27 : 14*6</t>
  </si>
  <si>
    <t>řad A27 : 9*6</t>
  </si>
  <si>
    <t>8-PCTR011</t>
  </si>
  <si>
    <t>Plastové potrubí HDPE100 SDR 11 d63x5,8mm, návin</t>
  </si>
  <si>
    <t>řad A27-přípojky : 1,5*1,01</t>
  </si>
  <si>
    <t>řad A27-přípojky : 15*1,01</t>
  </si>
  <si>
    <t>řad A27 : 8</t>
  </si>
  <si>
    <t>řad A27-přípojky : 2</t>
  </si>
  <si>
    <t>28613029.MR</t>
  </si>
  <si>
    <t>Elektrokoleno 30° d 63 mm PE 100</t>
  </si>
  <si>
    <t>28613125.MR</t>
  </si>
  <si>
    <t>T-kus d 63 mm PE 100</t>
  </si>
  <si>
    <t>28654359R</t>
  </si>
  <si>
    <t>Nákružek lemový PE 100 d 63 mm</t>
  </si>
  <si>
    <t>28654365R</t>
  </si>
  <si>
    <t xml:space="preserve">Příruba otočná k lemovému nákružku DN 50 </t>
  </si>
  <si>
    <t>řad A27 : 14</t>
  </si>
  <si>
    <t>řad A27 : 12</t>
  </si>
  <si>
    <t>891211111R00</t>
  </si>
  <si>
    <t>Montáž vodovodních šoupátek ve výkopu DN 50</t>
  </si>
  <si>
    <t>42227202R</t>
  </si>
  <si>
    <t>Měkkotěsnící šoupě PN 16 stav.délka řada 14 DN 50</t>
  </si>
  <si>
    <t>řad A27 : 16</t>
  </si>
  <si>
    <t>8-PC011</t>
  </si>
  <si>
    <t>Nerezové šrouby M16x70 nerezová ocel A2, pro příruby DN50 + mosazná matice</t>
  </si>
  <si>
    <t>řad A27 : 32</t>
  </si>
  <si>
    <t>řad A27-přípojky : 16</t>
  </si>
  <si>
    <t>Pryžové těsnění s ocelovou vložkou DN50</t>
  </si>
  <si>
    <t>Montáž zemní soupravy pro šoupátka</t>
  </si>
  <si>
    <t>422913302R</t>
  </si>
  <si>
    <t>Souprava zemní teleskopická DN 50, L= 1,75 m</t>
  </si>
  <si>
    <t>řad A27-přípojky : 1,5+15</t>
  </si>
  <si>
    <t>řad A27 přípojky : 5</t>
  </si>
  <si>
    <t>řad A27-přípojky : 9+1</t>
  </si>
  <si>
    <t>řad A27-přípojky : 14+1</t>
  </si>
  <si>
    <t>řad A27 : 134</t>
  </si>
  <si>
    <t>řad A27 : 148</t>
  </si>
  <si>
    <t>řad A27 : 11</t>
  </si>
  <si>
    <t>řad A27 : 64</t>
  </si>
  <si>
    <t>zámková dlažba  : 7</t>
  </si>
  <si>
    <t>betonová dlažba  : 2</t>
  </si>
  <si>
    <t>kamenivo  : 10,91694</t>
  </si>
  <si>
    <t>beton  : 6,79</t>
  </si>
  <si>
    <t>5*17,70694</t>
  </si>
  <si>
    <t>vykopaná zemina : 16,26217*1,6</t>
  </si>
  <si>
    <t>kamenivo  : 0,329+0,276+0,44+5,62574+4,2462</t>
  </si>
  <si>
    <t>beton  : 0,48+0,8+5,51</t>
  </si>
  <si>
    <t>Slovácké vodárny a kanalizace, a.s.</t>
  </si>
  <si>
    <t>Za Olšávkou 290</t>
  </si>
  <si>
    <t xml:space="preserve">Uherské Hradiště - Sady </t>
  </si>
  <si>
    <t>CZ49453866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</si>
</sst>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  <font>
      <sz val="8"/>
      <color indexed="17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 shrinkToFit="1"/>
    </xf>
    <xf numFmtId="4" fontId="5" fillId="0" borderId="32" xfId="0" applyNumberFormat="1" applyFont="1" applyBorder="1" applyAlignment="1">
      <alignment vertical="center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6" xfId="0" applyNumberFormat="1" applyFont="1" applyFill="1" applyBorder="1" applyAlignment="1">
      <alignment horizontal="center" vertical="center"/>
    </xf>
    <xf numFmtId="4" fontId="3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49" fontId="17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 shrinkToFit="1"/>
    </xf>
    <xf numFmtId="4" fontId="17" fillId="0" borderId="0" xfId="0" applyNumberFormat="1" applyFont="1" applyAlignment="1">
      <alignment vertical="top" shrinkToFit="1"/>
    </xf>
    <xf numFmtId="165" fontId="18" fillId="0" borderId="0" xfId="0" applyNumberFormat="1" applyFont="1" applyAlignment="1">
      <alignment horizontal="center" vertical="top" wrapText="1" shrinkToFit="1"/>
    </xf>
    <xf numFmtId="165" fontId="18" fillId="0" borderId="0" xfId="0" applyNumberFormat="1" applyFont="1" applyAlignment="1">
      <alignment vertical="top" wrapText="1" shrinkToFit="1"/>
    </xf>
    <xf numFmtId="4" fontId="5" fillId="3" borderId="0" xfId="0" applyNumberFormat="1" applyFont="1" applyFill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7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9" fillId="0" borderId="0" xfId="0" applyNumberFormat="1" applyFont="1" applyAlignment="1">
      <alignment horizontal="center" vertical="top" wrapText="1" shrinkToFit="1"/>
    </xf>
    <xf numFmtId="165" fontId="19" fillId="0" borderId="0" xfId="0" applyNumberFormat="1" applyFont="1" applyAlignment="1">
      <alignment vertical="top" wrapText="1" shrinkToFit="1"/>
    </xf>
    <xf numFmtId="165" fontId="19" fillId="0" borderId="0" xfId="0" quotePrefix="1" applyNumberFormat="1" applyFont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2" xfId="0" applyNumberForma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8" xfId="0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6" t="s">
        <v>39</v>
      </c>
      <c r="B2" s="196"/>
      <c r="C2" s="196"/>
      <c r="D2" s="196"/>
      <c r="E2" s="196"/>
      <c r="F2" s="196"/>
      <c r="G2" s="196"/>
    </row>
  </sheetData>
  <sheetProtection algorithmName="SHA-512" hashValue="8Z9Rdw6gZb3txU9ujryZMg+uJunX4tDeztGR9ZD7digqS192ASNV5nWxwayJTwh+cu5L7NAvNtMd92JTNmglKQ==" saltValue="mnC1uKDwlLCdGhpyzIOjHg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83"/>
  <sheetViews>
    <sheetView showGridLines="0" topLeftCell="B1" zoomScaleNormal="100" zoomScaleSheetLayoutView="75" workbookViewId="0">
      <selection activeCell="G25" sqref="G25:I25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197" t="s">
        <v>41</v>
      </c>
      <c r="C1" s="198"/>
      <c r="D1" s="198"/>
      <c r="E1" s="198"/>
      <c r="F1" s="198"/>
      <c r="G1" s="198"/>
      <c r="H1" s="198"/>
      <c r="I1" s="198"/>
      <c r="J1" s="199"/>
    </row>
    <row r="2" spans="1:15" ht="36" customHeight="1" x14ac:dyDescent="0.2">
      <c r="A2" s="2"/>
      <c r="B2" s="76" t="s">
        <v>22</v>
      </c>
      <c r="C2" s="77"/>
      <c r="D2" s="78" t="s">
        <v>43</v>
      </c>
      <c r="E2" s="206" t="s">
        <v>44</v>
      </c>
      <c r="F2" s="207"/>
      <c r="G2" s="207"/>
      <c r="H2" s="207"/>
      <c r="I2" s="207"/>
      <c r="J2" s="208"/>
      <c r="O2" s="1"/>
    </row>
    <row r="3" spans="1:15" ht="27" hidden="1" customHeight="1" x14ac:dyDescent="0.2">
      <c r="A3" s="2"/>
      <c r="B3" s="79"/>
      <c r="C3" s="77"/>
      <c r="D3" s="80"/>
      <c r="E3" s="209"/>
      <c r="F3" s="210"/>
      <c r="G3" s="210"/>
      <c r="H3" s="210"/>
      <c r="I3" s="210"/>
      <c r="J3" s="211"/>
    </row>
    <row r="4" spans="1:15" ht="23.25" customHeight="1" x14ac:dyDescent="0.2">
      <c r="A4" s="2"/>
      <c r="B4" s="81"/>
      <c r="C4" s="82"/>
      <c r="D4" s="83"/>
      <c r="E4" s="219"/>
      <c r="F4" s="219"/>
      <c r="G4" s="219"/>
      <c r="H4" s="219"/>
      <c r="I4" s="219"/>
      <c r="J4" s="220"/>
    </row>
    <row r="5" spans="1:15" ht="24" customHeight="1" x14ac:dyDescent="0.2">
      <c r="A5" s="2"/>
      <c r="B5" s="31" t="s">
        <v>42</v>
      </c>
      <c r="D5" s="223" t="s">
        <v>1168</v>
      </c>
      <c r="E5" s="224"/>
      <c r="F5" s="224"/>
      <c r="G5" s="224"/>
      <c r="H5" s="18" t="s">
        <v>40</v>
      </c>
      <c r="I5" s="22">
        <v>49453866</v>
      </c>
      <c r="J5" s="8"/>
    </row>
    <row r="6" spans="1:15" ht="15.75" customHeight="1" x14ac:dyDescent="0.2">
      <c r="A6" s="2"/>
      <c r="B6" s="28"/>
      <c r="C6" s="55"/>
      <c r="D6" s="225" t="s">
        <v>1169</v>
      </c>
      <c r="E6" s="226"/>
      <c r="F6" s="226"/>
      <c r="G6" s="226"/>
      <c r="H6" s="18" t="s">
        <v>34</v>
      </c>
      <c r="I6" s="22" t="s">
        <v>1171</v>
      </c>
      <c r="J6" s="8"/>
    </row>
    <row r="7" spans="1:15" ht="15.75" customHeight="1" x14ac:dyDescent="0.2">
      <c r="A7" s="2"/>
      <c r="B7" s="29"/>
      <c r="C7" s="56"/>
      <c r="D7" s="53">
        <v>68601</v>
      </c>
      <c r="E7" s="227" t="s">
        <v>1170</v>
      </c>
      <c r="F7" s="228"/>
      <c r="G7" s="228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13"/>
      <c r="E11" s="213"/>
      <c r="F11" s="213"/>
      <c r="G11" s="213"/>
      <c r="H11" s="18" t="s">
        <v>40</v>
      </c>
      <c r="I11" s="84"/>
      <c r="J11" s="8"/>
    </row>
    <row r="12" spans="1:15" ht="15.75" customHeight="1" x14ac:dyDescent="0.2">
      <c r="A12" s="2"/>
      <c r="B12" s="28"/>
      <c r="C12" s="55"/>
      <c r="D12" s="218"/>
      <c r="E12" s="218"/>
      <c r="F12" s="218"/>
      <c r="G12" s="218"/>
      <c r="H12" s="18" t="s">
        <v>34</v>
      </c>
      <c r="I12" s="84"/>
      <c r="J12" s="8"/>
    </row>
    <row r="13" spans="1:15" ht="15.75" customHeight="1" x14ac:dyDescent="0.2">
      <c r="A13" s="2"/>
      <c r="B13" s="29"/>
      <c r="C13" s="56"/>
      <c r="D13" s="85"/>
      <c r="E13" s="221"/>
      <c r="F13" s="222"/>
      <c r="G13" s="22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212"/>
      <c r="F15" s="212"/>
      <c r="G15" s="214"/>
      <c r="H15" s="214"/>
      <c r="I15" s="214" t="s">
        <v>29</v>
      </c>
      <c r="J15" s="215"/>
    </row>
    <row r="16" spans="1:15" ht="23.25" customHeight="1" x14ac:dyDescent="0.2">
      <c r="A16" s="142" t="s">
        <v>24</v>
      </c>
      <c r="B16" s="38" t="s">
        <v>24</v>
      </c>
      <c r="C16" s="62"/>
      <c r="D16" s="63"/>
      <c r="E16" s="203"/>
      <c r="F16" s="204"/>
      <c r="G16" s="203"/>
      <c r="H16" s="204"/>
      <c r="I16" s="203">
        <f>SUMIF(F61:F79,A16,I61:I79)+SUMIF(F61:F79,"PSU",I61:I79)</f>
        <v>0</v>
      </c>
      <c r="J16" s="205"/>
    </row>
    <row r="17" spans="1:10" ht="23.25" customHeight="1" x14ac:dyDescent="0.2">
      <c r="A17" s="142" t="s">
        <v>25</v>
      </c>
      <c r="B17" s="38" t="s">
        <v>25</v>
      </c>
      <c r="C17" s="62"/>
      <c r="D17" s="63"/>
      <c r="E17" s="203"/>
      <c r="F17" s="204"/>
      <c r="G17" s="203"/>
      <c r="H17" s="204"/>
      <c r="I17" s="203">
        <f>SUMIF(F61:F79,A17,I61:I79)</f>
        <v>0</v>
      </c>
      <c r="J17" s="205"/>
    </row>
    <row r="18" spans="1:10" ht="23.25" customHeight="1" x14ac:dyDescent="0.2">
      <c r="A18" s="142" t="s">
        <v>26</v>
      </c>
      <c r="B18" s="38" t="s">
        <v>26</v>
      </c>
      <c r="C18" s="62"/>
      <c r="D18" s="63"/>
      <c r="E18" s="203"/>
      <c r="F18" s="204"/>
      <c r="G18" s="203"/>
      <c r="H18" s="204"/>
      <c r="I18" s="203">
        <f>SUMIF(F61:F79,A18,I61:I79)</f>
        <v>0</v>
      </c>
      <c r="J18" s="205"/>
    </row>
    <row r="19" spans="1:10" ht="23.25" customHeight="1" x14ac:dyDescent="0.2">
      <c r="A19" s="142" t="s">
        <v>107</v>
      </c>
      <c r="B19" s="38" t="s">
        <v>27</v>
      </c>
      <c r="C19" s="62"/>
      <c r="D19" s="63"/>
      <c r="E19" s="203"/>
      <c r="F19" s="204"/>
      <c r="G19" s="203"/>
      <c r="H19" s="204"/>
      <c r="I19" s="203">
        <f>SUMIF(F61:F79,A19,I61:I79)</f>
        <v>0</v>
      </c>
      <c r="J19" s="205"/>
    </row>
    <row r="20" spans="1:10" ht="23.25" customHeight="1" x14ac:dyDescent="0.2">
      <c r="A20" s="142" t="s">
        <v>108</v>
      </c>
      <c r="B20" s="38" t="s">
        <v>28</v>
      </c>
      <c r="C20" s="62"/>
      <c r="D20" s="63"/>
      <c r="E20" s="203"/>
      <c r="F20" s="204"/>
      <c r="G20" s="203"/>
      <c r="H20" s="204"/>
      <c r="I20" s="203">
        <f>SUMIF(F61:F79,A20,I61:I79)</f>
        <v>0</v>
      </c>
      <c r="J20" s="205"/>
    </row>
    <row r="21" spans="1:10" ht="23.25" customHeight="1" x14ac:dyDescent="0.2">
      <c r="A21" s="2"/>
      <c r="B21" s="48" t="s">
        <v>29</v>
      </c>
      <c r="C21" s="64"/>
      <c r="D21" s="65"/>
      <c r="E21" s="216"/>
      <c r="F21" s="217"/>
      <c r="G21" s="216"/>
      <c r="H21" s="217"/>
      <c r="I21" s="216">
        <f>SUM(I16:J20)</f>
        <v>0</v>
      </c>
      <c r="J21" s="234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232">
        <f>ZakladDPHSniVypocet</f>
        <v>0</v>
      </c>
      <c r="H23" s="233"/>
      <c r="I23" s="233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230">
        <f>I23*E23/100</f>
        <v>0</v>
      </c>
      <c r="H24" s="231"/>
      <c r="I24" s="231"/>
      <c r="J24" s="40" t="str">
        <f t="shared" si="0"/>
        <v>CZK</v>
      </c>
    </row>
    <row r="25" spans="1:10" ht="23.25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232">
        <f>ZakladDPHZaklVypocet</f>
        <v>0</v>
      </c>
      <c r="H25" s="233"/>
      <c r="I25" s="233"/>
      <c r="J25" s="40" t="str">
        <f t="shared" si="0"/>
        <v>CZK</v>
      </c>
    </row>
    <row r="26" spans="1:10" ht="23.25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200">
        <f>I25*E25/100</f>
        <v>0</v>
      </c>
      <c r="H26" s="201"/>
      <c r="I26" s="201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202">
        <f>CenaCelkemBezDPH-(ZakladDPHSni+ZakladDPHZakl)</f>
        <v>0</v>
      </c>
      <c r="H27" s="202"/>
      <c r="I27" s="202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15" t="s">
        <v>23</v>
      </c>
      <c r="C28" s="116"/>
      <c r="D28" s="116"/>
      <c r="E28" s="117"/>
      <c r="F28" s="118"/>
      <c r="G28" s="236">
        <f>A27</f>
        <v>0</v>
      </c>
      <c r="H28" s="236"/>
      <c r="I28" s="236"/>
      <c r="J28" s="119" t="str">
        <f t="shared" si="0"/>
        <v>CZK</v>
      </c>
    </row>
    <row r="29" spans="1:10" ht="27.75" hidden="1" customHeight="1" thickBot="1" x14ac:dyDescent="0.25">
      <c r="A29" s="2"/>
      <c r="B29" s="115" t="s">
        <v>35</v>
      </c>
      <c r="C29" s="120"/>
      <c r="D29" s="120"/>
      <c r="E29" s="120"/>
      <c r="F29" s="121"/>
      <c r="G29" s="235">
        <f>ZakladDPHSni+DPHSni+ZakladDPHZakl+DPHZakl+Zaokrouhleni</f>
        <v>0</v>
      </c>
      <c r="H29" s="235"/>
      <c r="I29" s="235"/>
      <c r="J29" s="122" t="s">
        <v>59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37"/>
      <c r="E34" s="238"/>
      <c r="G34" s="239"/>
      <c r="H34" s="240"/>
      <c r="I34" s="240"/>
      <c r="J34" s="25"/>
    </row>
    <row r="35" spans="1:10" ht="12.75" customHeight="1" x14ac:dyDescent="0.2">
      <c r="A35" s="2"/>
      <c r="B35" s="2"/>
      <c r="D35" s="229" t="s">
        <v>2</v>
      </c>
      <c r="E35" s="229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37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6" t="s">
        <v>1</v>
      </c>
      <c r="J38" s="97" t="s">
        <v>0</v>
      </c>
    </row>
    <row r="39" spans="1:10" ht="25.5" hidden="1" customHeight="1" x14ac:dyDescent="0.2">
      <c r="A39" s="87">
        <v>1</v>
      </c>
      <c r="B39" s="98" t="s">
        <v>45</v>
      </c>
      <c r="C39" s="241"/>
      <c r="D39" s="241"/>
      <c r="E39" s="241"/>
      <c r="F39" s="99">
        <f>'00 VRN'!AE40+'SO01 Řad A31'!AE380+'SO02 Řad A30,A12, A28'!AE600+'SO03 Řad A21'!AE329+'SO04 Řad A27'!AE314</f>
        <v>0</v>
      </c>
      <c r="G39" s="100">
        <f>'00 VRN'!AF40+'SO01 Řad A31'!AF380+'SO02 Řad A30,A12, A28'!AF600+'SO03 Řad A21'!AF329+'SO04 Řad A27'!AF314</f>
        <v>0</v>
      </c>
      <c r="H39" s="101"/>
      <c r="I39" s="102">
        <f>F39+G39+H39</f>
        <v>0</v>
      </c>
      <c r="J39" s="103" t="str">
        <f>IF(CenaCelkemVypocet=0,"",I39/CenaCelkemVypocet*100)</f>
        <v/>
      </c>
    </row>
    <row r="40" spans="1:10" ht="25.5" customHeight="1" x14ac:dyDescent="0.2">
      <c r="A40" s="87">
        <v>2</v>
      </c>
      <c r="B40" s="104"/>
      <c r="C40" s="242" t="s">
        <v>46</v>
      </c>
      <c r="D40" s="242"/>
      <c r="E40" s="242"/>
      <c r="F40" s="105"/>
      <c r="G40" s="106"/>
      <c r="H40" s="106"/>
      <c r="I40" s="107"/>
      <c r="J40" s="108"/>
    </row>
    <row r="41" spans="1:10" ht="25.5" customHeight="1" x14ac:dyDescent="0.2">
      <c r="A41" s="87">
        <v>2</v>
      </c>
      <c r="B41" s="104" t="s">
        <v>47</v>
      </c>
      <c r="C41" s="242" t="s">
        <v>48</v>
      </c>
      <c r="D41" s="242"/>
      <c r="E41" s="242"/>
      <c r="F41" s="105">
        <f>'00 VRN'!AE40+'SO01 Řad A31'!AE380+'SO02 Řad A30,A12, A28'!AE600+'SO03 Řad A21'!AE329+'SO04 Řad A27'!AE314</f>
        <v>0</v>
      </c>
      <c r="G41" s="106">
        <f>'00 VRN'!AF40+'SO01 Řad A31'!AF380+'SO02 Řad A30,A12, A28'!AF600+'SO03 Řad A21'!AF329+'SO04 Řad A27'!AF314</f>
        <v>0</v>
      </c>
      <c r="H41" s="106"/>
      <c r="I41" s="107">
        <f t="shared" ref="I41:I46" si="1">F41+G41+H41</f>
        <v>0</v>
      </c>
      <c r="J41" s="108" t="str">
        <f t="shared" ref="J41:J46" si="2">IF(CenaCelkemVypocet=0,"",I41/CenaCelkemVypocet*100)</f>
        <v/>
      </c>
    </row>
    <row r="42" spans="1:10" ht="25.5" customHeight="1" x14ac:dyDescent="0.2">
      <c r="A42" s="87">
        <v>3</v>
      </c>
      <c r="B42" s="109" t="s">
        <v>49</v>
      </c>
      <c r="C42" s="241" t="s">
        <v>50</v>
      </c>
      <c r="D42" s="241"/>
      <c r="E42" s="241"/>
      <c r="F42" s="110">
        <f>'00 VRN'!AE40</f>
        <v>0</v>
      </c>
      <c r="G42" s="101">
        <f>'00 VRN'!AF40</f>
        <v>0</v>
      </c>
      <c r="H42" s="101"/>
      <c r="I42" s="102">
        <f t="shared" si="1"/>
        <v>0</v>
      </c>
      <c r="J42" s="103" t="str">
        <f t="shared" si="2"/>
        <v/>
      </c>
    </row>
    <row r="43" spans="1:10" ht="25.5" customHeight="1" x14ac:dyDescent="0.2">
      <c r="A43" s="87">
        <v>3</v>
      </c>
      <c r="B43" s="109" t="s">
        <v>47</v>
      </c>
      <c r="C43" s="241" t="s">
        <v>51</v>
      </c>
      <c r="D43" s="241"/>
      <c r="E43" s="241"/>
      <c r="F43" s="110">
        <f>'SO01 Řad A31'!AE380</f>
        <v>0</v>
      </c>
      <c r="G43" s="101">
        <f>'SO01 Řad A31'!AF380</f>
        <v>0</v>
      </c>
      <c r="H43" s="101"/>
      <c r="I43" s="102">
        <f t="shared" si="1"/>
        <v>0</v>
      </c>
      <c r="J43" s="103" t="str">
        <f t="shared" si="2"/>
        <v/>
      </c>
    </row>
    <row r="44" spans="1:10" ht="25.5" customHeight="1" x14ac:dyDescent="0.2">
      <c r="A44" s="87">
        <v>3</v>
      </c>
      <c r="B44" s="109" t="s">
        <v>52</v>
      </c>
      <c r="C44" s="241" t="s">
        <v>53</v>
      </c>
      <c r="D44" s="241"/>
      <c r="E44" s="241"/>
      <c r="F44" s="110">
        <f>'SO02 Řad A30,A12, A28'!AE600</f>
        <v>0</v>
      </c>
      <c r="G44" s="101">
        <f>'SO02 Řad A30,A12, A28'!AF600</f>
        <v>0</v>
      </c>
      <c r="H44" s="101"/>
      <c r="I44" s="102">
        <f t="shared" si="1"/>
        <v>0</v>
      </c>
      <c r="J44" s="103" t="str">
        <f t="shared" si="2"/>
        <v/>
      </c>
    </row>
    <row r="45" spans="1:10" ht="25.5" customHeight="1" x14ac:dyDescent="0.2">
      <c r="A45" s="87">
        <v>3</v>
      </c>
      <c r="B45" s="109" t="s">
        <v>54</v>
      </c>
      <c r="C45" s="241" t="s">
        <v>55</v>
      </c>
      <c r="D45" s="241"/>
      <c r="E45" s="241"/>
      <c r="F45" s="110">
        <f>'SO03 Řad A21'!AE329</f>
        <v>0</v>
      </c>
      <c r="G45" s="101">
        <f>'SO03 Řad A21'!AF329</f>
        <v>0</v>
      </c>
      <c r="H45" s="101"/>
      <c r="I45" s="102">
        <f t="shared" si="1"/>
        <v>0</v>
      </c>
      <c r="J45" s="103" t="str">
        <f t="shared" si="2"/>
        <v/>
      </c>
    </row>
    <row r="46" spans="1:10" ht="25.5" customHeight="1" x14ac:dyDescent="0.2">
      <c r="A46" s="87">
        <v>3</v>
      </c>
      <c r="B46" s="109" t="s">
        <v>56</v>
      </c>
      <c r="C46" s="241" t="s">
        <v>57</v>
      </c>
      <c r="D46" s="241"/>
      <c r="E46" s="241"/>
      <c r="F46" s="110">
        <f>'SO04 Řad A27'!AE314</f>
        <v>0</v>
      </c>
      <c r="G46" s="101">
        <f>'SO04 Řad A27'!AF314</f>
        <v>0</v>
      </c>
      <c r="H46" s="101"/>
      <c r="I46" s="102">
        <f t="shared" si="1"/>
        <v>0</v>
      </c>
      <c r="J46" s="103" t="str">
        <f t="shared" si="2"/>
        <v/>
      </c>
    </row>
    <row r="47" spans="1:10" ht="25.5" customHeight="1" x14ac:dyDescent="0.2">
      <c r="A47" s="87"/>
      <c r="B47" s="243" t="s">
        <v>58</v>
      </c>
      <c r="C47" s="244"/>
      <c r="D47" s="244"/>
      <c r="E47" s="244"/>
      <c r="F47" s="111">
        <f>SUMIF(A39:A46,"=1",F39:F46)</f>
        <v>0</v>
      </c>
      <c r="G47" s="112">
        <f>SUMIF(A39:A46,"=1",G39:G46)</f>
        <v>0</v>
      </c>
      <c r="H47" s="112">
        <f>SUMIF(A39:A46,"=1",H39:H46)</f>
        <v>0</v>
      </c>
      <c r="I47" s="113">
        <f>SUMIF(A39:A46,"=1",I39:I46)</f>
        <v>0</v>
      </c>
      <c r="J47" s="114">
        <f>SUMIF(A39:A46,"=1",J39:J46)</f>
        <v>0</v>
      </c>
    </row>
    <row r="49" spans="1:10" x14ac:dyDescent="0.2">
      <c r="A49" t="s">
        <v>60</v>
      </c>
      <c r="B49" t="s">
        <v>61</v>
      </c>
    </row>
    <row r="50" spans="1:10" x14ac:dyDescent="0.2">
      <c r="A50" t="s">
        <v>62</v>
      </c>
      <c r="B50" t="s">
        <v>63</v>
      </c>
    </row>
    <row r="51" spans="1:10" x14ac:dyDescent="0.2">
      <c r="A51" t="s">
        <v>64</v>
      </c>
      <c r="B51" t="s">
        <v>65</v>
      </c>
    </row>
    <row r="52" spans="1:10" x14ac:dyDescent="0.2">
      <c r="A52" t="s">
        <v>64</v>
      </c>
      <c r="B52" t="s">
        <v>66</v>
      </c>
    </row>
    <row r="53" spans="1:10" x14ac:dyDescent="0.2">
      <c r="A53" t="s">
        <v>64</v>
      </c>
      <c r="B53" t="s">
        <v>67</v>
      </c>
    </row>
    <row r="54" spans="1:10" x14ac:dyDescent="0.2">
      <c r="A54" t="s">
        <v>64</v>
      </c>
      <c r="B54" t="s">
        <v>68</v>
      </c>
    </row>
    <row r="55" spans="1:10" x14ac:dyDescent="0.2">
      <c r="A55" t="s">
        <v>64</v>
      </c>
      <c r="B55" t="s">
        <v>69</v>
      </c>
    </row>
    <row r="58" spans="1:10" ht="15.75" x14ac:dyDescent="0.25">
      <c r="B58" s="123" t="s">
        <v>70</v>
      </c>
    </row>
    <row r="60" spans="1:10" ht="25.5" customHeight="1" x14ac:dyDescent="0.2">
      <c r="A60" s="125"/>
      <c r="B60" s="128" t="s">
        <v>17</v>
      </c>
      <c r="C60" s="128" t="s">
        <v>5</v>
      </c>
      <c r="D60" s="129"/>
      <c r="E60" s="129"/>
      <c r="F60" s="130" t="s">
        <v>71</v>
      </c>
      <c r="G60" s="130"/>
      <c r="H60" s="130"/>
      <c r="I60" s="130" t="s">
        <v>29</v>
      </c>
      <c r="J60" s="130" t="s">
        <v>0</v>
      </c>
    </row>
    <row r="61" spans="1:10" ht="36.75" customHeight="1" x14ac:dyDescent="0.2">
      <c r="A61" s="126"/>
      <c r="B61" s="131" t="s">
        <v>72</v>
      </c>
      <c r="C61" s="245" t="s">
        <v>73</v>
      </c>
      <c r="D61" s="246"/>
      <c r="E61" s="246"/>
      <c r="F61" s="138" t="s">
        <v>24</v>
      </c>
      <c r="G61" s="139"/>
      <c r="H61" s="139"/>
      <c r="I61" s="139">
        <f>'SO01 Řad A31'!G8+'SO02 Řad A30,A12, A28'!G8+'SO03 Řad A21'!G8+'SO04 Řad A27'!G8</f>
        <v>0</v>
      </c>
      <c r="J61" s="135" t="str">
        <f>IF(I80=0,"",I61/I80*100)</f>
        <v/>
      </c>
    </row>
    <row r="62" spans="1:10" ht="36.75" customHeight="1" x14ac:dyDescent="0.2">
      <c r="A62" s="126"/>
      <c r="B62" s="131" t="s">
        <v>74</v>
      </c>
      <c r="C62" s="245" t="s">
        <v>75</v>
      </c>
      <c r="D62" s="246"/>
      <c r="E62" s="246"/>
      <c r="F62" s="138" t="s">
        <v>24</v>
      </c>
      <c r="G62" s="139"/>
      <c r="H62" s="139"/>
      <c r="I62" s="139">
        <f>'SO01 Řad A31'!G98+'SO02 Řad A30,A12, A28'!G150+'SO03 Řad A21'!G89+'SO04 Řad A27'!G96</f>
        <v>0</v>
      </c>
      <c r="J62" s="135" t="str">
        <f>IF(I80=0,"",I62/I80*100)</f>
        <v/>
      </c>
    </row>
    <row r="63" spans="1:10" ht="36.75" customHeight="1" x14ac:dyDescent="0.2">
      <c r="A63" s="126"/>
      <c r="B63" s="131" t="s">
        <v>76</v>
      </c>
      <c r="C63" s="245" t="s">
        <v>77</v>
      </c>
      <c r="D63" s="246"/>
      <c r="E63" s="246"/>
      <c r="F63" s="138" t="s">
        <v>24</v>
      </c>
      <c r="G63" s="139"/>
      <c r="H63" s="139"/>
      <c r="I63" s="139">
        <f>'SO01 Řad A31'!G130+'SO02 Řad A30,A12, A28'!G193+'SO03 Řad A21'!G118+'SO04 Řad A27'!G120</f>
        <v>0</v>
      </c>
      <c r="J63" s="135" t="str">
        <f>IF(I80=0,"",I63/I80*100)</f>
        <v/>
      </c>
    </row>
    <row r="64" spans="1:10" ht="36.75" customHeight="1" x14ac:dyDescent="0.2">
      <c r="A64" s="126"/>
      <c r="B64" s="131" t="s">
        <v>78</v>
      </c>
      <c r="C64" s="245" t="s">
        <v>79</v>
      </c>
      <c r="D64" s="246"/>
      <c r="E64" s="246"/>
      <c r="F64" s="138" t="s">
        <v>24</v>
      </c>
      <c r="G64" s="139"/>
      <c r="H64" s="139"/>
      <c r="I64" s="139">
        <f>'SO01 Řad A31'!G143+'SO02 Řad A30,A12, A28'!G217+'SO03 Řad A21'!G131+'SO04 Řad A27'!G133</f>
        <v>0</v>
      </c>
      <c r="J64" s="135" t="str">
        <f>IF(I80=0,"",I64/I80*100)</f>
        <v/>
      </c>
    </row>
    <row r="65" spans="1:10" ht="36.75" customHeight="1" x14ac:dyDescent="0.2">
      <c r="A65" s="126"/>
      <c r="B65" s="131" t="s">
        <v>80</v>
      </c>
      <c r="C65" s="245" t="s">
        <v>81</v>
      </c>
      <c r="D65" s="246"/>
      <c r="E65" s="246"/>
      <c r="F65" s="138" t="s">
        <v>24</v>
      </c>
      <c r="G65" s="139"/>
      <c r="H65" s="139"/>
      <c r="I65" s="139">
        <f>'SO01 Řad A31'!G157+'SO02 Řad A30,A12, A28'!G241+'SO03 Řad A21'!G140+'SO04 Řad A27'!G140</f>
        <v>0</v>
      </c>
      <c r="J65" s="135" t="str">
        <f>IF(I80=0,"",I65/I80*100)</f>
        <v/>
      </c>
    </row>
    <row r="66" spans="1:10" ht="36.75" customHeight="1" x14ac:dyDescent="0.2">
      <c r="A66" s="126"/>
      <c r="B66" s="131" t="s">
        <v>82</v>
      </c>
      <c r="C66" s="245" t="s">
        <v>83</v>
      </c>
      <c r="D66" s="246"/>
      <c r="E66" s="246"/>
      <c r="F66" s="138" t="s">
        <v>24</v>
      </c>
      <c r="G66" s="139"/>
      <c r="H66" s="139"/>
      <c r="I66" s="139">
        <f>'SO01 Řad A31'!G185+'SO02 Řad A30,A12, A28'!G277+'SO03 Řad A21'!G162</f>
        <v>0</v>
      </c>
      <c r="J66" s="135" t="str">
        <f>IF(I80=0,"",I66/I80*100)</f>
        <v/>
      </c>
    </row>
    <row r="67" spans="1:10" ht="36.75" customHeight="1" x14ac:dyDescent="0.2">
      <c r="A67" s="126"/>
      <c r="B67" s="131" t="s">
        <v>84</v>
      </c>
      <c r="C67" s="245" t="s">
        <v>85</v>
      </c>
      <c r="D67" s="246"/>
      <c r="E67" s="246"/>
      <c r="F67" s="138" t="s">
        <v>24</v>
      </c>
      <c r="G67" s="139"/>
      <c r="H67" s="139"/>
      <c r="I67" s="139">
        <f>'SO01 Řad A31'!G200+'SO02 Řad A30,A12, A28'!G293+'SO03 Řad A21'!G177+'SO04 Řad A27'!G156</f>
        <v>0</v>
      </c>
      <c r="J67" s="135" t="str">
        <f>IF(I80=0,"",I67/I80*100)</f>
        <v/>
      </c>
    </row>
    <row r="68" spans="1:10" ht="36.75" customHeight="1" x14ac:dyDescent="0.2">
      <c r="A68" s="126"/>
      <c r="B68" s="131" t="s">
        <v>86</v>
      </c>
      <c r="C68" s="245" t="s">
        <v>87</v>
      </c>
      <c r="D68" s="246"/>
      <c r="E68" s="246"/>
      <c r="F68" s="138" t="s">
        <v>24</v>
      </c>
      <c r="G68" s="139"/>
      <c r="H68" s="139"/>
      <c r="I68" s="139">
        <f>'SO01 Řad A31'!G207+'SO02 Řad A30,A12, A28'!G301+'SO03 Řad A21'!G186+'SO04 Řad A27'!G165</f>
        <v>0</v>
      </c>
      <c r="J68" s="135" t="str">
        <f>IF(I80=0,"",I68/I80*100)</f>
        <v/>
      </c>
    </row>
    <row r="69" spans="1:10" ht="36.75" customHeight="1" x14ac:dyDescent="0.2">
      <c r="A69" s="126"/>
      <c r="B69" s="131" t="s">
        <v>88</v>
      </c>
      <c r="C69" s="245" t="s">
        <v>89</v>
      </c>
      <c r="D69" s="246"/>
      <c r="E69" s="246"/>
      <c r="F69" s="138" t="s">
        <v>24</v>
      </c>
      <c r="G69" s="139"/>
      <c r="H69" s="139"/>
      <c r="I69" s="139">
        <f>'SO01 Řad A31'!G327+'SO02 Řad A30,A12, A28'!G533+'SO03 Řad A21'!G280+'SO04 Řad A27'!G272</f>
        <v>0</v>
      </c>
      <c r="J69" s="135" t="str">
        <f>IF(I80=0,"",I69/I80*100)</f>
        <v/>
      </c>
    </row>
    <row r="70" spans="1:10" ht="36.75" customHeight="1" x14ac:dyDescent="0.2">
      <c r="A70" s="126"/>
      <c r="B70" s="131" t="s">
        <v>90</v>
      </c>
      <c r="C70" s="245" t="s">
        <v>91</v>
      </c>
      <c r="D70" s="246"/>
      <c r="E70" s="246"/>
      <c r="F70" s="138" t="s">
        <v>24</v>
      </c>
      <c r="G70" s="139"/>
      <c r="H70" s="139"/>
      <c r="I70" s="139">
        <f>'SO01 Řad A31'!G338+'SO02 Řad A30,A12, A28'!G546+'SO03 Řad A21'!G291+'SO04 Řad A27'!G279</f>
        <v>0</v>
      </c>
      <c r="J70" s="135" t="str">
        <f>IF(I80=0,"",I70/I80*100)</f>
        <v/>
      </c>
    </row>
    <row r="71" spans="1:10" ht="36.75" customHeight="1" x14ac:dyDescent="0.2">
      <c r="A71" s="126"/>
      <c r="B71" s="131" t="s">
        <v>92</v>
      </c>
      <c r="C71" s="245" t="s">
        <v>93</v>
      </c>
      <c r="D71" s="246"/>
      <c r="E71" s="246"/>
      <c r="F71" s="138" t="s">
        <v>24</v>
      </c>
      <c r="G71" s="139"/>
      <c r="H71" s="139"/>
      <c r="I71" s="139">
        <f>'SO01 Řad A31'!G341+'SO02 Řad A30,A12, A28'!G550+'SO03 Řad A21'!G294+'SO04 Řad A27'!G282</f>
        <v>0</v>
      </c>
      <c r="J71" s="135" t="str">
        <f>IF(I80=0,"",I71/I80*100)</f>
        <v/>
      </c>
    </row>
    <row r="72" spans="1:10" ht="36.75" customHeight="1" x14ac:dyDescent="0.2">
      <c r="A72" s="126"/>
      <c r="B72" s="131" t="s">
        <v>94</v>
      </c>
      <c r="C72" s="245" t="s">
        <v>95</v>
      </c>
      <c r="D72" s="246"/>
      <c r="E72" s="246"/>
      <c r="F72" s="138" t="s">
        <v>24</v>
      </c>
      <c r="G72" s="139"/>
      <c r="H72" s="139"/>
      <c r="I72" s="139">
        <f>'SO01 Řad A31'!G348+'SO02 Řad A30,A12, A28'!G560+'SO03 Řad A21'!G301+'SO04 Řad A27'!G289</f>
        <v>0</v>
      </c>
      <c r="J72" s="135" t="str">
        <f>IF(I80=0,"",I72/I80*100)</f>
        <v/>
      </c>
    </row>
    <row r="73" spans="1:10" ht="36.75" customHeight="1" x14ac:dyDescent="0.2">
      <c r="A73" s="126"/>
      <c r="B73" s="131" t="s">
        <v>96</v>
      </c>
      <c r="C73" s="245" t="s">
        <v>97</v>
      </c>
      <c r="D73" s="246"/>
      <c r="E73" s="246"/>
      <c r="F73" s="138" t="s">
        <v>24</v>
      </c>
      <c r="G73" s="139"/>
      <c r="H73" s="139"/>
      <c r="I73" s="139">
        <f>'SO01 Řad A31'!G356+'SO02 Řad A30,A12, A28'!G577+'SO03 Řad A21'!G306+'SO04 Řad A27'!G294</f>
        <v>0</v>
      </c>
      <c r="J73" s="135" t="str">
        <f>IF(I80=0,"",I73/I80*100)</f>
        <v/>
      </c>
    </row>
    <row r="74" spans="1:10" ht="36.75" customHeight="1" x14ac:dyDescent="0.2">
      <c r="A74" s="126"/>
      <c r="B74" s="131" t="s">
        <v>98</v>
      </c>
      <c r="C74" s="245" t="s">
        <v>99</v>
      </c>
      <c r="D74" s="246"/>
      <c r="E74" s="246"/>
      <c r="F74" s="138" t="s">
        <v>26</v>
      </c>
      <c r="G74" s="139"/>
      <c r="H74" s="139"/>
      <c r="I74" s="139">
        <f>'SO02 Řad A30,A12, A28'!G566</f>
        <v>0</v>
      </c>
      <c r="J74" s="135" t="str">
        <f>IF(I80=0,"",I74/I80*100)</f>
        <v/>
      </c>
    </row>
    <row r="75" spans="1:10" ht="36.75" customHeight="1" x14ac:dyDescent="0.2">
      <c r="A75" s="126"/>
      <c r="B75" s="131" t="s">
        <v>100</v>
      </c>
      <c r="C75" s="245" t="s">
        <v>101</v>
      </c>
      <c r="D75" s="246"/>
      <c r="E75" s="246"/>
      <c r="F75" s="138" t="s">
        <v>26</v>
      </c>
      <c r="G75" s="139"/>
      <c r="H75" s="139"/>
      <c r="I75" s="139">
        <f>'SO01 Řad A31'!G353+'SO02 Řad A30,A12, A28'!G573</f>
        <v>0</v>
      </c>
      <c r="J75" s="135" t="str">
        <f>IF(I80=0,"",I75/I80*100)</f>
        <v/>
      </c>
    </row>
    <row r="76" spans="1:10" ht="36.75" customHeight="1" x14ac:dyDescent="0.2">
      <c r="A76" s="126"/>
      <c r="B76" s="131" t="s">
        <v>102</v>
      </c>
      <c r="C76" s="245" t="s">
        <v>103</v>
      </c>
      <c r="D76" s="246"/>
      <c r="E76" s="246"/>
      <c r="F76" s="138" t="s">
        <v>104</v>
      </c>
      <c r="G76" s="139"/>
      <c r="H76" s="139"/>
      <c r="I76" s="139">
        <f>'SO01 Řad A31'!G360+'SO02 Řad A30,A12, A28'!G580+'SO03 Řad A21'!G309+'SO04 Řad A27'!G297</f>
        <v>0</v>
      </c>
      <c r="J76" s="135" t="str">
        <f>IF(I80=0,"",I76/I80*100)</f>
        <v/>
      </c>
    </row>
    <row r="77" spans="1:10" ht="36.75" customHeight="1" x14ac:dyDescent="0.2">
      <c r="A77" s="126"/>
      <c r="B77" s="131" t="s">
        <v>105</v>
      </c>
      <c r="C77" s="245" t="s">
        <v>106</v>
      </c>
      <c r="D77" s="246"/>
      <c r="E77" s="246"/>
      <c r="F77" s="138" t="s">
        <v>104</v>
      </c>
      <c r="G77" s="139"/>
      <c r="H77" s="139"/>
      <c r="I77" s="139">
        <f>'SO01 Řad A31'!G371+'SO02 Řad A30,A12, A28'!G591+'SO03 Řad A21'!G320+'SO04 Řad A27'!G307</f>
        <v>0</v>
      </c>
      <c r="J77" s="135" t="str">
        <f>IF(I80=0,"",I77/I80*100)</f>
        <v/>
      </c>
    </row>
    <row r="78" spans="1:10" ht="36.75" customHeight="1" x14ac:dyDescent="0.2">
      <c r="A78" s="126"/>
      <c r="B78" s="131" t="s">
        <v>107</v>
      </c>
      <c r="C78" s="245" t="s">
        <v>27</v>
      </c>
      <c r="D78" s="246"/>
      <c r="E78" s="246"/>
      <c r="F78" s="138" t="s">
        <v>107</v>
      </c>
      <c r="G78" s="139"/>
      <c r="H78" s="139"/>
      <c r="I78" s="139">
        <f>'00 VRN'!G8</f>
        <v>0</v>
      </c>
      <c r="J78" s="135" t="str">
        <f>IF(I80=0,"",I78/I80*100)</f>
        <v/>
      </c>
    </row>
    <row r="79" spans="1:10" ht="36.75" customHeight="1" x14ac:dyDescent="0.2">
      <c r="A79" s="126"/>
      <c r="B79" s="131" t="s">
        <v>108</v>
      </c>
      <c r="C79" s="245" t="s">
        <v>28</v>
      </c>
      <c r="D79" s="246"/>
      <c r="E79" s="246"/>
      <c r="F79" s="138" t="s">
        <v>108</v>
      </c>
      <c r="G79" s="139"/>
      <c r="H79" s="139"/>
      <c r="I79" s="139">
        <f>'00 VRN'!G20</f>
        <v>0</v>
      </c>
      <c r="J79" s="135" t="str">
        <f>IF(I80=0,"",I79/I80*100)</f>
        <v/>
      </c>
    </row>
    <row r="80" spans="1:10" ht="25.5" customHeight="1" x14ac:dyDescent="0.2">
      <c r="A80" s="127"/>
      <c r="B80" s="132" t="s">
        <v>1</v>
      </c>
      <c r="C80" s="133"/>
      <c r="D80" s="134"/>
      <c r="E80" s="134"/>
      <c r="F80" s="140"/>
      <c r="G80" s="141"/>
      <c r="H80" s="141"/>
      <c r="I80" s="141">
        <f>SUM(I61:I79)</f>
        <v>0</v>
      </c>
      <c r="J80" s="136">
        <f>SUM(J61:J79)</f>
        <v>0</v>
      </c>
    </row>
    <row r="81" spans="6:10" x14ac:dyDescent="0.2">
      <c r="F81" s="86"/>
      <c r="G81" s="86"/>
      <c r="H81" s="86"/>
      <c r="I81" s="86"/>
      <c r="J81" s="137"/>
    </row>
    <row r="82" spans="6:10" x14ac:dyDescent="0.2">
      <c r="F82" s="86"/>
      <c r="G82" s="86"/>
      <c r="H82" s="86"/>
      <c r="I82" s="86"/>
      <c r="J82" s="137"/>
    </row>
    <row r="83" spans="6:10" x14ac:dyDescent="0.2">
      <c r="F83" s="86"/>
      <c r="G83" s="86"/>
      <c r="H83" s="86"/>
      <c r="I83" s="86"/>
      <c r="J83" s="137"/>
    </row>
  </sheetData>
  <sheetProtection algorithmName="SHA-512" hashValue="ef1Dnfd1BXYpZw0hc1dfayONRm8kRfuBivcqVYvbZ5Vgpk+8JMNzbZF0vxD1qH2f7OYLCMMMPVSzupzic25V6g==" saltValue="nJv6rmM9dbFPg5bJR2b9Y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9">
    <mergeCell ref="C77:E77"/>
    <mergeCell ref="C78:E78"/>
    <mergeCell ref="C79:E79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44:E44"/>
    <mergeCell ref="C45:E45"/>
    <mergeCell ref="C46:E46"/>
    <mergeCell ref="B47:E47"/>
    <mergeCell ref="C61:E61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7" t="s">
        <v>6</v>
      </c>
      <c r="B1" s="247"/>
      <c r="C1" s="248"/>
      <c r="D1" s="247"/>
      <c r="E1" s="247"/>
      <c r="F1" s="247"/>
      <c r="G1" s="247"/>
    </row>
    <row r="2" spans="1:7" ht="24.95" customHeight="1" x14ac:dyDescent="0.2">
      <c r="A2" s="50" t="s">
        <v>7</v>
      </c>
      <c r="B2" s="49"/>
      <c r="C2" s="249"/>
      <c r="D2" s="249"/>
      <c r="E2" s="249"/>
      <c r="F2" s="249"/>
      <c r="G2" s="250"/>
    </row>
    <row r="3" spans="1:7" ht="24.95" customHeight="1" x14ac:dyDescent="0.2">
      <c r="A3" s="50" t="s">
        <v>8</v>
      </c>
      <c r="B3" s="49"/>
      <c r="C3" s="249"/>
      <c r="D3" s="249"/>
      <c r="E3" s="249"/>
      <c r="F3" s="249"/>
      <c r="G3" s="250"/>
    </row>
    <row r="4" spans="1:7" ht="24.95" customHeight="1" x14ac:dyDescent="0.2">
      <c r="A4" s="50" t="s">
        <v>9</v>
      </c>
      <c r="B4" s="49"/>
      <c r="C4" s="249"/>
      <c r="D4" s="249"/>
      <c r="E4" s="249"/>
      <c r="F4" s="249"/>
      <c r="G4" s="250"/>
    </row>
    <row r="5" spans="1:7" x14ac:dyDescent="0.2">
      <c r="B5" s="4"/>
      <c r="C5" s="5"/>
      <c r="D5" s="6"/>
    </row>
  </sheetData>
  <sheetProtection algorithmName="SHA-512" hashValue="LibIJj9fS/UmQIUS5ysgnndZP27G8YzVjrs2Gm5e6Qh7JCdHFqNyFKK5fWHOyWAh78GM47pcqoNdtO1my+Z9Ig==" saltValue="4Xuozy2/4Stnnb2PdXUB0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53AB-C949-4F2F-B6C7-1F0456128C6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4" customWidth="1"/>
    <col min="3" max="3" width="63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1" t="s">
        <v>109</v>
      </c>
      <c r="B1" s="251"/>
      <c r="C1" s="251"/>
      <c r="D1" s="251"/>
      <c r="E1" s="251"/>
      <c r="F1" s="251"/>
      <c r="G1" s="251"/>
      <c r="AG1" t="s">
        <v>110</v>
      </c>
    </row>
    <row r="2" spans="1:60" ht="24.95" customHeight="1" x14ac:dyDescent="0.2">
      <c r="A2" s="143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111</v>
      </c>
    </row>
    <row r="3" spans="1:60" ht="24.95" customHeight="1" x14ac:dyDescent="0.2">
      <c r="A3" s="143" t="s">
        <v>8</v>
      </c>
      <c r="B3" s="49" t="s">
        <v>47</v>
      </c>
      <c r="C3" s="252" t="s">
        <v>48</v>
      </c>
      <c r="D3" s="253"/>
      <c r="E3" s="253"/>
      <c r="F3" s="253"/>
      <c r="G3" s="254"/>
      <c r="AC3" s="124" t="s">
        <v>111</v>
      </c>
      <c r="AG3" t="s">
        <v>112</v>
      </c>
    </row>
    <row r="4" spans="1:60" ht="24.95" customHeight="1" x14ac:dyDescent="0.2">
      <c r="A4" s="144" t="s">
        <v>9</v>
      </c>
      <c r="B4" s="145" t="s">
        <v>49</v>
      </c>
      <c r="C4" s="255" t="s">
        <v>50</v>
      </c>
      <c r="D4" s="256"/>
      <c r="E4" s="256"/>
      <c r="F4" s="256"/>
      <c r="G4" s="257"/>
      <c r="AG4" t="s">
        <v>113</v>
      </c>
    </row>
    <row r="5" spans="1:60" x14ac:dyDescent="0.2">
      <c r="D5" s="10"/>
    </row>
    <row r="6" spans="1:60" ht="38.25" x14ac:dyDescent="0.2">
      <c r="A6" s="147" t="s">
        <v>114</v>
      </c>
      <c r="B6" s="149" t="s">
        <v>115</v>
      </c>
      <c r="C6" s="149" t="s">
        <v>116</v>
      </c>
      <c r="D6" s="148" t="s">
        <v>117</v>
      </c>
      <c r="E6" s="147" t="s">
        <v>118</v>
      </c>
      <c r="F6" s="146" t="s">
        <v>119</v>
      </c>
      <c r="G6" s="147" t="s">
        <v>29</v>
      </c>
      <c r="H6" s="150" t="s">
        <v>30</v>
      </c>
      <c r="I6" s="150" t="s">
        <v>120</v>
      </c>
      <c r="J6" s="150" t="s">
        <v>31</v>
      </c>
      <c r="K6" s="150" t="s">
        <v>121</v>
      </c>
      <c r="L6" s="150" t="s">
        <v>122</v>
      </c>
      <c r="M6" s="150" t="s">
        <v>123</v>
      </c>
      <c r="N6" s="150" t="s">
        <v>124</v>
      </c>
      <c r="O6" s="150" t="s">
        <v>125</v>
      </c>
      <c r="P6" s="150" t="s">
        <v>126</v>
      </c>
      <c r="Q6" s="150" t="s">
        <v>127</v>
      </c>
      <c r="R6" s="150" t="s">
        <v>128</v>
      </c>
      <c r="S6" s="150" t="s">
        <v>129</v>
      </c>
      <c r="T6" s="150" t="s">
        <v>130</v>
      </c>
      <c r="U6" s="150" t="s">
        <v>131</v>
      </c>
      <c r="V6" s="150" t="s">
        <v>132</v>
      </c>
      <c r="W6" s="150" t="s">
        <v>133</v>
      </c>
      <c r="X6" s="150" t="s">
        <v>134</v>
      </c>
      <c r="Y6" s="150" t="s">
        <v>135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5" t="s">
        <v>136</v>
      </c>
      <c r="B8" s="166" t="s">
        <v>107</v>
      </c>
      <c r="C8" s="186" t="s">
        <v>27</v>
      </c>
      <c r="D8" s="167"/>
      <c r="E8" s="168"/>
      <c r="F8" s="169"/>
      <c r="G8" s="169">
        <f>SUMIF(AG9:AG19,"&lt;&gt;NOR",G9:G19)</f>
        <v>0</v>
      </c>
      <c r="H8" s="169"/>
      <c r="I8" s="169">
        <f>SUM(I9:I19)</f>
        <v>0</v>
      </c>
      <c r="J8" s="169"/>
      <c r="K8" s="169">
        <f>SUM(K9:K19)</f>
        <v>0</v>
      </c>
      <c r="L8" s="169"/>
      <c r="M8" s="169">
        <f>SUM(M9:M19)</f>
        <v>0</v>
      </c>
      <c r="N8" s="168"/>
      <c r="O8" s="168">
        <f>SUM(O9:O19)</f>
        <v>0</v>
      </c>
      <c r="P8" s="168"/>
      <c r="Q8" s="168">
        <f>SUM(Q9:Q19)</f>
        <v>0</v>
      </c>
      <c r="R8" s="169"/>
      <c r="S8" s="169"/>
      <c r="T8" s="170"/>
      <c r="U8" s="164"/>
      <c r="V8" s="164">
        <f>SUM(V9:V19)</f>
        <v>0</v>
      </c>
      <c r="W8" s="164"/>
      <c r="X8" s="164"/>
      <c r="Y8" s="164"/>
      <c r="AG8" t="s">
        <v>137</v>
      </c>
    </row>
    <row r="9" spans="1:60" outlineLevel="1" x14ac:dyDescent="0.2">
      <c r="A9" s="179">
        <v>1</v>
      </c>
      <c r="B9" s="180" t="s">
        <v>138</v>
      </c>
      <c r="C9" s="187" t="s">
        <v>139</v>
      </c>
      <c r="D9" s="181" t="s">
        <v>140</v>
      </c>
      <c r="E9" s="182">
        <v>1</v>
      </c>
      <c r="F9" s="183"/>
      <c r="G9" s="184">
        <f t="shared" ref="G9:G19" si="0">ROUND(E9*F9,2)</f>
        <v>0</v>
      </c>
      <c r="H9" s="183"/>
      <c r="I9" s="184">
        <f t="shared" ref="I9:I19" si="1">ROUND(E9*H9,2)</f>
        <v>0</v>
      </c>
      <c r="J9" s="183"/>
      <c r="K9" s="184">
        <f t="shared" ref="K9:K19" si="2">ROUND(E9*J9,2)</f>
        <v>0</v>
      </c>
      <c r="L9" s="184">
        <v>21</v>
      </c>
      <c r="M9" s="184">
        <f t="shared" ref="M9:M19" si="3">G9*(1+L9/100)</f>
        <v>0</v>
      </c>
      <c r="N9" s="182">
        <v>0</v>
      </c>
      <c r="O9" s="182">
        <f t="shared" ref="O9:O19" si="4">ROUND(E9*N9,2)</f>
        <v>0</v>
      </c>
      <c r="P9" s="182">
        <v>0</v>
      </c>
      <c r="Q9" s="182">
        <f t="shared" ref="Q9:Q19" si="5">ROUND(E9*P9,2)</f>
        <v>0</v>
      </c>
      <c r="R9" s="184"/>
      <c r="S9" s="184" t="s">
        <v>141</v>
      </c>
      <c r="T9" s="185" t="s">
        <v>142</v>
      </c>
      <c r="U9" s="161">
        <v>0</v>
      </c>
      <c r="V9" s="161">
        <f t="shared" ref="V9:V19" si="6">ROUND(E9*U9,2)</f>
        <v>0</v>
      </c>
      <c r="W9" s="161"/>
      <c r="X9" s="161" t="s">
        <v>143</v>
      </c>
      <c r="Y9" s="161" t="s">
        <v>144</v>
      </c>
      <c r="Z9" s="151"/>
      <c r="AA9" s="151"/>
      <c r="AB9" s="151"/>
      <c r="AC9" s="151"/>
      <c r="AD9" s="151"/>
      <c r="AE9" s="151"/>
      <c r="AF9" s="151"/>
      <c r="AG9" s="151" t="s">
        <v>145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79">
        <v>2</v>
      </c>
      <c r="B10" s="180" t="s">
        <v>146</v>
      </c>
      <c r="C10" s="187" t="s">
        <v>147</v>
      </c>
      <c r="D10" s="181" t="s">
        <v>140</v>
      </c>
      <c r="E10" s="182">
        <v>1</v>
      </c>
      <c r="F10" s="183"/>
      <c r="G10" s="184">
        <f t="shared" si="0"/>
        <v>0</v>
      </c>
      <c r="H10" s="183"/>
      <c r="I10" s="184">
        <f t="shared" si="1"/>
        <v>0</v>
      </c>
      <c r="J10" s="183"/>
      <c r="K10" s="184">
        <f t="shared" si="2"/>
        <v>0</v>
      </c>
      <c r="L10" s="184">
        <v>21</v>
      </c>
      <c r="M10" s="184">
        <f t="shared" si="3"/>
        <v>0</v>
      </c>
      <c r="N10" s="182">
        <v>0</v>
      </c>
      <c r="O10" s="182">
        <f t="shared" si="4"/>
        <v>0</v>
      </c>
      <c r="P10" s="182">
        <v>0</v>
      </c>
      <c r="Q10" s="182">
        <f t="shared" si="5"/>
        <v>0</v>
      </c>
      <c r="R10" s="184"/>
      <c r="S10" s="184" t="s">
        <v>141</v>
      </c>
      <c r="T10" s="185" t="s">
        <v>142</v>
      </c>
      <c r="U10" s="161">
        <v>0</v>
      </c>
      <c r="V10" s="161">
        <f t="shared" si="6"/>
        <v>0</v>
      </c>
      <c r="W10" s="161"/>
      <c r="X10" s="161" t="s">
        <v>143</v>
      </c>
      <c r="Y10" s="161" t="s">
        <v>144</v>
      </c>
      <c r="Z10" s="151"/>
      <c r="AA10" s="151"/>
      <c r="AB10" s="151"/>
      <c r="AC10" s="151"/>
      <c r="AD10" s="151"/>
      <c r="AE10" s="151"/>
      <c r="AF10" s="151"/>
      <c r="AG10" s="151" t="s">
        <v>145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9">
        <v>3</v>
      </c>
      <c r="B11" s="180" t="s">
        <v>148</v>
      </c>
      <c r="C11" s="187" t="s">
        <v>149</v>
      </c>
      <c r="D11" s="181" t="s">
        <v>140</v>
      </c>
      <c r="E11" s="182">
        <v>1</v>
      </c>
      <c r="F11" s="183"/>
      <c r="G11" s="184">
        <f t="shared" si="0"/>
        <v>0</v>
      </c>
      <c r="H11" s="183"/>
      <c r="I11" s="184">
        <f t="shared" si="1"/>
        <v>0</v>
      </c>
      <c r="J11" s="183"/>
      <c r="K11" s="184">
        <f t="shared" si="2"/>
        <v>0</v>
      </c>
      <c r="L11" s="184">
        <v>21</v>
      </c>
      <c r="M11" s="184">
        <f t="shared" si="3"/>
        <v>0</v>
      </c>
      <c r="N11" s="182">
        <v>0</v>
      </c>
      <c r="O11" s="182">
        <f t="shared" si="4"/>
        <v>0</v>
      </c>
      <c r="P11" s="182">
        <v>0</v>
      </c>
      <c r="Q11" s="182">
        <f t="shared" si="5"/>
        <v>0</v>
      </c>
      <c r="R11" s="184"/>
      <c r="S11" s="184" t="s">
        <v>141</v>
      </c>
      <c r="T11" s="185" t="s">
        <v>142</v>
      </c>
      <c r="U11" s="161">
        <v>0</v>
      </c>
      <c r="V11" s="161">
        <f t="shared" si="6"/>
        <v>0</v>
      </c>
      <c r="W11" s="161"/>
      <c r="X11" s="161" t="s">
        <v>143</v>
      </c>
      <c r="Y11" s="161" t="s">
        <v>144</v>
      </c>
      <c r="Z11" s="151"/>
      <c r="AA11" s="151"/>
      <c r="AB11" s="151"/>
      <c r="AC11" s="151"/>
      <c r="AD11" s="151"/>
      <c r="AE11" s="151"/>
      <c r="AF11" s="151"/>
      <c r="AG11" s="151" t="s">
        <v>145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1" x14ac:dyDescent="0.2">
      <c r="A12" s="179">
        <v>4</v>
      </c>
      <c r="B12" s="180" t="s">
        <v>150</v>
      </c>
      <c r="C12" s="187" t="s">
        <v>151</v>
      </c>
      <c r="D12" s="181" t="s">
        <v>140</v>
      </c>
      <c r="E12" s="182">
        <v>1</v>
      </c>
      <c r="F12" s="183"/>
      <c r="G12" s="184">
        <f t="shared" si="0"/>
        <v>0</v>
      </c>
      <c r="H12" s="183"/>
      <c r="I12" s="184">
        <f t="shared" si="1"/>
        <v>0</v>
      </c>
      <c r="J12" s="183"/>
      <c r="K12" s="184">
        <f t="shared" si="2"/>
        <v>0</v>
      </c>
      <c r="L12" s="184">
        <v>21</v>
      </c>
      <c r="M12" s="184">
        <f t="shared" si="3"/>
        <v>0</v>
      </c>
      <c r="N12" s="182">
        <v>0</v>
      </c>
      <c r="O12" s="182">
        <f t="shared" si="4"/>
        <v>0</v>
      </c>
      <c r="P12" s="182">
        <v>0</v>
      </c>
      <c r="Q12" s="182">
        <f t="shared" si="5"/>
        <v>0</v>
      </c>
      <c r="R12" s="184"/>
      <c r="S12" s="184" t="s">
        <v>141</v>
      </c>
      <c r="T12" s="185" t="s">
        <v>142</v>
      </c>
      <c r="U12" s="161">
        <v>0</v>
      </c>
      <c r="V12" s="161">
        <f t="shared" si="6"/>
        <v>0</v>
      </c>
      <c r="W12" s="161"/>
      <c r="X12" s="161" t="s">
        <v>143</v>
      </c>
      <c r="Y12" s="161" t="s">
        <v>144</v>
      </c>
      <c r="Z12" s="151"/>
      <c r="AA12" s="151"/>
      <c r="AB12" s="151"/>
      <c r="AC12" s="151"/>
      <c r="AD12" s="151"/>
      <c r="AE12" s="151"/>
      <c r="AF12" s="151"/>
      <c r="AG12" s="151" t="s">
        <v>145</v>
      </c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1" x14ac:dyDescent="0.2">
      <c r="A13" s="179">
        <v>5</v>
      </c>
      <c r="B13" s="180" t="s">
        <v>152</v>
      </c>
      <c r="C13" s="187" t="s">
        <v>153</v>
      </c>
      <c r="D13" s="181" t="s">
        <v>140</v>
      </c>
      <c r="E13" s="182">
        <v>1</v>
      </c>
      <c r="F13" s="183"/>
      <c r="G13" s="184">
        <f t="shared" si="0"/>
        <v>0</v>
      </c>
      <c r="H13" s="183"/>
      <c r="I13" s="184">
        <f t="shared" si="1"/>
        <v>0</v>
      </c>
      <c r="J13" s="183"/>
      <c r="K13" s="184">
        <f t="shared" si="2"/>
        <v>0</v>
      </c>
      <c r="L13" s="184">
        <v>21</v>
      </c>
      <c r="M13" s="184">
        <f t="shared" si="3"/>
        <v>0</v>
      </c>
      <c r="N13" s="182">
        <v>0</v>
      </c>
      <c r="O13" s="182">
        <f t="shared" si="4"/>
        <v>0</v>
      </c>
      <c r="P13" s="182">
        <v>0</v>
      </c>
      <c r="Q13" s="182">
        <f t="shared" si="5"/>
        <v>0</v>
      </c>
      <c r="R13" s="184"/>
      <c r="S13" s="184" t="s">
        <v>141</v>
      </c>
      <c r="T13" s="185" t="s">
        <v>142</v>
      </c>
      <c r="U13" s="161">
        <v>0</v>
      </c>
      <c r="V13" s="161">
        <f t="shared" si="6"/>
        <v>0</v>
      </c>
      <c r="W13" s="161"/>
      <c r="X13" s="161" t="s">
        <v>143</v>
      </c>
      <c r="Y13" s="161" t="s">
        <v>144</v>
      </c>
      <c r="Z13" s="151"/>
      <c r="AA13" s="151"/>
      <c r="AB13" s="151"/>
      <c r="AC13" s="151"/>
      <c r="AD13" s="151"/>
      <c r="AE13" s="151"/>
      <c r="AF13" s="151"/>
      <c r="AG13" s="151" t="s">
        <v>145</v>
      </c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1" x14ac:dyDescent="0.2">
      <c r="A14" s="179">
        <v>6</v>
      </c>
      <c r="B14" s="180" t="s">
        <v>154</v>
      </c>
      <c r="C14" s="187" t="s">
        <v>155</v>
      </c>
      <c r="D14" s="181" t="s">
        <v>140</v>
      </c>
      <c r="E14" s="182">
        <v>1</v>
      </c>
      <c r="F14" s="183"/>
      <c r="G14" s="184">
        <f t="shared" si="0"/>
        <v>0</v>
      </c>
      <c r="H14" s="183"/>
      <c r="I14" s="184">
        <f t="shared" si="1"/>
        <v>0</v>
      </c>
      <c r="J14" s="183"/>
      <c r="K14" s="184">
        <f t="shared" si="2"/>
        <v>0</v>
      </c>
      <c r="L14" s="184">
        <v>21</v>
      </c>
      <c r="M14" s="184">
        <f t="shared" si="3"/>
        <v>0</v>
      </c>
      <c r="N14" s="182">
        <v>0</v>
      </c>
      <c r="O14" s="182">
        <f t="shared" si="4"/>
        <v>0</v>
      </c>
      <c r="P14" s="182">
        <v>0</v>
      </c>
      <c r="Q14" s="182">
        <f t="shared" si="5"/>
        <v>0</v>
      </c>
      <c r="R14" s="184"/>
      <c r="S14" s="184" t="s">
        <v>141</v>
      </c>
      <c r="T14" s="185" t="s">
        <v>142</v>
      </c>
      <c r="U14" s="161">
        <v>0</v>
      </c>
      <c r="V14" s="161">
        <f t="shared" si="6"/>
        <v>0</v>
      </c>
      <c r="W14" s="161"/>
      <c r="X14" s="161" t="s">
        <v>143</v>
      </c>
      <c r="Y14" s="161" t="s">
        <v>144</v>
      </c>
      <c r="Z14" s="151"/>
      <c r="AA14" s="151"/>
      <c r="AB14" s="151"/>
      <c r="AC14" s="151"/>
      <c r="AD14" s="151"/>
      <c r="AE14" s="151"/>
      <c r="AF14" s="151"/>
      <c r="AG14" s="151" t="s">
        <v>145</v>
      </c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1" x14ac:dyDescent="0.2">
      <c r="A15" s="179">
        <v>7</v>
      </c>
      <c r="B15" s="180" t="s">
        <v>156</v>
      </c>
      <c r="C15" s="187" t="s">
        <v>157</v>
      </c>
      <c r="D15" s="181" t="s">
        <v>140</v>
      </c>
      <c r="E15" s="182">
        <v>1</v>
      </c>
      <c r="F15" s="183"/>
      <c r="G15" s="184">
        <f t="shared" si="0"/>
        <v>0</v>
      </c>
      <c r="H15" s="183"/>
      <c r="I15" s="184">
        <f t="shared" si="1"/>
        <v>0</v>
      </c>
      <c r="J15" s="183"/>
      <c r="K15" s="184">
        <f t="shared" si="2"/>
        <v>0</v>
      </c>
      <c r="L15" s="184">
        <v>21</v>
      </c>
      <c r="M15" s="184">
        <f t="shared" si="3"/>
        <v>0</v>
      </c>
      <c r="N15" s="182">
        <v>0</v>
      </c>
      <c r="O15" s="182">
        <f t="shared" si="4"/>
        <v>0</v>
      </c>
      <c r="P15" s="182">
        <v>0</v>
      </c>
      <c r="Q15" s="182">
        <f t="shared" si="5"/>
        <v>0</v>
      </c>
      <c r="R15" s="184"/>
      <c r="S15" s="184" t="s">
        <v>141</v>
      </c>
      <c r="T15" s="185" t="s">
        <v>142</v>
      </c>
      <c r="U15" s="161">
        <v>0</v>
      </c>
      <c r="V15" s="161">
        <f t="shared" si="6"/>
        <v>0</v>
      </c>
      <c r="W15" s="161"/>
      <c r="X15" s="161" t="s">
        <v>143</v>
      </c>
      <c r="Y15" s="161" t="s">
        <v>144</v>
      </c>
      <c r="Z15" s="151"/>
      <c r="AA15" s="151"/>
      <c r="AB15" s="151"/>
      <c r="AC15" s="151"/>
      <c r="AD15" s="151"/>
      <c r="AE15" s="151"/>
      <c r="AF15" s="151"/>
      <c r="AG15" s="151" t="s">
        <v>145</v>
      </c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1" x14ac:dyDescent="0.2">
      <c r="A16" s="179">
        <v>8</v>
      </c>
      <c r="B16" s="180" t="s">
        <v>158</v>
      </c>
      <c r="C16" s="187" t="s">
        <v>159</v>
      </c>
      <c r="D16" s="181" t="s">
        <v>140</v>
      </c>
      <c r="E16" s="182">
        <v>1</v>
      </c>
      <c r="F16" s="183"/>
      <c r="G16" s="184">
        <f t="shared" si="0"/>
        <v>0</v>
      </c>
      <c r="H16" s="183"/>
      <c r="I16" s="184">
        <f t="shared" si="1"/>
        <v>0</v>
      </c>
      <c r="J16" s="183"/>
      <c r="K16" s="184">
        <f t="shared" si="2"/>
        <v>0</v>
      </c>
      <c r="L16" s="184">
        <v>21</v>
      </c>
      <c r="M16" s="184">
        <f t="shared" si="3"/>
        <v>0</v>
      </c>
      <c r="N16" s="182">
        <v>0</v>
      </c>
      <c r="O16" s="182">
        <f t="shared" si="4"/>
        <v>0</v>
      </c>
      <c r="P16" s="182">
        <v>0</v>
      </c>
      <c r="Q16" s="182">
        <f t="shared" si="5"/>
        <v>0</v>
      </c>
      <c r="R16" s="184"/>
      <c r="S16" s="184" t="s">
        <v>141</v>
      </c>
      <c r="T16" s="185" t="s">
        <v>142</v>
      </c>
      <c r="U16" s="161">
        <v>0</v>
      </c>
      <c r="V16" s="161">
        <f t="shared" si="6"/>
        <v>0</v>
      </c>
      <c r="W16" s="161"/>
      <c r="X16" s="161" t="s">
        <v>143</v>
      </c>
      <c r="Y16" s="161" t="s">
        <v>144</v>
      </c>
      <c r="Z16" s="151"/>
      <c r="AA16" s="151"/>
      <c r="AB16" s="151"/>
      <c r="AC16" s="151"/>
      <c r="AD16" s="151"/>
      <c r="AE16" s="151"/>
      <c r="AF16" s="151"/>
      <c r="AG16" s="151" t="s">
        <v>145</v>
      </c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1" x14ac:dyDescent="0.2">
      <c r="A17" s="179">
        <v>9</v>
      </c>
      <c r="B17" s="180" t="s">
        <v>160</v>
      </c>
      <c r="C17" s="187" t="s">
        <v>161</v>
      </c>
      <c r="D17" s="181" t="s">
        <v>140</v>
      </c>
      <c r="E17" s="182">
        <v>1</v>
      </c>
      <c r="F17" s="183"/>
      <c r="G17" s="184">
        <f t="shared" si="0"/>
        <v>0</v>
      </c>
      <c r="H17" s="183"/>
      <c r="I17" s="184">
        <f t="shared" si="1"/>
        <v>0</v>
      </c>
      <c r="J17" s="183"/>
      <c r="K17" s="184">
        <f t="shared" si="2"/>
        <v>0</v>
      </c>
      <c r="L17" s="184">
        <v>21</v>
      </c>
      <c r="M17" s="184">
        <f t="shared" si="3"/>
        <v>0</v>
      </c>
      <c r="N17" s="182">
        <v>0</v>
      </c>
      <c r="O17" s="182">
        <f t="shared" si="4"/>
        <v>0</v>
      </c>
      <c r="P17" s="182">
        <v>0</v>
      </c>
      <c r="Q17" s="182">
        <f t="shared" si="5"/>
        <v>0</v>
      </c>
      <c r="R17" s="184"/>
      <c r="S17" s="184" t="s">
        <v>141</v>
      </c>
      <c r="T17" s="185" t="s">
        <v>142</v>
      </c>
      <c r="U17" s="161">
        <v>0</v>
      </c>
      <c r="V17" s="161">
        <f t="shared" si="6"/>
        <v>0</v>
      </c>
      <c r="W17" s="161"/>
      <c r="X17" s="161" t="s">
        <v>143</v>
      </c>
      <c r="Y17" s="161" t="s">
        <v>144</v>
      </c>
      <c r="Z17" s="151"/>
      <c r="AA17" s="151"/>
      <c r="AB17" s="151"/>
      <c r="AC17" s="151"/>
      <c r="AD17" s="151"/>
      <c r="AE17" s="151"/>
      <c r="AF17" s="151"/>
      <c r="AG17" s="151" t="s">
        <v>145</v>
      </c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1" x14ac:dyDescent="0.2">
      <c r="A18" s="179">
        <v>10</v>
      </c>
      <c r="B18" s="180" t="s">
        <v>162</v>
      </c>
      <c r="C18" s="187" t="s">
        <v>163</v>
      </c>
      <c r="D18" s="181" t="s">
        <v>164</v>
      </c>
      <c r="E18" s="182">
        <v>1</v>
      </c>
      <c r="F18" s="183"/>
      <c r="G18" s="184">
        <f t="shared" si="0"/>
        <v>0</v>
      </c>
      <c r="H18" s="183"/>
      <c r="I18" s="184">
        <f t="shared" si="1"/>
        <v>0</v>
      </c>
      <c r="J18" s="183"/>
      <c r="K18" s="184">
        <f t="shared" si="2"/>
        <v>0</v>
      </c>
      <c r="L18" s="184">
        <v>21</v>
      </c>
      <c r="M18" s="184">
        <f t="shared" si="3"/>
        <v>0</v>
      </c>
      <c r="N18" s="182">
        <v>0</v>
      </c>
      <c r="O18" s="182">
        <f t="shared" si="4"/>
        <v>0</v>
      </c>
      <c r="P18" s="182">
        <v>0</v>
      </c>
      <c r="Q18" s="182">
        <f t="shared" si="5"/>
        <v>0</v>
      </c>
      <c r="R18" s="184"/>
      <c r="S18" s="184" t="s">
        <v>141</v>
      </c>
      <c r="T18" s="185" t="s">
        <v>142</v>
      </c>
      <c r="U18" s="161">
        <v>0</v>
      </c>
      <c r="V18" s="161">
        <f t="shared" si="6"/>
        <v>0</v>
      </c>
      <c r="W18" s="161"/>
      <c r="X18" s="161" t="s">
        <v>143</v>
      </c>
      <c r="Y18" s="161" t="s">
        <v>144</v>
      </c>
      <c r="Z18" s="151"/>
      <c r="AA18" s="151"/>
      <c r="AB18" s="151"/>
      <c r="AC18" s="151"/>
      <c r="AD18" s="151"/>
      <c r="AE18" s="151"/>
      <c r="AF18" s="151"/>
      <c r="AG18" s="151" t="s">
        <v>145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1" x14ac:dyDescent="0.2">
      <c r="A19" s="179">
        <v>11</v>
      </c>
      <c r="B19" s="180" t="s">
        <v>165</v>
      </c>
      <c r="C19" s="187" t="s">
        <v>166</v>
      </c>
      <c r="D19" s="181" t="s">
        <v>140</v>
      </c>
      <c r="E19" s="182">
        <v>1</v>
      </c>
      <c r="F19" s="183"/>
      <c r="G19" s="184">
        <f t="shared" si="0"/>
        <v>0</v>
      </c>
      <c r="H19" s="183"/>
      <c r="I19" s="184">
        <f t="shared" si="1"/>
        <v>0</v>
      </c>
      <c r="J19" s="183"/>
      <c r="K19" s="184">
        <f t="shared" si="2"/>
        <v>0</v>
      </c>
      <c r="L19" s="184">
        <v>21</v>
      </c>
      <c r="M19" s="184">
        <f t="shared" si="3"/>
        <v>0</v>
      </c>
      <c r="N19" s="182">
        <v>0</v>
      </c>
      <c r="O19" s="182">
        <f t="shared" si="4"/>
        <v>0</v>
      </c>
      <c r="P19" s="182">
        <v>0</v>
      </c>
      <c r="Q19" s="182">
        <f t="shared" si="5"/>
        <v>0</v>
      </c>
      <c r="R19" s="184"/>
      <c r="S19" s="184" t="s">
        <v>141</v>
      </c>
      <c r="T19" s="185" t="s">
        <v>142</v>
      </c>
      <c r="U19" s="161">
        <v>0</v>
      </c>
      <c r="V19" s="161">
        <f t="shared" si="6"/>
        <v>0</v>
      </c>
      <c r="W19" s="161"/>
      <c r="X19" s="161" t="s">
        <v>143</v>
      </c>
      <c r="Y19" s="161" t="s">
        <v>144</v>
      </c>
      <c r="Z19" s="151"/>
      <c r="AA19" s="151"/>
      <c r="AB19" s="151"/>
      <c r="AC19" s="151"/>
      <c r="AD19" s="151"/>
      <c r="AE19" s="151"/>
      <c r="AF19" s="151"/>
      <c r="AG19" s="151" t="s">
        <v>145</v>
      </c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x14ac:dyDescent="0.2">
      <c r="A20" s="165" t="s">
        <v>136</v>
      </c>
      <c r="B20" s="166" t="s">
        <v>108</v>
      </c>
      <c r="C20" s="186" t="s">
        <v>28</v>
      </c>
      <c r="D20" s="167"/>
      <c r="E20" s="168"/>
      <c r="F20" s="169"/>
      <c r="G20" s="169">
        <f>SUMIF(AG21:AG38,"&lt;&gt;NOR",G21:G38)</f>
        <v>0</v>
      </c>
      <c r="H20" s="169"/>
      <c r="I20" s="169">
        <f>SUM(I21:I38)</f>
        <v>0</v>
      </c>
      <c r="J20" s="169"/>
      <c r="K20" s="169">
        <f>SUM(K21:K38)</f>
        <v>0</v>
      </c>
      <c r="L20" s="169"/>
      <c r="M20" s="169">
        <f>SUM(M21:M38)</f>
        <v>0</v>
      </c>
      <c r="N20" s="168"/>
      <c r="O20" s="168">
        <f>SUM(O21:O38)</f>
        <v>0</v>
      </c>
      <c r="P20" s="168"/>
      <c r="Q20" s="168">
        <f>SUM(Q21:Q38)</f>
        <v>0</v>
      </c>
      <c r="R20" s="169"/>
      <c r="S20" s="169"/>
      <c r="T20" s="170"/>
      <c r="U20" s="164"/>
      <c r="V20" s="164">
        <f>SUM(V21:V38)</f>
        <v>0</v>
      </c>
      <c r="W20" s="164"/>
      <c r="X20" s="164"/>
      <c r="Y20" s="164"/>
      <c r="AG20" t="s">
        <v>137</v>
      </c>
    </row>
    <row r="21" spans="1:60" outlineLevel="1" x14ac:dyDescent="0.2">
      <c r="A21" s="179">
        <v>12</v>
      </c>
      <c r="B21" s="180" t="s">
        <v>167</v>
      </c>
      <c r="C21" s="187" t="s">
        <v>168</v>
      </c>
      <c r="D21" s="181" t="s">
        <v>140</v>
      </c>
      <c r="E21" s="182">
        <v>1</v>
      </c>
      <c r="F21" s="183"/>
      <c r="G21" s="184">
        <f>ROUND(E21*F21,2)</f>
        <v>0</v>
      </c>
      <c r="H21" s="183"/>
      <c r="I21" s="184">
        <f>ROUND(E21*H21,2)</f>
        <v>0</v>
      </c>
      <c r="J21" s="183"/>
      <c r="K21" s="184">
        <f>ROUND(E21*J21,2)</f>
        <v>0</v>
      </c>
      <c r="L21" s="184">
        <v>21</v>
      </c>
      <c r="M21" s="184">
        <f>G21*(1+L21/100)</f>
        <v>0</v>
      </c>
      <c r="N21" s="182">
        <v>0</v>
      </c>
      <c r="O21" s="182">
        <f>ROUND(E21*N21,2)</f>
        <v>0</v>
      </c>
      <c r="P21" s="182">
        <v>0</v>
      </c>
      <c r="Q21" s="182">
        <f>ROUND(E21*P21,2)</f>
        <v>0</v>
      </c>
      <c r="R21" s="184"/>
      <c r="S21" s="184" t="s">
        <v>141</v>
      </c>
      <c r="T21" s="185" t="s">
        <v>142</v>
      </c>
      <c r="U21" s="161">
        <v>0</v>
      </c>
      <c r="V21" s="161">
        <f>ROUND(E21*U21,2)</f>
        <v>0</v>
      </c>
      <c r="W21" s="161"/>
      <c r="X21" s="161" t="s">
        <v>143</v>
      </c>
      <c r="Y21" s="161" t="s">
        <v>144</v>
      </c>
      <c r="Z21" s="151"/>
      <c r="AA21" s="151"/>
      <c r="AB21" s="151"/>
      <c r="AC21" s="151"/>
      <c r="AD21" s="151"/>
      <c r="AE21" s="151"/>
      <c r="AF21" s="151"/>
      <c r="AG21" s="151" t="s">
        <v>145</v>
      </c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1" x14ac:dyDescent="0.2">
      <c r="A22" s="179">
        <v>13</v>
      </c>
      <c r="B22" s="180" t="s">
        <v>169</v>
      </c>
      <c r="C22" s="187" t="s">
        <v>170</v>
      </c>
      <c r="D22" s="181" t="s">
        <v>140</v>
      </c>
      <c r="E22" s="182">
        <v>1</v>
      </c>
      <c r="F22" s="183"/>
      <c r="G22" s="184">
        <f>ROUND(E22*F22,2)</f>
        <v>0</v>
      </c>
      <c r="H22" s="183"/>
      <c r="I22" s="184">
        <f>ROUND(E22*H22,2)</f>
        <v>0</v>
      </c>
      <c r="J22" s="183"/>
      <c r="K22" s="184">
        <f>ROUND(E22*J22,2)</f>
        <v>0</v>
      </c>
      <c r="L22" s="184">
        <v>21</v>
      </c>
      <c r="M22" s="184">
        <f>G22*(1+L22/100)</f>
        <v>0</v>
      </c>
      <c r="N22" s="182">
        <v>0</v>
      </c>
      <c r="O22" s="182">
        <f>ROUND(E22*N22,2)</f>
        <v>0</v>
      </c>
      <c r="P22" s="182">
        <v>0</v>
      </c>
      <c r="Q22" s="182">
        <f>ROUND(E22*P22,2)</f>
        <v>0</v>
      </c>
      <c r="R22" s="184"/>
      <c r="S22" s="184" t="s">
        <v>141</v>
      </c>
      <c r="T22" s="185" t="s">
        <v>142</v>
      </c>
      <c r="U22" s="161">
        <v>0</v>
      </c>
      <c r="V22" s="161">
        <f>ROUND(E22*U22,2)</f>
        <v>0</v>
      </c>
      <c r="W22" s="161"/>
      <c r="X22" s="161" t="s">
        <v>143</v>
      </c>
      <c r="Y22" s="161" t="s">
        <v>144</v>
      </c>
      <c r="Z22" s="151"/>
      <c r="AA22" s="151"/>
      <c r="AB22" s="151"/>
      <c r="AC22" s="151"/>
      <c r="AD22" s="151"/>
      <c r="AE22" s="151"/>
      <c r="AF22" s="151"/>
      <c r="AG22" s="151" t="s">
        <v>145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1" x14ac:dyDescent="0.2">
      <c r="A23" s="172">
        <v>14</v>
      </c>
      <c r="B23" s="173" t="s">
        <v>171</v>
      </c>
      <c r="C23" s="188" t="s">
        <v>172</v>
      </c>
      <c r="D23" s="174" t="s">
        <v>173</v>
      </c>
      <c r="E23" s="175">
        <v>6</v>
      </c>
      <c r="F23" s="176"/>
      <c r="G23" s="177">
        <f>ROUND(E23*F23,2)</f>
        <v>0</v>
      </c>
      <c r="H23" s="176"/>
      <c r="I23" s="177">
        <f>ROUND(E23*H23,2)</f>
        <v>0</v>
      </c>
      <c r="J23" s="176"/>
      <c r="K23" s="177">
        <f>ROUND(E23*J23,2)</f>
        <v>0</v>
      </c>
      <c r="L23" s="177">
        <v>21</v>
      </c>
      <c r="M23" s="177">
        <f>G23*(1+L23/100)</f>
        <v>0</v>
      </c>
      <c r="N23" s="175">
        <v>0</v>
      </c>
      <c r="O23" s="175">
        <f>ROUND(E23*N23,2)</f>
        <v>0</v>
      </c>
      <c r="P23" s="175">
        <v>0</v>
      </c>
      <c r="Q23" s="175">
        <f>ROUND(E23*P23,2)</f>
        <v>0</v>
      </c>
      <c r="R23" s="177"/>
      <c r="S23" s="177" t="s">
        <v>141</v>
      </c>
      <c r="T23" s="178" t="s">
        <v>142</v>
      </c>
      <c r="U23" s="161">
        <v>0</v>
      </c>
      <c r="V23" s="161">
        <f>ROUND(E23*U23,2)</f>
        <v>0</v>
      </c>
      <c r="W23" s="161"/>
      <c r="X23" s="161" t="s">
        <v>143</v>
      </c>
      <c r="Y23" s="161" t="s">
        <v>144</v>
      </c>
      <c r="Z23" s="151"/>
      <c r="AA23" s="151"/>
      <c r="AB23" s="151"/>
      <c r="AC23" s="151"/>
      <c r="AD23" s="151"/>
      <c r="AE23" s="151"/>
      <c r="AF23" s="151"/>
      <c r="AG23" s="151" t="s">
        <v>145</v>
      </c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2" x14ac:dyDescent="0.2">
      <c r="A24" s="158"/>
      <c r="B24" s="159"/>
      <c r="C24" s="189" t="s">
        <v>174</v>
      </c>
      <c r="D24" s="162"/>
      <c r="E24" s="163">
        <v>2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175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outlineLevel="3" x14ac:dyDescent="0.2">
      <c r="A25" s="158"/>
      <c r="B25" s="159"/>
      <c r="C25" s="189" t="s">
        <v>176</v>
      </c>
      <c r="D25" s="162"/>
      <c r="E25" s="163">
        <v>1</v>
      </c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175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3" x14ac:dyDescent="0.2">
      <c r="A26" s="158"/>
      <c r="B26" s="159"/>
      <c r="C26" s="189" t="s">
        <v>177</v>
      </c>
      <c r="D26" s="162"/>
      <c r="E26" s="163">
        <v>2</v>
      </c>
      <c r="F26" s="161"/>
      <c r="G26" s="161"/>
      <c r="H26" s="161"/>
      <c r="I26" s="161"/>
      <c r="J26" s="161"/>
      <c r="K26" s="161"/>
      <c r="L26" s="161"/>
      <c r="M26" s="161"/>
      <c r="N26" s="160"/>
      <c r="O26" s="160"/>
      <c r="P26" s="160"/>
      <c r="Q26" s="160"/>
      <c r="R26" s="161"/>
      <c r="S26" s="161"/>
      <c r="T26" s="161"/>
      <c r="U26" s="161"/>
      <c r="V26" s="161"/>
      <c r="W26" s="161"/>
      <c r="X26" s="161"/>
      <c r="Y26" s="161"/>
      <c r="Z26" s="151"/>
      <c r="AA26" s="151"/>
      <c r="AB26" s="151"/>
      <c r="AC26" s="151"/>
      <c r="AD26" s="151"/>
      <c r="AE26" s="151"/>
      <c r="AF26" s="151"/>
      <c r="AG26" s="151" t="s">
        <v>175</v>
      </c>
      <c r="AH26" s="151">
        <v>0</v>
      </c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3" x14ac:dyDescent="0.2">
      <c r="A27" s="158"/>
      <c r="B27" s="159"/>
      <c r="C27" s="189" t="s">
        <v>178</v>
      </c>
      <c r="D27" s="162"/>
      <c r="E27" s="163">
        <v>1</v>
      </c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175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1" x14ac:dyDescent="0.2">
      <c r="A28" s="172">
        <v>15</v>
      </c>
      <c r="B28" s="173" t="s">
        <v>179</v>
      </c>
      <c r="C28" s="188" t="s">
        <v>180</v>
      </c>
      <c r="D28" s="174" t="s">
        <v>181</v>
      </c>
      <c r="E28" s="175">
        <v>795</v>
      </c>
      <c r="F28" s="176"/>
      <c r="G28" s="177">
        <f>ROUND(E28*F28,2)</f>
        <v>0</v>
      </c>
      <c r="H28" s="176"/>
      <c r="I28" s="177">
        <f>ROUND(E28*H28,2)</f>
        <v>0</v>
      </c>
      <c r="J28" s="176"/>
      <c r="K28" s="177">
        <f>ROUND(E28*J28,2)</f>
        <v>0</v>
      </c>
      <c r="L28" s="177">
        <v>21</v>
      </c>
      <c r="M28" s="177">
        <f>G28*(1+L28/100)</f>
        <v>0</v>
      </c>
      <c r="N28" s="175">
        <v>0</v>
      </c>
      <c r="O28" s="175">
        <f>ROUND(E28*N28,2)</f>
        <v>0</v>
      </c>
      <c r="P28" s="175">
        <v>0</v>
      </c>
      <c r="Q28" s="175">
        <f>ROUND(E28*P28,2)</f>
        <v>0</v>
      </c>
      <c r="R28" s="177"/>
      <c r="S28" s="177" t="s">
        <v>141</v>
      </c>
      <c r="T28" s="178" t="s">
        <v>142</v>
      </c>
      <c r="U28" s="161">
        <v>0</v>
      </c>
      <c r="V28" s="161">
        <f>ROUND(E28*U28,2)</f>
        <v>0</v>
      </c>
      <c r="W28" s="161"/>
      <c r="X28" s="161" t="s">
        <v>143</v>
      </c>
      <c r="Y28" s="161" t="s">
        <v>144</v>
      </c>
      <c r="Z28" s="151"/>
      <c r="AA28" s="151"/>
      <c r="AB28" s="151"/>
      <c r="AC28" s="151"/>
      <c r="AD28" s="151"/>
      <c r="AE28" s="151"/>
      <c r="AF28" s="151"/>
      <c r="AG28" s="151" t="s">
        <v>145</v>
      </c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2" x14ac:dyDescent="0.2">
      <c r="A29" s="158"/>
      <c r="B29" s="159"/>
      <c r="C29" s="189" t="s">
        <v>182</v>
      </c>
      <c r="D29" s="162"/>
      <c r="E29" s="163">
        <v>263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175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3" x14ac:dyDescent="0.2">
      <c r="A30" s="158"/>
      <c r="B30" s="159"/>
      <c r="C30" s="189" t="s">
        <v>183</v>
      </c>
      <c r="D30" s="162"/>
      <c r="E30" s="163">
        <v>252</v>
      </c>
      <c r="F30" s="161"/>
      <c r="G30" s="161"/>
      <c r="H30" s="161"/>
      <c r="I30" s="161"/>
      <c r="J30" s="161"/>
      <c r="K30" s="161"/>
      <c r="L30" s="161"/>
      <c r="M30" s="161"/>
      <c r="N30" s="160"/>
      <c r="O30" s="160"/>
      <c r="P30" s="160"/>
      <c r="Q30" s="160"/>
      <c r="R30" s="161"/>
      <c r="S30" s="161"/>
      <c r="T30" s="161"/>
      <c r="U30" s="161"/>
      <c r="V30" s="161"/>
      <c r="W30" s="161"/>
      <c r="X30" s="161"/>
      <c r="Y30" s="161"/>
      <c r="Z30" s="151"/>
      <c r="AA30" s="151"/>
      <c r="AB30" s="151"/>
      <c r="AC30" s="151"/>
      <c r="AD30" s="151"/>
      <c r="AE30" s="151"/>
      <c r="AF30" s="151"/>
      <c r="AG30" s="151" t="s">
        <v>175</v>
      </c>
      <c r="AH30" s="151">
        <v>0</v>
      </c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3" x14ac:dyDescent="0.2">
      <c r="A31" s="158"/>
      <c r="B31" s="159"/>
      <c r="C31" s="189" t="s">
        <v>184</v>
      </c>
      <c r="D31" s="162"/>
      <c r="E31" s="163">
        <v>132</v>
      </c>
      <c r="F31" s="161"/>
      <c r="G31" s="161"/>
      <c r="H31" s="161"/>
      <c r="I31" s="161"/>
      <c r="J31" s="161"/>
      <c r="K31" s="161"/>
      <c r="L31" s="161"/>
      <c r="M31" s="161"/>
      <c r="N31" s="160"/>
      <c r="O31" s="160"/>
      <c r="P31" s="160"/>
      <c r="Q31" s="160"/>
      <c r="R31" s="161"/>
      <c r="S31" s="161"/>
      <c r="T31" s="161"/>
      <c r="U31" s="161"/>
      <c r="V31" s="161"/>
      <c r="W31" s="161"/>
      <c r="X31" s="161"/>
      <c r="Y31" s="161"/>
      <c r="Z31" s="151"/>
      <c r="AA31" s="151"/>
      <c r="AB31" s="151"/>
      <c r="AC31" s="151"/>
      <c r="AD31" s="151"/>
      <c r="AE31" s="151"/>
      <c r="AF31" s="151"/>
      <c r="AG31" s="151" t="s">
        <v>175</v>
      </c>
      <c r="AH31" s="151">
        <v>0</v>
      </c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3" x14ac:dyDescent="0.2">
      <c r="A32" s="158"/>
      <c r="B32" s="159"/>
      <c r="C32" s="189" t="s">
        <v>185</v>
      </c>
      <c r="D32" s="162"/>
      <c r="E32" s="163">
        <v>148</v>
      </c>
      <c r="F32" s="161"/>
      <c r="G32" s="16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175</v>
      </c>
      <c r="AH32" s="151">
        <v>0</v>
      </c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72">
        <v>16</v>
      </c>
      <c r="B33" s="173" t="s">
        <v>186</v>
      </c>
      <c r="C33" s="188" t="s">
        <v>187</v>
      </c>
      <c r="D33" s="174" t="s">
        <v>164</v>
      </c>
      <c r="E33" s="175">
        <v>5</v>
      </c>
      <c r="F33" s="176"/>
      <c r="G33" s="177">
        <f>ROUND(E33*F33,2)</f>
        <v>0</v>
      </c>
      <c r="H33" s="176"/>
      <c r="I33" s="177">
        <f>ROUND(E33*H33,2)</f>
        <v>0</v>
      </c>
      <c r="J33" s="176"/>
      <c r="K33" s="177">
        <f>ROUND(E33*J33,2)</f>
        <v>0</v>
      </c>
      <c r="L33" s="177">
        <v>21</v>
      </c>
      <c r="M33" s="177">
        <f>G33*(1+L33/100)</f>
        <v>0</v>
      </c>
      <c r="N33" s="175">
        <v>0</v>
      </c>
      <c r="O33" s="175">
        <f>ROUND(E33*N33,2)</f>
        <v>0</v>
      </c>
      <c r="P33" s="175">
        <v>0</v>
      </c>
      <c r="Q33" s="175">
        <f>ROUND(E33*P33,2)</f>
        <v>0</v>
      </c>
      <c r="R33" s="177"/>
      <c r="S33" s="177" t="s">
        <v>141</v>
      </c>
      <c r="T33" s="178" t="s">
        <v>142</v>
      </c>
      <c r="U33" s="161">
        <v>0</v>
      </c>
      <c r="V33" s="161">
        <f>ROUND(E33*U33,2)</f>
        <v>0</v>
      </c>
      <c r="W33" s="161"/>
      <c r="X33" s="161" t="s">
        <v>143</v>
      </c>
      <c r="Y33" s="161" t="s">
        <v>144</v>
      </c>
      <c r="Z33" s="151"/>
      <c r="AA33" s="151"/>
      <c r="AB33" s="151"/>
      <c r="AC33" s="151"/>
      <c r="AD33" s="151"/>
      <c r="AE33" s="151"/>
      <c r="AF33" s="151"/>
      <c r="AG33" s="151" t="s">
        <v>145</v>
      </c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2" x14ac:dyDescent="0.2">
      <c r="A34" s="158"/>
      <c r="B34" s="159"/>
      <c r="C34" s="189" t="s">
        <v>188</v>
      </c>
      <c r="D34" s="162"/>
      <c r="E34" s="163">
        <v>1</v>
      </c>
      <c r="F34" s="161"/>
      <c r="G34" s="161"/>
      <c r="H34" s="161"/>
      <c r="I34" s="161"/>
      <c r="J34" s="161"/>
      <c r="K34" s="161"/>
      <c r="L34" s="161"/>
      <c r="M34" s="161"/>
      <c r="N34" s="160"/>
      <c r="O34" s="160"/>
      <c r="P34" s="160"/>
      <c r="Q34" s="160"/>
      <c r="R34" s="161"/>
      <c r="S34" s="161"/>
      <c r="T34" s="161"/>
      <c r="U34" s="161"/>
      <c r="V34" s="161"/>
      <c r="W34" s="161"/>
      <c r="X34" s="161"/>
      <c r="Y34" s="161"/>
      <c r="Z34" s="151"/>
      <c r="AA34" s="151"/>
      <c r="AB34" s="151"/>
      <c r="AC34" s="151"/>
      <c r="AD34" s="151"/>
      <c r="AE34" s="151"/>
      <c r="AF34" s="151"/>
      <c r="AG34" s="151" t="s">
        <v>175</v>
      </c>
      <c r="AH34" s="151">
        <v>0</v>
      </c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3" x14ac:dyDescent="0.2">
      <c r="A35" s="158"/>
      <c r="B35" s="159"/>
      <c r="C35" s="189" t="s">
        <v>189</v>
      </c>
      <c r="D35" s="162"/>
      <c r="E35" s="163">
        <v>2</v>
      </c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175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3" x14ac:dyDescent="0.2">
      <c r="A36" s="158"/>
      <c r="B36" s="159"/>
      <c r="C36" s="189" t="s">
        <v>190</v>
      </c>
      <c r="D36" s="162"/>
      <c r="E36" s="163">
        <v>1</v>
      </c>
      <c r="F36" s="161"/>
      <c r="G36" s="161"/>
      <c r="H36" s="161"/>
      <c r="I36" s="161"/>
      <c r="J36" s="161"/>
      <c r="K36" s="161"/>
      <c r="L36" s="161"/>
      <c r="M36" s="161"/>
      <c r="N36" s="160"/>
      <c r="O36" s="160"/>
      <c r="P36" s="160"/>
      <c r="Q36" s="160"/>
      <c r="R36" s="161"/>
      <c r="S36" s="161"/>
      <c r="T36" s="161"/>
      <c r="U36" s="161"/>
      <c r="V36" s="161"/>
      <c r="W36" s="161"/>
      <c r="X36" s="161"/>
      <c r="Y36" s="161"/>
      <c r="Z36" s="151"/>
      <c r="AA36" s="151"/>
      <c r="AB36" s="151"/>
      <c r="AC36" s="151"/>
      <c r="AD36" s="151"/>
      <c r="AE36" s="151"/>
      <c r="AF36" s="151"/>
      <c r="AG36" s="151" t="s">
        <v>175</v>
      </c>
      <c r="AH36" s="151">
        <v>0</v>
      </c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3" x14ac:dyDescent="0.2">
      <c r="A37" s="158"/>
      <c r="B37" s="159"/>
      <c r="C37" s="189" t="s">
        <v>178</v>
      </c>
      <c r="D37" s="162"/>
      <c r="E37" s="163">
        <v>1</v>
      </c>
      <c r="F37" s="161"/>
      <c r="G37" s="161"/>
      <c r="H37" s="161"/>
      <c r="I37" s="161"/>
      <c r="J37" s="161"/>
      <c r="K37" s="161"/>
      <c r="L37" s="161"/>
      <c r="M37" s="161"/>
      <c r="N37" s="160"/>
      <c r="O37" s="160"/>
      <c r="P37" s="160"/>
      <c r="Q37" s="160"/>
      <c r="R37" s="161"/>
      <c r="S37" s="161"/>
      <c r="T37" s="161"/>
      <c r="U37" s="161"/>
      <c r="V37" s="161"/>
      <c r="W37" s="161"/>
      <c r="X37" s="161"/>
      <c r="Y37" s="161"/>
      <c r="Z37" s="151"/>
      <c r="AA37" s="151"/>
      <c r="AB37" s="151"/>
      <c r="AC37" s="151"/>
      <c r="AD37" s="151"/>
      <c r="AE37" s="151"/>
      <c r="AF37" s="151"/>
      <c r="AG37" s="151" t="s">
        <v>175</v>
      </c>
      <c r="AH37" s="151">
        <v>0</v>
      </c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72">
        <v>17</v>
      </c>
      <c r="B38" s="173" t="s">
        <v>191</v>
      </c>
      <c r="C38" s="188" t="s">
        <v>192</v>
      </c>
      <c r="D38" s="174" t="s">
        <v>164</v>
      </c>
      <c r="E38" s="175">
        <v>1</v>
      </c>
      <c r="F38" s="176"/>
      <c r="G38" s="177">
        <f>ROUND(E38*F38,2)</f>
        <v>0</v>
      </c>
      <c r="H38" s="176"/>
      <c r="I38" s="177">
        <f>ROUND(E38*H38,2)</f>
        <v>0</v>
      </c>
      <c r="J38" s="176"/>
      <c r="K38" s="177">
        <f>ROUND(E38*J38,2)</f>
        <v>0</v>
      </c>
      <c r="L38" s="177">
        <v>21</v>
      </c>
      <c r="M38" s="177">
        <f>G38*(1+L38/100)</f>
        <v>0</v>
      </c>
      <c r="N38" s="175">
        <v>0</v>
      </c>
      <c r="O38" s="175">
        <f>ROUND(E38*N38,2)</f>
        <v>0</v>
      </c>
      <c r="P38" s="175">
        <v>0</v>
      </c>
      <c r="Q38" s="175">
        <f>ROUND(E38*P38,2)</f>
        <v>0</v>
      </c>
      <c r="R38" s="177"/>
      <c r="S38" s="177" t="s">
        <v>141</v>
      </c>
      <c r="T38" s="178" t="s">
        <v>142</v>
      </c>
      <c r="U38" s="161">
        <v>0</v>
      </c>
      <c r="V38" s="161">
        <f>ROUND(E38*U38,2)</f>
        <v>0</v>
      </c>
      <c r="W38" s="161"/>
      <c r="X38" s="161" t="s">
        <v>143</v>
      </c>
      <c r="Y38" s="161" t="s">
        <v>144</v>
      </c>
      <c r="Z38" s="151"/>
      <c r="AA38" s="151"/>
      <c r="AB38" s="151"/>
      <c r="AC38" s="151"/>
      <c r="AD38" s="151"/>
      <c r="AE38" s="151"/>
      <c r="AF38" s="151"/>
      <c r="AG38" s="151" t="s">
        <v>145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x14ac:dyDescent="0.2">
      <c r="A39" s="3"/>
      <c r="B39" s="4"/>
      <c r="C39" s="190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AE39">
        <v>12</v>
      </c>
      <c r="AF39">
        <v>21</v>
      </c>
      <c r="AG39" t="s">
        <v>122</v>
      </c>
    </row>
    <row r="40" spans="1:60" x14ac:dyDescent="0.2">
      <c r="A40" s="154"/>
      <c r="B40" s="155" t="s">
        <v>29</v>
      </c>
      <c r="C40" s="191"/>
      <c r="D40" s="156"/>
      <c r="E40" s="157"/>
      <c r="F40" s="157"/>
      <c r="G40" s="171">
        <f>G8+G20</f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AE40">
        <f>SUMIF(L7:L38,AE39,G7:G38)</f>
        <v>0</v>
      </c>
      <c r="AF40">
        <f>SUMIF(L7:L38,AF39,G7:G38)</f>
        <v>0</v>
      </c>
      <c r="AG40" t="s">
        <v>193</v>
      </c>
    </row>
    <row r="41" spans="1:60" x14ac:dyDescent="0.2">
      <c r="C41" s="192"/>
      <c r="D41" s="10"/>
      <c r="AG41" t="s">
        <v>194</v>
      </c>
    </row>
    <row r="42" spans="1:60" x14ac:dyDescent="0.2">
      <c r="D42" s="10"/>
    </row>
    <row r="43" spans="1:60" x14ac:dyDescent="0.2">
      <c r="D43" s="10"/>
    </row>
    <row r="44" spans="1:60" x14ac:dyDescent="0.2">
      <c r="D44" s="10"/>
    </row>
    <row r="45" spans="1:60" x14ac:dyDescent="0.2">
      <c r="D45" s="10"/>
    </row>
    <row r="46" spans="1:60" x14ac:dyDescent="0.2">
      <c r="D46" s="10"/>
    </row>
    <row r="47" spans="1:60" x14ac:dyDescent="0.2">
      <c r="D47" s="10"/>
    </row>
    <row r="48" spans="1:60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cRbRP4JnOKST6ZpC7k/nrVAck+VHTadTVwyd1ICrJS16dK5/wS8TXvkHn5XYHDeb6uABDXobC/oFwL2BvfJCRA==" saltValue="mpg+OHFLygOdiCbrS8I9GA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15D2-6985-4790-B85A-D4E9354C1B0E}">
  <sheetPr>
    <outlinePr summaryBelow="0"/>
  </sheetPr>
  <dimension ref="A1:BH5000"/>
  <sheetViews>
    <sheetView workbookViewId="0">
      <pane ySplit="7" topLeftCell="A352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4" customWidth="1"/>
    <col min="3" max="3" width="63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1" t="s">
        <v>109</v>
      </c>
      <c r="B1" s="251"/>
      <c r="C1" s="251"/>
      <c r="D1" s="251"/>
      <c r="E1" s="251"/>
      <c r="F1" s="251"/>
      <c r="G1" s="251"/>
      <c r="AG1" t="s">
        <v>110</v>
      </c>
    </row>
    <row r="2" spans="1:60" ht="24.95" customHeight="1" x14ac:dyDescent="0.2">
      <c r="A2" s="143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111</v>
      </c>
    </row>
    <row r="3" spans="1:60" ht="24.95" customHeight="1" x14ac:dyDescent="0.2">
      <c r="A3" s="143" t="s">
        <v>8</v>
      </c>
      <c r="B3" s="49" t="s">
        <v>47</v>
      </c>
      <c r="C3" s="252" t="s">
        <v>48</v>
      </c>
      <c r="D3" s="253"/>
      <c r="E3" s="253"/>
      <c r="F3" s="253"/>
      <c r="G3" s="254"/>
      <c r="AC3" s="124" t="s">
        <v>111</v>
      </c>
      <c r="AG3" t="s">
        <v>112</v>
      </c>
    </row>
    <row r="4" spans="1:60" ht="24.95" customHeight="1" x14ac:dyDescent="0.2">
      <c r="A4" s="144" t="s">
        <v>9</v>
      </c>
      <c r="B4" s="145" t="s">
        <v>47</v>
      </c>
      <c r="C4" s="255" t="s">
        <v>51</v>
      </c>
      <c r="D4" s="256"/>
      <c r="E4" s="256"/>
      <c r="F4" s="256"/>
      <c r="G4" s="257"/>
      <c r="AG4" t="s">
        <v>113</v>
      </c>
    </row>
    <row r="5" spans="1:60" x14ac:dyDescent="0.2">
      <c r="D5" s="10"/>
    </row>
    <row r="6" spans="1:60" ht="38.25" x14ac:dyDescent="0.2">
      <c r="A6" s="147" t="s">
        <v>114</v>
      </c>
      <c r="B6" s="149" t="s">
        <v>115</v>
      </c>
      <c r="C6" s="149" t="s">
        <v>116</v>
      </c>
      <c r="D6" s="148" t="s">
        <v>117</v>
      </c>
      <c r="E6" s="147" t="s">
        <v>118</v>
      </c>
      <c r="F6" s="146" t="s">
        <v>119</v>
      </c>
      <c r="G6" s="147" t="s">
        <v>29</v>
      </c>
      <c r="H6" s="150" t="s">
        <v>30</v>
      </c>
      <c r="I6" s="150" t="s">
        <v>120</v>
      </c>
      <c r="J6" s="150" t="s">
        <v>31</v>
      </c>
      <c r="K6" s="150" t="s">
        <v>121</v>
      </c>
      <c r="L6" s="150" t="s">
        <v>122</v>
      </c>
      <c r="M6" s="150" t="s">
        <v>123</v>
      </c>
      <c r="N6" s="150" t="s">
        <v>124</v>
      </c>
      <c r="O6" s="150" t="s">
        <v>125</v>
      </c>
      <c r="P6" s="150" t="s">
        <v>126</v>
      </c>
      <c r="Q6" s="150" t="s">
        <v>127</v>
      </c>
      <c r="R6" s="150" t="s">
        <v>128</v>
      </c>
      <c r="S6" s="150" t="s">
        <v>129</v>
      </c>
      <c r="T6" s="150" t="s">
        <v>130</v>
      </c>
      <c r="U6" s="150" t="s">
        <v>131</v>
      </c>
      <c r="V6" s="150" t="s">
        <v>132</v>
      </c>
      <c r="W6" s="150" t="s">
        <v>133</v>
      </c>
      <c r="X6" s="150" t="s">
        <v>134</v>
      </c>
      <c r="Y6" s="150" t="s">
        <v>135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5" t="s">
        <v>136</v>
      </c>
      <c r="B8" s="166" t="s">
        <v>72</v>
      </c>
      <c r="C8" s="186" t="s">
        <v>73</v>
      </c>
      <c r="D8" s="167"/>
      <c r="E8" s="168"/>
      <c r="F8" s="169"/>
      <c r="G8" s="169">
        <f>SUMIF(AG9:AG97,"&lt;&gt;NOR",G9:G97)</f>
        <v>0</v>
      </c>
      <c r="H8" s="169"/>
      <c r="I8" s="169">
        <f>SUM(I9:I97)</f>
        <v>0</v>
      </c>
      <c r="J8" s="169"/>
      <c r="K8" s="169">
        <f>SUM(K9:K97)</f>
        <v>0</v>
      </c>
      <c r="L8" s="169"/>
      <c r="M8" s="169">
        <f>SUM(M9:M97)</f>
        <v>0</v>
      </c>
      <c r="N8" s="168"/>
      <c r="O8" s="168">
        <f>SUM(O9:O97)</f>
        <v>125.31</v>
      </c>
      <c r="P8" s="168"/>
      <c r="Q8" s="168">
        <f>SUM(Q9:Q97)</f>
        <v>0</v>
      </c>
      <c r="R8" s="169"/>
      <c r="S8" s="169"/>
      <c r="T8" s="170"/>
      <c r="U8" s="164"/>
      <c r="V8" s="164">
        <f>SUM(V9:V97)</f>
        <v>695.39999999999986</v>
      </c>
      <c r="W8" s="164"/>
      <c r="X8" s="164"/>
      <c r="Y8" s="164"/>
      <c r="AG8" t="s">
        <v>137</v>
      </c>
    </row>
    <row r="9" spans="1:60" outlineLevel="1" x14ac:dyDescent="0.2">
      <c r="A9" s="179">
        <v>1</v>
      </c>
      <c r="B9" s="180" t="s">
        <v>195</v>
      </c>
      <c r="C9" s="187" t="s">
        <v>196</v>
      </c>
      <c r="D9" s="181" t="s">
        <v>197</v>
      </c>
      <c r="E9" s="182">
        <v>60</v>
      </c>
      <c r="F9" s="183"/>
      <c r="G9" s="184">
        <f>ROUND(E9*F9,2)</f>
        <v>0</v>
      </c>
      <c r="H9" s="183"/>
      <c r="I9" s="184">
        <f>ROUND(E9*H9,2)</f>
        <v>0</v>
      </c>
      <c r="J9" s="183"/>
      <c r="K9" s="184">
        <f>ROUND(E9*J9,2)</f>
        <v>0</v>
      </c>
      <c r="L9" s="184">
        <v>21</v>
      </c>
      <c r="M9" s="184">
        <f>G9*(1+L9/100)</f>
        <v>0</v>
      </c>
      <c r="N9" s="182">
        <v>0</v>
      </c>
      <c r="O9" s="182">
        <f>ROUND(E9*N9,2)</f>
        <v>0</v>
      </c>
      <c r="P9" s="182">
        <v>0</v>
      </c>
      <c r="Q9" s="182">
        <f>ROUND(E9*P9,2)</f>
        <v>0</v>
      </c>
      <c r="R9" s="184"/>
      <c r="S9" s="184" t="s">
        <v>141</v>
      </c>
      <c r="T9" s="185" t="s">
        <v>142</v>
      </c>
      <c r="U9" s="161">
        <v>0.20300000000000001</v>
      </c>
      <c r="V9" s="161">
        <f>ROUND(E9*U9,2)</f>
        <v>12.18</v>
      </c>
      <c r="W9" s="161"/>
      <c r="X9" s="161" t="s">
        <v>143</v>
      </c>
      <c r="Y9" s="161" t="s">
        <v>144</v>
      </c>
      <c r="Z9" s="151"/>
      <c r="AA9" s="151"/>
      <c r="AB9" s="151"/>
      <c r="AC9" s="151"/>
      <c r="AD9" s="151"/>
      <c r="AE9" s="151"/>
      <c r="AF9" s="151"/>
      <c r="AG9" s="151" t="s">
        <v>145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79">
        <v>2</v>
      </c>
      <c r="B10" s="180" t="s">
        <v>198</v>
      </c>
      <c r="C10" s="187" t="s">
        <v>199</v>
      </c>
      <c r="D10" s="181" t="s">
        <v>200</v>
      </c>
      <c r="E10" s="182">
        <v>20</v>
      </c>
      <c r="F10" s="183"/>
      <c r="G10" s="184">
        <f>ROUND(E10*F10,2)</f>
        <v>0</v>
      </c>
      <c r="H10" s="183"/>
      <c r="I10" s="184">
        <f>ROUND(E10*H10,2)</f>
        <v>0</v>
      </c>
      <c r="J10" s="183"/>
      <c r="K10" s="184">
        <f>ROUND(E10*J10,2)</f>
        <v>0</v>
      </c>
      <c r="L10" s="184">
        <v>21</v>
      </c>
      <c r="M10" s="184">
        <f>G10*(1+L10/100)</f>
        <v>0</v>
      </c>
      <c r="N10" s="182">
        <v>0</v>
      </c>
      <c r="O10" s="182">
        <f>ROUND(E10*N10,2)</f>
        <v>0</v>
      </c>
      <c r="P10" s="182">
        <v>0</v>
      </c>
      <c r="Q10" s="182">
        <f>ROUND(E10*P10,2)</f>
        <v>0</v>
      </c>
      <c r="R10" s="184"/>
      <c r="S10" s="184" t="s">
        <v>141</v>
      </c>
      <c r="T10" s="185" t="s">
        <v>142</v>
      </c>
      <c r="U10" s="161">
        <v>0</v>
      </c>
      <c r="V10" s="161">
        <f>ROUND(E10*U10,2)</f>
        <v>0</v>
      </c>
      <c r="W10" s="161"/>
      <c r="X10" s="161" t="s">
        <v>143</v>
      </c>
      <c r="Y10" s="161" t="s">
        <v>144</v>
      </c>
      <c r="Z10" s="151"/>
      <c r="AA10" s="151"/>
      <c r="AB10" s="151"/>
      <c r="AC10" s="151"/>
      <c r="AD10" s="151"/>
      <c r="AE10" s="151"/>
      <c r="AF10" s="151"/>
      <c r="AG10" s="151" t="s">
        <v>145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2">
        <v>3</v>
      </c>
      <c r="B11" s="173" t="s">
        <v>201</v>
      </c>
      <c r="C11" s="188" t="s">
        <v>202</v>
      </c>
      <c r="D11" s="174" t="s">
        <v>181</v>
      </c>
      <c r="E11" s="175">
        <v>4</v>
      </c>
      <c r="F11" s="176"/>
      <c r="G11" s="177">
        <f>ROUND(E11*F11,2)</f>
        <v>0</v>
      </c>
      <c r="H11" s="176"/>
      <c r="I11" s="177">
        <f>ROUND(E11*H11,2)</f>
        <v>0</v>
      </c>
      <c r="J11" s="176"/>
      <c r="K11" s="177">
        <f>ROUND(E11*J11,2)</f>
        <v>0</v>
      </c>
      <c r="L11" s="177">
        <v>21</v>
      </c>
      <c r="M11" s="177">
        <f>G11*(1+L11/100)</f>
        <v>0</v>
      </c>
      <c r="N11" s="175">
        <v>2.478E-2</v>
      </c>
      <c r="O11" s="175">
        <f>ROUND(E11*N11,2)</f>
        <v>0.1</v>
      </c>
      <c r="P11" s="175">
        <v>0</v>
      </c>
      <c r="Q11" s="175">
        <f>ROUND(E11*P11,2)</f>
        <v>0</v>
      </c>
      <c r="R11" s="177"/>
      <c r="S11" s="177" t="s">
        <v>141</v>
      </c>
      <c r="T11" s="178" t="s">
        <v>142</v>
      </c>
      <c r="U11" s="161">
        <v>0.54700000000000004</v>
      </c>
      <c r="V11" s="161">
        <f>ROUND(E11*U11,2)</f>
        <v>2.19</v>
      </c>
      <c r="W11" s="161"/>
      <c r="X11" s="161" t="s">
        <v>143</v>
      </c>
      <c r="Y11" s="161" t="s">
        <v>144</v>
      </c>
      <c r="Z11" s="151"/>
      <c r="AA11" s="151"/>
      <c r="AB11" s="151"/>
      <c r="AC11" s="151"/>
      <c r="AD11" s="151"/>
      <c r="AE11" s="151"/>
      <c r="AF11" s="151"/>
      <c r="AG11" s="151" t="s">
        <v>145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9" t="s">
        <v>203</v>
      </c>
      <c r="D12" s="162"/>
      <c r="E12" s="163">
        <v>4</v>
      </c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175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1" x14ac:dyDescent="0.2">
      <c r="A13" s="172">
        <v>4</v>
      </c>
      <c r="B13" s="173" t="s">
        <v>204</v>
      </c>
      <c r="C13" s="188" t="s">
        <v>205</v>
      </c>
      <c r="D13" s="174" t="s">
        <v>181</v>
      </c>
      <c r="E13" s="175">
        <v>8</v>
      </c>
      <c r="F13" s="176"/>
      <c r="G13" s="177">
        <f>ROUND(E13*F13,2)</f>
        <v>0</v>
      </c>
      <c r="H13" s="176"/>
      <c r="I13" s="177">
        <f>ROUND(E13*H13,2)</f>
        <v>0</v>
      </c>
      <c r="J13" s="176"/>
      <c r="K13" s="177">
        <f>ROUND(E13*J13,2)</f>
        <v>0</v>
      </c>
      <c r="L13" s="177">
        <v>21</v>
      </c>
      <c r="M13" s="177">
        <f>G13*(1+L13/100)</f>
        <v>0</v>
      </c>
      <c r="N13" s="175">
        <v>8.6800000000000002E-3</v>
      </c>
      <c r="O13" s="175">
        <f>ROUND(E13*N13,2)</f>
        <v>7.0000000000000007E-2</v>
      </c>
      <c r="P13" s="175">
        <v>0</v>
      </c>
      <c r="Q13" s="175">
        <f>ROUND(E13*P13,2)</f>
        <v>0</v>
      </c>
      <c r="R13" s="177"/>
      <c r="S13" s="177" t="s">
        <v>141</v>
      </c>
      <c r="T13" s="178" t="s">
        <v>142</v>
      </c>
      <c r="U13" s="161">
        <v>0.70299999999999996</v>
      </c>
      <c r="V13" s="161">
        <f>ROUND(E13*U13,2)</f>
        <v>5.62</v>
      </c>
      <c r="W13" s="161"/>
      <c r="X13" s="161" t="s">
        <v>143</v>
      </c>
      <c r="Y13" s="161" t="s">
        <v>144</v>
      </c>
      <c r="Z13" s="151"/>
      <c r="AA13" s="151"/>
      <c r="AB13" s="151"/>
      <c r="AC13" s="151"/>
      <c r="AD13" s="151"/>
      <c r="AE13" s="151"/>
      <c r="AF13" s="151"/>
      <c r="AG13" s="151" t="s">
        <v>145</v>
      </c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2" x14ac:dyDescent="0.2">
      <c r="A14" s="158"/>
      <c r="B14" s="159"/>
      <c r="C14" s="189" t="s">
        <v>206</v>
      </c>
      <c r="D14" s="162"/>
      <c r="E14" s="163">
        <v>8</v>
      </c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175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1" x14ac:dyDescent="0.2">
      <c r="A15" s="172">
        <v>5</v>
      </c>
      <c r="B15" s="173" t="s">
        <v>207</v>
      </c>
      <c r="C15" s="188" t="s">
        <v>208</v>
      </c>
      <c r="D15" s="174" t="s">
        <v>209</v>
      </c>
      <c r="E15" s="175">
        <v>10.6</v>
      </c>
      <c r="F15" s="176"/>
      <c r="G15" s="177">
        <f>ROUND(E15*F15,2)</f>
        <v>0</v>
      </c>
      <c r="H15" s="176"/>
      <c r="I15" s="177">
        <f>ROUND(E15*H15,2)</f>
        <v>0</v>
      </c>
      <c r="J15" s="176"/>
      <c r="K15" s="177">
        <f>ROUND(E15*J15,2)</f>
        <v>0</v>
      </c>
      <c r="L15" s="177">
        <v>21</v>
      </c>
      <c r="M15" s="177">
        <f>G15*(1+L15/100)</f>
        <v>0</v>
      </c>
      <c r="N15" s="175">
        <v>0</v>
      </c>
      <c r="O15" s="175">
        <f>ROUND(E15*N15,2)</f>
        <v>0</v>
      </c>
      <c r="P15" s="175">
        <v>0</v>
      </c>
      <c r="Q15" s="175">
        <f>ROUND(E15*P15,2)</f>
        <v>0</v>
      </c>
      <c r="R15" s="177"/>
      <c r="S15" s="177" t="s">
        <v>141</v>
      </c>
      <c r="T15" s="178" t="s">
        <v>142</v>
      </c>
      <c r="U15" s="161">
        <v>3.2000000000000001E-2</v>
      </c>
      <c r="V15" s="161">
        <f>ROUND(E15*U15,2)</f>
        <v>0.34</v>
      </c>
      <c r="W15" s="161"/>
      <c r="X15" s="161" t="s">
        <v>143</v>
      </c>
      <c r="Y15" s="161" t="s">
        <v>144</v>
      </c>
      <c r="Z15" s="151"/>
      <c r="AA15" s="151"/>
      <c r="AB15" s="151"/>
      <c r="AC15" s="151"/>
      <c r="AD15" s="151"/>
      <c r="AE15" s="151"/>
      <c r="AF15" s="151"/>
      <c r="AG15" s="151" t="s">
        <v>145</v>
      </c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2" x14ac:dyDescent="0.2">
      <c r="A16" s="158"/>
      <c r="B16" s="159"/>
      <c r="C16" s="189" t="s">
        <v>210</v>
      </c>
      <c r="D16" s="162"/>
      <c r="E16" s="163"/>
      <c r="F16" s="161"/>
      <c r="G16" s="16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175</v>
      </c>
      <c r="AH16" s="151">
        <v>0</v>
      </c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3" x14ac:dyDescent="0.2">
      <c r="A17" s="158"/>
      <c r="B17" s="159"/>
      <c r="C17" s="189" t="s">
        <v>211</v>
      </c>
      <c r="D17" s="162"/>
      <c r="E17" s="163">
        <v>10.6</v>
      </c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175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1" x14ac:dyDescent="0.2">
      <c r="A18" s="172">
        <v>6</v>
      </c>
      <c r="B18" s="173" t="s">
        <v>212</v>
      </c>
      <c r="C18" s="188" t="s">
        <v>213</v>
      </c>
      <c r="D18" s="174" t="s">
        <v>209</v>
      </c>
      <c r="E18" s="175">
        <v>14.85</v>
      </c>
      <c r="F18" s="176"/>
      <c r="G18" s="177">
        <f>ROUND(E18*F18,2)</f>
        <v>0</v>
      </c>
      <c r="H18" s="176"/>
      <c r="I18" s="177">
        <f>ROUND(E18*H18,2)</f>
        <v>0</v>
      </c>
      <c r="J18" s="176"/>
      <c r="K18" s="177">
        <f>ROUND(E18*J18,2)</f>
        <v>0</v>
      </c>
      <c r="L18" s="177">
        <v>21</v>
      </c>
      <c r="M18" s="177">
        <f>G18*(1+L18/100)</f>
        <v>0</v>
      </c>
      <c r="N18" s="175">
        <v>0</v>
      </c>
      <c r="O18" s="175">
        <f>ROUND(E18*N18,2)</f>
        <v>0</v>
      </c>
      <c r="P18" s="175">
        <v>0</v>
      </c>
      <c r="Q18" s="175">
        <f>ROUND(E18*P18,2)</f>
        <v>0</v>
      </c>
      <c r="R18" s="177"/>
      <c r="S18" s="177" t="s">
        <v>141</v>
      </c>
      <c r="T18" s="178" t="s">
        <v>142</v>
      </c>
      <c r="U18" s="161">
        <v>1.7629999999999999</v>
      </c>
      <c r="V18" s="161">
        <f>ROUND(E18*U18,2)</f>
        <v>26.18</v>
      </c>
      <c r="W18" s="161"/>
      <c r="X18" s="161" t="s">
        <v>143</v>
      </c>
      <c r="Y18" s="161" t="s">
        <v>144</v>
      </c>
      <c r="Z18" s="151"/>
      <c r="AA18" s="151"/>
      <c r="AB18" s="151"/>
      <c r="AC18" s="151"/>
      <c r="AD18" s="151"/>
      <c r="AE18" s="151"/>
      <c r="AF18" s="151"/>
      <c r="AG18" s="151" t="s">
        <v>145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2" x14ac:dyDescent="0.2">
      <c r="A19" s="158"/>
      <c r="B19" s="159"/>
      <c r="C19" s="189" t="s">
        <v>214</v>
      </c>
      <c r="D19" s="162"/>
      <c r="E19" s="163">
        <v>1.65</v>
      </c>
      <c r="F19" s="161"/>
      <c r="G19" s="161"/>
      <c r="H19" s="161"/>
      <c r="I19" s="161"/>
      <c r="J19" s="161"/>
      <c r="K19" s="161"/>
      <c r="L19" s="161"/>
      <c r="M19" s="161"/>
      <c r="N19" s="160"/>
      <c r="O19" s="160"/>
      <c r="P19" s="160"/>
      <c r="Q19" s="160"/>
      <c r="R19" s="161"/>
      <c r="S19" s="161"/>
      <c r="T19" s="161"/>
      <c r="U19" s="161"/>
      <c r="V19" s="161"/>
      <c r="W19" s="161"/>
      <c r="X19" s="161"/>
      <c r="Y19" s="161"/>
      <c r="Z19" s="151"/>
      <c r="AA19" s="151"/>
      <c r="AB19" s="151"/>
      <c r="AC19" s="151"/>
      <c r="AD19" s="151"/>
      <c r="AE19" s="151"/>
      <c r="AF19" s="151"/>
      <c r="AG19" s="151" t="s">
        <v>175</v>
      </c>
      <c r="AH19" s="151">
        <v>0</v>
      </c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3" x14ac:dyDescent="0.2">
      <c r="A20" s="158"/>
      <c r="B20" s="159"/>
      <c r="C20" s="189" t="s">
        <v>215</v>
      </c>
      <c r="D20" s="162"/>
      <c r="E20" s="163">
        <v>1.65</v>
      </c>
      <c r="F20" s="161"/>
      <c r="G20" s="161"/>
      <c r="H20" s="161"/>
      <c r="I20" s="161"/>
      <c r="J20" s="161"/>
      <c r="K20" s="161"/>
      <c r="L20" s="161"/>
      <c r="M20" s="161"/>
      <c r="N20" s="160"/>
      <c r="O20" s="160"/>
      <c r="P20" s="160"/>
      <c r="Q20" s="160"/>
      <c r="R20" s="161"/>
      <c r="S20" s="161"/>
      <c r="T20" s="161"/>
      <c r="U20" s="161"/>
      <c r="V20" s="161"/>
      <c r="W20" s="161"/>
      <c r="X20" s="161"/>
      <c r="Y20" s="161"/>
      <c r="Z20" s="151"/>
      <c r="AA20" s="151"/>
      <c r="AB20" s="151"/>
      <c r="AC20" s="151"/>
      <c r="AD20" s="151"/>
      <c r="AE20" s="151"/>
      <c r="AF20" s="151"/>
      <c r="AG20" s="151" t="s">
        <v>175</v>
      </c>
      <c r="AH20" s="151">
        <v>0</v>
      </c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3" x14ac:dyDescent="0.2">
      <c r="A21" s="158"/>
      <c r="B21" s="159"/>
      <c r="C21" s="189" t="s">
        <v>216</v>
      </c>
      <c r="D21" s="162"/>
      <c r="E21" s="163">
        <v>9.9</v>
      </c>
      <c r="F21" s="161"/>
      <c r="G21" s="161"/>
      <c r="H21" s="161"/>
      <c r="I21" s="161"/>
      <c r="J21" s="161"/>
      <c r="K21" s="161"/>
      <c r="L21" s="161"/>
      <c r="M21" s="161"/>
      <c r="N21" s="160"/>
      <c r="O21" s="160"/>
      <c r="P21" s="160"/>
      <c r="Q21" s="160"/>
      <c r="R21" s="161"/>
      <c r="S21" s="161"/>
      <c r="T21" s="161"/>
      <c r="U21" s="161"/>
      <c r="V21" s="161"/>
      <c r="W21" s="161"/>
      <c r="X21" s="161"/>
      <c r="Y21" s="161"/>
      <c r="Z21" s="151"/>
      <c r="AA21" s="151"/>
      <c r="AB21" s="151"/>
      <c r="AC21" s="151"/>
      <c r="AD21" s="151"/>
      <c r="AE21" s="151"/>
      <c r="AF21" s="151"/>
      <c r="AG21" s="151" t="s">
        <v>175</v>
      </c>
      <c r="AH21" s="151">
        <v>0</v>
      </c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3" x14ac:dyDescent="0.2">
      <c r="A22" s="158"/>
      <c r="B22" s="159"/>
      <c r="C22" s="189" t="s">
        <v>217</v>
      </c>
      <c r="D22" s="162"/>
      <c r="E22" s="163">
        <v>1.65</v>
      </c>
      <c r="F22" s="161"/>
      <c r="G22" s="161"/>
      <c r="H22" s="161"/>
      <c r="I22" s="161"/>
      <c r="J22" s="161"/>
      <c r="K22" s="161"/>
      <c r="L22" s="161"/>
      <c r="M22" s="161"/>
      <c r="N22" s="160"/>
      <c r="O22" s="160"/>
      <c r="P22" s="160"/>
      <c r="Q22" s="160"/>
      <c r="R22" s="161"/>
      <c r="S22" s="161"/>
      <c r="T22" s="161"/>
      <c r="U22" s="161"/>
      <c r="V22" s="161"/>
      <c r="W22" s="161"/>
      <c r="X22" s="161"/>
      <c r="Y22" s="161"/>
      <c r="Z22" s="151"/>
      <c r="AA22" s="151"/>
      <c r="AB22" s="151"/>
      <c r="AC22" s="151"/>
      <c r="AD22" s="151"/>
      <c r="AE22" s="151"/>
      <c r="AF22" s="151"/>
      <c r="AG22" s="151" t="s">
        <v>175</v>
      </c>
      <c r="AH22" s="151">
        <v>0</v>
      </c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1" x14ac:dyDescent="0.2">
      <c r="A23" s="172">
        <v>7</v>
      </c>
      <c r="B23" s="173" t="s">
        <v>218</v>
      </c>
      <c r="C23" s="188" t="s">
        <v>219</v>
      </c>
      <c r="D23" s="174" t="s">
        <v>209</v>
      </c>
      <c r="E23" s="175">
        <v>3.4853999999999998</v>
      </c>
      <c r="F23" s="176"/>
      <c r="G23" s="177">
        <f>ROUND(E23*F23,2)</f>
        <v>0</v>
      </c>
      <c r="H23" s="176"/>
      <c r="I23" s="177">
        <f>ROUND(E23*H23,2)</f>
        <v>0</v>
      </c>
      <c r="J23" s="176"/>
      <c r="K23" s="177">
        <f>ROUND(E23*J23,2)</f>
        <v>0</v>
      </c>
      <c r="L23" s="177">
        <v>21</v>
      </c>
      <c r="M23" s="177">
        <f>G23*(1+L23/100)</f>
        <v>0</v>
      </c>
      <c r="N23" s="175">
        <v>0</v>
      </c>
      <c r="O23" s="175">
        <f>ROUND(E23*N23,2)</f>
        <v>0</v>
      </c>
      <c r="P23" s="175">
        <v>0</v>
      </c>
      <c r="Q23" s="175">
        <f>ROUND(E23*P23,2)</f>
        <v>0</v>
      </c>
      <c r="R23" s="177"/>
      <c r="S23" s="177" t="s">
        <v>141</v>
      </c>
      <c r="T23" s="178" t="s">
        <v>142</v>
      </c>
      <c r="U23" s="161">
        <v>0.36499999999999999</v>
      </c>
      <c r="V23" s="161">
        <f>ROUND(E23*U23,2)</f>
        <v>1.27</v>
      </c>
      <c r="W23" s="161"/>
      <c r="X23" s="161" t="s">
        <v>143</v>
      </c>
      <c r="Y23" s="161" t="s">
        <v>144</v>
      </c>
      <c r="Z23" s="151"/>
      <c r="AA23" s="151"/>
      <c r="AB23" s="151"/>
      <c r="AC23" s="151"/>
      <c r="AD23" s="151"/>
      <c r="AE23" s="151"/>
      <c r="AF23" s="151"/>
      <c r="AG23" s="151" t="s">
        <v>145</v>
      </c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2" x14ac:dyDescent="0.2">
      <c r="A24" s="158"/>
      <c r="B24" s="159"/>
      <c r="C24" s="189" t="s">
        <v>220</v>
      </c>
      <c r="D24" s="162"/>
      <c r="E24" s="163">
        <v>3.49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175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outlineLevel="1" x14ac:dyDescent="0.2">
      <c r="A25" s="179">
        <v>8</v>
      </c>
      <c r="B25" s="180" t="s">
        <v>221</v>
      </c>
      <c r="C25" s="187" t="s">
        <v>222</v>
      </c>
      <c r="D25" s="181" t="s">
        <v>209</v>
      </c>
      <c r="E25" s="182">
        <v>3.4853999999999998</v>
      </c>
      <c r="F25" s="183"/>
      <c r="G25" s="184">
        <f>ROUND(E25*F25,2)</f>
        <v>0</v>
      </c>
      <c r="H25" s="183"/>
      <c r="I25" s="184">
        <f>ROUND(E25*H25,2)</f>
        <v>0</v>
      </c>
      <c r="J25" s="183"/>
      <c r="K25" s="184">
        <f>ROUND(E25*J25,2)</f>
        <v>0</v>
      </c>
      <c r="L25" s="184">
        <v>21</v>
      </c>
      <c r="M25" s="184">
        <f>G25*(1+L25/100)</f>
        <v>0</v>
      </c>
      <c r="N25" s="182">
        <v>0</v>
      </c>
      <c r="O25" s="182">
        <f>ROUND(E25*N25,2)</f>
        <v>0</v>
      </c>
      <c r="P25" s="182">
        <v>0</v>
      </c>
      <c r="Q25" s="182">
        <f>ROUND(E25*P25,2)</f>
        <v>0</v>
      </c>
      <c r="R25" s="184"/>
      <c r="S25" s="184" t="s">
        <v>141</v>
      </c>
      <c r="T25" s="185" t="s">
        <v>142</v>
      </c>
      <c r="U25" s="161">
        <v>0.38979999999999998</v>
      </c>
      <c r="V25" s="161">
        <f>ROUND(E25*U25,2)</f>
        <v>1.36</v>
      </c>
      <c r="W25" s="161"/>
      <c r="X25" s="161" t="s">
        <v>143</v>
      </c>
      <c r="Y25" s="161" t="s">
        <v>144</v>
      </c>
      <c r="Z25" s="151"/>
      <c r="AA25" s="151"/>
      <c r="AB25" s="151"/>
      <c r="AC25" s="151"/>
      <c r="AD25" s="151"/>
      <c r="AE25" s="151"/>
      <c r="AF25" s="151"/>
      <c r="AG25" s="151" t="s">
        <v>145</v>
      </c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1" x14ac:dyDescent="0.2">
      <c r="A26" s="172">
        <v>9</v>
      </c>
      <c r="B26" s="173" t="s">
        <v>223</v>
      </c>
      <c r="C26" s="188" t="s">
        <v>224</v>
      </c>
      <c r="D26" s="174" t="s">
        <v>209</v>
      </c>
      <c r="E26" s="175">
        <v>40.216659999999997</v>
      </c>
      <c r="F26" s="176"/>
      <c r="G26" s="177">
        <f>ROUND(E26*F26,2)</f>
        <v>0</v>
      </c>
      <c r="H26" s="176"/>
      <c r="I26" s="177">
        <f>ROUND(E26*H26,2)</f>
        <v>0</v>
      </c>
      <c r="J26" s="176"/>
      <c r="K26" s="177">
        <f>ROUND(E26*J26,2)</f>
        <v>0</v>
      </c>
      <c r="L26" s="177">
        <v>21</v>
      </c>
      <c r="M26" s="177">
        <f>G26*(1+L26/100)</f>
        <v>0</v>
      </c>
      <c r="N26" s="175">
        <v>0</v>
      </c>
      <c r="O26" s="175">
        <f>ROUND(E26*N26,2)</f>
        <v>0</v>
      </c>
      <c r="P26" s="175">
        <v>0</v>
      </c>
      <c r="Q26" s="175">
        <f>ROUND(E26*P26,2)</f>
        <v>0</v>
      </c>
      <c r="R26" s="177"/>
      <c r="S26" s="177" t="s">
        <v>141</v>
      </c>
      <c r="T26" s="178" t="s">
        <v>142</v>
      </c>
      <c r="U26" s="161">
        <v>0.36499999999999999</v>
      </c>
      <c r="V26" s="161">
        <f>ROUND(E26*U26,2)</f>
        <v>14.68</v>
      </c>
      <c r="W26" s="161"/>
      <c r="X26" s="161" t="s">
        <v>143</v>
      </c>
      <c r="Y26" s="161" t="s">
        <v>144</v>
      </c>
      <c r="Z26" s="151"/>
      <c r="AA26" s="151"/>
      <c r="AB26" s="151"/>
      <c r="AC26" s="151"/>
      <c r="AD26" s="151"/>
      <c r="AE26" s="151"/>
      <c r="AF26" s="151"/>
      <c r="AG26" s="151" t="s">
        <v>145</v>
      </c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2" x14ac:dyDescent="0.2">
      <c r="A27" s="158"/>
      <c r="B27" s="159"/>
      <c r="C27" s="189" t="s">
        <v>210</v>
      </c>
      <c r="D27" s="162"/>
      <c r="E27" s="163"/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175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3" x14ac:dyDescent="0.2">
      <c r="A28" s="158"/>
      <c r="B28" s="159"/>
      <c r="C28" s="189" t="s">
        <v>225</v>
      </c>
      <c r="D28" s="162"/>
      <c r="E28" s="163">
        <v>10.38</v>
      </c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175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3" x14ac:dyDescent="0.2">
      <c r="A29" s="158"/>
      <c r="B29" s="159"/>
      <c r="C29" s="189" t="s">
        <v>226</v>
      </c>
      <c r="D29" s="162"/>
      <c r="E29" s="163">
        <v>29.84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175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1" x14ac:dyDescent="0.2">
      <c r="A30" s="179">
        <v>10</v>
      </c>
      <c r="B30" s="180" t="s">
        <v>227</v>
      </c>
      <c r="C30" s="187" t="s">
        <v>228</v>
      </c>
      <c r="D30" s="181" t="s">
        <v>209</v>
      </c>
      <c r="E30" s="182">
        <v>40.216659999999997</v>
      </c>
      <c r="F30" s="183"/>
      <c r="G30" s="184">
        <f>ROUND(E30*F30,2)</f>
        <v>0</v>
      </c>
      <c r="H30" s="183"/>
      <c r="I30" s="184">
        <f>ROUND(E30*H30,2)</f>
        <v>0</v>
      </c>
      <c r="J30" s="183"/>
      <c r="K30" s="184">
        <f>ROUND(E30*J30,2)</f>
        <v>0</v>
      </c>
      <c r="L30" s="184">
        <v>21</v>
      </c>
      <c r="M30" s="184">
        <f>G30*(1+L30/100)</f>
        <v>0</v>
      </c>
      <c r="N30" s="182">
        <v>0</v>
      </c>
      <c r="O30" s="182">
        <f>ROUND(E30*N30,2)</f>
        <v>0</v>
      </c>
      <c r="P30" s="182">
        <v>0</v>
      </c>
      <c r="Q30" s="182">
        <f>ROUND(E30*P30,2)</f>
        <v>0</v>
      </c>
      <c r="R30" s="184"/>
      <c r="S30" s="184" t="s">
        <v>141</v>
      </c>
      <c r="T30" s="185" t="s">
        <v>142</v>
      </c>
      <c r="U30" s="161">
        <v>8.4000000000000005E-2</v>
      </c>
      <c r="V30" s="161">
        <f>ROUND(E30*U30,2)</f>
        <v>3.38</v>
      </c>
      <c r="W30" s="161"/>
      <c r="X30" s="161" t="s">
        <v>143</v>
      </c>
      <c r="Y30" s="161" t="s">
        <v>144</v>
      </c>
      <c r="Z30" s="151"/>
      <c r="AA30" s="151"/>
      <c r="AB30" s="151"/>
      <c r="AC30" s="151"/>
      <c r="AD30" s="151"/>
      <c r="AE30" s="151"/>
      <c r="AF30" s="151"/>
      <c r="AG30" s="151" t="s">
        <v>145</v>
      </c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1" x14ac:dyDescent="0.2">
      <c r="A31" s="172">
        <v>11</v>
      </c>
      <c r="B31" s="173" t="s">
        <v>229</v>
      </c>
      <c r="C31" s="188" t="s">
        <v>230</v>
      </c>
      <c r="D31" s="174" t="s">
        <v>209</v>
      </c>
      <c r="E31" s="175">
        <v>48.980559999999997</v>
      </c>
      <c r="F31" s="176"/>
      <c r="G31" s="177">
        <f>ROUND(E31*F31,2)</f>
        <v>0</v>
      </c>
      <c r="H31" s="176"/>
      <c r="I31" s="177">
        <f>ROUND(E31*H31,2)</f>
        <v>0</v>
      </c>
      <c r="J31" s="176"/>
      <c r="K31" s="177">
        <f>ROUND(E31*J31,2)</f>
        <v>0</v>
      </c>
      <c r="L31" s="177">
        <v>21</v>
      </c>
      <c r="M31" s="177">
        <f>G31*(1+L31/100)</f>
        <v>0</v>
      </c>
      <c r="N31" s="175">
        <v>0</v>
      </c>
      <c r="O31" s="175">
        <f>ROUND(E31*N31,2)</f>
        <v>0</v>
      </c>
      <c r="P31" s="175">
        <v>0</v>
      </c>
      <c r="Q31" s="175">
        <f>ROUND(E31*P31,2)</f>
        <v>0</v>
      </c>
      <c r="R31" s="177"/>
      <c r="S31" s="177" t="s">
        <v>141</v>
      </c>
      <c r="T31" s="178" t="s">
        <v>142</v>
      </c>
      <c r="U31" s="161">
        <v>2.2490000000000001</v>
      </c>
      <c r="V31" s="161">
        <f>ROUND(E31*U31,2)</f>
        <v>110.16</v>
      </c>
      <c r="W31" s="161"/>
      <c r="X31" s="161" t="s">
        <v>143</v>
      </c>
      <c r="Y31" s="161" t="s">
        <v>144</v>
      </c>
      <c r="Z31" s="151"/>
      <c r="AA31" s="151"/>
      <c r="AB31" s="151"/>
      <c r="AC31" s="151"/>
      <c r="AD31" s="151"/>
      <c r="AE31" s="151"/>
      <c r="AF31" s="151"/>
      <c r="AG31" s="151" t="s">
        <v>145</v>
      </c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2" x14ac:dyDescent="0.2">
      <c r="A32" s="158"/>
      <c r="B32" s="159"/>
      <c r="C32" s="189" t="s">
        <v>210</v>
      </c>
      <c r="D32" s="162"/>
      <c r="E32" s="163"/>
      <c r="F32" s="161"/>
      <c r="G32" s="16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175</v>
      </c>
      <c r="AH32" s="151">
        <v>0</v>
      </c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ht="33.75" outlineLevel="3" x14ac:dyDescent="0.2">
      <c r="A33" s="158"/>
      <c r="B33" s="159"/>
      <c r="C33" s="189" t="s">
        <v>231</v>
      </c>
      <c r="D33" s="162"/>
      <c r="E33" s="163">
        <v>18.09</v>
      </c>
      <c r="F33" s="161"/>
      <c r="G33" s="161"/>
      <c r="H33" s="161"/>
      <c r="I33" s="161"/>
      <c r="J33" s="161"/>
      <c r="K33" s="161"/>
      <c r="L33" s="161"/>
      <c r="M33" s="161"/>
      <c r="N33" s="160"/>
      <c r="O33" s="160"/>
      <c r="P33" s="160"/>
      <c r="Q33" s="160"/>
      <c r="R33" s="161"/>
      <c r="S33" s="161"/>
      <c r="T33" s="161"/>
      <c r="U33" s="161"/>
      <c r="V33" s="161"/>
      <c r="W33" s="161"/>
      <c r="X33" s="161"/>
      <c r="Y33" s="161"/>
      <c r="Z33" s="151"/>
      <c r="AA33" s="151"/>
      <c r="AB33" s="151"/>
      <c r="AC33" s="151"/>
      <c r="AD33" s="151"/>
      <c r="AE33" s="151"/>
      <c r="AF33" s="151"/>
      <c r="AG33" s="151" t="s">
        <v>175</v>
      </c>
      <c r="AH33" s="151">
        <v>0</v>
      </c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ht="22.5" outlineLevel="3" x14ac:dyDescent="0.2">
      <c r="A34" s="158"/>
      <c r="B34" s="159"/>
      <c r="C34" s="189" t="s">
        <v>232</v>
      </c>
      <c r="D34" s="162"/>
      <c r="E34" s="163">
        <v>17.12</v>
      </c>
      <c r="F34" s="161"/>
      <c r="G34" s="161"/>
      <c r="H34" s="161"/>
      <c r="I34" s="161"/>
      <c r="J34" s="161"/>
      <c r="K34" s="161"/>
      <c r="L34" s="161"/>
      <c r="M34" s="161"/>
      <c r="N34" s="160"/>
      <c r="O34" s="160"/>
      <c r="P34" s="160"/>
      <c r="Q34" s="160"/>
      <c r="R34" s="161"/>
      <c r="S34" s="161"/>
      <c r="T34" s="161"/>
      <c r="U34" s="161"/>
      <c r="V34" s="161"/>
      <c r="W34" s="161"/>
      <c r="X34" s="161"/>
      <c r="Y34" s="161"/>
      <c r="Z34" s="151"/>
      <c r="AA34" s="151"/>
      <c r="AB34" s="151"/>
      <c r="AC34" s="151"/>
      <c r="AD34" s="151"/>
      <c r="AE34" s="151"/>
      <c r="AF34" s="151"/>
      <c r="AG34" s="151" t="s">
        <v>175</v>
      </c>
      <c r="AH34" s="151">
        <v>0</v>
      </c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3" x14ac:dyDescent="0.2">
      <c r="A35" s="158"/>
      <c r="B35" s="159"/>
      <c r="C35" s="189" t="s">
        <v>233</v>
      </c>
      <c r="D35" s="162"/>
      <c r="E35" s="163">
        <v>13.77</v>
      </c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175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1" x14ac:dyDescent="0.2">
      <c r="A36" s="179">
        <v>12</v>
      </c>
      <c r="B36" s="180" t="s">
        <v>234</v>
      </c>
      <c r="C36" s="187" t="s">
        <v>235</v>
      </c>
      <c r="D36" s="181" t="s">
        <v>209</v>
      </c>
      <c r="E36" s="182">
        <v>48.980559999999997</v>
      </c>
      <c r="F36" s="183"/>
      <c r="G36" s="184">
        <f>ROUND(E36*F36,2)</f>
        <v>0</v>
      </c>
      <c r="H36" s="183"/>
      <c r="I36" s="184">
        <f>ROUND(E36*H36,2)</f>
        <v>0</v>
      </c>
      <c r="J36" s="183"/>
      <c r="K36" s="184">
        <f>ROUND(E36*J36,2)</f>
        <v>0</v>
      </c>
      <c r="L36" s="184">
        <v>21</v>
      </c>
      <c r="M36" s="184">
        <f>G36*(1+L36/100)</f>
        <v>0</v>
      </c>
      <c r="N36" s="182">
        <v>0</v>
      </c>
      <c r="O36" s="182">
        <f>ROUND(E36*N36,2)</f>
        <v>0</v>
      </c>
      <c r="P36" s="182">
        <v>0</v>
      </c>
      <c r="Q36" s="182">
        <f>ROUND(E36*P36,2)</f>
        <v>0</v>
      </c>
      <c r="R36" s="184"/>
      <c r="S36" s="184" t="s">
        <v>141</v>
      </c>
      <c r="T36" s="185" t="s">
        <v>142</v>
      </c>
      <c r="U36" s="161">
        <v>0.107</v>
      </c>
      <c r="V36" s="161">
        <f>ROUND(E36*U36,2)</f>
        <v>5.24</v>
      </c>
      <c r="W36" s="161"/>
      <c r="X36" s="161" t="s">
        <v>143</v>
      </c>
      <c r="Y36" s="161" t="s">
        <v>144</v>
      </c>
      <c r="Z36" s="151"/>
      <c r="AA36" s="151"/>
      <c r="AB36" s="151"/>
      <c r="AC36" s="151"/>
      <c r="AD36" s="151"/>
      <c r="AE36" s="151"/>
      <c r="AF36" s="151"/>
      <c r="AG36" s="151" t="s">
        <v>145</v>
      </c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72">
        <v>13</v>
      </c>
      <c r="B37" s="173" t="s">
        <v>236</v>
      </c>
      <c r="C37" s="188" t="s">
        <v>237</v>
      </c>
      <c r="D37" s="174" t="s">
        <v>209</v>
      </c>
      <c r="E37" s="175">
        <v>5.6</v>
      </c>
      <c r="F37" s="176"/>
      <c r="G37" s="177">
        <f>ROUND(E37*F37,2)</f>
        <v>0</v>
      </c>
      <c r="H37" s="176"/>
      <c r="I37" s="177">
        <f>ROUND(E37*H37,2)</f>
        <v>0</v>
      </c>
      <c r="J37" s="176"/>
      <c r="K37" s="177">
        <f>ROUND(E37*J37,2)</f>
        <v>0</v>
      </c>
      <c r="L37" s="177">
        <v>21</v>
      </c>
      <c r="M37" s="177">
        <f>G37*(1+L37/100)</f>
        <v>0</v>
      </c>
      <c r="N37" s="175">
        <v>0</v>
      </c>
      <c r="O37" s="175">
        <f>ROUND(E37*N37,2)</f>
        <v>0</v>
      </c>
      <c r="P37" s="175">
        <v>0</v>
      </c>
      <c r="Q37" s="175">
        <f>ROUND(E37*P37,2)</f>
        <v>0</v>
      </c>
      <c r="R37" s="177"/>
      <c r="S37" s="177" t="s">
        <v>141</v>
      </c>
      <c r="T37" s="178" t="s">
        <v>142</v>
      </c>
      <c r="U37" s="161">
        <v>3.5329999999999999</v>
      </c>
      <c r="V37" s="161">
        <f>ROUND(E37*U37,2)</f>
        <v>19.78</v>
      </c>
      <c r="W37" s="161"/>
      <c r="X37" s="161" t="s">
        <v>143</v>
      </c>
      <c r="Y37" s="161" t="s">
        <v>144</v>
      </c>
      <c r="Z37" s="151"/>
      <c r="AA37" s="151"/>
      <c r="AB37" s="151"/>
      <c r="AC37" s="151"/>
      <c r="AD37" s="151"/>
      <c r="AE37" s="151"/>
      <c r="AF37" s="151"/>
      <c r="AG37" s="151" t="s">
        <v>145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2" x14ac:dyDescent="0.2">
      <c r="A38" s="158"/>
      <c r="B38" s="159"/>
      <c r="C38" s="189" t="s">
        <v>238</v>
      </c>
      <c r="D38" s="162"/>
      <c r="E38" s="163"/>
      <c r="F38" s="161"/>
      <c r="G38" s="161"/>
      <c r="H38" s="161"/>
      <c r="I38" s="161"/>
      <c r="J38" s="161"/>
      <c r="K38" s="161"/>
      <c r="L38" s="161"/>
      <c r="M38" s="161"/>
      <c r="N38" s="160"/>
      <c r="O38" s="160"/>
      <c r="P38" s="160"/>
      <c r="Q38" s="160"/>
      <c r="R38" s="161"/>
      <c r="S38" s="161"/>
      <c r="T38" s="161"/>
      <c r="U38" s="161"/>
      <c r="V38" s="161"/>
      <c r="W38" s="161"/>
      <c r="X38" s="161"/>
      <c r="Y38" s="161"/>
      <c r="Z38" s="151"/>
      <c r="AA38" s="151"/>
      <c r="AB38" s="151"/>
      <c r="AC38" s="151"/>
      <c r="AD38" s="151"/>
      <c r="AE38" s="151"/>
      <c r="AF38" s="151"/>
      <c r="AG38" s="151" t="s">
        <v>175</v>
      </c>
      <c r="AH38" s="151">
        <v>0</v>
      </c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3" x14ac:dyDescent="0.2">
      <c r="A39" s="158"/>
      <c r="B39" s="159"/>
      <c r="C39" s="189" t="s">
        <v>239</v>
      </c>
      <c r="D39" s="162"/>
      <c r="E39" s="163">
        <v>5.6</v>
      </c>
      <c r="F39" s="161"/>
      <c r="G39" s="161"/>
      <c r="H39" s="161"/>
      <c r="I39" s="161"/>
      <c r="J39" s="161"/>
      <c r="K39" s="161"/>
      <c r="L39" s="161"/>
      <c r="M39" s="161"/>
      <c r="N39" s="160"/>
      <c r="O39" s="160"/>
      <c r="P39" s="160"/>
      <c r="Q39" s="160"/>
      <c r="R39" s="161"/>
      <c r="S39" s="161"/>
      <c r="T39" s="161"/>
      <c r="U39" s="161"/>
      <c r="V39" s="161"/>
      <c r="W39" s="161"/>
      <c r="X39" s="161"/>
      <c r="Y39" s="161"/>
      <c r="Z39" s="151"/>
      <c r="AA39" s="151"/>
      <c r="AB39" s="151"/>
      <c r="AC39" s="151"/>
      <c r="AD39" s="151"/>
      <c r="AE39" s="151"/>
      <c r="AF39" s="151"/>
      <c r="AG39" s="151" t="s">
        <v>175</v>
      </c>
      <c r="AH39" s="151">
        <v>0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1" x14ac:dyDescent="0.2">
      <c r="A40" s="172">
        <v>14</v>
      </c>
      <c r="B40" s="173" t="s">
        <v>240</v>
      </c>
      <c r="C40" s="188" t="s">
        <v>241</v>
      </c>
      <c r="D40" s="174" t="s">
        <v>181</v>
      </c>
      <c r="E40" s="175">
        <v>198.3</v>
      </c>
      <c r="F40" s="176"/>
      <c r="G40" s="177">
        <f>ROUND(E40*F40,2)</f>
        <v>0</v>
      </c>
      <c r="H40" s="176"/>
      <c r="I40" s="177">
        <f>ROUND(E40*H40,2)</f>
        <v>0</v>
      </c>
      <c r="J40" s="176"/>
      <c r="K40" s="177">
        <f>ROUND(E40*J40,2)</f>
        <v>0</v>
      </c>
      <c r="L40" s="177">
        <v>21</v>
      </c>
      <c r="M40" s="177">
        <f>G40*(1+L40/100)</f>
        <v>0</v>
      </c>
      <c r="N40" s="175">
        <v>3.48E-3</v>
      </c>
      <c r="O40" s="175">
        <f>ROUND(E40*N40,2)</f>
        <v>0.69</v>
      </c>
      <c r="P40" s="175">
        <v>0</v>
      </c>
      <c r="Q40" s="175">
        <f>ROUND(E40*P40,2)</f>
        <v>0</v>
      </c>
      <c r="R40" s="177"/>
      <c r="S40" s="177" t="s">
        <v>141</v>
      </c>
      <c r="T40" s="178" t="s">
        <v>142</v>
      </c>
      <c r="U40" s="161">
        <v>1.7012400000000001</v>
      </c>
      <c r="V40" s="161">
        <f>ROUND(E40*U40,2)</f>
        <v>337.36</v>
      </c>
      <c r="W40" s="161"/>
      <c r="X40" s="161" t="s">
        <v>143</v>
      </c>
      <c r="Y40" s="161" t="s">
        <v>144</v>
      </c>
      <c r="Z40" s="151"/>
      <c r="AA40" s="151"/>
      <c r="AB40" s="151"/>
      <c r="AC40" s="151"/>
      <c r="AD40" s="151"/>
      <c r="AE40" s="151"/>
      <c r="AF40" s="151"/>
      <c r="AG40" s="151" t="s">
        <v>145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2" x14ac:dyDescent="0.2">
      <c r="A41" s="158"/>
      <c r="B41" s="159"/>
      <c r="C41" s="189" t="s">
        <v>242</v>
      </c>
      <c r="D41" s="162"/>
      <c r="E41" s="163">
        <v>198.3</v>
      </c>
      <c r="F41" s="161"/>
      <c r="G41" s="161"/>
      <c r="H41" s="161"/>
      <c r="I41" s="161"/>
      <c r="J41" s="161"/>
      <c r="K41" s="161"/>
      <c r="L41" s="161"/>
      <c r="M41" s="161"/>
      <c r="N41" s="160"/>
      <c r="O41" s="160"/>
      <c r="P41" s="160"/>
      <c r="Q41" s="160"/>
      <c r="R41" s="161"/>
      <c r="S41" s="161"/>
      <c r="T41" s="161"/>
      <c r="U41" s="161"/>
      <c r="V41" s="161"/>
      <c r="W41" s="161"/>
      <c r="X41" s="161"/>
      <c r="Y41" s="161"/>
      <c r="Z41" s="151"/>
      <c r="AA41" s="151"/>
      <c r="AB41" s="151"/>
      <c r="AC41" s="151"/>
      <c r="AD41" s="151"/>
      <c r="AE41" s="151"/>
      <c r="AF41" s="151"/>
      <c r="AG41" s="151" t="s">
        <v>175</v>
      </c>
      <c r="AH41" s="151">
        <v>0</v>
      </c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1" x14ac:dyDescent="0.2">
      <c r="A42" s="172">
        <v>15</v>
      </c>
      <c r="B42" s="173" t="s">
        <v>243</v>
      </c>
      <c r="C42" s="188" t="s">
        <v>244</v>
      </c>
      <c r="D42" s="174" t="s">
        <v>245</v>
      </c>
      <c r="E42" s="175">
        <v>71.644130000000004</v>
      </c>
      <c r="F42" s="176"/>
      <c r="G42" s="177">
        <f>ROUND(E42*F42,2)</f>
        <v>0</v>
      </c>
      <c r="H42" s="176"/>
      <c r="I42" s="177">
        <f>ROUND(E42*H42,2)</f>
        <v>0</v>
      </c>
      <c r="J42" s="176"/>
      <c r="K42" s="177">
        <f>ROUND(E42*J42,2)</f>
        <v>0</v>
      </c>
      <c r="L42" s="177">
        <v>21</v>
      </c>
      <c r="M42" s="177">
        <f>G42*(1+L42/100)</f>
        <v>0</v>
      </c>
      <c r="N42" s="175">
        <v>9.8999999999999999E-4</v>
      </c>
      <c r="O42" s="175">
        <f>ROUND(E42*N42,2)</f>
        <v>7.0000000000000007E-2</v>
      </c>
      <c r="P42" s="175">
        <v>0</v>
      </c>
      <c r="Q42" s="175">
        <f>ROUND(E42*P42,2)</f>
        <v>0</v>
      </c>
      <c r="R42" s="177"/>
      <c r="S42" s="177" t="s">
        <v>141</v>
      </c>
      <c r="T42" s="178" t="s">
        <v>142</v>
      </c>
      <c r="U42" s="161">
        <v>0.23599999999999999</v>
      </c>
      <c r="V42" s="161">
        <f>ROUND(E42*U42,2)</f>
        <v>16.91</v>
      </c>
      <c r="W42" s="161"/>
      <c r="X42" s="161" t="s">
        <v>143</v>
      </c>
      <c r="Y42" s="161" t="s">
        <v>144</v>
      </c>
      <c r="Z42" s="151"/>
      <c r="AA42" s="151"/>
      <c r="AB42" s="151"/>
      <c r="AC42" s="151"/>
      <c r="AD42" s="151"/>
      <c r="AE42" s="151"/>
      <c r="AF42" s="151"/>
      <c r="AG42" s="151" t="s">
        <v>145</v>
      </c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2" x14ac:dyDescent="0.2">
      <c r="A43" s="158"/>
      <c r="B43" s="159"/>
      <c r="C43" s="189" t="s">
        <v>210</v>
      </c>
      <c r="D43" s="162"/>
      <c r="E43" s="163"/>
      <c r="F43" s="161"/>
      <c r="G43" s="161"/>
      <c r="H43" s="161"/>
      <c r="I43" s="161"/>
      <c r="J43" s="161"/>
      <c r="K43" s="161"/>
      <c r="L43" s="161"/>
      <c r="M43" s="161"/>
      <c r="N43" s="160"/>
      <c r="O43" s="160"/>
      <c r="P43" s="160"/>
      <c r="Q43" s="160"/>
      <c r="R43" s="161"/>
      <c r="S43" s="161"/>
      <c r="T43" s="161"/>
      <c r="U43" s="161"/>
      <c r="V43" s="161"/>
      <c r="W43" s="161"/>
      <c r="X43" s="161"/>
      <c r="Y43" s="161"/>
      <c r="Z43" s="151"/>
      <c r="AA43" s="151"/>
      <c r="AB43" s="151"/>
      <c r="AC43" s="151"/>
      <c r="AD43" s="151"/>
      <c r="AE43" s="151"/>
      <c r="AF43" s="151"/>
      <c r="AG43" s="151" t="s">
        <v>175</v>
      </c>
      <c r="AH43" s="151">
        <v>0</v>
      </c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ht="33.75" outlineLevel="3" x14ac:dyDescent="0.2">
      <c r="A44" s="158"/>
      <c r="B44" s="159"/>
      <c r="C44" s="189" t="s">
        <v>246</v>
      </c>
      <c r="D44" s="162"/>
      <c r="E44" s="163">
        <v>32.9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175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ht="22.5" outlineLevel="3" x14ac:dyDescent="0.2">
      <c r="A45" s="158"/>
      <c r="B45" s="159"/>
      <c r="C45" s="189" t="s">
        <v>247</v>
      </c>
      <c r="D45" s="162"/>
      <c r="E45" s="163">
        <v>20.78</v>
      </c>
      <c r="F45" s="161"/>
      <c r="G45" s="161"/>
      <c r="H45" s="161"/>
      <c r="I45" s="161"/>
      <c r="J45" s="161"/>
      <c r="K45" s="161"/>
      <c r="L45" s="161"/>
      <c r="M45" s="161"/>
      <c r="N45" s="160"/>
      <c r="O45" s="160"/>
      <c r="P45" s="160"/>
      <c r="Q45" s="160"/>
      <c r="R45" s="161"/>
      <c r="S45" s="161"/>
      <c r="T45" s="161"/>
      <c r="U45" s="161"/>
      <c r="V45" s="161"/>
      <c r="W45" s="161"/>
      <c r="X45" s="161"/>
      <c r="Y45" s="161"/>
      <c r="Z45" s="151"/>
      <c r="AA45" s="151"/>
      <c r="AB45" s="151"/>
      <c r="AC45" s="151"/>
      <c r="AD45" s="151"/>
      <c r="AE45" s="151"/>
      <c r="AF45" s="151"/>
      <c r="AG45" s="151" t="s">
        <v>175</v>
      </c>
      <c r="AH45" s="151">
        <v>0</v>
      </c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3" x14ac:dyDescent="0.2">
      <c r="A46" s="158"/>
      <c r="B46" s="159"/>
      <c r="C46" s="189" t="s">
        <v>248</v>
      </c>
      <c r="D46" s="162"/>
      <c r="E46" s="163">
        <v>17.96</v>
      </c>
      <c r="F46" s="161"/>
      <c r="G46" s="161"/>
      <c r="H46" s="161"/>
      <c r="I46" s="161"/>
      <c r="J46" s="161"/>
      <c r="K46" s="161"/>
      <c r="L46" s="161"/>
      <c r="M46" s="161"/>
      <c r="N46" s="160"/>
      <c r="O46" s="160"/>
      <c r="P46" s="160"/>
      <c r="Q46" s="160"/>
      <c r="R46" s="161"/>
      <c r="S46" s="161"/>
      <c r="T46" s="161"/>
      <c r="U46" s="161"/>
      <c r="V46" s="161"/>
      <c r="W46" s="161"/>
      <c r="X46" s="161"/>
      <c r="Y46" s="161"/>
      <c r="Z46" s="151"/>
      <c r="AA46" s="151"/>
      <c r="AB46" s="151"/>
      <c r="AC46" s="151"/>
      <c r="AD46" s="151"/>
      <c r="AE46" s="151"/>
      <c r="AF46" s="151"/>
      <c r="AG46" s="151" t="s">
        <v>175</v>
      </c>
      <c r="AH46" s="151">
        <v>0</v>
      </c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1" x14ac:dyDescent="0.2">
      <c r="A47" s="179">
        <v>16</v>
      </c>
      <c r="B47" s="180" t="s">
        <v>249</v>
      </c>
      <c r="C47" s="187" t="s">
        <v>250</v>
      </c>
      <c r="D47" s="181" t="s">
        <v>245</v>
      </c>
      <c r="E47" s="182">
        <v>71.644130000000004</v>
      </c>
      <c r="F47" s="183"/>
      <c r="G47" s="184">
        <f>ROUND(E47*F47,2)</f>
        <v>0</v>
      </c>
      <c r="H47" s="183"/>
      <c r="I47" s="184">
        <f>ROUND(E47*H47,2)</f>
        <v>0</v>
      </c>
      <c r="J47" s="183"/>
      <c r="K47" s="184">
        <f>ROUND(E47*J47,2)</f>
        <v>0</v>
      </c>
      <c r="L47" s="184">
        <v>21</v>
      </c>
      <c r="M47" s="184">
        <f>G47*(1+L47/100)</f>
        <v>0</v>
      </c>
      <c r="N47" s="182">
        <v>0</v>
      </c>
      <c r="O47" s="182">
        <f>ROUND(E47*N47,2)</f>
        <v>0</v>
      </c>
      <c r="P47" s="182">
        <v>0</v>
      </c>
      <c r="Q47" s="182">
        <f>ROUND(E47*P47,2)</f>
        <v>0</v>
      </c>
      <c r="R47" s="184"/>
      <c r="S47" s="184" t="s">
        <v>141</v>
      </c>
      <c r="T47" s="185" t="s">
        <v>142</v>
      </c>
      <c r="U47" s="161">
        <v>7.0000000000000007E-2</v>
      </c>
      <c r="V47" s="161">
        <f>ROUND(E47*U47,2)</f>
        <v>5.0199999999999996</v>
      </c>
      <c r="W47" s="161"/>
      <c r="X47" s="161" t="s">
        <v>143</v>
      </c>
      <c r="Y47" s="161" t="s">
        <v>144</v>
      </c>
      <c r="Z47" s="151"/>
      <c r="AA47" s="151"/>
      <c r="AB47" s="151"/>
      <c r="AC47" s="151"/>
      <c r="AD47" s="151"/>
      <c r="AE47" s="151"/>
      <c r="AF47" s="151"/>
      <c r="AG47" s="151" t="s">
        <v>145</v>
      </c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1" x14ac:dyDescent="0.2">
      <c r="A48" s="179">
        <v>17</v>
      </c>
      <c r="B48" s="180" t="s">
        <v>251</v>
      </c>
      <c r="C48" s="187" t="s">
        <v>252</v>
      </c>
      <c r="D48" s="181" t="s">
        <v>173</v>
      </c>
      <c r="E48" s="182">
        <v>8</v>
      </c>
      <c r="F48" s="183"/>
      <c r="G48" s="184">
        <f>ROUND(E48*F48,2)</f>
        <v>0</v>
      </c>
      <c r="H48" s="183"/>
      <c r="I48" s="184">
        <f>ROUND(E48*H48,2)</f>
        <v>0</v>
      </c>
      <c r="J48" s="183"/>
      <c r="K48" s="184">
        <f>ROUND(E48*J48,2)</f>
        <v>0</v>
      </c>
      <c r="L48" s="184">
        <v>21</v>
      </c>
      <c r="M48" s="184">
        <f>G48*(1+L48/100)</f>
        <v>0</v>
      </c>
      <c r="N48" s="182">
        <v>0</v>
      </c>
      <c r="O48" s="182">
        <f>ROUND(E48*N48,2)</f>
        <v>0</v>
      </c>
      <c r="P48" s="182">
        <v>0</v>
      </c>
      <c r="Q48" s="182">
        <f>ROUND(E48*P48,2)</f>
        <v>0</v>
      </c>
      <c r="R48" s="184"/>
      <c r="S48" s="184" t="s">
        <v>141</v>
      </c>
      <c r="T48" s="185" t="s">
        <v>142</v>
      </c>
      <c r="U48" s="161">
        <v>0.91039999999999999</v>
      </c>
      <c r="V48" s="161">
        <f>ROUND(E48*U48,2)</f>
        <v>7.28</v>
      </c>
      <c r="W48" s="161"/>
      <c r="X48" s="161" t="s">
        <v>143</v>
      </c>
      <c r="Y48" s="161" t="s">
        <v>144</v>
      </c>
      <c r="Z48" s="151"/>
      <c r="AA48" s="151"/>
      <c r="AB48" s="151"/>
      <c r="AC48" s="151"/>
      <c r="AD48" s="151"/>
      <c r="AE48" s="151"/>
      <c r="AF48" s="151"/>
      <c r="AG48" s="151" t="s">
        <v>145</v>
      </c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1" x14ac:dyDescent="0.2">
      <c r="A49" s="172">
        <v>18</v>
      </c>
      <c r="B49" s="173" t="s">
        <v>253</v>
      </c>
      <c r="C49" s="188" t="s">
        <v>254</v>
      </c>
      <c r="D49" s="174" t="s">
        <v>255</v>
      </c>
      <c r="E49" s="175">
        <v>20</v>
      </c>
      <c r="F49" s="176"/>
      <c r="G49" s="177">
        <f>ROUND(E49*F49,2)</f>
        <v>0</v>
      </c>
      <c r="H49" s="176"/>
      <c r="I49" s="177">
        <f>ROUND(E49*H49,2)</f>
        <v>0</v>
      </c>
      <c r="J49" s="176"/>
      <c r="K49" s="177">
        <f>ROUND(E49*J49,2)</f>
        <v>0</v>
      </c>
      <c r="L49" s="177">
        <v>21</v>
      </c>
      <c r="M49" s="177">
        <f>G49*(1+L49/100)</f>
        <v>0</v>
      </c>
      <c r="N49" s="175">
        <v>0</v>
      </c>
      <c r="O49" s="175">
        <f>ROUND(E49*N49,2)</f>
        <v>0</v>
      </c>
      <c r="P49" s="175">
        <v>0</v>
      </c>
      <c r="Q49" s="175">
        <f>ROUND(E49*P49,2)</f>
        <v>0</v>
      </c>
      <c r="R49" s="177"/>
      <c r="S49" s="177" t="s">
        <v>141</v>
      </c>
      <c r="T49" s="178" t="s">
        <v>142</v>
      </c>
      <c r="U49" s="161">
        <v>0</v>
      </c>
      <c r="V49" s="161">
        <f>ROUND(E49*U49,2)</f>
        <v>0</v>
      </c>
      <c r="W49" s="161"/>
      <c r="X49" s="161" t="s">
        <v>143</v>
      </c>
      <c r="Y49" s="161" t="s">
        <v>144</v>
      </c>
      <c r="Z49" s="151"/>
      <c r="AA49" s="151"/>
      <c r="AB49" s="151"/>
      <c r="AC49" s="151"/>
      <c r="AD49" s="151"/>
      <c r="AE49" s="151"/>
      <c r="AF49" s="151"/>
      <c r="AG49" s="151" t="s">
        <v>145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2" x14ac:dyDescent="0.2">
      <c r="A50" s="158"/>
      <c r="B50" s="159"/>
      <c r="C50" s="189" t="s">
        <v>256</v>
      </c>
      <c r="D50" s="162"/>
      <c r="E50" s="163">
        <v>20</v>
      </c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175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1" x14ac:dyDescent="0.2">
      <c r="A51" s="179">
        <v>19</v>
      </c>
      <c r="B51" s="180" t="s">
        <v>257</v>
      </c>
      <c r="C51" s="187" t="s">
        <v>258</v>
      </c>
      <c r="D51" s="181" t="s">
        <v>173</v>
      </c>
      <c r="E51" s="182">
        <v>8</v>
      </c>
      <c r="F51" s="183"/>
      <c r="G51" s="184">
        <f>ROUND(E51*F51,2)</f>
        <v>0</v>
      </c>
      <c r="H51" s="183"/>
      <c r="I51" s="184">
        <f>ROUND(E51*H51,2)</f>
        <v>0</v>
      </c>
      <c r="J51" s="183"/>
      <c r="K51" s="184">
        <f>ROUND(E51*J51,2)</f>
        <v>0</v>
      </c>
      <c r="L51" s="184">
        <v>21</v>
      </c>
      <c r="M51" s="184">
        <f>G51*(1+L51/100)</f>
        <v>0</v>
      </c>
      <c r="N51" s="182">
        <v>0</v>
      </c>
      <c r="O51" s="182">
        <f>ROUND(E51*N51,2)</f>
        <v>0</v>
      </c>
      <c r="P51" s="182">
        <v>0</v>
      </c>
      <c r="Q51" s="182">
        <f>ROUND(E51*P51,2)</f>
        <v>0</v>
      </c>
      <c r="R51" s="184"/>
      <c r="S51" s="184" t="s">
        <v>141</v>
      </c>
      <c r="T51" s="185" t="s">
        <v>142</v>
      </c>
      <c r="U51" s="161">
        <v>0.89439999999999997</v>
      </c>
      <c r="V51" s="161">
        <f>ROUND(E51*U51,2)</f>
        <v>7.16</v>
      </c>
      <c r="W51" s="161"/>
      <c r="X51" s="161" t="s">
        <v>143</v>
      </c>
      <c r="Y51" s="161" t="s">
        <v>144</v>
      </c>
      <c r="Z51" s="151"/>
      <c r="AA51" s="151"/>
      <c r="AB51" s="151"/>
      <c r="AC51" s="151"/>
      <c r="AD51" s="151"/>
      <c r="AE51" s="151"/>
      <c r="AF51" s="151"/>
      <c r="AG51" s="151" t="s">
        <v>145</v>
      </c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1" x14ac:dyDescent="0.2">
      <c r="A52" s="172">
        <v>20</v>
      </c>
      <c r="B52" s="173" t="s">
        <v>259</v>
      </c>
      <c r="C52" s="188" t="s">
        <v>260</v>
      </c>
      <c r="D52" s="174" t="s">
        <v>209</v>
      </c>
      <c r="E52" s="175">
        <v>98.282619999999994</v>
      </c>
      <c r="F52" s="176"/>
      <c r="G52" s="177">
        <f>ROUND(E52*F52,2)</f>
        <v>0</v>
      </c>
      <c r="H52" s="176"/>
      <c r="I52" s="177">
        <f>ROUND(E52*H52,2)</f>
        <v>0</v>
      </c>
      <c r="J52" s="176"/>
      <c r="K52" s="177">
        <f>ROUND(E52*J52,2)</f>
        <v>0</v>
      </c>
      <c r="L52" s="177">
        <v>21</v>
      </c>
      <c r="M52" s="177">
        <f>G52*(1+L52/100)</f>
        <v>0</v>
      </c>
      <c r="N52" s="175">
        <v>0</v>
      </c>
      <c r="O52" s="175">
        <f>ROUND(E52*N52,2)</f>
        <v>0</v>
      </c>
      <c r="P52" s="175">
        <v>0</v>
      </c>
      <c r="Q52" s="175">
        <f>ROUND(E52*P52,2)</f>
        <v>0</v>
      </c>
      <c r="R52" s="177"/>
      <c r="S52" s="177" t="s">
        <v>141</v>
      </c>
      <c r="T52" s="178" t="s">
        <v>142</v>
      </c>
      <c r="U52" s="161">
        <v>0.34499999999999997</v>
      </c>
      <c r="V52" s="161">
        <f>ROUND(E52*U52,2)</f>
        <v>33.909999999999997</v>
      </c>
      <c r="W52" s="161"/>
      <c r="X52" s="161" t="s">
        <v>143</v>
      </c>
      <c r="Y52" s="161" t="s">
        <v>144</v>
      </c>
      <c r="Z52" s="151"/>
      <c r="AA52" s="151"/>
      <c r="AB52" s="151"/>
      <c r="AC52" s="151"/>
      <c r="AD52" s="151"/>
      <c r="AE52" s="151"/>
      <c r="AF52" s="151"/>
      <c r="AG52" s="151" t="s">
        <v>145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outlineLevel="2" x14ac:dyDescent="0.2">
      <c r="A53" s="158"/>
      <c r="B53" s="159"/>
      <c r="C53" s="189" t="s">
        <v>261</v>
      </c>
      <c r="D53" s="162"/>
      <c r="E53" s="163">
        <v>98.28</v>
      </c>
      <c r="F53" s="161"/>
      <c r="G53" s="161"/>
      <c r="H53" s="161"/>
      <c r="I53" s="161"/>
      <c r="J53" s="161"/>
      <c r="K53" s="161"/>
      <c r="L53" s="161"/>
      <c r="M53" s="161"/>
      <c r="N53" s="160"/>
      <c r="O53" s="160"/>
      <c r="P53" s="160"/>
      <c r="Q53" s="160"/>
      <c r="R53" s="161"/>
      <c r="S53" s="161"/>
      <c r="T53" s="161"/>
      <c r="U53" s="161"/>
      <c r="V53" s="161"/>
      <c r="W53" s="161"/>
      <c r="X53" s="161"/>
      <c r="Y53" s="161"/>
      <c r="Z53" s="151"/>
      <c r="AA53" s="151"/>
      <c r="AB53" s="151"/>
      <c r="AC53" s="151"/>
      <c r="AD53" s="151"/>
      <c r="AE53" s="151"/>
      <c r="AF53" s="151"/>
      <c r="AG53" s="151" t="s">
        <v>175</v>
      </c>
      <c r="AH53" s="151">
        <v>0</v>
      </c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1" x14ac:dyDescent="0.2">
      <c r="A54" s="172">
        <v>21</v>
      </c>
      <c r="B54" s="173" t="s">
        <v>262</v>
      </c>
      <c r="C54" s="188" t="s">
        <v>263</v>
      </c>
      <c r="D54" s="174" t="s">
        <v>209</v>
      </c>
      <c r="E54" s="175">
        <v>117.02728999999999</v>
      </c>
      <c r="F54" s="176"/>
      <c r="G54" s="177">
        <f>ROUND(E54*F54,2)</f>
        <v>0</v>
      </c>
      <c r="H54" s="176"/>
      <c r="I54" s="177">
        <f>ROUND(E54*H54,2)</f>
        <v>0</v>
      </c>
      <c r="J54" s="176"/>
      <c r="K54" s="177">
        <f>ROUND(E54*J54,2)</f>
        <v>0</v>
      </c>
      <c r="L54" s="177">
        <v>21</v>
      </c>
      <c r="M54" s="177">
        <f>G54*(1+L54/100)</f>
        <v>0</v>
      </c>
      <c r="N54" s="175">
        <v>0</v>
      </c>
      <c r="O54" s="175">
        <f>ROUND(E54*N54,2)</f>
        <v>0</v>
      </c>
      <c r="P54" s="175">
        <v>0</v>
      </c>
      <c r="Q54" s="175">
        <f>ROUND(E54*P54,2)</f>
        <v>0</v>
      </c>
      <c r="R54" s="177"/>
      <c r="S54" s="177" t="s">
        <v>141</v>
      </c>
      <c r="T54" s="178" t="s">
        <v>142</v>
      </c>
      <c r="U54" s="161">
        <v>1.0999999999999999E-2</v>
      </c>
      <c r="V54" s="161">
        <f>ROUND(E54*U54,2)</f>
        <v>1.29</v>
      </c>
      <c r="W54" s="161"/>
      <c r="X54" s="161" t="s">
        <v>143</v>
      </c>
      <c r="Y54" s="161" t="s">
        <v>144</v>
      </c>
      <c r="Z54" s="151"/>
      <c r="AA54" s="151"/>
      <c r="AB54" s="151"/>
      <c r="AC54" s="151"/>
      <c r="AD54" s="151"/>
      <c r="AE54" s="151"/>
      <c r="AF54" s="151"/>
      <c r="AG54" s="151" t="s">
        <v>145</v>
      </c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outlineLevel="2" x14ac:dyDescent="0.2">
      <c r="A55" s="158"/>
      <c r="B55" s="159"/>
      <c r="C55" s="189" t="s">
        <v>264</v>
      </c>
      <c r="D55" s="162"/>
      <c r="E55" s="163">
        <v>98.28</v>
      </c>
      <c r="F55" s="161"/>
      <c r="G55" s="161"/>
      <c r="H55" s="161"/>
      <c r="I55" s="161"/>
      <c r="J55" s="161"/>
      <c r="K55" s="161"/>
      <c r="L55" s="161"/>
      <c r="M55" s="161"/>
      <c r="N55" s="160"/>
      <c r="O55" s="160"/>
      <c r="P55" s="160"/>
      <c r="Q55" s="160"/>
      <c r="R55" s="161"/>
      <c r="S55" s="161"/>
      <c r="T55" s="161"/>
      <c r="U55" s="161"/>
      <c r="V55" s="161"/>
      <c r="W55" s="161"/>
      <c r="X55" s="161"/>
      <c r="Y55" s="161"/>
      <c r="Z55" s="151"/>
      <c r="AA55" s="151"/>
      <c r="AB55" s="151"/>
      <c r="AC55" s="151"/>
      <c r="AD55" s="151"/>
      <c r="AE55" s="151"/>
      <c r="AF55" s="151"/>
      <c r="AG55" s="151" t="s">
        <v>175</v>
      </c>
      <c r="AH55" s="151">
        <v>0</v>
      </c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outlineLevel="3" x14ac:dyDescent="0.2">
      <c r="A56" s="158"/>
      <c r="B56" s="159"/>
      <c r="C56" s="189" t="s">
        <v>265</v>
      </c>
      <c r="D56" s="162"/>
      <c r="E56" s="163">
        <v>18.739999999999998</v>
      </c>
      <c r="F56" s="161"/>
      <c r="G56" s="161"/>
      <c r="H56" s="161"/>
      <c r="I56" s="161"/>
      <c r="J56" s="161"/>
      <c r="K56" s="161"/>
      <c r="L56" s="161"/>
      <c r="M56" s="161"/>
      <c r="N56" s="160"/>
      <c r="O56" s="160"/>
      <c r="P56" s="160"/>
      <c r="Q56" s="160"/>
      <c r="R56" s="161"/>
      <c r="S56" s="161"/>
      <c r="T56" s="161"/>
      <c r="U56" s="161"/>
      <c r="V56" s="161"/>
      <c r="W56" s="161"/>
      <c r="X56" s="161"/>
      <c r="Y56" s="161"/>
      <c r="Z56" s="151"/>
      <c r="AA56" s="151"/>
      <c r="AB56" s="151"/>
      <c r="AC56" s="151"/>
      <c r="AD56" s="151"/>
      <c r="AE56" s="151"/>
      <c r="AF56" s="151"/>
      <c r="AG56" s="151" t="s">
        <v>175</v>
      </c>
      <c r="AH56" s="151">
        <v>0</v>
      </c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1" x14ac:dyDescent="0.2">
      <c r="A57" s="172">
        <v>22</v>
      </c>
      <c r="B57" s="173" t="s">
        <v>266</v>
      </c>
      <c r="C57" s="188" t="s">
        <v>267</v>
      </c>
      <c r="D57" s="174" t="s">
        <v>209</v>
      </c>
      <c r="E57" s="175">
        <v>79.537949999999995</v>
      </c>
      <c r="F57" s="176"/>
      <c r="G57" s="177">
        <f>ROUND(E57*F57,2)</f>
        <v>0</v>
      </c>
      <c r="H57" s="176"/>
      <c r="I57" s="177">
        <f>ROUND(E57*H57,2)</f>
        <v>0</v>
      </c>
      <c r="J57" s="176"/>
      <c r="K57" s="177">
        <f>ROUND(E57*J57,2)</f>
        <v>0</v>
      </c>
      <c r="L57" s="177">
        <v>21</v>
      </c>
      <c r="M57" s="177">
        <f>G57*(1+L57/100)</f>
        <v>0</v>
      </c>
      <c r="N57" s="175">
        <v>0</v>
      </c>
      <c r="O57" s="175">
        <f>ROUND(E57*N57,2)</f>
        <v>0</v>
      </c>
      <c r="P57" s="175">
        <v>0</v>
      </c>
      <c r="Q57" s="175">
        <f>ROUND(E57*P57,2)</f>
        <v>0</v>
      </c>
      <c r="R57" s="177"/>
      <c r="S57" s="177" t="s">
        <v>141</v>
      </c>
      <c r="T57" s="178" t="s">
        <v>142</v>
      </c>
      <c r="U57" s="161">
        <v>1.0999999999999999E-2</v>
      </c>
      <c r="V57" s="161">
        <f>ROUND(E57*U57,2)</f>
        <v>0.87</v>
      </c>
      <c r="W57" s="161"/>
      <c r="X57" s="161" t="s">
        <v>143</v>
      </c>
      <c r="Y57" s="161" t="s">
        <v>144</v>
      </c>
      <c r="Z57" s="151"/>
      <c r="AA57" s="151"/>
      <c r="AB57" s="151"/>
      <c r="AC57" s="151"/>
      <c r="AD57" s="151"/>
      <c r="AE57" s="151"/>
      <c r="AF57" s="151"/>
      <c r="AG57" s="151" t="s">
        <v>145</v>
      </c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2" x14ac:dyDescent="0.2">
      <c r="A58" s="158"/>
      <c r="B58" s="159"/>
      <c r="C58" s="189" t="s">
        <v>268</v>
      </c>
      <c r="D58" s="162"/>
      <c r="E58" s="163">
        <v>98.28</v>
      </c>
      <c r="F58" s="161"/>
      <c r="G58" s="161"/>
      <c r="H58" s="161"/>
      <c r="I58" s="161"/>
      <c r="J58" s="161"/>
      <c r="K58" s="161"/>
      <c r="L58" s="161"/>
      <c r="M58" s="161"/>
      <c r="N58" s="160"/>
      <c r="O58" s="160"/>
      <c r="P58" s="160"/>
      <c r="Q58" s="160"/>
      <c r="R58" s="161"/>
      <c r="S58" s="161"/>
      <c r="T58" s="161"/>
      <c r="U58" s="161"/>
      <c r="V58" s="161"/>
      <c r="W58" s="161"/>
      <c r="X58" s="161"/>
      <c r="Y58" s="161"/>
      <c r="Z58" s="151"/>
      <c r="AA58" s="151"/>
      <c r="AB58" s="151"/>
      <c r="AC58" s="151"/>
      <c r="AD58" s="151"/>
      <c r="AE58" s="151"/>
      <c r="AF58" s="151"/>
      <c r="AG58" s="151" t="s">
        <v>175</v>
      </c>
      <c r="AH58" s="151">
        <v>0</v>
      </c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3" x14ac:dyDescent="0.2">
      <c r="A59" s="158"/>
      <c r="B59" s="159"/>
      <c r="C59" s="189" t="s">
        <v>269</v>
      </c>
      <c r="D59" s="162"/>
      <c r="E59" s="163">
        <v>-18.739999999999998</v>
      </c>
      <c r="F59" s="161"/>
      <c r="G59" s="161"/>
      <c r="H59" s="161"/>
      <c r="I59" s="161"/>
      <c r="J59" s="161"/>
      <c r="K59" s="161"/>
      <c r="L59" s="161"/>
      <c r="M59" s="161"/>
      <c r="N59" s="160"/>
      <c r="O59" s="160"/>
      <c r="P59" s="160"/>
      <c r="Q59" s="160"/>
      <c r="R59" s="161"/>
      <c r="S59" s="161"/>
      <c r="T59" s="161"/>
      <c r="U59" s="161"/>
      <c r="V59" s="161"/>
      <c r="W59" s="161"/>
      <c r="X59" s="161"/>
      <c r="Y59" s="161"/>
      <c r="Z59" s="151"/>
      <c r="AA59" s="151"/>
      <c r="AB59" s="151"/>
      <c r="AC59" s="151"/>
      <c r="AD59" s="151"/>
      <c r="AE59" s="151"/>
      <c r="AF59" s="151"/>
      <c r="AG59" s="151" t="s">
        <v>175</v>
      </c>
      <c r="AH59" s="151">
        <v>0</v>
      </c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outlineLevel="1" x14ac:dyDescent="0.2">
      <c r="A60" s="172">
        <v>23</v>
      </c>
      <c r="B60" s="173" t="s">
        <v>270</v>
      </c>
      <c r="C60" s="188" t="s">
        <v>271</v>
      </c>
      <c r="D60" s="174" t="s">
        <v>209</v>
      </c>
      <c r="E60" s="175">
        <v>18.744669999999999</v>
      </c>
      <c r="F60" s="176"/>
      <c r="G60" s="177">
        <f>ROUND(E60*F60,2)</f>
        <v>0</v>
      </c>
      <c r="H60" s="176"/>
      <c r="I60" s="177">
        <f>ROUND(E60*H60,2)</f>
        <v>0</v>
      </c>
      <c r="J60" s="176"/>
      <c r="K60" s="177">
        <f>ROUND(E60*J60,2)</f>
        <v>0</v>
      </c>
      <c r="L60" s="177">
        <v>21</v>
      </c>
      <c r="M60" s="177">
        <f>G60*(1+L60/100)</f>
        <v>0</v>
      </c>
      <c r="N60" s="175">
        <v>0</v>
      </c>
      <c r="O60" s="175">
        <f>ROUND(E60*N60,2)</f>
        <v>0</v>
      </c>
      <c r="P60" s="175">
        <v>0</v>
      </c>
      <c r="Q60" s="175">
        <f>ROUND(E60*P60,2)</f>
        <v>0</v>
      </c>
      <c r="R60" s="177"/>
      <c r="S60" s="177" t="s">
        <v>141</v>
      </c>
      <c r="T60" s="178" t="s">
        <v>142</v>
      </c>
      <c r="U60" s="161">
        <v>0.65200000000000002</v>
      </c>
      <c r="V60" s="161">
        <f>ROUND(E60*U60,2)</f>
        <v>12.22</v>
      </c>
      <c r="W60" s="161"/>
      <c r="X60" s="161" t="s">
        <v>143</v>
      </c>
      <c r="Y60" s="161" t="s">
        <v>144</v>
      </c>
      <c r="Z60" s="151"/>
      <c r="AA60" s="151"/>
      <c r="AB60" s="151"/>
      <c r="AC60" s="151"/>
      <c r="AD60" s="151"/>
      <c r="AE60" s="151"/>
      <c r="AF60" s="151"/>
      <c r="AG60" s="151" t="s">
        <v>145</v>
      </c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outlineLevel="2" x14ac:dyDescent="0.2">
      <c r="A61" s="158"/>
      <c r="B61" s="159"/>
      <c r="C61" s="189" t="s">
        <v>272</v>
      </c>
      <c r="D61" s="162"/>
      <c r="E61" s="163">
        <v>18.739999999999998</v>
      </c>
      <c r="F61" s="161"/>
      <c r="G61" s="161"/>
      <c r="H61" s="161"/>
      <c r="I61" s="161"/>
      <c r="J61" s="161"/>
      <c r="K61" s="161"/>
      <c r="L61" s="161"/>
      <c r="M61" s="161"/>
      <c r="N61" s="160"/>
      <c r="O61" s="160"/>
      <c r="P61" s="160"/>
      <c r="Q61" s="160"/>
      <c r="R61" s="161"/>
      <c r="S61" s="161"/>
      <c r="T61" s="161"/>
      <c r="U61" s="161"/>
      <c r="V61" s="161"/>
      <c r="W61" s="161"/>
      <c r="X61" s="161"/>
      <c r="Y61" s="161"/>
      <c r="Z61" s="151"/>
      <c r="AA61" s="151"/>
      <c r="AB61" s="151"/>
      <c r="AC61" s="151"/>
      <c r="AD61" s="151"/>
      <c r="AE61" s="151"/>
      <c r="AF61" s="151"/>
      <c r="AG61" s="151" t="s">
        <v>175</v>
      </c>
      <c r="AH61" s="151">
        <v>0</v>
      </c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1" x14ac:dyDescent="0.2">
      <c r="A62" s="179">
        <v>24</v>
      </c>
      <c r="B62" s="180" t="s">
        <v>273</v>
      </c>
      <c r="C62" s="187" t="s">
        <v>274</v>
      </c>
      <c r="D62" s="181" t="s">
        <v>209</v>
      </c>
      <c r="E62" s="182">
        <v>79.537949999999995</v>
      </c>
      <c r="F62" s="183"/>
      <c r="G62" s="184">
        <f>ROUND(E62*F62,2)</f>
        <v>0</v>
      </c>
      <c r="H62" s="183"/>
      <c r="I62" s="184">
        <f>ROUND(E62*H62,2)</f>
        <v>0</v>
      </c>
      <c r="J62" s="183"/>
      <c r="K62" s="184">
        <f>ROUND(E62*J62,2)</f>
        <v>0</v>
      </c>
      <c r="L62" s="184">
        <v>21</v>
      </c>
      <c r="M62" s="184">
        <f>G62*(1+L62/100)</f>
        <v>0</v>
      </c>
      <c r="N62" s="182">
        <v>0</v>
      </c>
      <c r="O62" s="182">
        <f>ROUND(E62*N62,2)</f>
        <v>0</v>
      </c>
      <c r="P62" s="182">
        <v>0</v>
      </c>
      <c r="Q62" s="182">
        <f>ROUND(E62*P62,2)</f>
        <v>0</v>
      </c>
      <c r="R62" s="184"/>
      <c r="S62" s="184" t="s">
        <v>141</v>
      </c>
      <c r="T62" s="185" t="s">
        <v>142</v>
      </c>
      <c r="U62" s="161">
        <v>8.9999999999999993E-3</v>
      </c>
      <c r="V62" s="161">
        <f>ROUND(E62*U62,2)</f>
        <v>0.72</v>
      </c>
      <c r="W62" s="161"/>
      <c r="X62" s="161" t="s">
        <v>143</v>
      </c>
      <c r="Y62" s="161" t="s">
        <v>144</v>
      </c>
      <c r="Z62" s="151"/>
      <c r="AA62" s="151"/>
      <c r="AB62" s="151"/>
      <c r="AC62" s="151"/>
      <c r="AD62" s="151"/>
      <c r="AE62" s="151"/>
      <c r="AF62" s="151"/>
      <c r="AG62" s="151" t="s">
        <v>145</v>
      </c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1" x14ac:dyDescent="0.2">
      <c r="A63" s="172">
        <v>25</v>
      </c>
      <c r="B63" s="173" t="s">
        <v>275</v>
      </c>
      <c r="C63" s="188" t="s">
        <v>276</v>
      </c>
      <c r="D63" s="174" t="s">
        <v>209</v>
      </c>
      <c r="E63" s="175">
        <v>69.193619999999996</v>
      </c>
      <c r="F63" s="176"/>
      <c r="G63" s="177">
        <f>ROUND(E63*F63,2)</f>
        <v>0</v>
      </c>
      <c r="H63" s="176"/>
      <c r="I63" s="177">
        <f>ROUND(E63*H63,2)</f>
        <v>0</v>
      </c>
      <c r="J63" s="176"/>
      <c r="K63" s="177">
        <f>ROUND(E63*J63,2)</f>
        <v>0</v>
      </c>
      <c r="L63" s="177">
        <v>21</v>
      </c>
      <c r="M63" s="177">
        <f>G63*(1+L63/100)</f>
        <v>0</v>
      </c>
      <c r="N63" s="175">
        <v>0</v>
      </c>
      <c r="O63" s="175">
        <f>ROUND(E63*N63,2)</f>
        <v>0</v>
      </c>
      <c r="P63" s="175">
        <v>0</v>
      </c>
      <c r="Q63" s="175">
        <f>ROUND(E63*P63,2)</f>
        <v>0</v>
      </c>
      <c r="R63" s="177"/>
      <c r="S63" s="177" t="s">
        <v>141</v>
      </c>
      <c r="T63" s="178" t="s">
        <v>142</v>
      </c>
      <c r="U63" s="161">
        <v>0.20200000000000001</v>
      </c>
      <c r="V63" s="161">
        <f>ROUND(E63*U63,2)</f>
        <v>13.98</v>
      </c>
      <c r="W63" s="161"/>
      <c r="X63" s="161" t="s">
        <v>143</v>
      </c>
      <c r="Y63" s="161" t="s">
        <v>144</v>
      </c>
      <c r="Z63" s="151"/>
      <c r="AA63" s="151"/>
      <c r="AB63" s="151"/>
      <c r="AC63" s="151"/>
      <c r="AD63" s="151"/>
      <c r="AE63" s="151"/>
      <c r="AF63" s="151"/>
      <c r="AG63" s="151" t="s">
        <v>145</v>
      </c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2" x14ac:dyDescent="0.2">
      <c r="A64" s="158"/>
      <c r="B64" s="159"/>
      <c r="C64" s="189" t="s">
        <v>210</v>
      </c>
      <c r="D64" s="162"/>
      <c r="E64" s="163"/>
      <c r="F64" s="161"/>
      <c r="G64" s="161"/>
      <c r="H64" s="161"/>
      <c r="I64" s="161"/>
      <c r="J64" s="161"/>
      <c r="K64" s="161"/>
      <c r="L64" s="161"/>
      <c r="M64" s="161"/>
      <c r="N64" s="160"/>
      <c r="O64" s="160"/>
      <c r="P64" s="160"/>
      <c r="Q64" s="160"/>
      <c r="R64" s="161"/>
      <c r="S64" s="161"/>
      <c r="T64" s="161"/>
      <c r="U64" s="161"/>
      <c r="V64" s="161"/>
      <c r="W64" s="161"/>
      <c r="X64" s="161"/>
      <c r="Y64" s="161"/>
      <c r="Z64" s="151"/>
      <c r="AA64" s="151"/>
      <c r="AB64" s="151"/>
      <c r="AC64" s="151"/>
      <c r="AD64" s="151"/>
      <c r="AE64" s="151"/>
      <c r="AF64" s="151"/>
      <c r="AG64" s="151" t="s">
        <v>175</v>
      </c>
      <c r="AH64" s="151">
        <v>0</v>
      </c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3" x14ac:dyDescent="0.2">
      <c r="A65" s="158"/>
      <c r="B65" s="159"/>
      <c r="C65" s="189" t="s">
        <v>277</v>
      </c>
      <c r="D65" s="162"/>
      <c r="E65" s="163"/>
      <c r="F65" s="161"/>
      <c r="G65" s="161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175</v>
      </c>
      <c r="AH65" s="151">
        <v>0</v>
      </c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3" x14ac:dyDescent="0.2">
      <c r="A66" s="158"/>
      <c r="B66" s="159"/>
      <c r="C66" s="189" t="s">
        <v>278</v>
      </c>
      <c r="D66" s="162"/>
      <c r="E66" s="163"/>
      <c r="F66" s="161"/>
      <c r="G66" s="161"/>
      <c r="H66" s="161"/>
      <c r="I66" s="161"/>
      <c r="J66" s="161"/>
      <c r="K66" s="161"/>
      <c r="L66" s="161"/>
      <c r="M66" s="161"/>
      <c r="N66" s="160"/>
      <c r="O66" s="160"/>
      <c r="P66" s="160"/>
      <c r="Q66" s="160"/>
      <c r="R66" s="161"/>
      <c r="S66" s="161"/>
      <c r="T66" s="161"/>
      <c r="U66" s="161"/>
      <c r="V66" s="161"/>
      <c r="W66" s="161"/>
      <c r="X66" s="161"/>
      <c r="Y66" s="161"/>
      <c r="Z66" s="151"/>
      <c r="AA66" s="151"/>
      <c r="AB66" s="151"/>
      <c r="AC66" s="151"/>
      <c r="AD66" s="151"/>
      <c r="AE66" s="151"/>
      <c r="AF66" s="151"/>
      <c r="AG66" s="151" t="s">
        <v>175</v>
      </c>
      <c r="AH66" s="151">
        <v>0</v>
      </c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3" x14ac:dyDescent="0.2">
      <c r="A67" s="158"/>
      <c r="B67" s="159"/>
      <c r="C67" s="189" t="s">
        <v>279</v>
      </c>
      <c r="D67" s="162"/>
      <c r="E67" s="163">
        <v>7.56</v>
      </c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175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outlineLevel="3" x14ac:dyDescent="0.2">
      <c r="A68" s="158"/>
      <c r="B68" s="159"/>
      <c r="C68" s="189" t="s">
        <v>280</v>
      </c>
      <c r="D68" s="162"/>
      <c r="E68" s="163">
        <v>20.51</v>
      </c>
      <c r="F68" s="161"/>
      <c r="G68" s="161"/>
      <c r="H68" s="161"/>
      <c r="I68" s="161"/>
      <c r="J68" s="161"/>
      <c r="K68" s="161"/>
      <c r="L68" s="161"/>
      <c r="M68" s="161"/>
      <c r="N68" s="160"/>
      <c r="O68" s="160"/>
      <c r="P68" s="160"/>
      <c r="Q68" s="160"/>
      <c r="R68" s="161"/>
      <c r="S68" s="161"/>
      <c r="T68" s="161"/>
      <c r="U68" s="161"/>
      <c r="V68" s="161"/>
      <c r="W68" s="161"/>
      <c r="X68" s="161"/>
      <c r="Y68" s="161"/>
      <c r="Z68" s="151"/>
      <c r="AA68" s="151"/>
      <c r="AB68" s="151"/>
      <c r="AC68" s="151"/>
      <c r="AD68" s="151"/>
      <c r="AE68" s="151"/>
      <c r="AF68" s="151"/>
      <c r="AG68" s="151" t="s">
        <v>175</v>
      </c>
      <c r="AH68" s="151">
        <v>0</v>
      </c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3" x14ac:dyDescent="0.2">
      <c r="A69" s="158"/>
      <c r="B69" s="159"/>
      <c r="C69" s="195" t="s">
        <v>281</v>
      </c>
      <c r="D69" s="193"/>
      <c r="E69" s="194"/>
      <c r="F69" s="161"/>
      <c r="G69" s="161"/>
      <c r="H69" s="161"/>
      <c r="I69" s="161"/>
      <c r="J69" s="161"/>
      <c r="K69" s="161"/>
      <c r="L69" s="161"/>
      <c r="M69" s="161"/>
      <c r="N69" s="160"/>
      <c r="O69" s="160"/>
      <c r="P69" s="160"/>
      <c r="Q69" s="160"/>
      <c r="R69" s="161"/>
      <c r="S69" s="161"/>
      <c r="T69" s="161"/>
      <c r="U69" s="161"/>
      <c r="V69" s="161"/>
      <c r="W69" s="161"/>
      <c r="X69" s="161"/>
      <c r="Y69" s="161"/>
      <c r="Z69" s="151"/>
      <c r="AA69" s="151"/>
      <c r="AB69" s="151"/>
      <c r="AC69" s="151"/>
      <c r="AD69" s="151"/>
      <c r="AE69" s="151"/>
      <c r="AF69" s="151"/>
      <c r="AG69" s="151" t="s">
        <v>175</v>
      </c>
      <c r="AH69" s="151">
        <v>1</v>
      </c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3" x14ac:dyDescent="0.2">
      <c r="A70" s="158"/>
      <c r="B70" s="159"/>
      <c r="C70" s="189" t="s">
        <v>282</v>
      </c>
      <c r="D70" s="162"/>
      <c r="E70" s="163"/>
      <c r="F70" s="161"/>
      <c r="G70" s="161"/>
      <c r="H70" s="161"/>
      <c r="I70" s="161"/>
      <c r="J70" s="161"/>
      <c r="K70" s="161"/>
      <c r="L70" s="161"/>
      <c r="M70" s="161"/>
      <c r="N70" s="160"/>
      <c r="O70" s="160"/>
      <c r="P70" s="160"/>
      <c r="Q70" s="160"/>
      <c r="R70" s="161"/>
      <c r="S70" s="161"/>
      <c r="T70" s="161"/>
      <c r="U70" s="161"/>
      <c r="V70" s="161"/>
      <c r="W70" s="161"/>
      <c r="X70" s="161"/>
      <c r="Y70" s="161"/>
      <c r="Z70" s="151"/>
      <c r="AA70" s="151"/>
      <c r="AB70" s="151"/>
      <c r="AC70" s="151"/>
      <c r="AD70" s="151"/>
      <c r="AE70" s="151"/>
      <c r="AF70" s="151"/>
      <c r="AG70" s="151" t="s">
        <v>175</v>
      </c>
      <c r="AH70" s="151">
        <v>0</v>
      </c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ht="33.75" outlineLevel="3" x14ac:dyDescent="0.2">
      <c r="A71" s="158"/>
      <c r="B71" s="159"/>
      <c r="C71" s="189" t="s">
        <v>283</v>
      </c>
      <c r="D71" s="162"/>
      <c r="E71" s="163">
        <v>13.29</v>
      </c>
      <c r="F71" s="161"/>
      <c r="G71" s="161"/>
      <c r="H71" s="161"/>
      <c r="I71" s="161"/>
      <c r="J71" s="161"/>
      <c r="K71" s="161"/>
      <c r="L71" s="161"/>
      <c r="M71" s="161"/>
      <c r="N71" s="160"/>
      <c r="O71" s="160"/>
      <c r="P71" s="160"/>
      <c r="Q71" s="160"/>
      <c r="R71" s="161"/>
      <c r="S71" s="161"/>
      <c r="T71" s="161"/>
      <c r="U71" s="161"/>
      <c r="V71" s="161"/>
      <c r="W71" s="161"/>
      <c r="X71" s="161"/>
      <c r="Y71" s="161"/>
      <c r="Z71" s="151"/>
      <c r="AA71" s="151"/>
      <c r="AB71" s="151"/>
      <c r="AC71" s="151"/>
      <c r="AD71" s="151"/>
      <c r="AE71" s="151"/>
      <c r="AF71" s="151"/>
      <c r="AG71" s="151" t="s">
        <v>175</v>
      </c>
      <c r="AH71" s="151">
        <v>0</v>
      </c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outlineLevel="3" x14ac:dyDescent="0.2">
      <c r="A72" s="158"/>
      <c r="B72" s="159"/>
      <c r="C72" s="189" t="s">
        <v>284</v>
      </c>
      <c r="D72" s="162"/>
      <c r="E72" s="163">
        <v>9.1</v>
      </c>
      <c r="F72" s="161"/>
      <c r="G72" s="161"/>
      <c r="H72" s="161"/>
      <c r="I72" s="161"/>
      <c r="J72" s="161"/>
      <c r="K72" s="161"/>
      <c r="L72" s="161"/>
      <c r="M72" s="161"/>
      <c r="N72" s="160"/>
      <c r="O72" s="160"/>
      <c r="P72" s="160"/>
      <c r="Q72" s="160"/>
      <c r="R72" s="161"/>
      <c r="S72" s="161"/>
      <c r="T72" s="161"/>
      <c r="U72" s="161"/>
      <c r="V72" s="161"/>
      <c r="W72" s="161"/>
      <c r="X72" s="161"/>
      <c r="Y72" s="161"/>
      <c r="Z72" s="151"/>
      <c r="AA72" s="151"/>
      <c r="AB72" s="151"/>
      <c r="AC72" s="151"/>
      <c r="AD72" s="151"/>
      <c r="AE72" s="151"/>
      <c r="AF72" s="151"/>
      <c r="AG72" s="151" t="s">
        <v>175</v>
      </c>
      <c r="AH72" s="151">
        <v>0</v>
      </c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3" x14ac:dyDescent="0.2">
      <c r="A73" s="158"/>
      <c r="B73" s="159"/>
      <c r="C73" s="195" t="s">
        <v>281</v>
      </c>
      <c r="D73" s="193"/>
      <c r="E73" s="194"/>
      <c r="F73" s="161"/>
      <c r="G73" s="161"/>
      <c r="H73" s="161"/>
      <c r="I73" s="161"/>
      <c r="J73" s="161"/>
      <c r="K73" s="161"/>
      <c r="L73" s="161"/>
      <c r="M73" s="161"/>
      <c r="N73" s="160"/>
      <c r="O73" s="160"/>
      <c r="P73" s="160"/>
      <c r="Q73" s="160"/>
      <c r="R73" s="161"/>
      <c r="S73" s="161"/>
      <c r="T73" s="161"/>
      <c r="U73" s="161"/>
      <c r="V73" s="161"/>
      <c r="W73" s="161"/>
      <c r="X73" s="161"/>
      <c r="Y73" s="161"/>
      <c r="Z73" s="151"/>
      <c r="AA73" s="151"/>
      <c r="AB73" s="151"/>
      <c r="AC73" s="151"/>
      <c r="AD73" s="151"/>
      <c r="AE73" s="151"/>
      <c r="AF73" s="151"/>
      <c r="AG73" s="151" t="s">
        <v>175</v>
      </c>
      <c r="AH73" s="151">
        <v>1</v>
      </c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outlineLevel="3" x14ac:dyDescent="0.2">
      <c r="A74" s="158"/>
      <c r="B74" s="159"/>
      <c r="C74" s="189" t="s">
        <v>285</v>
      </c>
      <c r="D74" s="162"/>
      <c r="E74" s="163"/>
      <c r="F74" s="161"/>
      <c r="G74" s="161"/>
      <c r="H74" s="161"/>
      <c r="I74" s="161"/>
      <c r="J74" s="161"/>
      <c r="K74" s="161"/>
      <c r="L74" s="161"/>
      <c r="M74" s="161"/>
      <c r="N74" s="160"/>
      <c r="O74" s="160"/>
      <c r="P74" s="160"/>
      <c r="Q74" s="160"/>
      <c r="R74" s="161"/>
      <c r="S74" s="161"/>
      <c r="T74" s="161"/>
      <c r="U74" s="161"/>
      <c r="V74" s="161"/>
      <c r="W74" s="161"/>
      <c r="X74" s="161"/>
      <c r="Y74" s="161"/>
      <c r="Z74" s="151"/>
      <c r="AA74" s="151"/>
      <c r="AB74" s="151"/>
      <c r="AC74" s="151"/>
      <c r="AD74" s="151"/>
      <c r="AE74" s="151"/>
      <c r="AF74" s="151"/>
      <c r="AG74" s="151" t="s">
        <v>175</v>
      </c>
      <c r="AH74" s="151">
        <v>0</v>
      </c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ht="22.5" outlineLevel="3" x14ac:dyDescent="0.2">
      <c r="A75" s="158"/>
      <c r="B75" s="159"/>
      <c r="C75" s="189" t="s">
        <v>286</v>
      </c>
      <c r="D75" s="162"/>
      <c r="E75" s="163">
        <v>13.14</v>
      </c>
      <c r="F75" s="161"/>
      <c r="G75" s="161"/>
      <c r="H75" s="161"/>
      <c r="I75" s="161"/>
      <c r="J75" s="161"/>
      <c r="K75" s="161"/>
      <c r="L75" s="161"/>
      <c r="M75" s="161"/>
      <c r="N75" s="160"/>
      <c r="O75" s="160"/>
      <c r="P75" s="160"/>
      <c r="Q75" s="160"/>
      <c r="R75" s="161"/>
      <c r="S75" s="161"/>
      <c r="T75" s="161"/>
      <c r="U75" s="161"/>
      <c r="V75" s="161"/>
      <c r="W75" s="161"/>
      <c r="X75" s="161"/>
      <c r="Y75" s="161"/>
      <c r="Z75" s="151"/>
      <c r="AA75" s="151"/>
      <c r="AB75" s="151"/>
      <c r="AC75" s="151"/>
      <c r="AD75" s="151"/>
      <c r="AE75" s="151"/>
      <c r="AF75" s="151"/>
      <c r="AG75" s="151" t="s">
        <v>175</v>
      </c>
      <c r="AH75" s="151">
        <v>0</v>
      </c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3" x14ac:dyDescent="0.2">
      <c r="A76" s="158"/>
      <c r="B76" s="159"/>
      <c r="C76" s="189" t="s">
        <v>287</v>
      </c>
      <c r="D76" s="162"/>
      <c r="E76" s="163">
        <v>5.6</v>
      </c>
      <c r="F76" s="161"/>
      <c r="G76" s="161"/>
      <c r="H76" s="161"/>
      <c r="I76" s="161"/>
      <c r="J76" s="161"/>
      <c r="K76" s="161"/>
      <c r="L76" s="161"/>
      <c r="M76" s="161"/>
      <c r="N76" s="160"/>
      <c r="O76" s="160"/>
      <c r="P76" s="160"/>
      <c r="Q76" s="160"/>
      <c r="R76" s="161"/>
      <c r="S76" s="161"/>
      <c r="T76" s="161"/>
      <c r="U76" s="161"/>
      <c r="V76" s="161"/>
      <c r="W76" s="161"/>
      <c r="X76" s="161"/>
      <c r="Y76" s="161"/>
      <c r="Z76" s="151"/>
      <c r="AA76" s="151"/>
      <c r="AB76" s="151"/>
      <c r="AC76" s="151"/>
      <c r="AD76" s="151"/>
      <c r="AE76" s="151"/>
      <c r="AF76" s="151"/>
      <c r="AG76" s="151" t="s">
        <v>175</v>
      </c>
      <c r="AH76" s="151">
        <v>0</v>
      </c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3" x14ac:dyDescent="0.2">
      <c r="A77" s="158"/>
      <c r="B77" s="159"/>
      <c r="C77" s="195" t="s">
        <v>281</v>
      </c>
      <c r="D77" s="193"/>
      <c r="E77" s="194"/>
      <c r="F77" s="161"/>
      <c r="G77" s="161"/>
      <c r="H77" s="161"/>
      <c r="I77" s="161"/>
      <c r="J77" s="161"/>
      <c r="K77" s="161"/>
      <c r="L77" s="161"/>
      <c r="M77" s="161"/>
      <c r="N77" s="160"/>
      <c r="O77" s="160"/>
      <c r="P77" s="160"/>
      <c r="Q77" s="160"/>
      <c r="R77" s="161"/>
      <c r="S77" s="161"/>
      <c r="T77" s="161"/>
      <c r="U77" s="161"/>
      <c r="V77" s="161"/>
      <c r="W77" s="161"/>
      <c r="X77" s="161"/>
      <c r="Y77" s="161"/>
      <c r="Z77" s="151"/>
      <c r="AA77" s="151"/>
      <c r="AB77" s="151"/>
      <c r="AC77" s="151"/>
      <c r="AD77" s="151"/>
      <c r="AE77" s="151"/>
      <c r="AF77" s="151"/>
      <c r="AG77" s="151" t="s">
        <v>175</v>
      </c>
      <c r="AH77" s="151">
        <v>1</v>
      </c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outlineLevel="1" x14ac:dyDescent="0.2">
      <c r="A78" s="172">
        <v>26</v>
      </c>
      <c r="B78" s="173" t="s">
        <v>288</v>
      </c>
      <c r="C78" s="188" t="s">
        <v>289</v>
      </c>
      <c r="D78" s="174" t="s">
        <v>209</v>
      </c>
      <c r="E78" s="175">
        <v>18.649979999999999</v>
      </c>
      <c r="F78" s="176"/>
      <c r="G78" s="177">
        <f>ROUND(E78*F78,2)</f>
        <v>0</v>
      </c>
      <c r="H78" s="176"/>
      <c r="I78" s="177">
        <f>ROUND(E78*H78,2)</f>
        <v>0</v>
      </c>
      <c r="J78" s="176"/>
      <c r="K78" s="177">
        <f>ROUND(E78*J78,2)</f>
        <v>0</v>
      </c>
      <c r="L78" s="177">
        <v>21</v>
      </c>
      <c r="M78" s="177">
        <f>G78*(1+L78/100)</f>
        <v>0</v>
      </c>
      <c r="N78" s="175">
        <v>0</v>
      </c>
      <c r="O78" s="175">
        <f>ROUND(E78*N78,2)</f>
        <v>0</v>
      </c>
      <c r="P78" s="175">
        <v>0</v>
      </c>
      <c r="Q78" s="175">
        <f>ROUND(E78*P78,2)</f>
        <v>0</v>
      </c>
      <c r="R78" s="177"/>
      <c r="S78" s="177" t="s">
        <v>141</v>
      </c>
      <c r="T78" s="178" t="s">
        <v>142</v>
      </c>
      <c r="U78" s="161">
        <v>1.587</v>
      </c>
      <c r="V78" s="161">
        <f>ROUND(E78*U78,2)</f>
        <v>29.6</v>
      </c>
      <c r="W78" s="161"/>
      <c r="X78" s="161" t="s">
        <v>143</v>
      </c>
      <c r="Y78" s="161" t="s">
        <v>144</v>
      </c>
      <c r="Z78" s="151"/>
      <c r="AA78" s="151"/>
      <c r="AB78" s="151"/>
      <c r="AC78" s="151"/>
      <c r="AD78" s="151"/>
      <c r="AE78" s="151"/>
      <c r="AF78" s="151"/>
      <c r="AG78" s="151" t="s">
        <v>145</v>
      </c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outlineLevel="2" x14ac:dyDescent="0.2">
      <c r="A79" s="158"/>
      <c r="B79" s="159"/>
      <c r="C79" s="189" t="s">
        <v>290</v>
      </c>
      <c r="D79" s="162"/>
      <c r="E79" s="163">
        <v>5.56</v>
      </c>
      <c r="F79" s="161"/>
      <c r="G79" s="161"/>
      <c r="H79" s="161"/>
      <c r="I79" s="161"/>
      <c r="J79" s="161"/>
      <c r="K79" s="161"/>
      <c r="L79" s="161"/>
      <c r="M79" s="161"/>
      <c r="N79" s="160"/>
      <c r="O79" s="160"/>
      <c r="P79" s="160"/>
      <c r="Q79" s="160"/>
      <c r="R79" s="161"/>
      <c r="S79" s="161"/>
      <c r="T79" s="161"/>
      <c r="U79" s="161"/>
      <c r="V79" s="161"/>
      <c r="W79" s="161"/>
      <c r="X79" s="161"/>
      <c r="Y79" s="161"/>
      <c r="Z79" s="151"/>
      <c r="AA79" s="151"/>
      <c r="AB79" s="151"/>
      <c r="AC79" s="151"/>
      <c r="AD79" s="151"/>
      <c r="AE79" s="151"/>
      <c r="AF79" s="151"/>
      <c r="AG79" s="151" t="s">
        <v>175</v>
      </c>
      <c r="AH79" s="151">
        <v>0</v>
      </c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</row>
    <row r="80" spans="1:60" outlineLevel="3" x14ac:dyDescent="0.2">
      <c r="A80" s="158"/>
      <c r="B80" s="159"/>
      <c r="C80" s="189" t="s">
        <v>291</v>
      </c>
      <c r="D80" s="162"/>
      <c r="E80" s="163">
        <v>2.89</v>
      </c>
      <c r="F80" s="161"/>
      <c r="G80" s="161"/>
      <c r="H80" s="161"/>
      <c r="I80" s="161"/>
      <c r="J80" s="161"/>
      <c r="K80" s="161"/>
      <c r="L80" s="161"/>
      <c r="M80" s="161"/>
      <c r="N80" s="160"/>
      <c r="O80" s="160"/>
      <c r="P80" s="160"/>
      <c r="Q80" s="160"/>
      <c r="R80" s="161"/>
      <c r="S80" s="161"/>
      <c r="T80" s="161"/>
      <c r="U80" s="161"/>
      <c r="V80" s="161"/>
      <c r="W80" s="161"/>
      <c r="X80" s="161"/>
      <c r="Y80" s="161"/>
      <c r="Z80" s="151"/>
      <c r="AA80" s="151"/>
      <c r="AB80" s="151"/>
      <c r="AC80" s="151"/>
      <c r="AD80" s="151"/>
      <c r="AE80" s="151"/>
      <c r="AF80" s="151"/>
      <c r="AG80" s="151" t="s">
        <v>175</v>
      </c>
      <c r="AH80" s="151">
        <v>0</v>
      </c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3" x14ac:dyDescent="0.2">
      <c r="A81" s="158"/>
      <c r="B81" s="159"/>
      <c r="C81" s="189" t="s">
        <v>292</v>
      </c>
      <c r="D81" s="162"/>
      <c r="E81" s="163">
        <v>10.199999999999999</v>
      </c>
      <c r="F81" s="161"/>
      <c r="G81" s="161"/>
      <c r="H81" s="161"/>
      <c r="I81" s="161"/>
      <c r="J81" s="161"/>
      <c r="K81" s="161"/>
      <c r="L81" s="161"/>
      <c r="M81" s="161"/>
      <c r="N81" s="160"/>
      <c r="O81" s="160"/>
      <c r="P81" s="160"/>
      <c r="Q81" s="160"/>
      <c r="R81" s="161"/>
      <c r="S81" s="161"/>
      <c r="T81" s="161"/>
      <c r="U81" s="161"/>
      <c r="V81" s="161"/>
      <c r="W81" s="161"/>
      <c r="X81" s="161"/>
      <c r="Y81" s="161"/>
      <c r="Z81" s="151"/>
      <c r="AA81" s="151"/>
      <c r="AB81" s="151"/>
      <c r="AC81" s="151"/>
      <c r="AD81" s="151"/>
      <c r="AE81" s="151"/>
      <c r="AF81" s="151"/>
      <c r="AG81" s="151" t="s">
        <v>175</v>
      </c>
      <c r="AH81" s="151">
        <v>0</v>
      </c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3" x14ac:dyDescent="0.2">
      <c r="A82" s="158"/>
      <c r="B82" s="159"/>
      <c r="C82" s="195" t="s">
        <v>281</v>
      </c>
      <c r="D82" s="193"/>
      <c r="E82" s="194"/>
      <c r="F82" s="161"/>
      <c r="G82" s="161"/>
      <c r="H82" s="161"/>
      <c r="I82" s="161"/>
      <c r="J82" s="161"/>
      <c r="K82" s="161"/>
      <c r="L82" s="161"/>
      <c r="M82" s="161"/>
      <c r="N82" s="160"/>
      <c r="O82" s="160"/>
      <c r="P82" s="160"/>
      <c r="Q82" s="160"/>
      <c r="R82" s="161"/>
      <c r="S82" s="161"/>
      <c r="T82" s="161"/>
      <c r="U82" s="161"/>
      <c r="V82" s="161"/>
      <c r="W82" s="161"/>
      <c r="X82" s="161"/>
      <c r="Y82" s="161"/>
      <c r="Z82" s="151"/>
      <c r="AA82" s="151"/>
      <c r="AB82" s="151"/>
      <c r="AC82" s="151"/>
      <c r="AD82" s="151"/>
      <c r="AE82" s="151"/>
      <c r="AF82" s="151"/>
      <c r="AG82" s="151" t="s">
        <v>175</v>
      </c>
      <c r="AH82" s="151">
        <v>1</v>
      </c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1" x14ac:dyDescent="0.2">
      <c r="A83" s="179">
        <v>27</v>
      </c>
      <c r="B83" s="180" t="s">
        <v>293</v>
      </c>
      <c r="C83" s="187" t="s">
        <v>294</v>
      </c>
      <c r="D83" s="181" t="s">
        <v>245</v>
      </c>
      <c r="E83" s="182">
        <v>106</v>
      </c>
      <c r="F83" s="183"/>
      <c r="G83" s="184">
        <f>ROUND(E83*F83,2)</f>
        <v>0</v>
      </c>
      <c r="H83" s="183"/>
      <c r="I83" s="184">
        <f>ROUND(E83*H83,2)</f>
        <v>0</v>
      </c>
      <c r="J83" s="183"/>
      <c r="K83" s="184">
        <f>ROUND(E83*J83,2)</f>
        <v>0</v>
      </c>
      <c r="L83" s="184">
        <v>21</v>
      </c>
      <c r="M83" s="184">
        <f>G83*(1+L83/100)</f>
        <v>0</v>
      </c>
      <c r="N83" s="182">
        <v>0</v>
      </c>
      <c r="O83" s="182">
        <f>ROUND(E83*N83,2)</f>
        <v>0</v>
      </c>
      <c r="P83" s="182">
        <v>0</v>
      </c>
      <c r="Q83" s="182">
        <f>ROUND(E83*P83,2)</f>
        <v>0</v>
      </c>
      <c r="R83" s="184"/>
      <c r="S83" s="184" t="s">
        <v>141</v>
      </c>
      <c r="T83" s="185" t="s">
        <v>142</v>
      </c>
      <c r="U83" s="161">
        <v>2.1000000000000001E-2</v>
      </c>
      <c r="V83" s="161">
        <f>ROUND(E83*U83,2)</f>
        <v>2.23</v>
      </c>
      <c r="W83" s="161"/>
      <c r="X83" s="161" t="s">
        <v>143</v>
      </c>
      <c r="Y83" s="161" t="s">
        <v>144</v>
      </c>
      <c r="Z83" s="151"/>
      <c r="AA83" s="151"/>
      <c r="AB83" s="151"/>
      <c r="AC83" s="151"/>
      <c r="AD83" s="151"/>
      <c r="AE83" s="151"/>
      <c r="AF83" s="151"/>
      <c r="AG83" s="151" t="s">
        <v>145</v>
      </c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outlineLevel="1" x14ac:dyDescent="0.2">
      <c r="A84" s="172">
        <v>28</v>
      </c>
      <c r="B84" s="173" t="s">
        <v>295</v>
      </c>
      <c r="C84" s="188" t="s">
        <v>296</v>
      </c>
      <c r="D84" s="174" t="s">
        <v>245</v>
      </c>
      <c r="E84" s="175">
        <v>64.009</v>
      </c>
      <c r="F84" s="176"/>
      <c r="G84" s="177">
        <f>ROUND(E84*F84,2)</f>
        <v>0</v>
      </c>
      <c r="H84" s="176"/>
      <c r="I84" s="177">
        <f>ROUND(E84*H84,2)</f>
        <v>0</v>
      </c>
      <c r="J84" s="176"/>
      <c r="K84" s="177">
        <f>ROUND(E84*J84,2)</f>
        <v>0</v>
      </c>
      <c r="L84" s="177">
        <v>21</v>
      </c>
      <c r="M84" s="177">
        <f>G84*(1+L84/100)</f>
        <v>0</v>
      </c>
      <c r="N84" s="175">
        <v>0</v>
      </c>
      <c r="O84" s="175">
        <f>ROUND(E84*N84,2)</f>
        <v>0</v>
      </c>
      <c r="P84" s="175">
        <v>0</v>
      </c>
      <c r="Q84" s="175">
        <f>ROUND(E84*P84,2)</f>
        <v>0</v>
      </c>
      <c r="R84" s="177"/>
      <c r="S84" s="177" t="s">
        <v>141</v>
      </c>
      <c r="T84" s="178" t="s">
        <v>142</v>
      </c>
      <c r="U84" s="161">
        <v>1.7999999999999999E-2</v>
      </c>
      <c r="V84" s="161">
        <f>ROUND(E84*U84,2)</f>
        <v>1.1499999999999999</v>
      </c>
      <c r="W84" s="161"/>
      <c r="X84" s="161" t="s">
        <v>143</v>
      </c>
      <c r="Y84" s="161" t="s">
        <v>144</v>
      </c>
      <c r="Z84" s="151"/>
      <c r="AA84" s="151"/>
      <c r="AB84" s="151"/>
      <c r="AC84" s="151"/>
      <c r="AD84" s="151"/>
      <c r="AE84" s="151"/>
      <c r="AF84" s="151"/>
      <c r="AG84" s="151" t="s">
        <v>145</v>
      </c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</row>
    <row r="85" spans="1:60" outlineLevel="2" x14ac:dyDescent="0.2">
      <c r="A85" s="158"/>
      <c r="B85" s="159"/>
      <c r="C85" s="189" t="s">
        <v>297</v>
      </c>
      <c r="D85" s="162"/>
      <c r="E85" s="163"/>
      <c r="F85" s="161"/>
      <c r="G85" s="161"/>
      <c r="H85" s="161"/>
      <c r="I85" s="161"/>
      <c r="J85" s="161"/>
      <c r="K85" s="161"/>
      <c r="L85" s="161"/>
      <c r="M85" s="161"/>
      <c r="N85" s="160"/>
      <c r="O85" s="160"/>
      <c r="P85" s="160"/>
      <c r="Q85" s="160"/>
      <c r="R85" s="161"/>
      <c r="S85" s="161"/>
      <c r="T85" s="161"/>
      <c r="U85" s="161"/>
      <c r="V85" s="161"/>
      <c r="W85" s="161"/>
      <c r="X85" s="161"/>
      <c r="Y85" s="161"/>
      <c r="Z85" s="151"/>
      <c r="AA85" s="151"/>
      <c r="AB85" s="151"/>
      <c r="AC85" s="151"/>
      <c r="AD85" s="151"/>
      <c r="AE85" s="151"/>
      <c r="AF85" s="151"/>
      <c r="AG85" s="151" t="s">
        <v>175</v>
      </c>
      <c r="AH85" s="151">
        <v>0</v>
      </c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</row>
    <row r="86" spans="1:60" outlineLevel="3" x14ac:dyDescent="0.2">
      <c r="A86" s="158"/>
      <c r="B86" s="159"/>
      <c r="C86" s="189" t="s">
        <v>298</v>
      </c>
      <c r="D86" s="162"/>
      <c r="E86" s="163">
        <v>19.09</v>
      </c>
      <c r="F86" s="161"/>
      <c r="G86" s="161"/>
      <c r="H86" s="161"/>
      <c r="I86" s="161"/>
      <c r="J86" s="161"/>
      <c r="K86" s="161"/>
      <c r="L86" s="161"/>
      <c r="M86" s="161"/>
      <c r="N86" s="160"/>
      <c r="O86" s="160"/>
      <c r="P86" s="160"/>
      <c r="Q86" s="160"/>
      <c r="R86" s="161"/>
      <c r="S86" s="161"/>
      <c r="T86" s="161"/>
      <c r="U86" s="161"/>
      <c r="V86" s="161"/>
      <c r="W86" s="161"/>
      <c r="X86" s="161"/>
      <c r="Y86" s="161"/>
      <c r="Z86" s="151"/>
      <c r="AA86" s="151"/>
      <c r="AB86" s="151"/>
      <c r="AC86" s="151"/>
      <c r="AD86" s="151"/>
      <c r="AE86" s="151"/>
      <c r="AF86" s="151"/>
      <c r="AG86" s="151" t="s">
        <v>175</v>
      </c>
      <c r="AH86" s="151">
        <v>0</v>
      </c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3" x14ac:dyDescent="0.2">
      <c r="A87" s="158"/>
      <c r="B87" s="159"/>
      <c r="C87" s="189" t="s">
        <v>299</v>
      </c>
      <c r="D87" s="162"/>
      <c r="E87" s="163">
        <v>9.93</v>
      </c>
      <c r="F87" s="161"/>
      <c r="G87" s="161"/>
      <c r="H87" s="161"/>
      <c r="I87" s="161"/>
      <c r="J87" s="161"/>
      <c r="K87" s="161"/>
      <c r="L87" s="161"/>
      <c r="M87" s="161"/>
      <c r="N87" s="160"/>
      <c r="O87" s="160"/>
      <c r="P87" s="160"/>
      <c r="Q87" s="160"/>
      <c r="R87" s="161"/>
      <c r="S87" s="161"/>
      <c r="T87" s="161"/>
      <c r="U87" s="161"/>
      <c r="V87" s="161"/>
      <c r="W87" s="161"/>
      <c r="X87" s="161"/>
      <c r="Y87" s="161"/>
      <c r="Z87" s="151"/>
      <c r="AA87" s="151"/>
      <c r="AB87" s="151"/>
      <c r="AC87" s="151"/>
      <c r="AD87" s="151"/>
      <c r="AE87" s="151"/>
      <c r="AF87" s="151"/>
      <c r="AG87" s="151" t="s">
        <v>175</v>
      </c>
      <c r="AH87" s="151">
        <v>0</v>
      </c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3" x14ac:dyDescent="0.2">
      <c r="A88" s="158"/>
      <c r="B88" s="159"/>
      <c r="C88" s="189" t="s">
        <v>300</v>
      </c>
      <c r="D88" s="162"/>
      <c r="E88" s="163">
        <v>34.99</v>
      </c>
      <c r="F88" s="161"/>
      <c r="G88" s="161"/>
      <c r="H88" s="161"/>
      <c r="I88" s="161"/>
      <c r="J88" s="161"/>
      <c r="K88" s="161"/>
      <c r="L88" s="161"/>
      <c r="M88" s="161"/>
      <c r="N88" s="160"/>
      <c r="O88" s="160"/>
      <c r="P88" s="160"/>
      <c r="Q88" s="160"/>
      <c r="R88" s="161"/>
      <c r="S88" s="161"/>
      <c r="T88" s="161"/>
      <c r="U88" s="161"/>
      <c r="V88" s="161"/>
      <c r="W88" s="161"/>
      <c r="X88" s="161"/>
      <c r="Y88" s="161"/>
      <c r="Z88" s="151"/>
      <c r="AA88" s="151"/>
      <c r="AB88" s="151"/>
      <c r="AC88" s="151"/>
      <c r="AD88" s="151"/>
      <c r="AE88" s="151"/>
      <c r="AF88" s="151"/>
      <c r="AG88" s="151" t="s">
        <v>175</v>
      </c>
      <c r="AH88" s="151">
        <v>0</v>
      </c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outlineLevel="1" x14ac:dyDescent="0.2">
      <c r="A89" s="172">
        <v>29</v>
      </c>
      <c r="B89" s="173" t="s">
        <v>301</v>
      </c>
      <c r="C89" s="188" t="s">
        <v>302</v>
      </c>
      <c r="D89" s="174" t="s">
        <v>245</v>
      </c>
      <c r="E89" s="175">
        <v>106</v>
      </c>
      <c r="F89" s="176"/>
      <c r="G89" s="177">
        <f>ROUND(E89*F89,2)</f>
        <v>0</v>
      </c>
      <c r="H89" s="176"/>
      <c r="I89" s="177">
        <f>ROUND(E89*H89,2)</f>
        <v>0</v>
      </c>
      <c r="J89" s="176"/>
      <c r="K89" s="177">
        <f>ROUND(E89*J89,2)</f>
        <v>0</v>
      </c>
      <c r="L89" s="177">
        <v>21</v>
      </c>
      <c r="M89" s="177">
        <f>G89*(1+L89/100)</f>
        <v>0</v>
      </c>
      <c r="N89" s="175">
        <v>0</v>
      </c>
      <c r="O89" s="175">
        <f>ROUND(E89*N89,2)</f>
        <v>0</v>
      </c>
      <c r="P89" s="175">
        <v>0</v>
      </c>
      <c r="Q89" s="175">
        <f>ROUND(E89*P89,2)</f>
        <v>0</v>
      </c>
      <c r="R89" s="177"/>
      <c r="S89" s="177" t="s">
        <v>141</v>
      </c>
      <c r="T89" s="178" t="s">
        <v>142</v>
      </c>
      <c r="U89" s="161">
        <v>0.13</v>
      </c>
      <c r="V89" s="161">
        <f>ROUND(E89*U89,2)</f>
        <v>13.78</v>
      </c>
      <c r="W89" s="161"/>
      <c r="X89" s="161" t="s">
        <v>143</v>
      </c>
      <c r="Y89" s="161" t="s">
        <v>144</v>
      </c>
      <c r="Z89" s="151"/>
      <c r="AA89" s="151"/>
      <c r="AB89" s="151"/>
      <c r="AC89" s="151"/>
      <c r="AD89" s="151"/>
      <c r="AE89" s="151"/>
      <c r="AF89" s="151"/>
      <c r="AG89" s="151" t="s">
        <v>145</v>
      </c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</row>
    <row r="90" spans="1:60" outlineLevel="2" x14ac:dyDescent="0.2">
      <c r="A90" s="158"/>
      <c r="B90" s="159"/>
      <c r="C90" s="189" t="s">
        <v>303</v>
      </c>
      <c r="D90" s="162"/>
      <c r="E90" s="163">
        <v>106</v>
      </c>
      <c r="F90" s="161"/>
      <c r="G90" s="161"/>
      <c r="H90" s="161"/>
      <c r="I90" s="161"/>
      <c r="J90" s="161"/>
      <c r="K90" s="161"/>
      <c r="L90" s="161"/>
      <c r="M90" s="161"/>
      <c r="N90" s="160"/>
      <c r="O90" s="160"/>
      <c r="P90" s="160"/>
      <c r="Q90" s="160"/>
      <c r="R90" s="161"/>
      <c r="S90" s="161"/>
      <c r="T90" s="161"/>
      <c r="U90" s="161"/>
      <c r="V90" s="161"/>
      <c r="W90" s="161"/>
      <c r="X90" s="161"/>
      <c r="Y90" s="161"/>
      <c r="Z90" s="151"/>
      <c r="AA90" s="151"/>
      <c r="AB90" s="151"/>
      <c r="AC90" s="151"/>
      <c r="AD90" s="151"/>
      <c r="AE90" s="151"/>
      <c r="AF90" s="151"/>
      <c r="AG90" s="151" t="s">
        <v>175</v>
      </c>
      <c r="AH90" s="151">
        <v>0</v>
      </c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</row>
    <row r="91" spans="1:60" outlineLevel="1" x14ac:dyDescent="0.2">
      <c r="A91" s="179">
        <v>30</v>
      </c>
      <c r="B91" s="180" t="s">
        <v>304</v>
      </c>
      <c r="C91" s="187" t="s">
        <v>305</v>
      </c>
      <c r="D91" s="181" t="s">
        <v>245</v>
      </c>
      <c r="E91" s="182">
        <v>106</v>
      </c>
      <c r="F91" s="183"/>
      <c r="G91" s="184">
        <f>ROUND(E91*F91,2)</f>
        <v>0</v>
      </c>
      <c r="H91" s="183"/>
      <c r="I91" s="184">
        <f>ROUND(E91*H91,2)</f>
        <v>0</v>
      </c>
      <c r="J91" s="183"/>
      <c r="K91" s="184">
        <f>ROUND(E91*J91,2)</f>
        <v>0</v>
      </c>
      <c r="L91" s="184">
        <v>21</v>
      </c>
      <c r="M91" s="184">
        <f>G91*(1+L91/100)</f>
        <v>0</v>
      </c>
      <c r="N91" s="182">
        <v>0</v>
      </c>
      <c r="O91" s="182">
        <f>ROUND(E91*N91,2)</f>
        <v>0</v>
      </c>
      <c r="P91" s="182">
        <v>0</v>
      </c>
      <c r="Q91" s="182">
        <f>ROUND(E91*P91,2)</f>
        <v>0</v>
      </c>
      <c r="R91" s="184"/>
      <c r="S91" s="184" t="s">
        <v>141</v>
      </c>
      <c r="T91" s="185" t="s">
        <v>142</v>
      </c>
      <c r="U91" s="161">
        <v>0.09</v>
      </c>
      <c r="V91" s="161">
        <f>ROUND(E91*U91,2)</f>
        <v>9.5399999999999991</v>
      </c>
      <c r="W91" s="161"/>
      <c r="X91" s="161" t="s">
        <v>143</v>
      </c>
      <c r="Y91" s="161" t="s">
        <v>144</v>
      </c>
      <c r="Z91" s="151"/>
      <c r="AA91" s="151"/>
      <c r="AB91" s="151"/>
      <c r="AC91" s="151"/>
      <c r="AD91" s="151"/>
      <c r="AE91" s="151"/>
      <c r="AF91" s="151"/>
      <c r="AG91" s="151" t="s">
        <v>145</v>
      </c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outlineLevel="1" x14ac:dyDescent="0.2">
      <c r="A92" s="172">
        <v>31</v>
      </c>
      <c r="B92" s="173" t="s">
        <v>306</v>
      </c>
      <c r="C92" s="188" t="s">
        <v>307</v>
      </c>
      <c r="D92" s="174" t="s">
        <v>308</v>
      </c>
      <c r="E92" s="175">
        <v>33.569960000000002</v>
      </c>
      <c r="F92" s="176"/>
      <c r="G92" s="177">
        <f>ROUND(E92*F92,2)</f>
        <v>0</v>
      </c>
      <c r="H92" s="176"/>
      <c r="I92" s="177">
        <f>ROUND(E92*H92,2)</f>
        <v>0</v>
      </c>
      <c r="J92" s="176"/>
      <c r="K92" s="177">
        <f>ROUND(E92*J92,2)</f>
        <v>0</v>
      </c>
      <c r="L92" s="177">
        <v>21</v>
      </c>
      <c r="M92" s="177">
        <f>G92*(1+L92/100)</f>
        <v>0</v>
      </c>
      <c r="N92" s="175">
        <v>1</v>
      </c>
      <c r="O92" s="175">
        <f>ROUND(E92*N92,2)</f>
        <v>33.57</v>
      </c>
      <c r="P92" s="175">
        <v>0</v>
      </c>
      <c r="Q92" s="175">
        <f>ROUND(E92*P92,2)</f>
        <v>0</v>
      </c>
      <c r="R92" s="177"/>
      <c r="S92" s="177" t="s">
        <v>141</v>
      </c>
      <c r="T92" s="178" t="s">
        <v>142</v>
      </c>
      <c r="U92" s="161">
        <v>0</v>
      </c>
      <c r="V92" s="161">
        <f>ROUND(E92*U92,2)</f>
        <v>0</v>
      </c>
      <c r="W92" s="161"/>
      <c r="X92" s="161" t="s">
        <v>309</v>
      </c>
      <c r="Y92" s="161" t="s">
        <v>144</v>
      </c>
      <c r="Z92" s="151"/>
      <c r="AA92" s="151"/>
      <c r="AB92" s="151"/>
      <c r="AC92" s="151"/>
      <c r="AD92" s="151"/>
      <c r="AE92" s="151"/>
      <c r="AF92" s="151"/>
      <c r="AG92" s="151" t="s">
        <v>310</v>
      </c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outlineLevel="2" x14ac:dyDescent="0.2">
      <c r="A93" s="158"/>
      <c r="B93" s="159"/>
      <c r="C93" s="189" t="s">
        <v>311</v>
      </c>
      <c r="D93" s="162"/>
      <c r="E93" s="163">
        <v>33.57</v>
      </c>
      <c r="F93" s="161"/>
      <c r="G93" s="161"/>
      <c r="H93" s="161"/>
      <c r="I93" s="161"/>
      <c r="J93" s="161"/>
      <c r="K93" s="161"/>
      <c r="L93" s="161"/>
      <c r="M93" s="161"/>
      <c r="N93" s="160"/>
      <c r="O93" s="160"/>
      <c r="P93" s="160"/>
      <c r="Q93" s="160"/>
      <c r="R93" s="161"/>
      <c r="S93" s="161"/>
      <c r="T93" s="161"/>
      <c r="U93" s="161"/>
      <c r="V93" s="161"/>
      <c r="W93" s="161"/>
      <c r="X93" s="161"/>
      <c r="Y93" s="161"/>
      <c r="Z93" s="151"/>
      <c r="AA93" s="151"/>
      <c r="AB93" s="151"/>
      <c r="AC93" s="151"/>
      <c r="AD93" s="151"/>
      <c r="AE93" s="151"/>
      <c r="AF93" s="151"/>
      <c r="AG93" s="151" t="s">
        <v>175</v>
      </c>
      <c r="AH93" s="151">
        <v>0</v>
      </c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outlineLevel="1" x14ac:dyDescent="0.2">
      <c r="A94" s="172">
        <v>32</v>
      </c>
      <c r="B94" s="173" t="s">
        <v>312</v>
      </c>
      <c r="C94" s="188" t="s">
        <v>313</v>
      </c>
      <c r="D94" s="174" t="s">
        <v>308</v>
      </c>
      <c r="E94" s="175">
        <v>90.808109999999999</v>
      </c>
      <c r="F94" s="176"/>
      <c r="G94" s="177">
        <f>ROUND(E94*F94,2)</f>
        <v>0</v>
      </c>
      <c r="H94" s="176"/>
      <c r="I94" s="177">
        <f>ROUND(E94*H94,2)</f>
        <v>0</v>
      </c>
      <c r="J94" s="176"/>
      <c r="K94" s="177">
        <f>ROUND(E94*J94,2)</f>
        <v>0</v>
      </c>
      <c r="L94" s="177">
        <v>21</v>
      </c>
      <c r="M94" s="177">
        <f>G94*(1+L94/100)</f>
        <v>0</v>
      </c>
      <c r="N94" s="175">
        <v>1</v>
      </c>
      <c r="O94" s="175">
        <f>ROUND(E94*N94,2)</f>
        <v>90.81</v>
      </c>
      <c r="P94" s="175">
        <v>0</v>
      </c>
      <c r="Q94" s="175">
        <f>ROUND(E94*P94,2)</f>
        <v>0</v>
      </c>
      <c r="R94" s="177"/>
      <c r="S94" s="177" t="s">
        <v>141</v>
      </c>
      <c r="T94" s="178" t="s">
        <v>142</v>
      </c>
      <c r="U94" s="161">
        <v>0</v>
      </c>
      <c r="V94" s="161">
        <f>ROUND(E94*U94,2)</f>
        <v>0</v>
      </c>
      <c r="W94" s="161"/>
      <c r="X94" s="161" t="s">
        <v>309</v>
      </c>
      <c r="Y94" s="161" t="s">
        <v>144</v>
      </c>
      <c r="Z94" s="151"/>
      <c r="AA94" s="151"/>
      <c r="AB94" s="151"/>
      <c r="AC94" s="151"/>
      <c r="AD94" s="151"/>
      <c r="AE94" s="151"/>
      <c r="AF94" s="151"/>
      <c r="AG94" s="151" t="s">
        <v>310</v>
      </c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2" x14ac:dyDescent="0.2">
      <c r="A95" s="158"/>
      <c r="B95" s="159"/>
      <c r="C95" s="189" t="s">
        <v>314</v>
      </c>
      <c r="D95" s="162"/>
      <c r="E95" s="163">
        <v>90.81</v>
      </c>
      <c r="F95" s="161"/>
      <c r="G95" s="161"/>
      <c r="H95" s="161"/>
      <c r="I95" s="161"/>
      <c r="J95" s="161"/>
      <c r="K95" s="161"/>
      <c r="L95" s="161"/>
      <c r="M95" s="161"/>
      <c r="N95" s="160"/>
      <c r="O95" s="160"/>
      <c r="P95" s="160"/>
      <c r="Q95" s="160"/>
      <c r="R95" s="161"/>
      <c r="S95" s="161"/>
      <c r="T95" s="161"/>
      <c r="U95" s="161"/>
      <c r="V95" s="161"/>
      <c r="W95" s="161"/>
      <c r="X95" s="161"/>
      <c r="Y95" s="161"/>
      <c r="Z95" s="151"/>
      <c r="AA95" s="151"/>
      <c r="AB95" s="151"/>
      <c r="AC95" s="151"/>
      <c r="AD95" s="151"/>
      <c r="AE95" s="151"/>
      <c r="AF95" s="151"/>
      <c r="AG95" s="151" t="s">
        <v>175</v>
      </c>
      <c r="AH95" s="151">
        <v>0</v>
      </c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outlineLevel="1" x14ac:dyDescent="0.2">
      <c r="A96" s="172">
        <v>33</v>
      </c>
      <c r="B96" s="173" t="s">
        <v>315</v>
      </c>
      <c r="C96" s="188" t="s">
        <v>316</v>
      </c>
      <c r="D96" s="174" t="s">
        <v>317</v>
      </c>
      <c r="E96" s="175">
        <v>4.24</v>
      </c>
      <c r="F96" s="176"/>
      <c r="G96" s="177">
        <f>ROUND(E96*F96,2)</f>
        <v>0</v>
      </c>
      <c r="H96" s="176"/>
      <c r="I96" s="177">
        <f>ROUND(E96*H96,2)</f>
        <v>0</v>
      </c>
      <c r="J96" s="176"/>
      <c r="K96" s="177">
        <f>ROUND(E96*J96,2)</f>
        <v>0</v>
      </c>
      <c r="L96" s="177">
        <v>21</v>
      </c>
      <c r="M96" s="177">
        <f>G96*(1+L96/100)</f>
        <v>0</v>
      </c>
      <c r="N96" s="175">
        <v>1E-3</v>
      </c>
      <c r="O96" s="175">
        <f>ROUND(E96*N96,2)</f>
        <v>0</v>
      </c>
      <c r="P96" s="175">
        <v>0</v>
      </c>
      <c r="Q96" s="175">
        <f>ROUND(E96*P96,2)</f>
        <v>0</v>
      </c>
      <c r="R96" s="177"/>
      <c r="S96" s="177" t="s">
        <v>141</v>
      </c>
      <c r="T96" s="178" t="s">
        <v>142</v>
      </c>
      <c r="U96" s="161">
        <v>0</v>
      </c>
      <c r="V96" s="161">
        <f>ROUND(E96*U96,2)</f>
        <v>0</v>
      </c>
      <c r="W96" s="161"/>
      <c r="X96" s="161" t="s">
        <v>309</v>
      </c>
      <c r="Y96" s="161" t="s">
        <v>144</v>
      </c>
      <c r="Z96" s="151"/>
      <c r="AA96" s="151"/>
      <c r="AB96" s="151"/>
      <c r="AC96" s="151"/>
      <c r="AD96" s="151"/>
      <c r="AE96" s="151"/>
      <c r="AF96" s="151"/>
      <c r="AG96" s="151" t="s">
        <v>310</v>
      </c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</row>
    <row r="97" spans="1:60" outlineLevel="2" x14ac:dyDescent="0.2">
      <c r="A97" s="158"/>
      <c r="B97" s="159"/>
      <c r="C97" s="189" t="s">
        <v>318</v>
      </c>
      <c r="D97" s="162"/>
      <c r="E97" s="163">
        <v>4.24</v>
      </c>
      <c r="F97" s="161"/>
      <c r="G97" s="161"/>
      <c r="H97" s="161"/>
      <c r="I97" s="161"/>
      <c r="J97" s="161"/>
      <c r="K97" s="161"/>
      <c r="L97" s="161"/>
      <c r="M97" s="161"/>
      <c r="N97" s="160"/>
      <c r="O97" s="160"/>
      <c r="P97" s="160"/>
      <c r="Q97" s="160"/>
      <c r="R97" s="161"/>
      <c r="S97" s="161"/>
      <c r="T97" s="161"/>
      <c r="U97" s="161"/>
      <c r="V97" s="161"/>
      <c r="W97" s="161"/>
      <c r="X97" s="161"/>
      <c r="Y97" s="161"/>
      <c r="Z97" s="151"/>
      <c r="AA97" s="151"/>
      <c r="AB97" s="151"/>
      <c r="AC97" s="151"/>
      <c r="AD97" s="151"/>
      <c r="AE97" s="151"/>
      <c r="AF97" s="151"/>
      <c r="AG97" s="151" t="s">
        <v>175</v>
      </c>
      <c r="AH97" s="151">
        <v>0</v>
      </c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x14ac:dyDescent="0.2">
      <c r="A98" s="165" t="s">
        <v>136</v>
      </c>
      <c r="B98" s="166" t="s">
        <v>74</v>
      </c>
      <c r="C98" s="186" t="s">
        <v>75</v>
      </c>
      <c r="D98" s="167"/>
      <c r="E98" s="168"/>
      <c r="F98" s="169"/>
      <c r="G98" s="169">
        <f>SUMIF(AG99:AG129,"&lt;&gt;NOR",G99:G129)</f>
        <v>0</v>
      </c>
      <c r="H98" s="169"/>
      <c r="I98" s="169">
        <f>SUM(I99:I129)</f>
        <v>0</v>
      </c>
      <c r="J98" s="169"/>
      <c r="K98" s="169">
        <f>SUM(K99:K129)</f>
        <v>0</v>
      </c>
      <c r="L98" s="169"/>
      <c r="M98" s="169">
        <f>SUM(M99:M129)</f>
        <v>0</v>
      </c>
      <c r="N98" s="168"/>
      <c r="O98" s="168">
        <f>SUM(O99:O129)</f>
        <v>6.68</v>
      </c>
      <c r="P98" s="168"/>
      <c r="Q98" s="168">
        <f>SUM(Q99:Q129)</f>
        <v>122.69999999999999</v>
      </c>
      <c r="R98" s="169"/>
      <c r="S98" s="169"/>
      <c r="T98" s="170"/>
      <c r="U98" s="164"/>
      <c r="V98" s="164">
        <f>SUM(V99:V129)</f>
        <v>84.61999999999999</v>
      </c>
      <c r="W98" s="164"/>
      <c r="X98" s="164"/>
      <c r="Y98" s="164"/>
      <c r="AG98" t="s">
        <v>137</v>
      </c>
    </row>
    <row r="99" spans="1:60" outlineLevel="1" x14ac:dyDescent="0.2">
      <c r="A99" s="172">
        <v>34</v>
      </c>
      <c r="B99" s="173" t="s">
        <v>319</v>
      </c>
      <c r="C99" s="188" t="s">
        <v>320</v>
      </c>
      <c r="D99" s="174" t="s">
        <v>245</v>
      </c>
      <c r="E99" s="175">
        <v>23</v>
      </c>
      <c r="F99" s="176"/>
      <c r="G99" s="177">
        <f>ROUND(E99*F99,2)</f>
        <v>0</v>
      </c>
      <c r="H99" s="176"/>
      <c r="I99" s="177">
        <f>ROUND(E99*H99,2)</f>
        <v>0</v>
      </c>
      <c r="J99" s="176"/>
      <c r="K99" s="177">
        <f>ROUND(E99*J99,2)</f>
        <v>0</v>
      </c>
      <c r="L99" s="177">
        <v>21</v>
      </c>
      <c r="M99" s="177">
        <f>G99*(1+L99/100)</f>
        <v>0</v>
      </c>
      <c r="N99" s="175">
        <v>0.17799999999999999</v>
      </c>
      <c r="O99" s="175">
        <f>ROUND(E99*N99,2)</f>
        <v>4.09</v>
      </c>
      <c r="P99" s="175">
        <v>4.7E-2</v>
      </c>
      <c r="Q99" s="175">
        <f>ROUND(E99*P99,2)</f>
        <v>1.08</v>
      </c>
      <c r="R99" s="177"/>
      <c r="S99" s="177" t="s">
        <v>141</v>
      </c>
      <c r="T99" s="178" t="s">
        <v>142</v>
      </c>
      <c r="U99" s="161">
        <v>0.14199999999999999</v>
      </c>
      <c r="V99" s="161">
        <f>ROUND(E99*U99,2)</f>
        <v>3.27</v>
      </c>
      <c r="W99" s="161"/>
      <c r="X99" s="161" t="s">
        <v>143</v>
      </c>
      <c r="Y99" s="161" t="s">
        <v>144</v>
      </c>
      <c r="Z99" s="151"/>
      <c r="AA99" s="151"/>
      <c r="AB99" s="151"/>
      <c r="AC99" s="151"/>
      <c r="AD99" s="151"/>
      <c r="AE99" s="151"/>
      <c r="AF99" s="151"/>
      <c r="AG99" s="151" t="s">
        <v>145</v>
      </c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outlineLevel="2" x14ac:dyDescent="0.2">
      <c r="A100" s="158"/>
      <c r="B100" s="159"/>
      <c r="C100" s="189" t="s">
        <v>321</v>
      </c>
      <c r="D100" s="162"/>
      <c r="E100" s="163"/>
      <c r="F100" s="161"/>
      <c r="G100" s="161"/>
      <c r="H100" s="161"/>
      <c r="I100" s="161"/>
      <c r="J100" s="161"/>
      <c r="K100" s="161"/>
      <c r="L100" s="161"/>
      <c r="M100" s="161"/>
      <c r="N100" s="160"/>
      <c r="O100" s="160"/>
      <c r="P100" s="160"/>
      <c r="Q100" s="160"/>
      <c r="R100" s="161"/>
      <c r="S100" s="161"/>
      <c r="T100" s="161"/>
      <c r="U100" s="161"/>
      <c r="V100" s="161"/>
      <c r="W100" s="161"/>
      <c r="X100" s="161"/>
      <c r="Y100" s="161"/>
      <c r="Z100" s="151"/>
      <c r="AA100" s="151"/>
      <c r="AB100" s="151"/>
      <c r="AC100" s="151"/>
      <c r="AD100" s="151"/>
      <c r="AE100" s="151"/>
      <c r="AF100" s="151"/>
      <c r="AG100" s="151" t="s">
        <v>175</v>
      </c>
      <c r="AH100" s="151">
        <v>0</v>
      </c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outlineLevel="3" x14ac:dyDescent="0.2">
      <c r="A101" s="158"/>
      <c r="B101" s="159"/>
      <c r="C101" s="189" t="s">
        <v>322</v>
      </c>
      <c r="D101" s="162"/>
      <c r="E101" s="163">
        <v>23</v>
      </c>
      <c r="F101" s="161"/>
      <c r="G101" s="161"/>
      <c r="H101" s="161"/>
      <c r="I101" s="161"/>
      <c r="J101" s="161"/>
      <c r="K101" s="161"/>
      <c r="L101" s="161"/>
      <c r="M101" s="161"/>
      <c r="N101" s="160"/>
      <c r="O101" s="160"/>
      <c r="P101" s="160"/>
      <c r="Q101" s="160"/>
      <c r="R101" s="161"/>
      <c r="S101" s="161"/>
      <c r="T101" s="161"/>
      <c r="U101" s="161"/>
      <c r="V101" s="161"/>
      <c r="W101" s="161"/>
      <c r="X101" s="161"/>
      <c r="Y101" s="161"/>
      <c r="Z101" s="151"/>
      <c r="AA101" s="151"/>
      <c r="AB101" s="151"/>
      <c r="AC101" s="151"/>
      <c r="AD101" s="151"/>
      <c r="AE101" s="151"/>
      <c r="AF101" s="151"/>
      <c r="AG101" s="151" t="s">
        <v>175</v>
      </c>
      <c r="AH101" s="151">
        <v>0</v>
      </c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</row>
    <row r="102" spans="1:60" ht="22.5" outlineLevel="1" x14ac:dyDescent="0.2">
      <c r="A102" s="172">
        <v>35</v>
      </c>
      <c r="B102" s="173" t="s">
        <v>323</v>
      </c>
      <c r="C102" s="188" t="s">
        <v>324</v>
      </c>
      <c r="D102" s="174" t="s">
        <v>245</v>
      </c>
      <c r="E102" s="175">
        <v>1</v>
      </c>
      <c r="F102" s="176"/>
      <c r="G102" s="177">
        <f>ROUND(E102*F102,2)</f>
        <v>0</v>
      </c>
      <c r="H102" s="176"/>
      <c r="I102" s="177">
        <f>ROUND(E102*H102,2)</f>
        <v>0</v>
      </c>
      <c r="J102" s="176"/>
      <c r="K102" s="177">
        <f>ROUND(E102*J102,2)</f>
        <v>0</v>
      </c>
      <c r="L102" s="177">
        <v>21</v>
      </c>
      <c r="M102" s="177">
        <f>G102*(1+L102/100)</f>
        <v>0</v>
      </c>
      <c r="N102" s="175">
        <v>0.11</v>
      </c>
      <c r="O102" s="175">
        <f>ROUND(E102*N102,2)</f>
        <v>0.11</v>
      </c>
      <c r="P102" s="175">
        <v>0.09</v>
      </c>
      <c r="Q102" s="175">
        <f>ROUND(E102*P102,2)</f>
        <v>0.09</v>
      </c>
      <c r="R102" s="177"/>
      <c r="S102" s="177" t="s">
        <v>141</v>
      </c>
      <c r="T102" s="178" t="s">
        <v>142</v>
      </c>
      <c r="U102" s="161">
        <v>0.1</v>
      </c>
      <c r="V102" s="161">
        <f>ROUND(E102*U102,2)</f>
        <v>0.1</v>
      </c>
      <c r="W102" s="161"/>
      <c r="X102" s="161" t="s">
        <v>143</v>
      </c>
      <c r="Y102" s="161" t="s">
        <v>144</v>
      </c>
      <c r="Z102" s="151"/>
      <c r="AA102" s="151"/>
      <c r="AB102" s="151"/>
      <c r="AC102" s="151"/>
      <c r="AD102" s="151"/>
      <c r="AE102" s="151"/>
      <c r="AF102" s="151"/>
      <c r="AG102" s="151" t="s">
        <v>145</v>
      </c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outlineLevel="2" x14ac:dyDescent="0.2">
      <c r="A103" s="158"/>
      <c r="B103" s="159"/>
      <c r="C103" s="189" t="s">
        <v>325</v>
      </c>
      <c r="D103" s="162"/>
      <c r="E103" s="163">
        <v>1</v>
      </c>
      <c r="F103" s="161"/>
      <c r="G103" s="161"/>
      <c r="H103" s="161"/>
      <c r="I103" s="161"/>
      <c r="J103" s="161"/>
      <c r="K103" s="161"/>
      <c r="L103" s="161"/>
      <c r="M103" s="161"/>
      <c r="N103" s="160"/>
      <c r="O103" s="160"/>
      <c r="P103" s="160"/>
      <c r="Q103" s="160"/>
      <c r="R103" s="161"/>
      <c r="S103" s="161"/>
      <c r="T103" s="161"/>
      <c r="U103" s="161"/>
      <c r="V103" s="161"/>
      <c r="W103" s="161"/>
      <c r="X103" s="161"/>
      <c r="Y103" s="161"/>
      <c r="Z103" s="151"/>
      <c r="AA103" s="151"/>
      <c r="AB103" s="151"/>
      <c r="AC103" s="151"/>
      <c r="AD103" s="151"/>
      <c r="AE103" s="151"/>
      <c r="AF103" s="151"/>
      <c r="AG103" s="151" t="s">
        <v>175</v>
      </c>
      <c r="AH103" s="151">
        <v>0</v>
      </c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</row>
    <row r="104" spans="1:60" outlineLevel="1" x14ac:dyDescent="0.2">
      <c r="A104" s="172">
        <v>36</v>
      </c>
      <c r="B104" s="173" t="s">
        <v>326</v>
      </c>
      <c r="C104" s="188" t="s">
        <v>327</v>
      </c>
      <c r="D104" s="174" t="s">
        <v>245</v>
      </c>
      <c r="E104" s="175">
        <v>29</v>
      </c>
      <c r="F104" s="176"/>
      <c r="G104" s="177">
        <f>ROUND(E104*F104,2)</f>
        <v>0</v>
      </c>
      <c r="H104" s="176"/>
      <c r="I104" s="177">
        <f>ROUND(E104*H104,2)</f>
        <v>0</v>
      </c>
      <c r="J104" s="176"/>
      <c r="K104" s="177">
        <f>ROUND(E104*J104,2)</f>
        <v>0</v>
      </c>
      <c r="L104" s="177">
        <v>21</v>
      </c>
      <c r="M104" s="177">
        <f>G104*(1+L104/100)</f>
        <v>0</v>
      </c>
      <c r="N104" s="175">
        <v>0</v>
      </c>
      <c r="O104" s="175">
        <f>ROUND(E104*N104,2)</f>
        <v>0</v>
      </c>
      <c r="P104" s="175">
        <v>0.66</v>
      </c>
      <c r="Q104" s="175">
        <f>ROUND(E104*P104,2)</f>
        <v>19.14</v>
      </c>
      <c r="R104" s="177"/>
      <c r="S104" s="177" t="s">
        <v>141</v>
      </c>
      <c r="T104" s="178" t="s">
        <v>142</v>
      </c>
      <c r="U104" s="161">
        <v>1.0529999999999999</v>
      </c>
      <c r="V104" s="161">
        <f>ROUND(E104*U104,2)</f>
        <v>30.54</v>
      </c>
      <c r="W104" s="161"/>
      <c r="X104" s="161" t="s">
        <v>143</v>
      </c>
      <c r="Y104" s="161" t="s">
        <v>144</v>
      </c>
      <c r="Z104" s="151"/>
      <c r="AA104" s="151"/>
      <c r="AB104" s="151"/>
      <c r="AC104" s="151"/>
      <c r="AD104" s="151"/>
      <c r="AE104" s="151"/>
      <c r="AF104" s="151"/>
      <c r="AG104" s="151" t="s">
        <v>145</v>
      </c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</row>
    <row r="105" spans="1:60" outlineLevel="2" x14ac:dyDescent="0.2">
      <c r="A105" s="158"/>
      <c r="B105" s="159"/>
      <c r="C105" s="189" t="s">
        <v>210</v>
      </c>
      <c r="D105" s="162"/>
      <c r="E105" s="163"/>
      <c r="F105" s="161"/>
      <c r="G105" s="161"/>
      <c r="H105" s="161"/>
      <c r="I105" s="161"/>
      <c r="J105" s="161"/>
      <c r="K105" s="161"/>
      <c r="L105" s="161"/>
      <c r="M105" s="161"/>
      <c r="N105" s="160"/>
      <c r="O105" s="160"/>
      <c r="P105" s="160"/>
      <c r="Q105" s="160"/>
      <c r="R105" s="161"/>
      <c r="S105" s="161"/>
      <c r="T105" s="161"/>
      <c r="U105" s="161"/>
      <c r="V105" s="161"/>
      <c r="W105" s="161"/>
      <c r="X105" s="161"/>
      <c r="Y105" s="161"/>
      <c r="Z105" s="151"/>
      <c r="AA105" s="151"/>
      <c r="AB105" s="151"/>
      <c r="AC105" s="151"/>
      <c r="AD105" s="151"/>
      <c r="AE105" s="151"/>
      <c r="AF105" s="151"/>
      <c r="AG105" s="151" t="s">
        <v>175</v>
      </c>
      <c r="AH105" s="151">
        <v>0</v>
      </c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</row>
    <row r="106" spans="1:60" outlineLevel="3" x14ac:dyDescent="0.2">
      <c r="A106" s="158"/>
      <c r="B106" s="159"/>
      <c r="C106" s="189" t="s">
        <v>328</v>
      </c>
      <c r="D106" s="162"/>
      <c r="E106" s="163">
        <v>28</v>
      </c>
      <c r="F106" s="161"/>
      <c r="G106" s="161"/>
      <c r="H106" s="161"/>
      <c r="I106" s="161"/>
      <c r="J106" s="161"/>
      <c r="K106" s="161"/>
      <c r="L106" s="161"/>
      <c r="M106" s="161"/>
      <c r="N106" s="160"/>
      <c r="O106" s="160"/>
      <c r="P106" s="160"/>
      <c r="Q106" s="160"/>
      <c r="R106" s="161"/>
      <c r="S106" s="161"/>
      <c r="T106" s="161"/>
      <c r="U106" s="161"/>
      <c r="V106" s="161"/>
      <c r="W106" s="161"/>
      <c r="X106" s="161"/>
      <c r="Y106" s="161"/>
      <c r="Z106" s="151"/>
      <c r="AA106" s="151"/>
      <c r="AB106" s="151"/>
      <c r="AC106" s="151"/>
      <c r="AD106" s="151"/>
      <c r="AE106" s="151"/>
      <c r="AF106" s="151"/>
      <c r="AG106" s="151" t="s">
        <v>175</v>
      </c>
      <c r="AH106" s="151">
        <v>0</v>
      </c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</row>
    <row r="107" spans="1:60" outlineLevel="3" x14ac:dyDescent="0.2">
      <c r="A107" s="158"/>
      <c r="B107" s="159"/>
      <c r="C107" s="189" t="s">
        <v>329</v>
      </c>
      <c r="D107" s="162"/>
      <c r="E107" s="163">
        <v>1</v>
      </c>
      <c r="F107" s="161"/>
      <c r="G107" s="161"/>
      <c r="H107" s="161"/>
      <c r="I107" s="161"/>
      <c r="J107" s="161"/>
      <c r="K107" s="161"/>
      <c r="L107" s="161"/>
      <c r="M107" s="161"/>
      <c r="N107" s="160"/>
      <c r="O107" s="160"/>
      <c r="P107" s="160"/>
      <c r="Q107" s="160"/>
      <c r="R107" s="161"/>
      <c r="S107" s="161"/>
      <c r="T107" s="161"/>
      <c r="U107" s="161"/>
      <c r="V107" s="161"/>
      <c r="W107" s="161"/>
      <c r="X107" s="161"/>
      <c r="Y107" s="161"/>
      <c r="Z107" s="151"/>
      <c r="AA107" s="151"/>
      <c r="AB107" s="151"/>
      <c r="AC107" s="151"/>
      <c r="AD107" s="151"/>
      <c r="AE107" s="151"/>
      <c r="AF107" s="151"/>
      <c r="AG107" s="151" t="s">
        <v>175</v>
      </c>
      <c r="AH107" s="151">
        <v>0</v>
      </c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</row>
    <row r="108" spans="1:60" outlineLevel="1" x14ac:dyDescent="0.2">
      <c r="A108" s="172">
        <v>37</v>
      </c>
      <c r="B108" s="173" t="s">
        <v>330</v>
      </c>
      <c r="C108" s="188" t="s">
        <v>331</v>
      </c>
      <c r="D108" s="174" t="s">
        <v>245</v>
      </c>
      <c r="E108" s="175">
        <v>1</v>
      </c>
      <c r="F108" s="176"/>
      <c r="G108" s="177">
        <f>ROUND(E108*F108,2)</f>
        <v>0</v>
      </c>
      <c r="H108" s="176"/>
      <c r="I108" s="177">
        <f>ROUND(E108*H108,2)</f>
        <v>0</v>
      </c>
      <c r="J108" s="176"/>
      <c r="K108" s="177">
        <f>ROUND(E108*J108,2)</f>
        <v>0</v>
      </c>
      <c r="L108" s="177">
        <v>21</v>
      </c>
      <c r="M108" s="177">
        <f>G108*(1+L108/100)</f>
        <v>0</v>
      </c>
      <c r="N108" s="175">
        <v>0</v>
      </c>
      <c r="O108" s="175">
        <f>ROUND(E108*N108,2)</f>
        <v>0</v>
      </c>
      <c r="P108" s="175">
        <v>0.33</v>
      </c>
      <c r="Q108" s="175">
        <f>ROUND(E108*P108,2)</f>
        <v>0.33</v>
      </c>
      <c r="R108" s="177"/>
      <c r="S108" s="177" t="s">
        <v>141</v>
      </c>
      <c r="T108" s="178" t="s">
        <v>142</v>
      </c>
      <c r="U108" s="161">
        <v>0.52649999999999997</v>
      </c>
      <c r="V108" s="161">
        <f>ROUND(E108*U108,2)</f>
        <v>0.53</v>
      </c>
      <c r="W108" s="161"/>
      <c r="X108" s="161" t="s">
        <v>143</v>
      </c>
      <c r="Y108" s="161" t="s">
        <v>144</v>
      </c>
      <c r="Z108" s="151"/>
      <c r="AA108" s="151"/>
      <c r="AB108" s="151"/>
      <c r="AC108" s="151"/>
      <c r="AD108" s="151"/>
      <c r="AE108" s="151"/>
      <c r="AF108" s="151"/>
      <c r="AG108" s="151" t="s">
        <v>145</v>
      </c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</row>
    <row r="109" spans="1:60" outlineLevel="2" x14ac:dyDescent="0.2">
      <c r="A109" s="158"/>
      <c r="B109" s="159"/>
      <c r="C109" s="189" t="s">
        <v>210</v>
      </c>
      <c r="D109" s="162"/>
      <c r="E109" s="163"/>
      <c r="F109" s="161"/>
      <c r="G109" s="161"/>
      <c r="H109" s="161"/>
      <c r="I109" s="161"/>
      <c r="J109" s="161"/>
      <c r="K109" s="161"/>
      <c r="L109" s="161"/>
      <c r="M109" s="161"/>
      <c r="N109" s="160"/>
      <c r="O109" s="160"/>
      <c r="P109" s="160"/>
      <c r="Q109" s="160"/>
      <c r="R109" s="161"/>
      <c r="S109" s="161"/>
      <c r="T109" s="161"/>
      <c r="U109" s="161"/>
      <c r="V109" s="161"/>
      <c r="W109" s="161"/>
      <c r="X109" s="161"/>
      <c r="Y109" s="161"/>
      <c r="Z109" s="151"/>
      <c r="AA109" s="151"/>
      <c r="AB109" s="151"/>
      <c r="AC109" s="151"/>
      <c r="AD109" s="151"/>
      <c r="AE109" s="151"/>
      <c r="AF109" s="151"/>
      <c r="AG109" s="151" t="s">
        <v>175</v>
      </c>
      <c r="AH109" s="151">
        <v>0</v>
      </c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</row>
    <row r="110" spans="1:60" outlineLevel="3" x14ac:dyDescent="0.2">
      <c r="A110" s="158"/>
      <c r="B110" s="159"/>
      <c r="C110" s="189" t="s">
        <v>332</v>
      </c>
      <c r="D110" s="162"/>
      <c r="E110" s="163">
        <v>1</v>
      </c>
      <c r="F110" s="161"/>
      <c r="G110" s="161"/>
      <c r="H110" s="161"/>
      <c r="I110" s="161"/>
      <c r="J110" s="161"/>
      <c r="K110" s="161"/>
      <c r="L110" s="161"/>
      <c r="M110" s="161"/>
      <c r="N110" s="160"/>
      <c r="O110" s="160"/>
      <c r="P110" s="160"/>
      <c r="Q110" s="160"/>
      <c r="R110" s="161"/>
      <c r="S110" s="161"/>
      <c r="T110" s="161"/>
      <c r="U110" s="161"/>
      <c r="V110" s="161"/>
      <c r="W110" s="161"/>
      <c r="X110" s="161"/>
      <c r="Y110" s="161"/>
      <c r="Z110" s="151"/>
      <c r="AA110" s="151"/>
      <c r="AB110" s="151"/>
      <c r="AC110" s="151"/>
      <c r="AD110" s="151"/>
      <c r="AE110" s="151"/>
      <c r="AF110" s="151"/>
      <c r="AG110" s="151" t="s">
        <v>175</v>
      </c>
      <c r="AH110" s="151">
        <v>0</v>
      </c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</row>
    <row r="111" spans="1:60" outlineLevel="1" x14ac:dyDescent="0.2">
      <c r="A111" s="172">
        <v>38</v>
      </c>
      <c r="B111" s="173" t="s">
        <v>333</v>
      </c>
      <c r="C111" s="188" t="s">
        <v>334</v>
      </c>
      <c r="D111" s="174" t="s">
        <v>245</v>
      </c>
      <c r="E111" s="175">
        <v>291</v>
      </c>
      <c r="F111" s="176"/>
      <c r="G111" s="177">
        <f>ROUND(E111*F111,2)</f>
        <v>0</v>
      </c>
      <c r="H111" s="176"/>
      <c r="I111" s="177">
        <f>ROUND(E111*H111,2)</f>
        <v>0</v>
      </c>
      <c r="J111" s="176"/>
      <c r="K111" s="177">
        <f>ROUND(E111*J111,2)</f>
        <v>0</v>
      </c>
      <c r="L111" s="177">
        <v>21</v>
      </c>
      <c r="M111" s="177">
        <f>G111*(1+L111/100)</f>
        <v>0</v>
      </c>
      <c r="N111" s="175">
        <v>0</v>
      </c>
      <c r="O111" s="175">
        <f>ROUND(E111*N111,2)</f>
        <v>0</v>
      </c>
      <c r="P111" s="175">
        <v>0.22</v>
      </c>
      <c r="Q111" s="175">
        <f>ROUND(E111*P111,2)</f>
        <v>64.02</v>
      </c>
      <c r="R111" s="177"/>
      <c r="S111" s="177" t="s">
        <v>141</v>
      </c>
      <c r="T111" s="178" t="s">
        <v>142</v>
      </c>
      <c r="U111" s="161">
        <v>7.0000000000000007E-2</v>
      </c>
      <c r="V111" s="161">
        <f>ROUND(E111*U111,2)</f>
        <v>20.37</v>
      </c>
      <c r="W111" s="161"/>
      <c r="X111" s="161" t="s">
        <v>143</v>
      </c>
      <c r="Y111" s="161" t="s">
        <v>144</v>
      </c>
      <c r="Z111" s="151"/>
      <c r="AA111" s="151"/>
      <c r="AB111" s="151"/>
      <c r="AC111" s="151"/>
      <c r="AD111" s="151"/>
      <c r="AE111" s="151"/>
      <c r="AF111" s="151"/>
      <c r="AG111" s="151" t="s">
        <v>145</v>
      </c>
      <c r="AH111" s="151"/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</row>
    <row r="112" spans="1:60" outlineLevel="2" x14ac:dyDescent="0.2">
      <c r="A112" s="158"/>
      <c r="B112" s="159"/>
      <c r="C112" s="189" t="s">
        <v>210</v>
      </c>
      <c r="D112" s="162"/>
      <c r="E112" s="163"/>
      <c r="F112" s="161"/>
      <c r="G112" s="161"/>
      <c r="H112" s="161"/>
      <c r="I112" s="161"/>
      <c r="J112" s="161"/>
      <c r="K112" s="161"/>
      <c r="L112" s="161"/>
      <c r="M112" s="161"/>
      <c r="N112" s="160"/>
      <c r="O112" s="160"/>
      <c r="P112" s="160"/>
      <c r="Q112" s="160"/>
      <c r="R112" s="161"/>
      <c r="S112" s="161"/>
      <c r="T112" s="161"/>
      <c r="U112" s="161"/>
      <c r="V112" s="161"/>
      <c r="W112" s="161"/>
      <c r="X112" s="161"/>
      <c r="Y112" s="161"/>
      <c r="Z112" s="151"/>
      <c r="AA112" s="151"/>
      <c r="AB112" s="151"/>
      <c r="AC112" s="151"/>
      <c r="AD112" s="151"/>
      <c r="AE112" s="151"/>
      <c r="AF112" s="151"/>
      <c r="AG112" s="151" t="s">
        <v>175</v>
      </c>
      <c r="AH112" s="151">
        <v>0</v>
      </c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</row>
    <row r="113" spans="1:60" outlineLevel="3" x14ac:dyDescent="0.2">
      <c r="A113" s="158"/>
      <c r="B113" s="159"/>
      <c r="C113" s="189" t="s">
        <v>335</v>
      </c>
      <c r="D113" s="162"/>
      <c r="E113" s="163">
        <v>291</v>
      </c>
      <c r="F113" s="161"/>
      <c r="G113" s="161"/>
      <c r="H113" s="161"/>
      <c r="I113" s="161"/>
      <c r="J113" s="161"/>
      <c r="K113" s="161"/>
      <c r="L113" s="161"/>
      <c r="M113" s="161"/>
      <c r="N113" s="160"/>
      <c r="O113" s="160"/>
      <c r="P113" s="160"/>
      <c r="Q113" s="160"/>
      <c r="R113" s="161"/>
      <c r="S113" s="161"/>
      <c r="T113" s="161"/>
      <c r="U113" s="161"/>
      <c r="V113" s="161"/>
      <c r="W113" s="161"/>
      <c r="X113" s="161"/>
      <c r="Y113" s="161"/>
      <c r="Z113" s="151"/>
      <c r="AA113" s="151"/>
      <c r="AB113" s="151"/>
      <c r="AC113" s="151"/>
      <c r="AD113" s="151"/>
      <c r="AE113" s="151"/>
      <c r="AF113" s="151"/>
      <c r="AG113" s="151" t="s">
        <v>175</v>
      </c>
      <c r="AH113" s="151">
        <v>0</v>
      </c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</row>
    <row r="114" spans="1:60" outlineLevel="1" x14ac:dyDescent="0.2">
      <c r="A114" s="172">
        <v>39</v>
      </c>
      <c r="B114" s="173" t="s">
        <v>336</v>
      </c>
      <c r="C114" s="188" t="s">
        <v>337</v>
      </c>
      <c r="D114" s="174" t="s">
        <v>245</v>
      </c>
      <c r="E114" s="175">
        <v>28</v>
      </c>
      <c r="F114" s="176"/>
      <c r="G114" s="177">
        <f>ROUND(E114*F114,2)</f>
        <v>0</v>
      </c>
      <c r="H114" s="176"/>
      <c r="I114" s="177">
        <f>ROUND(E114*H114,2)</f>
        <v>0</v>
      </c>
      <c r="J114" s="176"/>
      <c r="K114" s="177">
        <f>ROUND(E114*J114,2)</f>
        <v>0</v>
      </c>
      <c r="L114" s="177">
        <v>21</v>
      </c>
      <c r="M114" s="177">
        <f>G114*(1+L114/100)</f>
        <v>0</v>
      </c>
      <c r="N114" s="175">
        <v>0</v>
      </c>
      <c r="O114" s="175">
        <f>ROUND(E114*N114,2)</f>
        <v>0</v>
      </c>
      <c r="P114" s="175">
        <v>0.24</v>
      </c>
      <c r="Q114" s="175">
        <f>ROUND(E114*P114,2)</f>
        <v>6.72</v>
      </c>
      <c r="R114" s="177"/>
      <c r="S114" s="177" t="s">
        <v>141</v>
      </c>
      <c r="T114" s="178" t="s">
        <v>142</v>
      </c>
      <c r="U114" s="161">
        <v>0.80647999999999997</v>
      </c>
      <c r="V114" s="161">
        <f>ROUND(E114*U114,2)</f>
        <v>22.58</v>
      </c>
      <c r="W114" s="161"/>
      <c r="X114" s="161" t="s">
        <v>143</v>
      </c>
      <c r="Y114" s="161" t="s">
        <v>144</v>
      </c>
      <c r="Z114" s="151"/>
      <c r="AA114" s="151"/>
      <c r="AB114" s="151"/>
      <c r="AC114" s="151"/>
      <c r="AD114" s="151"/>
      <c r="AE114" s="151"/>
      <c r="AF114" s="151"/>
      <c r="AG114" s="151" t="s">
        <v>145</v>
      </c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</row>
    <row r="115" spans="1:60" outlineLevel="2" x14ac:dyDescent="0.2">
      <c r="A115" s="158"/>
      <c r="B115" s="159"/>
      <c r="C115" s="189" t="s">
        <v>210</v>
      </c>
      <c r="D115" s="162"/>
      <c r="E115" s="163"/>
      <c r="F115" s="161"/>
      <c r="G115" s="161"/>
      <c r="H115" s="161"/>
      <c r="I115" s="161"/>
      <c r="J115" s="161"/>
      <c r="K115" s="161"/>
      <c r="L115" s="161"/>
      <c r="M115" s="161"/>
      <c r="N115" s="160"/>
      <c r="O115" s="160"/>
      <c r="P115" s="160"/>
      <c r="Q115" s="160"/>
      <c r="R115" s="161"/>
      <c r="S115" s="161"/>
      <c r="T115" s="161"/>
      <c r="U115" s="161"/>
      <c r="V115" s="161"/>
      <c r="W115" s="161"/>
      <c r="X115" s="161"/>
      <c r="Y115" s="161"/>
      <c r="Z115" s="151"/>
      <c r="AA115" s="151"/>
      <c r="AB115" s="151"/>
      <c r="AC115" s="151"/>
      <c r="AD115" s="151"/>
      <c r="AE115" s="151"/>
      <c r="AF115" s="151"/>
      <c r="AG115" s="151" t="s">
        <v>175</v>
      </c>
      <c r="AH115" s="151">
        <v>0</v>
      </c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</row>
    <row r="116" spans="1:60" outlineLevel="3" x14ac:dyDescent="0.2">
      <c r="A116" s="158"/>
      <c r="B116" s="159"/>
      <c r="C116" s="189" t="s">
        <v>338</v>
      </c>
      <c r="D116" s="162"/>
      <c r="E116" s="163">
        <v>28</v>
      </c>
      <c r="F116" s="161"/>
      <c r="G116" s="161"/>
      <c r="H116" s="161"/>
      <c r="I116" s="161"/>
      <c r="J116" s="161"/>
      <c r="K116" s="161"/>
      <c r="L116" s="161"/>
      <c r="M116" s="161"/>
      <c r="N116" s="160"/>
      <c r="O116" s="160"/>
      <c r="P116" s="160"/>
      <c r="Q116" s="160"/>
      <c r="R116" s="161"/>
      <c r="S116" s="161"/>
      <c r="T116" s="161"/>
      <c r="U116" s="161"/>
      <c r="V116" s="161"/>
      <c r="W116" s="161"/>
      <c r="X116" s="161"/>
      <c r="Y116" s="161"/>
      <c r="Z116" s="151"/>
      <c r="AA116" s="151"/>
      <c r="AB116" s="151"/>
      <c r="AC116" s="151"/>
      <c r="AD116" s="151"/>
      <c r="AE116" s="151"/>
      <c r="AF116" s="151"/>
      <c r="AG116" s="151" t="s">
        <v>175</v>
      </c>
      <c r="AH116" s="151">
        <v>0</v>
      </c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</row>
    <row r="117" spans="1:60" outlineLevel="1" x14ac:dyDescent="0.2">
      <c r="A117" s="172">
        <v>40</v>
      </c>
      <c r="B117" s="173" t="s">
        <v>339</v>
      </c>
      <c r="C117" s="188" t="s">
        <v>340</v>
      </c>
      <c r="D117" s="174" t="s">
        <v>245</v>
      </c>
      <c r="E117" s="175">
        <v>23</v>
      </c>
      <c r="F117" s="176"/>
      <c r="G117" s="177">
        <f>ROUND(E117*F117,2)</f>
        <v>0</v>
      </c>
      <c r="H117" s="176"/>
      <c r="I117" s="177">
        <f>ROUND(E117*H117,2)</f>
        <v>0</v>
      </c>
      <c r="J117" s="176"/>
      <c r="K117" s="177">
        <f>ROUND(E117*J117,2)</f>
        <v>0</v>
      </c>
      <c r="L117" s="177">
        <v>21</v>
      </c>
      <c r="M117" s="177">
        <f>G117*(1+L117/100)</f>
        <v>0</v>
      </c>
      <c r="N117" s="175">
        <v>0</v>
      </c>
      <c r="O117" s="175">
        <f>ROUND(E117*N117,2)</f>
        <v>0</v>
      </c>
      <c r="P117" s="175">
        <v>0.44</v>
      </c>
      <c r="Q117" s="175">
        <f>ROUND(E117*P117,2)</f>
        <v>10.119999999999999</v>
      </c>
      <c r="R117" s="177"/>
      <c r="S117" s="177" t="s">
        <v>141</v>
      </c>
      <c r="T117" s="178" t="s">
        <v>142</v>
      </c>
      <c r="U117" s="161">
        <v>9.4E-2</v>
      </c>
      <c r="V117" s="161">
        <f>ROUND(E117*U117,2)</f>
        <v>2.16</v>
      </c>
      <c r="W117" s="161"/>
      <c r="X117" s="161" t="s">
        <v>143</v>
      </c>
      <c r="Y117" s="161" t="s">
        <v>144</v>
      </c>
      <c r="Z117" s="151"/>
      <c r="AA117" s="151"/>
      <c r="AB117" s="151"/>
      <c r="AC117" s="151"/>
      <c r="AD117" s="151"/>
      <c r="AE117" s="151"/>
      <c r="AF117" s="151"/>
      <c r="AG117" s="151" t="s">
        <v>145</v>
      </c>
      <c r="AH117" s="151"/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</row>
    <row r="118" spans="1:60" outlineLevel="2" x14ac:dyDescent="0.2">
      <c r="A118" s="158"/>
      <c r="B118" s="159"/>
      <c r="C118" s="189" t="s">
        <v>210</v>
      </c>
      <c r="D118" s="162"/>
      <c r="E118" s="163"/>
      <c r="F118" s="161"/>
      <c r="G118" s="161"/>
      <c r="H118" s="161"/>
      <c r="I118" s="161"/>
      <c r="J118" s="161"/>
      <c r="K118" s="161"/>
      <c r="L118" s="161"/>
      <c r="M118" s="161"/>
      <c r="N118" s="160"/>
      <c r="O118" s="160"/>
      <c r="P118" s="160"/>
      <c r="Q118" s="160"/>
      <c r="R118" s="161"/>
      <c r="S118" s="161"/>
      <c r="T118" s="161"/>
      <c r="U118" s="161"/>
      <c r="V118" s="161"/>
      <c r="W118" s="161"/>
      <c r="X118" s="161"/>
      <c r="Y118" s="161"/>
      <c r="Z118" s="151"/>
      <c r="AA118" s="151"/>
      <c r="AB118" s="151"/>
      <c r="AC118" s="151"/>
      <c r="AD118" s="151"/>
      <c r="AE118" s="151"/>
      <c r="AF118" s="151"/>
      <c r="AG118" s="151" t="s">
        <v>175</v>
      </c>
      <c r="AH118" s="151">
        <v>0</v>
      </c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</row>
    <row r="119" spans="1:60" outlineLevel="3" x14ac:dyDescent="0.2">
      <c r="A119" s="158"/>
      <c r="B119" s="159"/>
      <c r="C119" s="189" t="s">
        <v>341</v>
      </c>
      <c r="D119" s="162"/>
      <c r="E119" s="163">
        <v>23</v>
      </c>
      <c r="F119" s="161"/>
      <c r="G119" s="161"/>
      <c r="H119" s="161"/>
      <c r="I119" s="161"/>
      <c r="J119" s="161"/>
      <c r="K119" s="161"/>
      <c r="L119" s="161"/>
      <c r="M119" s="161"/>
      <c r="N119" s="160"/>
      <c r="O119" s="160"/>
      <c r="P119" s="160"/>
      <c r="Q119" s="160"/>
      <c r="R119" s="161"/>
      <c r="S119" s="161"/>
      <c r="T119" s="161"/>
      <c r="U119" s="161"/>
      <c r="V119" s="161"/>
      <c r="W119" s="161"/>
      <c r="X119" s="161"/>
      <c r="Y119" s="161"/>
      <c r="Z119" s="151"/>
      <c r="AA119" s="151"/>
      <c r="AB119" s="151"/>
      <c r="AC119" s="151"/>
      <c r="AD119" s="151"/>
      <c r="AE119" s="151"/>
      <c r="AF119" s="151"/>
      <c r="AG119" s="151" t="s">
        <v>175</v>
      </c>
      <c r="AH119" s="151">
        <v>0</v>
      </c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</row>
    <row r="120" spans="1:60" outlineLevel="1" x14ac:dyDescent="0.2">
      <c r="A120" s="172">
        <v>41</v>
      </c>
      <c r="B120" s="173" t="s">
        <v>342</v>
      </c>
      <c r="C120" s="188" t="s">
        <v>343</v>
      </c>
      <c r="D120" s="174" t="s">
        <v>245</v>
      </c>
      <c r="E120" s="175">
        <v>64.009</v>
      </c>
      <c r="F120" s="176"/>
      <c r="G120" s="177">
        <f>ROUND(E120*F120,2)</f>
        <v>0</v>
      </c>
      <c r="H120" s="176"/>
      <c r="I120" s="177">
        <f>ROUND(E120*H120,2)</f>
        <v>0</v>
      </c>
      <c r="J120" s="176"/>
      <c r="K120" s="177">
        <f>ROUND(E120*J120,2)</f>
        <v>0</v>
      </c>
      <c r="L120" s="177">
        <v>21</v>
      </c>
      <c r="M120" s="177">
        <f>G120*(1+L120/100)</f>
        <v>0</v>
      </c>
      <c r="N120" s="175">
        <v>0</v>
      </c>
      <c r="O120" s="175">
        <f>ROUND(E120*N120,2)</f>
        <v>0</v>
      </c>
      <c r="P120" s="175">
        <v>0.2359</v>
      </c>
      <c r="Q120" s="175">
        <f>ROUND(E120*P120,2)</f>
        <v>15.1</v>
      </c>
      <c r="R120" s="177"/>
      <c r="S120" s="177" t="s">
        <v>141</v>
      </c>
      <c r="T120" s="178" t="s">
        <v>142</v>
      </c>
      <c r="U120" s="161">
        <v>0.01</v>
      </c>
      <c r="V120" s="161">
        <f>ROUND(E120*U120,2)</f>
        <v>0.64</v>
      </c>
      <c r="W120" s="161"/>
      <c r="X120" s="161" t="s">
        <v>143</v>
      </c>
      <c r="Y120" s="161" t="s">
        <v>144</v>
      </c>
      <c r="Z120" s="151"/>
      <c r="AA120" s="151"/>
      <c r="AB120" s="151"/>
      <c r="AC120" s="151"/>
      <c r="AD120" s="151"/>
      <c r="AE120" s="151"/>
      <c r="AF120" s="151"/>
      <c r="AG120" s="151" t="s">
        <v>145</v>
      </c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</row>
    <row r="121" spans="1:60" outlineLevel="2" x14ac:dyDescent="0.2">
      <c r="A121" s="158"/>
      <c r="B121" s="159"/>
      <c r="C121" s="189" t="s">
        <v>210</v>
      </c>
      <c r="D121" s="162"/>
      <c r="E121" s="163"/>
      <c r="F121" s="161"/>
      <c r="G121" s="161"/>
      <c r="H121" s="161"/>
      <c r="I121" s="161"/>
      <c r="J121" s="161"/>
      <c r="K121" s="161"/>
      <c r="L121" s="161"/>
      <c r="M121" s="161"/>
      <c r="N121" s="160"/>
      <c r="O121" s="160"/>
      <c r="P121" s="160"/>
      <c r="Q121" s="160"/>
      <c r="R121" s="161"/>
      <c r="S121" s="161"/>
      <c r="T121" s="161"/>
      <c r="U121" s="161"/>
      <c r="V121" s="161"/>
      <c r="W121" s="161"/>
      <c r="X121" s="161"/>
      <c r="Y121" s="161"/>
      <c r="Z121" s="151"/>
      <c r="AA121" s="151"/>
      <c r="AB121" s="151"/>
      <c r="AC121" s="151"/>
      <c r="AD121" s="151"/>
      <c r="AE121" s="151"/>
      <c r="AF121" s="151"/>
      <c r="AG121" s="151" t="s">
        <v>175</v>
      </c>
      <c r="AH121" s="151">
        <v>0</v>
      </c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</row>
    <row r="122" spans="1:60" outlineLevel="3" x14ac:dyDescent="0.2">
      <c r="A122" s="158"/>
      <c r="B122" s="159"/>
      <c r="C122" s="189" t="s">
        <v>344</v>
      </c>
      <c r="D122" s="162"/>
      <c r="E122" s="163"/>
      <c r="F122" s="161"/>
      <c r="G122" s="161"/>
      <c r="H122" s="161"/>
      <c r="I122" s="161"/>
      <c r="J122" s="161"/>
      <c r="K122" s="161"/>
      <c r="L122" s="161"/>
      <c r="M122" s="161"/>
      <c r="N122" s="160"/>
      <c r="O122" s="160"/>
      <c r="P122" s="160"/>
      <c r="Q122" s="160"/>
      <c r="R122" s="161"/>
      <c r="S122" s="161"/>
      <c r="T122" s="161"/>
      <c r="U122" s="161"/>
      <c r="V122" s="161"/>
      <c r="W122" s="161"/>
      <c r="X122" s="161"/>
      <c r="Y122" s="161"/>
      <c r="Z122" s="151"/>
      <c r="AA122" s="151"/>
      <c r="AB122" s="151"/>
      <c r="AC122" s="151"/>
      <c r="AD122" s="151"/>
      <c r="AE122" s="151"/>
      <c r="AF122" s="151"/>
      <c r="AG122" s="151" t="s">
        <v>175</v>
      </c>
      <c r="AH122" s="151">
        <v>0</v>
      </c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</row>
    <row r="123" spans="1:60" outlineLevel="3" x14ac:dyDescent="0.2">
      <c r="A123" s="158"/>
      <c r="B123" s="159"/>
      <c r="C123" s="189" t="s">
        <v>298</v>
      </c>
      <c r="D123" s="162"/>
      <c r="E123" s="163">
        <v>19.09</v>
      </c>
      <c r="F123" s="161"/>
      <c r="G123" s="161"/>
      <c r="H123" s="161"/>
      <c r="I123" s="161"/>
      <c r="J123" s="161"/>
      <c r="K123" s="161"/>
      <c r="L123" s="161"/>
      <c r="M123" s="161"/>
      <c r="N123" s="160"/>
      <c r="O123" s="160"/>
      <c r="P123" s="160"/>
      <c r="Q123" s="160"/>
      <c r="R123" s="161"/>
      <c r="S123" s="161"/>
      <c r="T123" s="161"/>
      <c r="U123" s="161"/>
      <c r="V123" s="161"/>
      <c r="W123" s="161"/>
      <c r="X123" s="161"/>
      <c r="Y123" s="161"/>
      <c r="Z123" s="151"/>
      <c r="AA123" s="151"/>
      <c r="AB123" s="151"/>
      <c r="AC123" s="151"/>
      <c r="AD123" s="151"/>
      <c r="AE123" s="151"/>
      <c r="AF123" s="151"/>
      <c r="AG123" s="151" t="s">
        <v>175</v>
      </c>
      <c r="AH123" s="151">
        <v>0</v>
      </c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</row>
    <row r="124" spans="1:60" outlineLevel="3" x14ac:dyDescent="0.2">
      <c r="A124" s="158"/>
      <c r="B124" s="159"/>
      <c r="C124" s="189" t="s">
        <v>299</v>
      </c>
      <c r="D124" s="162"/>
      <c r="E124" s="163">
        <v>9.93</v>
      </c>
      <c r="F124" s="161"/>
      <c r="G124" s="161"/>
      <c r="H124" s="161"/>
      <c r="I124" s="161"/>
      <c r="J124" s="161"/>
      <c r="K124" s="161"/>
      <c r="L124" s="161"/>
      <c r="M124" s="161"/>
      <c r="N124" s="160"/>
      <c r="O124" s="160"/>
      <c r="P124" s="160"/>
      <c r="Q124" s="160"/>
      <c r="R124" s="161"/>
      <c r="S124" s="161"/>
      <c r="T124" s="161"/>
      <c r="U124" s="161"/>
      <c r="V124" s="161"/>
      <c r="W124" s="161"/>
      <c r="X124" s="161"/>
      <c r="Y124" s="161"/>
      <c r="Z124" s="151"/>
      <c r="AA124" s="151"/>
      <c r="AB124" s="151"/>
      <c r="AC124" s="151"/>
      <c r="AD124" s="151"/>
      <c r="AE124" s="151"/>
      <c r="AF124" s="151"/>
      <c r="AG124" s="151" t="s">
        <v>175</v>
      </c>
      <c r="AH124" s="151">
        <v>0</v>
      </c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</row>
    <row r="125" spans="1:60" outlineLevel="3" x14ac:dyDescent="0.2">
      <c r="A125" s="158"/>
      <c r="B125" s="159"/>
      <c r="C125" s="189" t="s">
        <v>300</v>
      </c>
      <c r="D125" s="162"/>
      <c r="E125" s="163">
        <v>34.99</v>
      </c>
      <c r="F125" s="161"/>
      <c r="G125" s="161"/>
      <c r="H125" s="161"/>
      <c r="I125" s="161"/>
      <c r="J125" s="161"/>
      <c r="K125" s="161"/>
      <c r="L125" s="161"/>
      <c r="M125" s="161"/>
      <c r="N125" s="160"/>
      <c r="O125" s="160"/>
      <c r="P125" s="160"/>
      <c r="Q125" s="160"/>
      <c r="R125" s="161"/>
      <c r="S125" s="161"/>
      <c r="T125" s="161"/>
      <c r="U125" s="161"/>
      <c r="V125" s="161"/>
      <c r="W125" s="161"/>
      <c r="X125" s="161"/>
      <c r="Y125" s="161"/>
      <c r="Z125" s="151"/>
      <c r="AA125" s="151"/>
      <c r="AB125" s="151"/>
      <c r="AC125" s="151"/>
      <c r="AD125" s="151"/>
      <c r="AE125" s="151"/>
      <c r="AF125" s="151"/>
      <c r="AG125" s="151" t="s">
        <v>175</v>
      </c>
      <c r="AH125" s="151">
        <v>0</v>
      </c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</row>
    <row r="126" spans="1:60" outlineLevel="1" x14ac:dyDescent="0.2">
      <c r="A126" s="172">
        <v>42</v>
      </c>
      <c r="B126" s="173" t="s">
        <v>345</v>
      </c>
      <c r="C126" s="188" t="s">
        <v>346</v>
      </c>
      <c r="D126" s="174" t="s">
        <v>181</v>
      </c>
      <c r="E126" s="175">
        <v>12</v>
      </c>
      <c r="F126" s="176"/>
      <c r="G126" s="177">
        <f>ROUND(E126*F126,2)</f>
        <v>0</v>
      </c>
      <c r="H126" s="176"/>
      <c r="I126" s="177">
        <f>ROUND(E126*H126,2)</f>
        <v>0</v>
      </c>
      <c r="J126" s="176"/>
      <c r="K126" s="177">
        <f>ROUND(E126*J126,2)</f>
        <v>0</v>
      </c>
      <c r="L126" s="177">
        <v>21</v>
      </c>
      <c r="M126" s="177">
        <f>G126*(1+L126/100)</f>
        <v>0</v>
      </c>
      <c r="N126" s="175">
        <v>0.06</v>
      </c>
      <c r="O126" s="175">
        <f>ROUND(E126*N126,2)</f>
        <v>0.72</v>
      </c>
      <c r="P126" s="175">
        <v>0.16</v>
      </c>
      <c r="Q126" s="175">
        <f>ROUND(E126*P126,2)</f>
        <v>1.92</v>
      </c>
      <c r="R126" s="177"/>
      <c r="S126" s="177" t="s">
        <v>141</v>
      </c>
      <c r="T126" s="178" t="s">
        <v>142</v>
      </c>
      <c r="U126" s="161">
        <v>0.14299999999999999</v>
      </c>
      <c r="V126" s="161">
        <f>ROUND(E126*U126,2)</f>
        <v>1.72</v>
      </c>
      <c r="W126" s="161"/>
      <c r="X126" s="161" t="s">
        <v>143</v>
      </c>
      <c r="Y126" s="161" t="s">
        <v>144</v>
      </c>
      <c r="Z126" s="151"/>
      <c r="AA126" s="151"/>
      <c r="AB126" s="151"/>
      <c r="AC126" s="151"/>
      <c r="AD126" s="151"/>
      <c r="AE126" s="151"/>
      <c r="AF126" s="151"/>
      <c r="AG126" s="151" t="s">
        <v>145</v>
      </c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</row>
    <row r="127" spans="1:60" outlineLevel="2" x14ac:dyDescent="0.2">
      <c r="A127" s="158"/>
      <c r="B127" s="159"/>
      <c r="C127" s="189" t="s">
        <v>347</v>
      </c>
      <c r="D127" s="162"/>
      <c r="E127" s="163">
        <v>12</v>
      </c>
      <c r="F127" s="161"/>
      <c r="G127" s="161"/>
      <c r="H127" s="161"/>
      <c r="I127" s="161"/>
      <c r="J127" s="161"/>
      <c r="K127" s="161"/>
      <c r="L127" s="161"/>
      <c r="M127" s="161"/>
      <c r="N127" s="160"/>
      <c r="O127" s="160"/>
      <c r="P127" s="160"/>
      <c r="Q127" s="160"/>
      <c r="R127" s="161"/>
      <c r="S127" s="161"/>
      <c r="T127" s="161"/>
      <c r="U127" s="161"/>
      <c r="V127" s="161"/>
      <c r="W127" s="161"/>
      <c r="X127" s="161"/>
      <c r="Y127" s="161"/>
      <c r="Z127" s="151"/>
      <c r="AA127" s="151"/>
      <c r="AB127" s="151"/>
      <c r="AC127" s="151"/>
      <c r="AD127" s="151"/>
      <c r="AE127" s="151"/>
      <c r="AF127" s="151"/>
      <c r="AG127" s="151" t="s">
        <v>175</v>
      </c>
      <c r="AH127" s="151">
        <v>0</v>
      </c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</row>
    <row r="128" spans="1:60" outlineLevel="1" x14ac:dyDescent="0.2">
      <c r="A128" s="172">
        <v>43</v>
      </c>
      <c r="B128" s="173" t="s">
        <v>348</v>
      </c>
      <c r="C128" s="188" t="s">
        <v>349</v>
      </c>
      <c r="D128" s="174" t="s">
        <v>181</v>
      </c>
      <c r="E128" s="175">
        <v>22</v>
      </c>
      <c r="F128" s="176"/>
      <c r="G128" s="177">
        <f>ROUND(E128*F128,2)</f>
        <v>0</v>
      </c>
      <c r="H128" s="176"/>
      <c r="I128" s="177">
        <f>ROUND(E128*H128,2)</f>
        <v>0</v>
      </c>
      <c r="J128" s="176"/>
      <c r="K128" s="177">
        <f>ROUND(E128*J128,2)</f>
        <v>0</v>
      </c>
      <c r="L128" s="177">
        <v>21</v>
      </c>
      <c r="M128" s="177">
        <f>G128*(1+L128/100)</f>
        <v>0</v>
      </c>
      <c r="N128" s="175">
        <v>0.08</v>
      </c>
      <c r="O128" s="175">
        <f>ROUND(E128*N128,2)</f>
        <v>1.76</v>
      </c>
      <c r="P128" s="175">
        <v>0.19</v>
      </c>
      <c r="Q128" s="175">
        <f>ROUND(E128*P128,2)</f>
        <v>4.18</v>
      </c>
      <c r="R128" s="177"/>
      <c r="S128" s="177" t="s">
        <v>141</v>
      </c>
      <c r="T128" s="178" t="s">
        <v>142</v>
      </c>
      <c r="U128" s="161">
        <v>0.123</v>
      </c>
      <c r="V128" s="161">
        <f>ROUND(E128*U128,2)</f>
        <v>2.71</v>
      </c>
      <c r="W128" s="161"/>
      <c r="X128" s="161" t="s">
        <v>143</v>
      </c>
      <c r="Y128" s="161" t="s">
        <v>144</v>
      </c>
      <c r="Z128" s="151"/>
      <c r="AA128" s="151"/>
      <c r="AB128" s="151"/>
      <c r="AC128" s="151"/>
      <c r="AD128" s="151"/>
      <c r="AE128" s="151"/>
      <c r="AF128" s="151"/>
      <c r="AG128" s="151" t="s">
        <v>145</v>
      </c>
      <c r="AH128" s="151"/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</row>
    <row r="129" spans="1:60" outlineLevel="2" x14ac:dyDescent="0.2">
      <c r="A129" s="158"/>
      <c r="B129" s="159"/>
      <c r="C129" s="189" t="s">
        <v>350</v>
      </c>
      <c r="D129" s="162"/>
      <c r="E129" s="163">
        <v>22</v>
      </c>
      <c r="F129" s="161"/>
      <c r="G129" s="161"/>
      <c r="H129" s="161"/>
      <c r="I129" s="161"/>
      <c r="J129" s="161"/>
      <c r="K129" s="161"/>
      <c r="L129" s="161"/>
      <c r="M129" s="161"/>
      <c r="N129" s="160"/>
      <c r="O129" s="160"/>
      <c r="P129" s="160"/>
      <c r="Q129" s="160"/>
      <c r="R129" s="161"/>
      <c r="S129" s="161"/>
      <c r="T129" s="161"/>
      <c r="U129" s="161"/>
      <c r="V129" s="161"/>
      <c r="W129" s="161"/>
      <c r="X129" s="161"/>
      <c r="Y129" s="161"/>
      <c r="Z129" s="151"/>
      <c r="AA129" s="151"/>
      <c r="AB129" s="151"/>
      <c r="AC129" s="151"/>
      <c r="AD129" s="151"/>
      <c r="AE129" s="151"/>
      <c r="AF129" s="151"/>
      <c r="AG129" s="151" t="s">
        <v>175</v>
      </c>
      <c r="AH129" s="151">
        <v>0</v>
      </c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</row>
    <row r="130" spans="1:60" x14ac:dyDescent="0.2">
      <c r="A130" s="165" t="s">
        <v>136</v>
      </c>
      <c r="B130" s="166" t="s">
        <v>76</v>
      </c>
      <c r="C130" s="186" t="s">
        <v>77</v>
      </c>
      <c r="D130" s="167"/>
      <c r="E130" s="168"/>
      <c r="F130" s="169"/>
      <c r="G130" s="169">
        <f>SUMIF(AG131:AG142,"&lt;&gt;NOR",G131:G142)</f>
        <v>0</v>
      </c>
      <c r="H130" s="169"/>
      <c r="I130" s="169">
        <f>SUM(I131:I142)</f>
        <v>0</v>
      </c>
      <c r="J130" s="169"/>
      <c r="K130" s="169">
        <f>SUM(K131:K142)</f>
        <v>0</v>
      </c>
      <c r="L130" s="169"/>
      <c r="M130" s="169">
        <f>SUM(M131:M142)</f>
        <v>0</v>
      </c>
      <c r="N130" s="168"/>
      <c r="O130" s="168">
        <f>SUM(O131:O142)</f>
        <v>16.160000000000004</v>
      </c>
      <c r="P130" s="168"/>
      <c r="Q130" s="168">
        <f>SUM(Q131:Q142)</f>
        <v>0</v>
      </c>
      <c r="R130" s="169"/>
      <c r="S130" s="169"/>
      <c r="T130" s="170"/>
      <c r="U130" s="164"/>
      <c r="V130" s="164">
        <f>SUM(V131:V142)</f>
        <v>21.24</v>
      </c>
      <c r="W130" s="164"/>
      <c r="X130" s="164"/>
      <c r="Y130" s="164"/>
      <c r="AG130" t="s">
        <v>137</v>
      </c>
    </row>
    <row r="131" spans="1:60" outlineLevel="1" x14ac:dyDescent="0.2">
      <c r="A131" s="172">
        <v>44</v>
      </c>
      <c r="B131" s="173" t="s">
        <v>351</v>
      </c>
      <c r="C131" s="188" t="s">
        <v>352</v>
      </c>
      <c r="D131" s="174" t="s">
        <v>209</v>
      </c>
      <c r="E131" s="175">
        <v>9.8923000000000005</v>
      </c>
      <c r="F131" s="176"/>
      <c r="G131" s="177">
        <f>ROUND(E131*F131,2)</f>
        <v>0</v>
      </c>
      <c r="H131" s="176"/>
      <c r="I131" s="177">
        <f>ROUND(E131*H131,2)</f>
        <v>0</v>
      </c>
      <c r="J131" s="176"/>
      <c r="K131" s="177">
        <f>ROUND(E131*J131,2)</f>
        <v>0</v>
      </c>
      <c r="L131" s="177">
        <v>21</v>
      </c>
      <c r="M131" s="177">
        <f>G131*(1+L131/100)</f>
        <v>0</v>
      </c>
      <c r="N131" s="175">
        <v>1.63</v>
      </c>
      <c r="O131" s="175">
        <f>ROUND(E131*N131,2)</f>
        <v>16.12</v>
      </c>
      <c r="P131" s="175">
        <v>0</v>
      </c>
      <c r="Q131" s="175">
        <f>ROUND(E131*P131,2)</f>
        <v>0</v>
      </c>
      <c r="R131" s="177"/>
      <c r="S131" s="177" t="s">
        <v>141</v>
      </c>
      <c r="T131" s="178" t="s">
        <v>142</v>
      </c>
      <c r="U131" s="161">
        <v>1.5840000000000001</v>
      </c>
      <c r="V131" s="161">
        <f>ROUND(E131*U131,2)</f>
        <v>15.67</v>
      </c>
      <c r="W131" s="161"/>
      <c r="X131" s="161" t="s">
        <v>143</v>
      </c>
      <c r="Y131" s="161" t="s">
        <v>144</v>
      </c>
      <c r="Z131" s="151"/>
      <c r="AA131" s="151"/>
      <c r="AB131" s="151"/>
      <c r="AC131" s="151"/>
      <c r="AD131" s="151"/>
      <c r="AE131" s="151"/>
      <c r="AF131" s="151"/>
      <c r="AG131" s="151" t="s">
        <v>145</v>
      </c>
      <c r="AH131" s="151"/>
      <c r="AI131" s="151"/>
      <c r="AJ131" s="151"/>
      <c r="AK131" s="151"/>
      <c r="AL131" s="151"/>
      <c r="AM131" s="151"/>
      <c r="AN131" s="151"/>
      <c r="AO131" s="151"/>
      <c r="AP131" s="151"/>
      <c r="AQ131" s="151"/>
      <c r="AR131" s="151"/>
      <c r="AS131" s="151"/>
      <c r="AT131" s="151"/>
      <c r="AU131" s="151"/>
      <c r="AV131" s="151"/>
      <c r="AW131" s="151"/>
      <c r="AX131" s="151"/>
      <c r="AY131" s="151"/>
      <c r="AZ131" s="151"/>
      <c r="BA131" s="151"/>
      <c r="BB131" s="151"/>
      <c r="BC131" s="151"/>
      <c r="BD131" s="151"/>
      <c r="BE131" s="151"/>
      <c r="BF131" s="151"/>
      <c r="BG131" s="151"/>
      <c r="BH131" s="151"/>
    </row>
    <row r="132" spans="1:60" outlineLevel="2" x14ac:dyDescent="0.2">
      <c r="A132" s="158"/>
      <c r="B132" s="159"/>
      <c r="C132" s="189" t="s">
        <v>353</v>
      </c>
      <c r="D132" s="162"/>
      <c r="E132" s="163">
        <v>6.4</v>
      </c>
      <c r="F132" s="161"/>
      <c r="G132" s="161"/>
      <c r="H132" s="161"/>
      <c r="I132" s="161"/>
      <c r="J132" s="161"/>
      <c r="K132" s="161"/>
      <c r="L132" s="161"/>
      <c r="M132" s="161"/>
      <c r="N132" s="160"/>
      <c r="O132" s="160"/>
      <c r="P132" s="160"/>
      <c r="Q132" s="160"/>
      <c r="R132" s="161"/>
      <c r="S132" s="161"/>
      <c r="T132" s="161"/>
      <c r="U132" s="161"/>
      <c r="V132" s="161"/>
      <c r="W132" s="161"/>
      <c r="X132" s="161"/>
      <c r="Y132" s="161"/>
      <c r="Z132" s="151"/>
      <c r="AA132" s="151"/>
      <c r="AB132" s="151"/>
      <c r="AC132" s="151"/>
      <c r="AD132" s="151"/>
      <c r="AE132" s="151"/>
      <c r="AF132" s="151"/>
      <c r="AG132" s="151" t="s">
        <v>175</v>
      </c>
      <c r="AH132" s="151">
        <v>0</v>
      </c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</row>
    <row r="133" spans="1:60" outlineLevel="3" x14ac:dyDescent="0.2">
      <c r="A133" s="158"/>
      <c r="B133" s="159"/>
      <c r="C133" s="189" t="s">
        <v>354</v>
      </c>
      <c r="D133" s="162"/>
      <c r="E133" s="163">
        <v>3.49</v>
      </c>
      <c r="F133" s="161"/>
      <c r="G133" s="161"/>
      <c r="H133" s="161"/>
      <c r="I133" s="161"/>
      <c r="J133" s="161"/>
      <c r="K133" s="161"/>
      <c r="L133" s="161"/>
      <c r="M133" s="161"/>
      <c r="N133" s="160"/>
      <c r="O133" s="160"/>
      <c r="P133" s="160"/>
      <c r="Q133" s="160"/>
      <c r="R133" s="161"/>
      <c r="S133" s="161"/>
      <c r="T133" s="161"/>
      <c r="U133" s="161"/>
      <c r="V133" s="161"/>
      <c r="W133" s="161"/>
      <c r="X133" s="161"/>
      <c r="Y133" s="161"/>
      <c r="Z133" s="151"/>
      <c r="AA133" s="151"/>
      <c r="AB133" s="151"/>
      <c r="AC133" s="151"/>
      <c r="AD133" s="151"/>
      <c r="AE133" s="151"/>
      <c r="AF133" s="151"/>
      <c r="AG133" s="151" t="s">
        <v>175</v>
      </c>
      <c r="AH133" s="151">
        <v>0</v>
      </c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</row>
    <row r="134" spans="1:60" outlineLevel="1" x14ac:dyDescent="0.2">
      <c r="A134" s="172">
        <v>45</v>
      </c>
      <c r="B134" s="173" t="s">
        <v>355</v>
      </c>
      <c r="C134" s="188" t="s">
        <v>356</v>
      </c>
      <c r="D134" s="174" t="s">
        <v>181</v>
      </c>
      <c r="E134" s="175">
        <v>58.19</v>
      </c>
      <c r="F134" s="176"/>
      <c r="G134" s="177">
        <f>ROUND(E134*F134,2)</f>
        <v>0</v>
      </c>
      <c r="H134" s="176"/>
      <c r="I134" s="177">
        <f>ROUND(E134*H134,2)</f>
        <v>0</v>
      </c>
      <c r="J134" s="176"/>
      <c r="K134" s="177">
        <f>ROUND(E134*J134,2)</f>
        <v>0</v>
      </c>
      <c r="L134" s="177">
        <v>21</v>
      </c>
      <c r="M134" s="177">
        <f>G134*(1+L134/100)</f>
        <v>0</v>
      </c>
      <c r="N134" s="175">
        <v>0</v>
      </c>
      <c r="O134" s="175">
        <f>ROUND(E134*N134,2)</f>
        <v>0</v>
      </c>
      <c r="P134" s="175">
        <v>0</v>
      </c>
      <c r="Q134" s="175">
        <f>ROUND(E134*P134,2)</f>
        <v>0</v>
      </c>
      <c r="R134" s="177"/>
      <c r="S134" s="177" t="s">
        <v>141</v>
      </c>
      <c r="T134" s="178" t="s">
        <v>142</v>
      </c>
      <c r="U134" s="161">
        <v>7.1499999999999994E-2</v>
      </c>
      <c r="V134" s="161">
        <f>ROUND(E134*U134,2)</f>
        <v>4.16</v>
      </c>
      <c r="W134" s="161"/>
      <c r="X134" s="161" t="s">
        <v>143</v>
      </c>
      <c r="Y134" s="161" t="s">
        <v>144</v>
      </c>
      <c r="Z134" s="151"/>
      <c r="AA134" s="151"/>
      <c r="AB134" s="151"/>
      <c r="AC134" s="151"/>
      <c r="AD134" s="151"/>
      <c r="AE134" s="151"/>
      <c r="AF134" s="151"/>
      <c r="AG134" s="151" t="s">
        <v>145</v>
      </c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</row>
    <row r="135" spans="1:60" outlineLevel="2" x14ac:dyDescent="0.2">
      <c r="A135" s="158"/>
      <c r="B135" s="159"/>
      <c r="C135" s="189" t="s">
        <v>357</v>
      </c>
      <c r="D135" s="162"/>
      <c r="E135" s="163">
        <v>58.19</v>
      </c>
      <c r="F135" s="161"/>
      <c r="G135" s="161"/>
      <c r="H135" s="161"/>
      <c r="I135" s="161"/>
      <c r="J135" s="161"/>
      <c r="K135" s="161"/>
      <c r="L135" s="161"/>
      <c r="M135" s="161"/>
      <c r="N135" s="160"/>
      <c r="O135" s="160"/>
      <c r="P135" s="160"/>
      <c r="Q135" s="160"/>
      <c r="R135" s="161"/>
      <c r="S135" s="161"/>
      <c r="T135" s="161"/>
      <c r="U135" s="161"/>
      <c r="V135" s="161"/>
      <c r="W135" s="161"/>
      <c r="X135" s="161"/>
      <c r="Y135" s="161"/>
      <c r="Z135" s="151"/>
      <c r="AA135" s="151"/>
      <c r="AB135" s="151"/>
      <c r="AC135" s="151"/>
      <c r="AD135" s="151"/>
      <c r="AE135" s="151"/>
      <c r="AF135" s="151"/>
      <c r="AG135" s="151" t="s">
        <v>175</v>
      </c>
      <c r="AH135" s="151">
        <v>0</v>
      </c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</row>
    <row r="136" spans="1:60" outlineLevel="1" x14ac:dyDescent="0.2">
      <c r="A136" s="172">
        <v>46</v>
      </c>
      <c r="B136" s="173" t="s">
        <v>358</v>
      </c>
      <c r="C136" s="188" t="s">
        <v>359</v>
      </c>
      <c r="D136" s="174" t="s">
        <v>181</v>
      </c>
      <c r="E136" s="175">
        <v>58.771900000000002</v>
      </c>
      <c r="F136" s="176"/>
      <c r="G136" s="177">
        <f>ROUND(E136*F136,2)</f>
        <v>0</v>
      </c>
      <c r="H136" s="176"/>
      <c r="I136" s="177">
        <f>ROUND(E136*H136,2)</f>
        <v>0</v>
      </c>
      <c r="J136" s="176"/>
      <c r="K136" s="177">
        <f>ROUND(E136*J136,2)</f>
        <v>0</v>
      </c>
      <c r="L136" s="177">
        <v>21</v>
      </c>
      <c r="M136" s="177">
        <f>G136*(1+L136/100)</f>
        <v>0</v>
      </c>
      <c r="N136" s="175">
        <v>4.8000000000000001E-4</v>
      </c>
      <c r="O136" s="175">
        <f>ROUND(E136*N136,2)</f>
        <v>0.03</v>
      </c>
      <c r="P136" s="175">
        <v>0</v>
      </c>
      <c r="Q136" s="175">
        <f>ROUND(E136*P136,2)</f>
        <v>0</v>
      </c>
      <c r="R136" s="177"/>
      <c r="S136" s="177" t="s">
        <v>141</v>
      </c>
      <c r="T136" s="178" t="s">
        <v>142</v>
      </c>
      <c r="U136" s="161">
        <v>0</v>
      </c>
      <c r="V136" s="161">
        <f>ROUND(E136*U136,2)</f>
        <v>0</v>
      </c>
      <c r="W136" s="161"/>
      <c r="X136" s="161" t="s">
        <v>309</v>
      </c>
      <c r="Y136" s="161" t="s">
        <v>144</v>
      </c>
      <c r="Z136" s="151"/>
      <c r="AA136" s="151"/>
      <c r="AB136" s="151"/>
      <c r="AC136" s="151"/>
      <c r="AD136" s="151"/>
      <c r="AE136" s="151"/>
      <c r="AF136" s="151"/>
      <c r="AG136" s="151" t="s">
        <v>310</v>
      </c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</row>
    <row r="137" spans="1:60" outlineLevel="2" x14ac:dyDescent="0.2">
      <c r="A137" s="158"/>
      <c r="B137" s="159"/>
      <c r="C137" s="189" t="s">
        <v>360</v>
      </c>
      <c r="D137" s="162"/>
      <c r="E137" s="163">
        <v>58.77</v>
      </c>
      <c r="F137" s="161"/>
      <c r="G137" s="161"/>
      <c r="H137" s="161"/>
      <c r="I137" s="161"/>
      <c r="J137" s="161"/>
      <c r="K137" s="161"/>
      <c r="L137" s="161"/>
      <c r="M137" s="161"/>
      <c r="N137" s="160"/>
      <c r="O137" s="160"/>
      <c r="P137" s="160"/>
      <c r="Q137" s="160"/>
      <c r="R137" s="161"/>
      <c r="S137" s="161"/>
      <c r="T137" s="161"/>
      <c r="U137" s="161"/>
      <c r="V137" s="161"/>
      <c r="W137" s="161"/>
      <c r="X137" s="161"/>
      <c r="Y137" s="161"/>
      <c r="Z137" s="151"/>
      <c r="AA137" s="151"/>
      <c r="AB137" s="151"/>
      <c r="AC137" s="151"/>
      <c r="AD137" s="151"/>
      <c r="AE137" s="151"/>
      <c r="AF137" s="151"/>
      <c r="AG137" s="151" t="s">
        <v>175</v>
      </c>
      <c r="AH137" s="151">
        <v>0</v>
      </c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</row>
    <row r="138" spans="1:60" outlineLevel="1" x14ac:dyDescent="0.2">
      <c r="A138" s="172">
        <v>47</v>
      </c>
      <c r="B138" s="173" t="s">
        <v>361</v>
      </c>
      <c r="C138" s="188" t="s">
        <v>362</v>
      </c>
      <c r="D138" s="174" t="s">
        <v>245</v>
      </c>
      <c r="E138" s="175">
        <v>32.094999999999999</v>
      </c>
      <c r="F138" s="176"/>
      <c r="G138" s="177">
        <f>ROUND(E138*F138,2)</f>
        <v>0</v>
      </c>
      <c r="H138" s="176"/>
      <c r="I138" s="177">
        <f>ROUND(E138*H138,2)</f>
        <v>0</v>
      </c>
      <c r="J138" s="176"/>
      <c r="K138" s="177">
        <f>ROUND(E138*J138,2)</f>
        <v>0</v>
      </c>
      <c r="L138" s="177">
        <v>21</v>
      </c>
      <c r="M138" s="177">
        <f>G138*(1+L138/100)</f>
        <v>0</v>
      </c>
      <c r="N138" s="175">
        <v>3.0000000000000001E-5</v>
      </c>
      <c r="O138" s="175">
        <f>ROUND(E138*N138,2)</f>
        <v>0</v>
      </c>
      <c r="P138" s="175">
        <v>0</v>
      </c>
      <c r="Q138" s="175">
        <f>ROUND(E138*P138,2)</f>
        <v>0</v>
      </c>
      <c r="R138" s="177"/>
      <c r="S138" s="177" t="s">
        <v>141</v>
      </c>
      <c r="T138" s="178" t="s">
        <v>142</v>
      </c>
      <c r="U138" s="161">
        <v>4.3999999999999997E-2</v>
      </c>
      <c r="V138" s="161">
        <f>ROUND(E138*U138,2)</f>
        <v>1.41</v>
      </c>
      <c r="W138" s="161"/>
      <c r="X138" s="161" t="s">
        <v>143</v>
      </c>
      <c r="Y138" s="161" t="s">
        <v>144</v>
      </c>
      <c r="Z138" s="151"/>
      <c r="AA138" s="151"/>
      <c r="AB138" s="151"/>
      <c r="AC138" s="151"/>
      <c r="AD138" s="151"/>
      <c r="AE138" s="151"/>
      <c r="AF138" s="151"/>
      <c r="AG138" s="151" t="s">
        <v>145</v>
      </c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</row>
    <row r="139" spans="1:60" outlineLevel="2" x14ac:dyDescent="0.2">
      <c r="A139" s="158"/>
      <c r="B139" s="159"/>
      <c r="C139" s="189" t="s">
        <v>363</v>
      </c>
      <c r="D139" s="162"/>
      <c r="E139" s="163">
        <v>29.09</v>
      </c>
      <c r="F139" s="161"/>
      <c r="G139" s="161"/>
      <c r="H139" s="161"/>
      <c r="I139" s="161"/>
      <c r="J139" s="161"/>
      <c r="K139" s="161"/>
      <c r="L139" s="161"/>
      <c r="M139" s="161"/>
      <c r="N139" s="160"/>
      <c r="O139" s="160"/>
      <c r="P139" s="160"/>
      <c r="Q139" s="160"/>
      <c r="R139" s="161"/>
      <c r="S139" s="161"/>
      <c r="T139" s="161"/>
      <c r="U139" s="161"/>
      <c r="V139" s="161"/>
      <c r="W139" s="161"/>
      <c r="X139" s="161"/>
      <c r="Y139" s="161"/>
      <c r="Z139" s="151"/>
      <c r="AA139" s="151"/>
      <c r="AB139" s="151"/>
      <c r="AC139" s="151"/>
      <c r="AD139" s="151"/>
      <c r="AE139" s="151"/>
      <c r="AF139" s="151"/>
      <c r="AG139" s="151" t="s">
        <v>175</v>
      </c>
      <c r="AH139" s="151">
        <v>0</v>
      </c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</row>
    <row r="140" spans="1:60" outlineLevel="3" x14ac:dyDescent="0.2">
      <c r="A140" s="158"/>
      <c r="B140" s="159"/>
      <c r="C140" s="189" t="s">
        <v>364</v>
      </c>
      <c r="D140" s="162"/>
      <c r="E140" s="163">
        <v>3</v>
      </c>
      <c r="F140" s="161"/>
      <c r="G140" s="161"/>
      <c r="H140" s="161"/>
      <c r="I140" s="161"/>
      <c r="J140" s="161"/>
      <c r="K140" s="161"/>
      <c r="L140" s="161"/>
      <c r="M140" s="161"/>
      <c r="N140" s="160"/>
      <c r="O140" s="160"/>
      <c r="P140" s="160"/>
      <c r="Q140" s="160"/>
      <c r="R140" s="161"/>
      <c r="S140" s="161"/>
      <c r="T140" s="161"/>
      <c r="U140" s="161"/>
      <c r="V140" s="161"/>
      <c r="W140" s="161"/>
      <c r="X140" s="161"/>
      <c r="Y140" s="161"/>
      <c r="Z140" s="151"/>
      <c r="AA140" s="151"/>
      <c r="AB140" s="151"/>
      <c r="AC140" s="151"/>
      <c r="AD140" s="151"/>
      <c r="AE140" s="151"/>
      <c r="AF140" s="151"/>
      <c r="AG140" s="151" t="s">
        <v>175</v>
      </c>
      <c r="AH140" s="151">
        <v>0</v>
      </c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</row>
    <row r="141" spans="1:60" outlineLevel="1" x14ac:dyDescent="0.2">
      <c r="A141" s="172">
        <v>48</v>
      </c>
      <c r="B141" s="173" t="s">
        <v>365</v>
      </c>
      <c r="C141" s="188" t="s">
        <v>366</v>
      </c>
      <c r="D141" s="174" t="s">
        <v>245</v>
      </c>
      <c r="E141" s="175">
        <v>35.304499999999997</v>
      </c>
      <c r="F141" s="176"/>
      <c r="G141" s="177">
        <f>ROUND(E141*F141,2)</f>
        <v>0</v>
      </c>
      <c r="H141" s="176"/>
      <c r="I141" s="177">
        <f>ROUND(E141*H141,2)</f>
        <v>0</v>
      </c>
      <c r="J141" s="176"/>
      <c r="K141" s="177">
        <f>ROUND(E141*J141,2)</f>
        <v>0</v>
      </c>
      <c r="L141" s="177">
        <v>21</v>
      </c>
      <c r="M141" s="177">
        <f>G141*(1+L141/100)</f>
        <v>0</v>
      </c>
      <c r="N141" s="175">
        <v>2.9999999999999997E-4</v>
      </c>
      <c r="O141" s="175">
        <f>ROUND(E141*N141,2)</f>
        <v>0.01</v>
      </c>
      <c r="P141" s="175">
        <v>0</v>
      </c>
      <c r="Q141" s="175">
        <f>ROUND(E141*P141,2)</f>
        <v>0</v>
      </c>
      <c r="R141" s="177"/>
      <c r="S141" s="177" t="s">
        <v>141</v>
      </c>
      <c r="T141" s="178" t="s">
        <v>142</v>
      </c>
      <c r="U141" s="161">
        <v>0</v>
      </c>
      <c r="V141" s="161">
        <f>ROUND(E141*U141,2)</f>
        <v>0</v>
      </c>
      <c r="W141" s="161"/>
      <c r="X141" s="161" t="s">
        <v>309</v>
      </c>
      <c r="Y141" s="161" t="s">
        <v>144</v>
      </c>
      <c r="Z141" s="151"/>
      <c r="AA141" s="151"/>
      <c r="AB141" s="151"/>
      <c r="AC141" s="151"/>
      <c r="AD141" s="151"/>
      <c r="AE141" s="151"/>
      <c r="AF141" s="151"/>
      <c r="AG141" s="151" t="s">
        <v>310</v>
      </c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</row>
    <row r="142" spans="1:60" outlineLevel="2" x14ac:dyDescent="0.2">
      <c r="A142" s="158"/>
      <c r="B142" s="159"/>
      <c r="C142" s="189" t="s">
        <v>367</v>
      </c>
      <c r="D142" s="162"/>
      <c r="E142" s="163">
        <v>35.299999999999997</v>
      </c>
      <c r="F142" s="161"/>
      <c r="G142" s="161"/>
      <c r="H142" s="161"/>
      <c r="I142" s="161"/>
      <c r="J142" s="161"/>
      <c r="K142" s="161"/>
      <c r="L142" s="161"/>
      <c r="M142" s="161"/>
      <c r="N142" s="160"/>
      <c r="O142" s="160"/>
      <c r="P142" s="160"/>
      <c r="Q142" s="160"/>
      <c r="R142" s="161"/>
      <c r="S142" s="161"/>
      <c r="T142" s="161"/>
      <c r="U142" s="161"/>
      <c r="V142" s="161"/>
      <c r="W142" s="161"/>
      <c r="X142" s="161"/>
      <c r="Y142" s="161"/>
      <c r="Z142" s="151"/>
      <c r="AA142" s="151"/>
      <c r="AB142" s="151"/>
      <c r="AC142" s="151"/>
      <c r="AD142" s="151"/>
      <c r="AE142" s="151"/>
      <c r="AF142" s="151"/>
      <c r="AG142" s="151" t="s">
        <v>175</v>
      </c>
      <c r="AH142" s="151">
        <v>0</v>
      </c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</row>
    <row r="143" spans="1:60" x14ac:dyDescent="0.2">
      <c r="A143" s="165" t="s">
        <v>136</v>
      </c>
      <c r="B143" s="166" t="s">
        <v>78</v>
      </c>
      <c r="C143" s="186" t="s">
        <v>79</v>
      </c>
      <c r="D143" s="167"/>
      <c r="E143" s="168"/>
      <c r="F143" s="169"/>
      <c r="G143" s="169">
        <f>SUMIF(AG144:AG156,"&lt;&gt;NOR",G144:G156)</f>
        <v>0</v>
      </c>
      <c r="H143" s="169"/>
      <c r="I143" s="169">
        <f>SUM(I144:I156)</f>
        <v>0</v>
      </c>
      <c r="J143" s="169"/>
      <c r="K143" s="169">
        <f>SUM(K144:K156)</f>
        <v>0</v>
      </c>
      <c r="L143" s="169"/>
      <c r="M143" s="169">
        <f>SUM(M144:M156)</f>
        <v>0</v>
      </c>
      <c r="N143" s="168"/>
      <c r="O143" s="168">
        <f>SUM(O144:O156)</f>
        <v>13.299999999999999</v>
      </c>
      <c r="P143" s="168"/>
      <c r="Q143" s="168">
        <f>SUM(Q144:Q156)</f>
        <v>0</v>
      </c>
      <c r="R143" s="169"/>
      <c r="S143" s="169"/>
      <c r="T143" s="170"/>
      <c r="U143" s="164"/>
      <c r="V143" s="164">
        <f>SUM(V144:V156)</f>
        <v>10.85</v>
      </c>
      <c r="W143" s="164"/>
      <c r="X143" s="164"/>
      <c r="Y143" s="164"/>
      <c r="AG143" t="s">
        <v>137</v>
      </c>
    </row>
    <row r="144" spans="1:60" outlineLevel="1" x14ac:dyDescent="0.2">
      <c r="A144" s="172">
        <v>49</v>
      </c>
      <c r="B144" s="173" t="s">
        <v>368</v>
      </c>
      <c r="C144" s="188" t="s">
        <v>369</v>
      </c>
      <c r="D144" s="174" t="s">
        <v>209</v>
      </c>
      <c r="E144" s="175">
        <v>6.4009</v>
      </c>
      <c r="F144" s="176"/>
      <c r="G144" s="177">
        <f>ROUND(E144*F144,2)</f>
        <v>0</v>
      </c>
      <c r="H144" s="176"/>
      <c r="I144" s="177">
        <f>ROUND(E144*H144,2)</f>
        <v>0</v>
      </c>
      <c r="J144" s="176"/>
      <c r="K144" s="177">
        <f>ROUND(E144*J144,2)</f>
        <v>0</v>
      </c>
      <c r="L144" s="177">
        <v>21</v>
      </c>
      <c r="M144" s="177">
        <f>G144*(1+L144/100)</f>
        <v>0</v>
      </c>
      <c r="N144" s="175">
        <v>1.8907700000000001</v>
      </c>
      <c r="O144" s="175">
        <f>ROUND(E144*N144,2)</f>
        <v>12.1</v>
      </c>
      <c r="P144" s="175">
        <v>0</v>
      </c>
      <c r="Q144" s="175">
        <f>ROUND(E144*P144,2)</f>
        <v>0</v>
      </c>
      <c r="R144" s="177"/>
      <c r="S144" s="177" t="s">
        <v>141</v>
      </c>
      <c r="T144" s="178" t="s">
        <v>142</v>
      </c>
      <c r="U144" s="161">
        <v>1.6950000000000001</v>
      </c>
      <c r="V144" s="161">
        <f>ROUND(E144*U144,2)</f>
        <v>10.85</v>
      </c>
      <c r="W144" s="161"/>
      <c r="X144" s="161" t="s">
        <v>143</v>
      </c>
      <c r="Y144" s="161" t="s">
        <v>144</v>
      </c>
      <c r="Z144" s="151"/>
      <c r="AA144" s="151"/>
      <c r="AB144" s="151"/>
      <c r="AC144" s="151"/>
      <c r="AD144" s="151"/>
      <c r="AE144" s="151"/>
      <c r="AF144" s="151"/>
      <c r="AG144" s="151" t="s">
        <v>145</v>
      </c>
      <c r="AH144" s="151"/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</row>
    <row r="145" spans="1:60" outlineLevel="2" x14ac:dyDescent="0.2">
      <c r="A145" s="158"/>
      <c r="B145" s="159"/>
      <c r="C145" s="189" t="s">
        <v>370</v>
      </c>
      <c r="D145" s="162"/>
      <c r="E145" s="163">
        <v>1.91</v>
      </c>
      <c r="F145" s="161"/>
      <c r="G145" s="161"/>
      <c r="H145" s="161"/>
      <c r="I145" s="161"/>
      <c r="J145" s="161"/>
      <c r="K145" s="161"/>
      <c r="L145" s="161"/>
      <c r="M145" s="161"/>
      <c r="N145" s="160"/>
      <c r="O145" s="160"/>
      <c r="P145" s="160"/>
      <c r="Q145" s="160"/>
      <c r="R145" s="161"/>
      <c r="S145" s="161"/>
      <c r="T145" s="161"/>
      <c r="U145" s="161"/>
      <c r="V145" s="161"/>
      <c r="W145" s="161"/>
      <c r="X145" s="161"/>
      <c r="Y145" s="161"/>
      <c r="Z145" s="151"/>
      <c r="AA145" s="151"/>
      <c r="AB145" s="151"/>
      <c r="AC145" s="151"/>
      <c r="AD145" s="151"/>
      <c r="AE145" s="151"/>
      <c r="AF145" s="151"/>
      <c r="AG145" s="151" t="s">
        <v>175</v>
      </c>
      <c r="AH145" s="151">
        <v>0</v>
      </c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</row>
    <row r="146" spans="1:60" outlineLevel="3" x14ac:dyDescent="0.2">
      <c r="A146" s="158"/>
      <c r="B146" s="159"/>
      <c r="C146" s="189" t="s">
        <v>371</v>
      </c>
      <c r="D146" s="162"/>
      <c r="E146" s="163">
        <v>0.99</v>
      </c>
      <c r="F146" s="161"/>
      <c r="G146" s="161"/>
      <c r="H146" s="161"/>
      <c r="I146" s="161"/>
      <c r="J146" s="161"/>
      <c r="K146" s="161"/>
      <c r="L146" s="161"/>
      <c r="M146" s="161"/>
      <c r="N146" s="160"/>
      <c r="O146" s="160"/>
      <c r="P146" s="160"/>
      <c r="Q146" s="160"/>
      <c r="R146" s="161"/>
      <c r="S146" s="161"/>
      <c r="T146" s="161"/>
      <c r="U146" s="161"/>
      <c r="V146" s="161"/>
      <c r="W146" s="161"/>
      <c r="X146" s="161"/>
      <c r="Y146" s="161"/>
      <c r="Z146" s="151"/>
      <c r="AA146" s="151"/>
      <c r="AB146" s="151"/>
      <c r="AC146" s="151"/>
      <c r="AD146" s="151"/>
      <c r="AE146" s="151"/>
      <c r="AF146" s="151"/>
      <c r="AG146" s="151" t="s">
        <v>175</v>
      </c>
      <c r="AH146" s="151">
        <v>0</v>
      </c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</row>
    <row r="147" spans="1:60" outlineLevel="3" x14ac:dyDescent="0.2">
      <c r="A147" s="158"/>
      <c r="B147" s="159"/>
      <c r="C147" s="189" t="s">
        <v>372</v>
      </c>
      <c r="D147" s="162"/>
      <c r="E147" s="163">
        <v>3.5</v>
      </c>
      <c r="F147" s="161"/>
      <c r="G147" s="161"/>
      <c r="H147" s="161"/>
      <c r="I147" s="161"/>
      <c r="J147" s="161"/>
      <c r="K147" s="161"/>
      <c r="L147" s="161"/>
      <c r="M147" s="161"/>
      <c r="N147" s="160"/>
      <c r="O147" s="160"/>
      <c r="P147" s="160"/>
      <c r="Q147" s="160"/>
      <c r="R147" s="161"/>
      <c r="S147" s="161"/>
      <c r="T147" s="161"/>
      <c r="U147" s="161"/>
      <c r="V147" s="161"/>
      <c r="W147" s="161"/>
      <c r="X147" s="161"/>
      <c r="Y147" s="161"/>
      <c r="Z147" s="151"/>
      <c r="AA147" s="151"/>
      <c r="AB147" s="151"/>
      <c r="AC147" s="151"/>
      <c r="AD147" s="151"/>
      <c r="AE147" s="151"/>
      <c r="AF147" s="151"/>
      <c r="AG147" s="151" t="s">
        <v>175</v>
      </c>
      <c r="AH147" s="151">
        <v>0</v>
      </c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</row>
    <row r="148" spans="1:60" outlineLevel="3" x14ac:dyDescent="0.2">
      <c r="A148" s="158"/>
      <c r="B148" s="159"/>
      <c r="C148" s="195" t="s">
        <v>281</v>
      </c>
      <c r="D148" s="193"/>
      <c r="E148" s="194"/>
      <c r="F148" s="161"/>
      <c r="G148" s="161"/>
      <c r="H148" s="161"/>
      <c r="I148" s="161"/>
      <c r="J148" s="161"/>
      <c r="K148" s="161"/>
      <c r="L148" s="161"/>
      <c r="M148" s="161"/>
      <c r="N148" s="160"/>
      <c r="O148" s="160"/>
      <c r="P148" s="160"/>
      <c r="Q148" s="160"/>
      <c r="R148" s="161"/>
      <c r="S148" s="161"/>
      <c r="T148" s="161"/>
      <c r="U148" s="161"/>
      <c r="V148" s="161"/>
      <c r="W148" s="161"/>
      <c r="X148" s="161"/>
      <c r="Y148" s="161"/>
      <c r="Z148" s="151"/>
      <c r="AA148" s="151"/>
      <c r="AB148" s="151"/>
      <c r="AC148" s="151"/>
      <c r="AD148" s="151"/>
      <c r="AE148" s="151"/>
      <c r="AF148" s="151"/>
      <c r="AG148" s="151" t="s">
        <v>175</v>
      </c>
      <c r="AH148" s="151">
        <v>1</v>
      </c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</row>
    <row r="149" spans="1:60" ht="22.5" outlineLevel="1" x14ac:dyDescent="0.2">
      <c r="A149" s="172">
        <v>50</v>
      </c>
      <c r="B149" s="173" t="s">
        <v>373</v>
      </c>
      <c r="C149" s="188" t="s">
        <v>374</v>
      </c>
      <c r="D149" s="174" t="s">
        <v>173</v>
      </c>
      <c r="E149" s="175">
        <v>2</v>
      </c>
      <c r="F149" s="176"/>
      <c r="G149" s="177">
        <f>ROUND(E149*F149,2)</f>
        <v>0</v>
      </c>
      <c r="H149" s="176"/>
      <c r="I149" s="177">
        <f>ROUND(E149*H149,2)</f>
        <v>0</v>
      </c>
      <c r="J149" s="176"/>
      <c r="K149" s="177">
        <f>ROUND(E149*J149,2)</f>
        <v>0</v>
      </c>
      <c r="L149" s="177">
        <v>21</v>
      </c>
      <c r="M149" s="177">
        <f>G149*(1+L149/100)</f>
        <v>0</v>
      </c>
      <c r="N149" s="175">
        <v>8.6400000000000005E-2</v>
      </c>
      <c r="O149" s="175">
        <f>ROUND(E149*N149,2)</f>
        <v>0.17</v>
      </c>
      <c r="P149" s="175">
        <v>0</v>
      </c>
      <c r="Q149" s="175">
        <f>ROUND(E149*P149,2)</f>
        <v>0</v>
      </c>
      <c r="R149" s="177"/>
      <c r="S149" s="177" t="s">
        <v>141</v>
      </c>
      <c r="T149" s="178" t="s">
        <v>142</v>
      </c>
      <c r="U149" s="161">
        <v>0</v>
      </c>
      <c r="V149" s="161">
        <f>ROUND(E149*U149,2)</f>
        <v>0</v>
      </c>
      <c r="W149" s="161"/>
      <c r="X149" s="161" t="s">
        <v>143</v>
      </c>
      <c r="Y149" s="161" t="s">
        <v>144</v>
      </c>
      <c r="Z149" s="151"/>
      <c r="AA149" s="151"/>
      <c r="AB149" s="151"/>
      <c r="AC149" s="151"/>
      <c r="AD149" s="151"/>
      <c r="AE149" s="151"/>
      <c r="AF149" s="151"/>
      <c r="AG149" s="151" t="s">
        <v>145</v>
      </c>
      <c r="AH149" s="151"/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</row>
    <row r="150" spans="1:60" outlineLevel="2" x14ac:dyDescent="0.2">
      <c r="A150" s="158"/>
      <c r="B150" s="159"/>
      <c r="C150" s="189" t="s">
        <v>375</v>
      </c>
      <c r="D150" s="162"/>
      <c r="E150" s="163">
        <v>2</v>
      </c>
      <c r="F150" s="161"/>
      <c r="G150" s="161"/>
      <c r="H150" s="161"/>
      <c r="I150" s="161"/>
      <c r="J150" s="161"/>
      <c r="K150" s="161"/>
      <c r="L150" s="161"/>
      <c r="M150" s="161"/>
      <c r="N150" s="160"/>
      <c r="O150" s="160"/>
      <c r="P150" s="160"/>
      <c r="Q150" s="160"/>
      <c r="R150" s="161"/>
      <c r="S150" s="161"/>
      <c r="T150" s="161"/>
      <c r="U150" s="161"/>
      <c r="V150" s="161"/>
      <c r="W150" s="161"/>
      <c r="X150" s="161"/>
      <c r="Y150" s="161"/>
      <c r="Z150" s="151"/>
      <c r="AA150" s="151"/>
      <c r="AB150" s="151"/>
      <c r="AC150" s="151"/>
      <c r="AD150" s="151"/>
      <c r="AE150" s="151"/>
      <c r="AF150" s="151"/>
      <c r="AG150" s="151" t="s">
        <v>175</v>
      </c>
      <c r="AH150" s="151">
        <v>0</v>
      </c>
      <c r="AI150" s="151"/>
      <c r="AJ150" s="151"/>
      <c r="AK150" s="151"/>
      <c r="AL150" s="151"/>
      <c r="AM150" s="151"/>
      <c r="AN150" s="151"/>
      <c r="AO150" s="151"/>
      <c r="AP150" s="151"/>
      <c r="AQ150" s="151"/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1"/>
      <c r="BB150" s="151"/>
      <c r="BC150" s="151"/>
      <c r="BD150" s="151"/>
      <c r="BE150" s="151"/>
      <c r="BF150" s="151"/>
      <c r="BG150" s="151"/>
      <c r="BH150" s="151"/>
    </row>
    <row r="151" spans="1:60" outlineLevel="1" x14ac:dyDescent="0.2">
      <c r="A151" s="172">
        <v>51</v>
      </c>
      <c r="B151" s="173" t="s">
        <v>376</v>
      </c>
      <c r="C151" s="188" t="s">
        <v>377</v>
      </c>
      <c r="D151" s="174" t="s">
        <v>173</v>
      </c>
      <c r="E151" s="175">
        <v>1</v>
      </c>
      <c r="F151" s="176"/>
      <c r="G151" s="177">
        <f>ROUND(E151*F151,2)</f>
        <v>0</v>
      </c>
      <c r="H151" s="176"/>
      <c r="I151" s="177">
        <f>ROUND(E151*H151,2)</f>
        <v>0</v>
      </c>
      <c r="J151" s="176"/>
      <c r="K151" s="177">
        <f>ROUND(E151*J151,2)</f>
        <v>0</v>
      </c>
      <c r="L151" s="177">
        <v>21</v>
      </c>
      <c r="M151" s="177">
        <f>G151*(1+L151/100)</f>
        <v>0</v>
      </c>
      <c r="N151" s="175">
        <v>0.72</v>
      </c>
      <c r="O151" s="175">
        <f>ROUND(E151*N151,2)</f>
        <v>0.72</v>
      </c>
      <c r="P151" s="175">
        <v>0</v>
      </c>
      <c r="Q151" s="175">
        <f>ROUND(E151*P151,2)</f>
        <v>0</v>
      </c>
      <c r="R151" s="177"/>
      <c r="S151" s="177" t="s">
        <v>141</v>
      </c>
      <c r="T151" s="178" t="s">
        <v>142</v>
      </c>
      <c r="U151" s="161">
        <v>0</v>
      </c>
      <c r="V151" s="161">
        <f>ROUND(E151*U151,2)</f>
        <v>0</v>
      </c>
      <c r="W151" s="161"/>
      <c r="X151" s="161" t="s">
        <v>143</v>
      </c>
      <c r="Y151" s="161" t="s">
        <v>144</v>
      </c>
      <c r="Z151" s="151"/>
      <c r="AA151" s="151"/>
      <c r="AB151" s="151"/>
      <c r="AC151" s="151"/>
      <c r="AD151" s="151"/>
      <c r="AE151" s="151"/>
      <c r="AF151" s="151"/>
      <c r="AG151" s="151" t="s">
        <v>145</v>
      </c>
      <c r="AH151" s="151"/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</row>
    <row r="152" spans="1:60" outlineLevel="2" x14ac:dyDescent="0.2">
      <c r="A152" s="158"/>
      <c r="B152" s="159"/>
      <c r="C152" s="189" t="s">
        <v>325</v>
      </c>
      <c r="D152" s="162"/>
      <c r="E152" s="163">
        <v>1</v>
      </c>
      <c r="F152" s="161"/>
      <c r="G152" s="161"/>
      <c r="H152" s="161"/>
      <c r="I152" s="161"/>
      <c r="J152" s="161"/>
      <c r="K152" s="161"/>
      <c r="L152" s="161"/>
      <c r="M152" s="161"/>
      <c r="N152" s="160"/>
      <c r="O152" s="160"/>
      <c r="P152" s="160"/>
      <c r="Q152" s="160"/>
      <c r="R152" s="161"/>
      <c r="S152" s="161"/>
      <c r="T152" s="161"/>
      <c r="U152" s="161"/>
      <c r="V152" s="161"/>
      <c r="W152" s="161"/>
      <c r="X152" s="161"/>
      <c r="Y152" s="161"/>
      <c r="Z152" s="151"/>
      <c r="AA152" s="151"/>
      <c r="AB152" s="151"/>
      <c r="AC152" s="151"/>
      <c r="AD152" s="151"/>
      <c r="AE152" s="151"/>
      <c r="AF152" s="151"/>
      <c r="AG152" s="151" t="s">
        <v>175</v>
      </c>
      <c r="AH152" s="151">
        <v>0</v>
      </c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</row>
    <row r="153" spans="1:60" outlineLevel="1" x14ac:dyDescent="0.2">
      <c r="A153" s="172">
        <v>52</v>
      </c>
      <c r="B153" s="173" t="s">
        <v>378</v>
      </c>
      <c r="C153" s="188" t="s">
        <v>379</v>
      </c>
      <c r="D153" s="174" t="s">
        <v>173</v>
      </c>
      <c r="E153" s="175">
        <v>1</v>
      </c>
      <c r="F153" s="176"/>
      <c r="G153" s="177">
        <f>ROUND(E153*F153,2)</f>
        <v>0</v>
      </c>
      <c r="H153" s="176"/>
      <c r="I153" s="177">
        <f>ROUND(E153*H153,2)</f>
        <v>0</v>
      </c>
      <c r="J153" s="176"/>
      <c r="K153" s="177">
        <f>ROUND(E153*J153,2)</f>
        <v>0</v>
      </c>
      <c r="L153" s="177">
        <v>21</v>
      </c>
      <c r="M153" s="177">
        <f>G153*(1+L153/100)</f>
        <v>0</v>
      </c>
      <c r="N153" s="175">
        <v>0.28799999999999998</v>
      </c>
      <c r="O153" s="175">
        <f>ROUND(E153*N153,2)</f>
        <v>0.28999999999999998</v>
      </c>
      <c r="P153" s="175">
        <v>0</v>
      </c>
      <c r="Q153" s="175">
        <f>ROUND(E153*P153,2)</f>
        <v>0</v>
      </c>
      <c r="R153" s="177"/>
      <c r="S153" s="177" t="s">
        <v>141</v>
      </c>
      <c r="T153" s="178" t="s">
        <v>142</v>
      </c>
      <c r="U153" s="161">
        <v>0</v>
      </c>
      <c r="V153" s="161">
        <f>ROUND(E153*U153,2)</f>
        <v>0</v>
      </c>
      <c r="W153" s="161"/>
      <c r="X153" s="161" t="s">
        <v>143</v>
      </c>
      <c r="Y153" s="161" t="s">
        <v>144</v>
      </c>
      <c r="Z153" s="151"/>
      <c r="AA153" s="151"/>
      <c r="AB153" s="151"/>
      <c r="AC153" s="151"/>
      <c r="AD153" s="151"/>
      <c r="AE153" s="151"/>
      <c r="AF153" s="151"/>
      <c r="AG153" s="151" t="s">
        <v>145</v>
      </c>
      <c r="AH153" s="151"/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</row>
    <row r="154" spans="1:60" outlineLevel="2" x14ac:dyDescent="0.2">
      <c r="A154" s="158"/>
      <c r="B154" s="159"/>
      <c r="C154" s="189" t="s">
        <v>325</v>
      </c>
      <c r="D154" s="162"/>
      <c r="E154" s="163">
        <v>1</v>
      </c>
      <c r="F154" s="161"/>
      <c r="G154" s="161"/>
      <c r="H154" s="161"/>
      <c r="I154" s="161"/>
      <c r="J154" s="161"/>
      <c r="K154" s="161"/>
      <c r="L154" s="161"/>
      <c r="M154" s="161"/>
      <c r="N154" s="160"/>
      <c r="O154" s="160"/>
      <c r="P154" s="160"/>
      <c r="Q154" s="160"/>
      <c r="R154" s="161"/>
      <c r="S154" s="161"/>
      <c r="T154" s="161"/>
      <c r="U154" s="161"/>
      <c r="V154" s="161"/>
      <c r="W154" s="161"/>
      <c r="X154" s="161"/>
      <c r="Y154" s="161"/>
      <c r="Z154" s="151"/>
      <c r="AA154" s="151"/>
      <c r="AB154" s="151"/>
      <c r="AC154" s="151"/>
      <c r="AD154" s="151"/>
      <c r="AE154" s="151"/>
      <c r="AF154" s="151"/>
      <c r="AG154" s="151" t="s">
        <v>175</v>
      </c>
      <c r="AH154" s="151">
        <v>0</v>
      </c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</row>
    <row r="155" spans="1:60" outlineLevel="1" x14ac:dyDescent="0.2">
      <c r="A155" s="172">
        <v>53</v>
      </c>
      <c r="B155" s="173" t="s">
        <v>380</v>
      </c>
      <c r="C155" s="188" t="s">
        <v>381</v>
      </c>
      <c r="D155" s="174" t="s">
        <v>173</v>
      </c>
      <c r="E155" s="175">
        <v>1</v>
      </c>
      <c r="F155" s="176"/>
      <c r="G155" s="177">
        <f>ROUND(E155*F155,2)</f>
        <v>0</v>
      </c>
      <c r="H155" s="176"/>
      <c r="I155" s="177">
        <f>ROUND(E155*H155,2)</f>
        <v>0</v>
      </c>
      <c r="J155" s="176"/>
      <c r="K155" s="177">
        <f>ROUND(E155*J155,2)</f>
        <v>0</v>
      </c>
      <c r="L155" s="177">
        <v>21</v>
      </c>
      <c r="M155" s="177">
        <f>G155*(1+L155/100)</f>
        <v>0</v>
      </c>
      <c r="N155" s="175">
        <v>1.9199999999999998E-2</v>
      </c>
      <c r="O155" s="175">
        <f>ROUND(E155*N155,2)</f>
        <v>0.02</v>
      </c>
      <c r="P155" s="175">
        <v>0</v>
      </c>
      <c r="Q155" s="175">
        <f>ROUND(E155*P155,2)</f>
        <v>0</v>
      </c>
      <c r="R155" s="177"/>
      <c r="S155" s="177" t="s">
        <v>141</v>
      </c>
      <c r="T155" s="178" t="s">
        <v>142</v>
      </c>
      <c r="U155" s="161">
        <v>0</v>
      </c>
      <c r="V155" s="161">
        <f>ROUND(E155*U155,2)</f>
        <v>0</v>
      </c>
      <c r="W155" s="161"/>
      <c r="X155" s="161" t="s">
        <v>143</v>
      </c>
      <c r="Y155" s="161" t="s">
        <v>144</v>
      </c>
      <c r="Z155" s="151"/>
      <c r="AA155" s="151"/>
      <c r="AB155" s="151"/>
      <c r="AC155" s="151"/>
      <c r="AD155" s="151"/>
      <c r="AE155" s="151"/>
      <c r="AF155" s="151"/>
      <c r="AG155" s="151" t="s">
        <v>145</v>
      </c>
      <c r="AH155" s="151"/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</row>
    <row r="156" spans="1:60" outlineLevel="2" x14ac:dyDescent="0.2">
      <c r="A156" s="158"/>
      <c r="B156" s="159"/>
      <c r="C156" s="189" t="s">
        <v>325</v>
      </c>
      <c r="D156" s="162"/>
      <c r="E156" s="163">
        <v>1</v>
      </c>
      <c r="F156" s="161"/>
      <c r="G156" s="161"/>
      <c r="H156" s="161"/>
      <c r="I156" s="161"/>
      <c r="J156" s="161"/>
      <c r="K156" s="161"/>
      <c r="L156" s="161"/>
      <c r="M156" s="161"/>
      <c r="N156" s="160"/>
      <c r="O156" s="160"/>
      <c r="P156" s="160"/>
      <c r="Q156" s="160"/>
      <c r="R156" s="161"/>
      <c r="S156" s="161"/>
      <c r="T156" s="161"/>
      <c r="U156" s="161"/>
      <c r="V156" s="161"/>
      <c r="W156" s="161"/>
      <c r="X156" s="161"/>
      <c r="Y156" s="161"/>
      <c r="Z156" s="151"/>
      <c r="AA156" s="151"/>
      <c r="AB156" s="151"/>
      <c r="AC156" s="151"/>
      <c r="AD156" s="151"/>
      <c r="AE156" s="151"/>
      <c r="AF156" s="151"/>
      <c r="AG156" s="151" t="s">
        <v>175</v>
      </c>
      <c r="AH156" s="151">
        <v>0</v>
      </c>
      <c r="AI156" s="151"/>
      <c r="AJ156" s="151"/>
      <c r="AK156" s="151"/>
      <c r="AL156" s="151"/>
      <c r="AM156" s="151"/>
      <c r="AN156" s="151"/>
      <c r="AO156" s="151"/>
      <c r="AP156" s="151"/>
      <c r="AQ156" s="151"/>
      <c r="AR156" s="151"/>
      <c r="AS156" s="151"/>
      <c r="AT156" s="151"/>
      <c r="AU156" s="151"/>
      <c r="AV156" s="151"/>
      <c r="AW156" s="151"/>
      <c r="AX156" s="151"/>
      <c r="AY156" s="151"/>
      <c r="AZ156" s="151"/>
      <c r="BA156" s="151"/>
      <c r="BB156" s="151"/>
      <c r="BC156" s="151"/>
      <c r="BD156" s="151"/>
      <c r="BE156" s="151"/>
      <c r="BF156" s="151"/>
      <c r="BG156" s="151"/>
      <c r="BH156" s="151"/>
    </row>
    <row r="157" spans="1:60" x14ac:dyDescent="0.2">
      <c r="A157" s="165" t="s">
        <v>136</v>
      </c>
      <c r="B157" s="166" t="s">
        <v>80</v>
      </c>
      <c r="C157" s="186" t="s">
        <v>81</v>
      </c>
      <c r="D157" s="167"/>
      <c r="E157" s="168"/>
      <c r="F157" s="169"/>
      <c r="G157" s="169">
        <f>SUMIF(AG158:AG184,"&lt;&gt;NOR",G158:G184)</f>
        <v>0</v>
      </c>
      <c r="H157" s="169"/>
      <c r="I157" s="169">
        <f>SUM(I158:I184)</f>
        <v>0</v>
      </c>
      <c r="J157" s="169"/>
      <c r="K157" s="169">
        <f>SUM(K158:K184)</f>
        <v>0</v>
      </c>
      <c r="L157" s="169"/>
      <c r="M157" s="169">
        <f>SUM(M158:M184)</f>
        <v>0</v>
      </c>
      <c r="N157" s="168"/>
      <c r="O157" s="168">
        <f>SUM(O158:O184)</f>
        <v>50.070000000000007</v>
      </c>
      <c r="P157" s="168"/>
      <c r="Q157" s="168">
        <f>SUM(Q158:Q184)</f>
        <v>0</v>
      </c>
      <c r="R157" s="169"/>
      <c r="S157" s="169"/>
      <c r="T157" s="170"/>
      <c r="U157" s="164"/>
      <c r="V157" s="164">
        <f>SUM(V158:V184)</f>
        <v>7.6099999999999994</v>
      </c>
      <c r="W157" s="164"/>
      <c r="X157" s="164"/>
      <c r="Y157" s="164"/>
      <c r="AG157" t="s">
        <v>137</v>
      </c>
    </row>
    <row r="158" spans="1:60" outlineLevel="1" x14ac:dyDescent="0.2">
      <c r="A158" s="172">
        <v>54</v>
      </c>
      <c r="B158" s="173" t="s">
        <v>382</v>
      </c>
      <c r="C158" s="188" t="s">
        <v>383</v>
      </c>
      <c r="D158" s="174" t="s">
        <v>245</v>
      </c>
      <c r="E158" s="175">
        <v>23</v>
      </c>
      <c r="F158" s="176"/>
      <c r="G158" s="177">
        <f>ROUND(E158*F158,2)</f>
        <v>0</v>
      </c>
      <c r="H158" s="176"/>
      <c r="I158" s="177">
        <f>ROUND(E158*H158,2)</f>
        <v>0</v>
      </c>
      <c r="J158" s="176"/>
      <c r="K158" s="177">
        <f>ROUND(E158*J158,2)</f>
        <v>0</v>
      </c>
      <c r="L158" s="177">
        <v>21</v>
      </c>
      <c r="M158" s="177">
        <f>G158*(1+L158/100)</f>
        <v>0</v>
      </c>
      <c r="N158" s="175">
        <v>0.39900000000000002</v>
      </c>
      <c r="O158" s="175">
        <f>ROUND(E158*N158,2)</f>
        <v>9.18</v>
      </c>
      <c r="P158" s="175">
        <v>0</v>
      </c>
      <c r="Q158" s="175">
        <f>ROUND(E158*P158,2)</f>
        <v>0</v>
      </c>
      <c r="R158" s="177"/>
      <c r="S158" s="177" t="s">
        <v>141</v>
      </c>
      <c r="T158" s="178" t="s">
        <v>142</v>
      </c>
      <c r="U158" s="161">
        <v>1.9E-2</v>
      </c>
      <c r="V158" s="161">
        <f>ROUND(E158*U158,2)</f>
        <v>0.44</v>
      </c>
      <c r="W158" s="161"/>
      <c r="X158" s="161" t="s">
        <v>143</v>
      </c>
      <c r="Y158" s="161" t="s">
        <v>144</v>
      </c>
      <c r="Z158" s="151"/>
      <c r="AA158" s="151"/>
      <c r="AB158" s="151"/>
      <c r="AC158" s="151"/>
      <c r="AD158" s="151"/>
      <c r="AE158" s="151"/>
      <c r="AF158" s="151"/>
      <c r="AG158" s="151" t="s">
        <v>145</v>
      </c>
      <c r="AH158" s="151"/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</row>
    <row r="159" spans="1:60" outlineLevel="2" x14ac:dyDescent="0.2">
      <c r="A159" s="158"/>
      <c r="B159" s="159"/>
      <c r="C159" s="189" t="s">
        <v>210</v>
      </c>
      <c r="D159" s="162"/>
      <c r="E159" s="163"/>
      <c r="F159" s="161"/>
      <c r="G159" s="161"/>
      <c r="H159" s="161"/>
      <c r="I159" s="161"/>
      <c r="J159" s="161"/>
      <c r="K159" s="161"/>
      <c r="L159" s="161"/>
      <c r="M159" s="161"/>
      <c r="N159" s="160"/>
      <c r="O159" s="160"/>
      <c r="P159" s="160"/>
      <c r="Q159" s="160"/>
      <c r="R159" s="161"/>
      <c r="S159" s="161"/>
      <c r="T159" s="161"/>
      <c r="U159" s="161"/>
      <c r="V159" s="161"/>
      <c r="W159" s="161"/>
      <c r="X159" s="161"/>
      <c r="Y159" s="161"/>
      <c r="Z159" s="151"/>
      <c r="AA159" s="151"/>
      <c r="AB159" s="151"/>
      <c r="AC159" s="151"/>
      <c r="AD159" s="151"/>
      <c r="AE159" s="151"/>
      <c r="AF159" s="151"/>
      <c r="AG159" s="151" t="s">
        <v>175</v>
      </c>
      <c r="AH159" s="151">
        <v>0</v>
      </c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</row>
    <row r="160" spans="1:60" outlineLevel="3" x14ac:dyDescent="0.2">
      <c r="A160" s="158"/>
      <c r="B160" s="159"/>
      <c r="C160" s="189" t="s">
        <v>341</v>
      </c>
      <c r="D160" s="162"/>
      <c r="E160" s="163">
        <v>23</v>
      </c>
      <c r="F160" s="161"/>
      <c r="G160" s="161"/>
      <c r="H160" s="161"/>
      <c r="I160" s="161"/>
      <c r="J160" s="161"/>
      <c r="K160" s="161"/>
      <c r="L160" s="161"/>
      <c r="M160" s="161"/>
      <c r="N160" s="160"/>
      <c r="O160" s="160"/>
      <c r="P160" s="160"/>
      <c r="Q160" s="160"/>
      <c r="R160" s="161"/>
      <c r="S160" s="161"/>
      <c r="T160" s="161"/>
      <c r="U160" s="161"/>
      <c r="V160" s="161"/>
      <c r="W160" s="161"/>
      <c r="X160" s="161"/>
      <c r="Y160" s="161"/>
      <c r="Z160" s="151"/>
      <c r="AA160" s="151"/>
      <c r="AB160" s="151"/>
      <c r="AC160" s="151"/>
      <c r="AD160" s="151"/>
      <c r="AE160" s="151"/>
      <c r="AF160" s="151"/>
      <c r="AG160" s="151" t="s">
        <v>175</v>
      </c>
      <c r="AH160" s="151">
        <v>0</v>
      </c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</row>
    <row r="161" spans="1:60" outlineLevel="1" x14ac:dyDescent="0.2">
      <c r="A161" s="172">
        <v>55</v>
      </c>
      <c r="B161" s="173" t="s">
        <v>384</v>
      </c>
      <c r="C161" s="188" t="s">
        <v>385</v>
      </c>
      <c r="D161" s="174" t="s">
        <v>245</v>
      </c>
      <c r="E161" s="175">
        <v>64.009</v>
      </c>
      <c r="F161" s="176"/>
      <c r="G161" s="177">
        <f>ROUND(E161*F161,2)</f>
        <v>0</v>
      </c>
      <c r="H161" s="176"/>
      <c r="I161" s="177">
        <f>ROUND(E161*H161,2)</f>
        <v>0</v>
      </c>
      <c r="J161" s="176"/>
      <c r="K161" s="177">
        <f>ROUND(E161*J161,2)</f>
        <v>0</v>
      </c>
      <c r="L161" s="177">
        <v>21</v>
      </c>
      <c r="M161" s="177">
        <f>G161*(1+L161/100)</f>
        <v>0</v>
      </c>
      <c r="N161" s="175">
        <v>0.21</v>
      </c>
      <c r="O161" s="175">
        <f>ROUND(E161*N161,2)</f>
        <v>13.44</v>
      </c>
      <c r="P161" s="175">
        <v>0</v>
      </c>
      <c r="Q161" s="175">
        <f>ROUND(E161*P161,2)</f>
        <v>0</v>
      </c>
      <c r="R161" s="177"/>
      <c r="S161" s="177" t="s">
        <v>141</v>
      </c>
      <c r="T161" s="178" t="s">
        <v>142</v>
      </c>
      <c r="U161" s="161">
        <v>2.5999999999999999E-2</v>
      </c>
      <c r="V161" s="161">
        <f>ROUND(E161*U161,2)</f>
        <v>1.66</v>
      </c>
      <c r="W161" s="161"/>
      <c r="X161" s="161" t="s">
        <v>143</v>
      </c>
      <c r="Y161" s="161" t="s">
        <v>144</v>
      </c>
      <c r="Z161" s="151"/>
      <c r="AA161" s="151"/>
      <c r="AB161" s="151"/>
      <c r="AC161" s="151"/>
      <c r="AD161" s="151"/>
      <c r="AE161" s="151"/>
      <c r="AF161" s="151"/>
      <c r="AG161" s="151" t="s">
        <v>145</v>
      </c>
      <c r="AH161" s="151"/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</row>
    <row r="162" spans="1:60" outlineLevel="2" x14ac:dyDescent="0.2">
      <c r="A162" s="158"/>
      <c r="B162" s="159"/>
      <c r="C162" s="189" t="s">
        <v>210</v>
      </c>
      <c r="D162" s="162"/>
      <c r="E162" s="163"/>
      <c r="F162" s="161"/>
      <c r="G162" s="161"/>
      <c r="H162" s="161"/>
      <c r="I162" s="161"/>
      <c r="J162" s="161"/>
      <c r="K162" s="161"/>
      <c r="L162" s="161"/>
      <c r="M162" s="161"/>
      <c r="N162" s="160"/>
      <c r="O162" s="160"/>
      <c r="P162" s="160"/>
      <c r="Q162" s="160"/>
      <c r="R162" s="161"/>
      <c r="S162" s="161"/>
      <c r="T162" s="161"/>
      <c r="U162" s="161"/>
      <c r="V162" s="161"/>
      <c r="W162" s="161"/>
      <c r="X162" s="161"/>
      <c r="Y162" s="161"/>
      <c r="Z162" s="151"/>
      <c r="AA162" s="151"/>
      <c r="AB162" s="151"/>
      <c r="AC162" s="151"/>
      <c r="AD162" s="151"/>
      <c r="AE162" s="151"/>
      <c r="AF162" s="151"/>
      <c r="AG162" s="151" t="s">
        <v>175</v>
      </c>
      <c r="AH162" s="151">
        <v>0</v>
      </c>
      <c r="AI162" s="151"/>
      <c r="AJ162" s="151"/>
      <c r="AK162" s="151"/>
      <c r="AL162" s="151"/>
      <c r="AM162" s="151"/>
      <c r="AN162" s="151"/>
      <c r="AO162" s="151"/>
      <c r="AP162" s="151"/>
      <c r="AQ162" s="151"/>
      <c r="AR162" s="151"/>
      <c r="AS162" s="151"/>
      <c r="AT162" s="151"/>
      <c r="AU162" s="151"/>
      <c r="AV162" s="151"/>
      <c r="AW162" s="151"/>
      <c r="AX162" s="151"/>
      <c r="AY162" s="151"/>
      <c r="AZ162" s="151"/>
      <c r="BA162" s="151"/>
      <c r="BB162" s="151"/>
      <c r="BC162" s="151"/>
      <c r="BD162" s="151"/>
      <c r="BE162" s="151"/>
      <c r="BF162" s="151"/>
      <c r="BG162" s="151"/>
      <c r="BH162" s="151"/>
    </row>
    <row r="163" spans="1:60" outlineLevel="3" x14ac:dyDescent="0.2">
      <c r="A163" s="158"/>
      <c r="B163" s="159"/>
      <c r="C163" s="189" t="s">
        <v>344</v>
      </c>
      <c r="D163" s="162"/>
      <c r="E163" s="163"/>
      <c r="F163" s="161"/>
      <c r="G163" s="161"/>
      <c r="H163" s="161"/>
      <c r="I163" s="161"/>
      <c r="J163" s="161"/>
      <c r="K163" s="161"/>
      <c r="L163" s="161"/>
      <c r="M163" s="161"/>
      <c r="N163" s="160"/>
      <c r="O163" s="160"/>
      <c r="P163" s="160"/>
      <c r="Q163" s="160"/>
      <c r="R163" s="161"/>
      <c r="S163" s="161"/>
      <c r="T163" s="161"/>
      <c r="U163" s="161"/>
      <c r="V163" s="161"/>
      <c r="W163" s="161"/>
      <c r="X163" s="161"/>
      <c r="Y163" s="161"/>
      <c r="Z163" s="151"/>
      <c r="AA163" s="151"/>
      <c r="AB163" s="151"/>
      <c r="AC163" s="151"/>
      <c r="AD163" s="151"/>
      <c r="AE163" s="151"/>
      <c r="AF163" s="151"/>
      <c r="AG163" s="151" t="s">
        <v>175</v>
      </c>
      <c r="AH163" s="151">
        <v>0</v>
      </c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</row>
    <row r="164" spans="1:60" outlineLevel="3" x14ac:dyDescent="0.2">
      <c r="A164" s="158"/>
      <c r="B164" s="159"/>
      <c r="C164" s="189" t="s">
        <v>298</v>
      </c>
      <c r="D164" s="162"/>
      <c r="E164" s="163">
        <v>19.09</v>
      </c>
      <c r="F164" s="161"/>
      <c r="G164" s="161"/>
      <c r="H164" s="161"/>
      <c r="I164" s="161"/>
      <c r="J164" s="161"/>
      <c r="K164" s="161"/>
      <c r="L164" s="161"/>
      <c r="M164" s="161"/>
      <c r="N164" s="160"/>
      <c r="O164" s="160"/>
      <c r="P164" s="160"/>
      <c r="Q164" s="160"/>
      <c r="R164" s="161"/>
      <c r="S164" s="161"/>
      <c r="T164" s="161"/>
      <c r="U164" s="161"/>
      <c r="V164" s="161"/>
      <c r="W164" s="161"/>
      <c r="X164" s="161"/>
      <c r="Y164" s="161"/>
      <c r="Z164" s="151"/>
      <c r="AA164" s="151"/>
      <c r="AB164" s="151"/>
      <c r="AC164" s="151"/>
      <c r="AD164" s="151"/>
      <c r="AE164" s="151"/>
      <c r="AF164" s="151"/>
      <c r="AG164" s="151" t="s">
        <v>175</v>
      </c>
      <c r="AH164" s="151">
        <v>0</v>
      </c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</row>
    <row r="165" spans="1:60" outlineLevel="3" x14ac:dyDescent="0.2">
      <c r="A165" s="158"/>
      <c r="B165" s="159"/>
      <c r="C165" s="189" t="s">
        <v>299</v>
      </c>
      <c r="D165" s="162"/>
      <c r="E165" s="163">
        <v>9.93</v>
      </c>
      <c r="F165" s="161"/>
      <c r="G165" s="161"/>
      <c r="H165" s="161"/>
      <c r="I165" s="161"/>
      <c r="J165" s="161"/>
      <c r="K165" s="161"/>
      <c r="L165" s="161"/>
      <c r="M165" s="161"/>
      <c r="N165" s="160"/>
      <c r="O165" s="160"/>
      <c r="P165" s="160"/>
      <c r="Q165" s="160"/>
      <c r="R165" s="161"/>
      <c r="S165" s="161"/>
      <c r="T165" s="161"/>
      <c r="U165" s="161"/>
      <c r="V165" s="161"/>
      <c r="W165" s="161"/>
      <c r="X165" s="161"/>
      <c r="Y165" s="161"/>
      <c r="Z165" s="151"/>
      <c r="AA165" s="151"/>
      <c r="AB165" s="151"/>
      <c r="AC165" s="151"/>
      <c r="AD165" s="151"/>
      <c r="AE165" s="151"/>
      <c r="AF165" s="151"/>
      <c r="AG165" s="151" t="s">
        <v>175</v>
      </c>
      <c r="AH165" s="151">
        <v>0</v>
      </c>
      <c r="AI165" s="151"/>
      <c r="AJ165" s="151"/>
      <c r="AK165" s="151"/>
      <c r="AL165" s="151"/>
      <c r="AM165" s="151"/>
      <c r="AN165" s="151"/>
      <c r="AO165" s="151"/>
      <c r="AP165" s="151"/>
      <c r="AQ165" s="151"/>
      <c r="AR165" s="151"/>
      <c r="AS165" s="151"/>
      <c r="AT165" s="151"/>
      <c r="AU165" s="151"/>
      <c r="AV165" s="151"/>
      <c r="AW165" s="151"/>
      <c r="AX165" s="151"/>
      <c r="AY165" s="151"/>
      <c r="AZ165" s="151"/>
      <c r="BA165" s="151"/>
      <c r="BB165" s="151"/>
      <c r="BC165" s="151"/>
      <c r="BD165" s="151"/>
      <c r="BE165" s="151"/>
      <c r="BF165" s="151"/>
      <c r="BG165" s="151"/>
      <c r="BH165" s="151"/>
    </row>
    <row r="166" spans="1:60" outlineLevel="3" x14ac:dyDescent="0.2">
      <c r="A166" s="158"/>
      <c r="B166" s="159"/>
      <c r="C166" s="189" t="s">
        <v>300</v>
      </c>
      <c r="D166" s="162"/>
      <c r="E166" s="163">
        <v>34.99</v>
      </c>
      <c r="F166" s="161"/>
      <c r="G166" s="161"/>
      <c r="H166" s="161"/>
      <c r="I166" s="161"/>
      <c r="J166" s="161"/>
      <c r="K166" s="161"/>
      <c r="L166" s="161"/>
      <c r="M166" s="161"/>
      <c r="N166" s="160"/>
      <c r="O166" s="160"/>
      <c r="P166" s="160"/>
      <c r="Q166" s="160"/>
      <c r="R166" s="161"/>
      <c r="S166" s="161"/>
      <c r="T166" s="161"/>
      <c r="U166" s="161"/>
      <c r="V166" s="161"/>
      <c r="W166" s="161"/>
      <c r="X166" s="161"/>
      <c r="Y166" s="161"/>
      <c r="Z166" s="151"/>
      <c r="AA166" s="151"/>
      <c r="AB166" s="151"/>
      <c r="AC166" s="151"/>
      <c r="AD166" s="151"/>
      <c r="AE166" s="151"/>
      <c r="AF166" s="151"/>
      <c r="AG166" s="151" t="s">
        <v>175</v>
      </c>
      <c r="AH166" s="151">
        <v>0</v>
      </c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</row>
    <row r="167" spans="1:60" outlineLevel="1" x14ac:dyDescent="0.2">
      <c r="A167" s="172">
        <v>56</v>
      </c>
      <c r="B167" s="173" t="s">
        <v>386</v>
      </c>
      <c r="C167" s="188" t="s">
        <v>387</v>
      </c>
      <c r="D167" s="174" t="s">
        <v>245</v>
      </c>
      <c r="E167" s="175">
        <v>28</v>
      </c>
      <c r="F167" s="176"/>
      <c r="G167" s="177">
        <f>ROUND(E167*F167,2)</f>
        <v>0</v>
      </c>
      <c r="H167" s="176"/>
      <c r="I167" s="177">
        <f>ROUND(E167*H167,2)</f>
        <v>0</v>
      </c>
      <c r="J167" s="176"/>
      <c r="K167" s="177">
        <f>ROUND(E167*J167,2)</f>
        <v>0</v>
      </c>
      <c r="L167" s="177">
        <v>21</v>
      </c>
      <c r="M167" s="177">
        <f>G167*(1+L167/100)</f>
        <v>0</v>
      </c>
      <c r="N167" s="175">
        <v>0.23</v>
      </c>
      <c r="O167" s="175">
        <f>ROUND(E167*N167,2)</f>
        <v>6.44</v>
      </c>
      <c r="P167" s="175">
        <v>0</v>
      </c>
      <c r="Q167" s="175">
        <f>ROUND(E167*P167,2)</f>
        <v>0</v>
      </c>
      <c r="R167" s="177"/>
      <c r="S167" s="177" t="s">
        <v>141</v>
      </c>
      <c r="T167" s="178" t="s">
        <v>142</v>
      </c>
      <c r="U167" s="161">
        <v>2.3E-2</v>
      </c>
      <c r="V167" s="161">
        <f>ROUND(E167*U167,2)</f>
        <v>0.64</v>
      </c>
      <c r="W167" s="161"/>
      <c r="X167" s="161" t="s">
        <v>143</v>
      </c>
      <c r="Y167" s="161" t="s">
        <v>144</v>
      </c>
      <c r="Z167" s="151"/>
      <c r="AA167" s="151"/>
      <c r="AB167" s="151"/>
      <c r="AC167" s="151"/>
      <c r="AD167" s="151"/>
      <c r="AE167" s="151"/>
      <c r="AF167" s="151"/>
      <c r="AG167" s="151" t="s">
        <v>145</v>
      </c>
      <c r="AH167" s="151"/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</row>
    <row r="168" spans="1:60" outlineLevel="2" x14ac:dyDescent="0.2">
      <c r="A168" s="158"/>
      <c r="B168" s="159"/>
      <c r="C168" s="189" t="s">
        <v>210</v>
      </c>
      <c r="D168" s="162"/>
      <c r="E168" s="163"/>
      <c r="F168" s="161"/>
      <c r="G168" s="161"/>
      <c r="H168" s="161"/>
      <c r="I168" s="161"/>
      <c r="J168" s="161"/>
      <c r="K168" s="161"/>
      <c r="L168" s="161"/>
      <c r="M168" s="161"/>
      <c r="N168" s="160"/>
      <c r="O168" s="160"/>
      <c r="P168" s="160"/>
      <c r="Q168" s="160"/>
      <c r="R168" s="161"/>
      <c r="S168" s="161"/>
      <c r="T168" s="161"/>
      <c r="U168" s="161"/>
      <c r="V168" s="161"/>
      <c r="W168" s="161"/>
      <c r="X168" s="161"/>
      <c r="Y168" s="161"/>
      <c r="Z168" s="151"/>
      <c r="AA168" s="151"/>
      <c r="AB168" s="151"/>
      <c r="AC168" s="151"/>
      <c r="AD168" s="151"/>
      <c r="AE168" s="151"/>
      <c r="AF168" s="151"/>
      <c r="AG168" s="151" t="s">
        <v>175</v>
      </c>
      <c r="AH168" s="151">
        <v>0</v>
      </c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</row>
    <row r="169" spans="1:60" outlineLevel="3" x14ac:dyDescent="0.2">
      <c r="A169" s="158"/>
      <c r="B169" s="159"/>
      <c r="C169" s="189" t="s">
        <v>388</v>
      </c>
      <c r="D169" s="162"/>
      <c r="E169" s="163">
        <v>28</v>
      </c>
      <c r="F169" s="161"/>
      <c r="G169" s="161"/>
      <c r="H169" s="161"/>
      <c r="I169" s="161"/>
      <c r="J169" s="161"/>
      <c r="K169" s="161"/>
      <c r="L169" s="161"/>
      <c r="M169" s="161"/>
      <c r="N169" s="160"/>
      <c r="O169" s="160"/>
      <c r="P169" s="160"/>
      <c r="Q169" s="160"/>
      <c r="R169" s="161"/>
      <c r="S169" s="161"/>
      <c r="T169" s="161"/>
      <c r="U169" s="161"/>
      <c r="V169" s="161"/>
      <c r="W169" s="161"/>
      <c r="X169" s="161"/>
      <c r="Y169" s="161"/>
      <c r="Z169" s="151"/>
      <c r="AA169" s="151"/>
      <c r="AB169" s="151"/>
      <c r="AC169" s="151"/>
      <c r="AD169" s="151"/>
      <c r="AE169" s="151"/>
      <c r="AF169" s="151"/>
      <c r="AG169" s="151" t="s">
        <v>175</v>
      </c>
      <c r="AH169" s="151">
        <v>0</v>
      </c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</row>
    <row r="170" spans="1:60" outlineLevel="1" x14ac:dyDescent="0.2">
      <c r="A170" s="172">
        <v>57</v>
      </c>
      <c r="B170" s="173" t="s">
        <v>389</v>
      </c>
      <c r="C170" s="188" t="s">
        <v>390</v>
      </c>
      <c r="D170" s="174" t="s">
        <v>245</v>
      </c>
      <c r="E170" s="175">
        <v>1</v>
      </c>
      <c r="F170" s="176"/>
      <c r="G170" s="177">
        <f>ROUND(E170*F170,2)</f>
        <v>0</v>
      </c>
      <c r="H170" s="176"/>
      <c r="I170" s="177">
        <f>ROUND(E170*H170,2)</f>
        <v>0</v>
      </c>
      <c r="J170" s="176"/>
      <c r="K170" s="177">
        <f>ROUND(E170*J170,2)</f>
        <v>0</v>
      </c>
      <c r="L170" s="177">
        <v>21</v>
      </c>
      <c r="M170" s="177">
        <f>G170*(1+L170/100)</f>
        <v>0</v>
      </c>
      <c r="N170" s="175">
        <v>0.23</v>
      </c>
      <c r="O170" s="175">
        <f>ROUND(E170*N170,2)</f>
        <v>0.23</v>
      </c>
      <c r="P170" s="175">
        <v>0</v>
      </c>
      <c r="Q170" s="175">
        <f>ROUND(E170*P170,2)</f>
        <v>0</v>
      </c>
      <c r="R170" s="177"/>
      <c r="S170" s="177" t="s">
        <v>141</v>
      </c>
      <c r="T170" s="178" t="s">
        <v>142</v>
      </c>
      <c r="U170" s="161">
        <v>2.3E-2</v>
      </c>
      <c r="V170" s="161">
        <f>ROUND(E170*U170,2)</f>
        <v>0.02</v>
      </c>
      <c r="W170" s="161"/>
      <c r="X170" s="161" t="s">
        <v>143</v>
      </c>
      <c r="Y170" s="161" t="s">
        <v>144</v>
      </c>
      <c r="Z170" s="151"/>
      <c r="AA170" s="151"/>
      <c r="AB170" s="151"/>
      <c r="AC170" s="151"/>
      <c r="AD170" s="151"/>
      <c r="AE170" s="151"/>
      <c r="AF170" s="151"/>
      <c r="AG170" s="151" t="s">
        <v>145</v>
      </c>
      <c r="AH170" s="151"/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</row>
    <row r="171" spans="1:60" outlineLevel="2" x14ac:dyDescent="0.2">
      <c r="A171" s="158"/>
      <c r="B171" s="159"/>
      <c r="C171" s="189" t="s">
        <v>210</v>
      </c>
      <c r="D171" s="162"/>
      <c r="E171" s="163"/>
      <c r="F171" s="161"/>
      <c r="G171" s="161"/>
      <c r="H171" s="161"/>
      <c r="I171" s="161"/>
      <c r="J171" s="161"/>
      <c r="K171" s="161"/>
      <c r="L171" s="161"/>
      <c r="M171" s="161"/>
      <c r="N171" s="160"/>
      <c r="O171" s="160"/>
      <c r="P171" s="160"/>
      <c r="Q171" s="160"/>
      <c r="R171" s="161"/>
      <c r="S171" s="161"/>
      <c r="T171" s="161"/>
      <c r="U171" s="161"/>
      <c r="V171" s="161"/>
      <c r="W171" s="161"/>
      <c r="X171" s="161"/>
      <c r="Y171" s="161"/>
      <c r="Z171" s="151"/>
      <c r="AA171" s="151"/>
      <c r="AB171" s="151"/>
      <c r="AC171" s="151"/>
      <c r="AD171" s="151"/>
      <c r="AE171" s="151"/>
      <c r="AF171" s="151"/>
      <c r="AG171" s="151" t="s">
        <v>175</v>
      </c>
      <c r="AH171" s="151">
        <v>0</v>
      </c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</row>
    <row r="172" spans="1:60" outlineLevel="3" x14ac:dyDescent="0.2">
      <c r="A172" s="158"/>
      <c r="B172" s="159"/>
      <c r="C172" s="189" t="s">
        <v>391</v>
      </c>
      <c r="D172" s="162"/>
      <c r="E172" s="163">
        <v>1</v>
      </c>
      <c r="F172" s="161"/>
      <c r="G172" s="161"/>
      <c r="H172" s="161"/>
      <c r="I172" s="161"/>
      <c r="J172" s="161"/>
      <c r="K172" s="161"/>
      <c r="L172" s="161"/>
      <c r="M172" s="161"/>
      <c r="N172" s="160"/>
      <c r="O172" s="160"/>
      <c r="P172" s="160"/>
      <c r="Q172" s="160"/>
      <c r="R172" s="161"/>
      <c r="S172" s="161"/>
      <c r="T172" s="161"/>
      <c r="U172" s="161"/>
      <c r="V172" s="161"/>
      <c r="W172" s="161"/>
      <c r="X172" s="161"/>
      <c r="Y172" s="161"/>
      <c r="Z172" s="151"/>
      <c r="AA172" s="151"/>
      <c r="AB172" s="151"/>
      <c r="AC172" s="151"/>
      <c r="AD172" s="151"/>
      <c r="AE172" s="151"/>
      <c r="AF172" s="151"/>
      <c r="AG172" s="151" t="s">
        <v>175</v>
      </c>
      <c r="AH172" s="151">
        <v>0</v>
      </c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</row>
    <row r="173" spans="1:60" outlineLevel="1" x14ac:dyDescent="0.2">
      <c r="A173" s="172">
        <v>58</v>
      </c>
      <c r="B173" s="173" t="s">
        <v>392</v>
      </c>
      <c r="C173" s="188" t="s">
        <v>393</v>
      </c>
      <c r="D173" s="174" t="s">
        <v>245</v>
      </c>
      <c r="E173" s="175">
        <v>1</v>
      </c>
      <c r="F173" s="176"/>
      <c r="G173" s="177">
        <f>ROUND(E173*F173,2)</f>
        <v>0</v>
      </c>
      <c r="H173" s="176"/>
      <c r="I173" s="177">
        <f>ROUND(E173*H173,2)</f>
        <v>0</v>
      </c>
      <c r="J173" s="176"/>
      <c r="K173" s="177">
        <f>ROUND(E173*J173,2)</f>
        <v>0</v>
      </c>
      <c r="L173" s="177">
        <v>21</v>
      </c>
      <c r="M173" s="177">
        <f>G173*(1+L173/100)</f>
        <v>0</v>
      </c>
      <c r="N173" s="175">
        <v>0.34499999999999997</v>
      </c>
      <c r="O173" s="175">
        <f>ROUND(E173*N173,2)</f>
        <v>0.35</v>
      </c>
      <c r="P173" s="175">
        <v>0</v>
      </c>
      <c r="Q173" s="175">
        <f>ROUND(E173*P173,2)</f>
        <v>0</v>
      </c>
      <c r="R173" s="177"/>
      <c r="S173" s="177" t="s">
        <v>141</v>
      </c>
      <c r="T173" s="178" t="s">
        <v>142</v>
      </c>
      <c r="U173" s="161">
        <v>2.5999999999999999E-2</v>
      </c>
      <c r="V173" s="161">
        <f>ROUND(E173*U173,2)</f>
        <v>0.03</v>
      </c>
      <c r="W173" s="161"/>
      <c r="X173" s="161" t="s">
        <v>143</v>
      </c>
      <c r="Y173" s="161" t="s">
        <v>144</v>
      </c>
      <c r="Z173" s="151"/>
      <c r="AA173" s="151"/>
      <c r="AB173" s="151"/>
      <c r="AC173" s="151"/>
      <c r="AD173" s="151"/>
      <c r="AE173" s="151"/>
      <c r="AF173" s="151"/>
      <c r="AG173" s="151" t="s">
        <v>145</v>
      </c>
      <c r="AH173" s="151"/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</row>
    <row r="174" spans="1:60" outlineLevel="2" x14ac:dyDescent="0.2">
      <c r="A174" s="158"/>
      <c r="B174" s="159"/>
      <c r="C174" s="189" t="s">
        <v>210</v>
      </c>
      <c r="D174" s="162"/>
      <c r="E174" s="163"/>
      <c r="F174" s="161"/>
      <c r="G174" s="161"/>
      <c r="H174" s="161"/>
      <c r="I174" s="161"/>
      <c r="J174" s="161"/>
      <c r="K174" s="161"/>
      <c r="L174" s="161"/>
      <c r="M174" s="161"/>
      <c r="N174" s="160"/>
      <c r="O174" s="160"/>
      <c r="P174" s="160"/>
      <c r="Q174" s="160"/>
      <c r="R174" s="161"/>
      <c r="S174" s="161"/>
      <c r="T174" s="161"/>
      <c r="U174" s="161"/>
      <c r="V174" s="161"/>
      <c r="W174" s="161"/>
      <c r="X174" s="161"/>
      <c r="Y174" s="161"/>
      <c r="Z174" s="151"/>
      <c r="AA174" s="151"/>
      <c r="AB174" s="151"/>
      <c r="AC174" s="151"/>
      <c r="AD174" s="151"/>
      <c r="AE174" s="151"/>
      <c r="AF174" s="151"/>
      <c r="AG174" s="151" t="s">
        <v>175</v>
      </c>
      <c r="AH174" s="151">
        <v>0</v>
      </c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</row>
    <row r="175" spans="1:60" outlineLevel="3" x14ac:dyDescent="0.2">
      <c r="A175" s="158"/>
      <c r="B175" s="159"/>
      <c r="C175" s="189" t="s">
        <v>391</v>
      </c>
      <c r="D175" s="162"/>
      <c r="E175" s="163">
        <v>1</v>
      </c>
      <c r="F175" s="161"/>
      <c r="G175" s="161"/>
      <c r="H175" s="161"/>
      <c r="I175" s="161"/>
      <c r="J175" s="161"/>
      <c r="K175" s="161"/>
      <c r="L175" s="161"/>
      <c r="M175" s="161"/>
      <c r="N175" s="160"/>
      <c r="O175" s="160"/>
      <c r="P175" s="160"/>
      <c r="Q175" s="160"/>
      <c r="R175" s="161"/>
      <c r="S175" s="161"/>
      <c r="T175" s="161"/>
      <c r="U175" s="161"/>
      <c r="V175" s="161"/>
      <c r="W175" s="161"/>
      <c r="X175" s="161"/>
      <c r="Y175" s="161"/>
      <c r="Z175" s="151"/>
      <c r="AA175" s="151"/>
      <c r="AB175" s="151"/>
      <c r="AC175" s="151"/>
      <c r="AD175" s="151"/>
      <c r="AE175" s="151"/>
      <c r="AF175" s="151"/>
      <c r="AG175" s="151" t="s">
        <v>175</v>
      </c>
      <c r="AH175" s="151">
        <v>0</v>
      </c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</row>
    <row r="176" spans="1:60" outlineLevel="1" x14ac:dyDescent="0.2">
      <c r="A176" s="172">
        <v>59</v>
      </c>
      <c r="B176" s="173" t="s">
        <v>394</v>
      </c>
      <c r="C176" s="188" t="s">
        <v>395</v>
      </c>
      <c r="D176" s="174" t="s">
        <v>245</v>
      </c>
      <c r="E176" s="175">
        <v>28</v>
      </c>
      <c r="F176" s="176"/>
      <c r="G176" s="177">
        <f>ROUND(E176*F176,2)</f>
        <v>0</v>
      </c>
      <c r="H176" s="176"/>
      <c r="I176" s="177">
        <f>ROUND(E176*H176,2)</f>
        <v>0</v>
      </c>
      <c r="J176" s="176"/>
      <c r="K176" s="177">
        <f>ROUND(E176*J176,2)</f>
        <v>0</v>
      </c>
      <c r="L176" s="177">
        <v>21</v>
      </c>
      <c r="M176" s="177">
        <f>G176*(1+L176/100)</f>
        <v>0</v>
      </c>
      <c r="N176" s="175">
        <v>0.46</v>
      </c>
      <c r="O176" s="175">
        <f>ROUND(E176*N176,2)</f>
        <v>12.88</v>
      </c>
      <c r="P176" s="175">
        <v>0</v>
      </c>
      <c r="Q176" s="175">
        <f>ROUND(E176*P176,2)</f>
        <v>0</v>
      </c>
      <c r="R176" s="177"/>
      <c r="S176" s="177" t="s">
        <v>141</v>
      </c>
      <c r="T176" s="178" t="s">
        <v>142</v>
      </c>
      <c r="U176" s="161">
        <v>2.9000000000000001E-2</v>
      </c>
      <c r="V176" s="161">
        <f>ROUND(E176*U176,2)</f>
        <v>0.81</v>
      </c>
      <c r="W176" s="161"/>
      <c r="X176" s="161" t="s">
        <v>143</v>
      </c>
      <c r="Y176" s="161" t="s">
        <v>144</v>
      </c>
      <c r="Z176" s="151"/>
      <c r="AA176" s="151"/>
      <c r="AB176" s="151"/>
      <c r="AC176" s="151"/>
      <c r="AD176" s="151"/>
      <c r="AE176" s="151"/>
      <c r="AF176" s="151"/>
      <c r="AG176" s="151" t="s">
        <v>145</v>
      </c>
      <c r="AH176" s="151"/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</row>
    <row r="177" spans="1:60" outlineLevel="2" x14ac:dyDescent="0.2">
      <c r="A177" s="158"/>
      <c r="B177" s="159"/>
      <c r="C177" s="189" t="s">
        <v>210</v>
      </c>
      <c r="D177" s="162"/>
      <c r="E177" s="163"/>
      <c r="F177" s="161"/>
      <c r="G177" s="161"/>
      <c r="H177" s="161"/>
      <c r="I177" s="161"/>
      <c r="J177" s="161"/>
      <c r="K177" s="161"/>
      <c r="L177" s="161"/>
      <c r="M177" s="161"/>
      <c r="N177" s="160"/>
      <c r="O177" s="160"/>
      <c r="P177" s="160"/>
      <c r="Q177" s="160"/>
      <c r="R177" s="161"/>
      <c r="S177" s="161"/>
      <c r="T177" s="161"/>
      <c r="U177" s="161"/>
      <c r="V177" s="161"/>
      <c r="W177" s="161"/>
      <c r="X177" s="161"/>
      <c r="Y177" s="161"/>
      <c r="Z177" s="151"/>
      <c r="AA177" s="151"/>
      <c r="AB177" s="151"/>
      <c r="AC177" s="151"/>
      <c r="AD177" s="151"/>
      <c r="AE177" s="151"/>
      <c r="AF177" s="151"/>
      <c r="AG177" s="151" t="s">
        <v>175</v>
      </c>
      <c r="AH177" s="151">
        <v>0</v>
      </c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</row>
    <row r="178" spans="1:60" outlineLevel="3" x14ac:dyDescent="0.2">
      <c r="A178" s="158"/>
      <c r="B178" s="159"/>
      <c r="C178" s="189" t="s">
        <v>388</v>
      </c>
      <c r="D178" s="162"/>
      <c r="E178" s="163">
        <v>28</v>
      </c>
      <c r="F178" s="161"/>
      <c r="G178" s="161"/>
      <c r="H178" s="161"/>
      <c r="I178" s="161"/>
      <c r="J178" s="161"/>
      <c r="K178" s="161"/>
      <c r="L178" s="161"/>
      <c r="M178" s="161"/>
      <c r="N178" s="160"/>
      <c r="O178" s="160"/>
      <c r="P178" s="160"/>
      <c r="Q178" s="160"/>
      <c r="R178" s="161"/>
      <c r="S178" s="161"/>
      <c r="T178" s="161"/>
      <c r="U178" s="161"/>
      <c r="V178" s="161"/>
      <c r="W178" s="161"/>
      <c r="X178" s="161"/>
      <c r="Y178" s="161"/>
      <c r="Z178" s="151"/>
      <c r="AA178" s="151"/>
      <c r="AB178" s="151"/>
      <c r="AC178" s="151"/>
      <c r="AD178" s="151"/>
      <c r="AE178" s="151"/>
      <c r="AF178" s="151"/>
      <c r="AG178" s="151" t="s">
        <v>175</v>
      </c>
      <c r="AH178" s="151">
        <v>0</v>
      </c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</row>
    <row r="179" spans="1:60" outlineLevel="1" x14ac:dyDescent="0.2">
      <c r="A179" s="172">
        <v>60</v>
      </c>
      <c r="B179" s="173" t="s">
        <v>396</v>
      </c>
      <c r="C179" s="188" t="s">
        <v>397</v>
      </c>
      <c r="D179" s="174" t="s">
        <v>245</v>
      </c>
      <c r="E179" s="175">
        <v>1</v>
      </c>
      <c r="F179" s="176"/>
      <c r="G179" s="177">
        <f>ROUND(E179*F179,2)</f>
        <v>0</v>
      </c>
      <c r="H179" s="176"/>
      <c r="I179" s="177">
        <f>ROUND(E179*H179,2)</f>
        <v>0</v>
      </c>
      <c r="J179" s="176"/>
      <c r="K179" s="177">
        <f>ROUND(E179*J179,2)</f>
        <v>0</v>
      </c>
      <c r="L179" s="177">
        <v>21</v>
      </c>
      <c r="M179" s="177">
        <f>G179*(1+L179/100)</f>
        <v>0</v>
      </c>
      <c r="N179" s="175">
        <v>0.46</v>
      </c>
      <c r="O179" s="175">
        <f>ROUND(E179*N179,2)</f>
        <v>0.46</v>
      </c>
      <c r="P179" s="175">
        <v>0</v>
      </c>
      <c r="Q179" s="175">
        <f>ROUND(E179*P179,2)</f>
        <v>0</v>
      </c>
      <c r="R179" s="177"/>
      <c r="S179" s="177" t="s">
        <v>141</v>
      </c>
      <c r="T179" s="178" t="s">
        <v>142</v>
      </c>
      <c r="U179" s="161">
        <v>2.9000000000000001E-2</v>
      </c>
      <c r="V179" s="161">
        <f>ROUND(E179*U179,2)</f>
        <v>0.03</v>
      </c>
      <c r="W179" s="161"/>
      <c r="X179" s="161" t="s">
        <v>143</v>
      </c>
      <c r="Y179" s="161" t="s">
        <v>144</v>
      </c>
      <c r="Z179" s="151"/>
      <c r="AA179" s="151"/>
      <c r="AB179" s="151"/>
      <c r="AC179" s="151"/>
      <c r="AD179" s="151"/>
      <c r="AE179" s="151"/>
      <c r="AF179" s="151"/>
      <c r="AG179" s="151" t="s">
        <v>145</v>
      </c>
      <c r="AH179" s="151"/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</row>
    <row r="180" spans="1:60" outlineLevel="2" x14ac:dyDescent="0.2">
      <c r="A180" s="158"/>
      <c r="B180" s="159"/>
      <c r="C180" s="189" t="s">
        <v>210</v>
      </c>
      <c r="D180" s="162"/>
      <c r="E180" s="163"/>
      <c r="F180" s="161"/>
      <c r="G180" s="161"/>
      <c r="H180" s="161"/>
      <c r="I180" s="161"/>
      <c r="J180" s="161"/>
      <c r="K180" s="161"/>
      <c r="L180" s="161"/>
      <c r="M180" s="161"/>
      <c r="N180" s="160"/>
      <c r="O180" s="160"/>
      <c r="P180" s="160"/>
      <c r="Q180" s="160"/>
      <c r="R180" s="161"/>
      <c r="S180" s="161"/>
      <c r="T180" s="161"/>
      <c r="U180" s="161"/>
      <c r="V180" s="161"/>
      <c r="W180" s="161"/>
      <c r="X180" s="161"/>
      <c r="Y180" s="161"/>
      <c r="Z180" s="151"/>
      <c r="AA180" s="151"/>
      <c r="AB180" s="151"/>
      <c r="AC180" s="151"/>
      <c r="AD180" s="151"/>
      <c r="AE180" s="151"/>
      <c r="AF180" s="151"/>
      <c r="AG180" s="151" t="s">
        <v>175</v>
      </c>
      <c r="AH180" s="151">
        <v>0</v>
      </c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</row>
    <row r="181" spans="1:60" outlineLevel="3" x14ac:dyDescent="0.2">
      <c r="A181" s="158"/>
      <c r="B181" s="159"/>
      <c r="C181" s="189" t="s">
        <v>391</v>
      </c>
      <c r="D181" s="162"/>
      <c r="E181" s="163">
        <v>1</v>
      </c>
      <c r="F181" s="161"/>
      <c r="G181" s="161"/>
      <c r="H181" s="161"/>
      <c r="I181" s="161"/>
      <c r="J181" s="161"/>
      <c r="K181" s="161"/>
      <c r="L181" s="161"/>
      <c r="M181" s="161"/>
      <c r="N181" s="160"/>
      <c r="O181" s="160"/>
      <c r="P181" s="160"/>
      <c r="Q181" s="160"/>
      <c r="R181" s="161"/>
      <c r="S181" s="161"/>
      <c r="T181" s="161"/>
      <c r="U181" s="161"/>
      <c r="V181" s="161"/>
      <c r="W181" s="161"/>
      <c r="X181" s="161"/>
      <c r="Y181" s="161"/>
      <c r="Z181" s="151"/>
      <c r="AA181" s="151"/>
      <c r="AB181" s="151"/>
      <c r="AC181" s="151"/>
      <c r="AD181" s="151"/>
      <c r="AE181" s="151"/>
      <c r="AF181" s="151"/>
      <c r="AG181" s="151" t="s">
        <v>175</v>
      </c>
      <c r="AH181" s="151">
        <v>0</v>
      </c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</row>
    <row r="182" spans="1:60" outlineLevel="1" x14ac:dyDescent="0.2">
      <c r="A182" s="172">
        <v>61</v>
      </c>
      <c r="B182" s="173" t="s">
        <v>398</v>
      </c>
      <c r="C182" s="188" t="s">
        <v>399</v>
      </c>
      <c r="D182" s="174" t="s">
        <v>245</v>
      </c>
      <c r="E182" s="175">
        <v>28</v>
      </c>
      <c r="F182" s="176"/>
      <c r="G182" s="177">
        <f>ROUND(E182*F182,2)</f>
        <v>0</v>
      </c>
      <c r="H182" s="176"/>
      <c r="I182" s="177">
        <f>ROUND(E182*H182,2)</f>
        <v>0</v>
      </c>
      <c r="J182" s="176"/>
      <c r="K182" s="177">
        <f>ROUND(E182*J182,2)</f>
        <v>0</v>
      </c>
      <c r="L182" s="177">
        <v>21</v>
      </c>
      <c r="M182" s="177">
        <f>G182*(1+L182/100)</f>
        <v>0</v>
      </c>
      <c r="N182" s="175">
        <v>0.25335999999999997</v>
      </c>
      <c r="O182" s="175">
        <f>ROUND(E182*N182,2)</f>
        <v>7.09</v>
      </c>
      <c r="P182" s="175">
        <v>0</v>
      </c>
      <c r="Q182" s="175">
        <f>ROUND(E182*P182,2)</f>
        <v>0</v>
      </c>
      <c r="R182" s="177"/>
      <c r="S182" s="177" t="s">
        <v>141</v>
      </c>
      <c r="T182" s="178" t="s">
        <v>142</v>
      </c>
      <c r="U182" s="161">
        <v>0.14199999999999999</v>
      </c>
      <c r="V182" s="161">
        <f>ROUND(E182*U182,2)</f>
        <v>3.98</v>
      </c>
      <c r="W182" s="161"/>
      <c r="X182" s="161" t="s">
        <v>143</v>
      </c>
      <c r="Y182" s="161" t="s">
        <v>144</v>
      </c>
      <c r="Z182" s="151"/>
      <c r="AA182" s="151"/>
      <c r="AB182" s="151"/>
      <c r="AC182" s="151"/>
      <c r="AD182" s="151"/>
      <c r="AE182" s="151"/>
      <c r="AF182" s="151"/>
      <c r="AG182" s="151" t="s">
        <v>145</v>
      </c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</row>
    <row r="183" spans="1:60" outlineLevel="2" x14ac:dyDescent="0.2">
      <c r="A183" s="158"/>
      <c r="B183" s="159"/>
      <c r="C183" s="189" t="s">
        <v>210</v>
      </c>
      <c r="D183" s="162"/>
      <c r="E183" s="163"/>
      <c r="F183" s="161"/>
      <c r="G183" s="161"/>
      <c r="H183" s="161"/>
      <c r="I183" s="161"/>
      <c r="J183" s="161"/>
      <c r="K183" s="161"/>
      <c r="L183" s="161"/>
      <c r="M183" s="161"/>
      <c r="N183" s="160"/>
      <c r="O183" s="160"/>
      <c r="P183" s="160"/>
      <c r="Q183" s="160"/>
      <c r="R183" s="161"/>
      <c r="S183" s="161"/>
      <c r="T183" s="161"/>
      <c r="U183" s="161"/>
      <c r="V183" s="161"/>
      <c r="W183" s="161"/>
      <c r="X183" s="161"/>
      <c r="Y183" s="161"/>
      <c r="Z183" s="151"/>
      <c r="AA183" s="151"/>
      <c r="AB183" s="151"/>
      <c r="AC183" s="151"/>
      <c r="AD183" s="151"/>
      <c r="AE183" s="151"/>
      <c r="AF183" s="151"/>
      <c r="AG183" s="151" t="s">
        <v>175</v>
      </c>
      <c r="AH183" s="151">
        <v>0</v>
      </c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</row>
    <row r="184" spans="1:60" outlineLevel="3" x14ac:dyDescent="0.2">
      <c r="A184" s="158"/>
      <c r="B184" s="159"/>
      <c r="C184" s="189" t="s">
        <v>388</v>
      </c>
      <c r="D184" s="162"/>
      <c r="E184" s="163">
        <v>28</v>
      </c>
      <c r="F184" s="161"/>
      <c r="G184" s="161"/>
      <c r="H184" s="161"/>
      <c r="I184" s="161"/>
      <c r="J184" s="161"/>
      <c r="K184" s="161"/>
      <c r="L184" s="161"/>
      <c r="M184" s="161"/>
      <c r="N184" s="160"/>
      <c r="O184" s="160"/>
      <c r="P184" s="160"/>
      <c r="Q184" s="160"/>
      <c r="R184" s="161"/>
      <c r="S184" s="161"/>
      <c r="T184" s="161"/>
      <c r="U184" s="161"/>
      <c r="V184" s="161"/>
      <c r="W184" s="161"/>
      <c r="X184" s="161"/>
      <c r="Y184" s="161"/>
      <c r="Z184" s="151"/>
      <c r="AA184" s="151"/>
      <c r="AB184" s="151"/>
      <c r="AC184" s="151"/>
      <c r="AD184" s="151"/>
      <c r="AE184" s="151"/>
      <c r="AF184" s="151"/>
      <c r="AG184" s="151" t="s">
        <v>175</v>
      </c>
      <c r="AH184" s="151">
        <v>0</v>
      </c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</row>
    <row r="185" spans="1:60" x14ac:dyDescent="0.2">
      <c r="A185" s="165" t="s">
        <v>136</v>
      </c>
      <c r="B185" s="166" t="s">
        <v>82</v>
      </c>
      <c r="C185" s="186" t="s">
        <v>83</v>
      </c>
      <c r="D185" s="167"/>
      <c r="E185" s="168"/>
      <c r="F185" s="169"/>
      <c r="G185" s="169">
        <f>SUMIF(AG186:AG199,"&lt;&gt;NOR",G186:G199)</f>
        <v>0</v>
      </c>
      <c r="H185" s="169"/>
      <c r="I185" s="169">
        <f>SUM(I186:I199)</f>
        <v>0</v>
      </c>
      <c r="J185" s="169"/>
      <c r="K185" s="169">
        <f>SUM(K186:K199)</f>
        <v>0</v>
      </c>
      <c r="L185" s="169"/>
      <c r="M185" s="169">
        <f>SUM(M186:M199)</f>
        <v>0</v>
      </c>
      <c r="N185" s="168"/>
      <c r="O185" s="168">
        <f>SUM(O186:O199)</f>
        <v>75.72</v>
      </c>
      <c r="P185" s="168"/>
      <c r="Q185" s="168">
        <f>SUM(Q186:Q199)</f>
        <v>0</v>
      </c>
      <c r="R185" s="169"/>
      <c r="S185" s="169"/>
      <c r="T185" s="170"/>
      <c r="U185" s="164"/>
      <c r="V185" s="164">
        <f>SUM(V186:V199)</f>
        <v>51.95</v>
      </c>
      <c r="W185" s="164"/>
      <c r="X185" s="164"/>
      <c r="Y185" s="164"/>
      <c r="AG185" t="s">
        <v>137</v>
      </c>
    </row>
    <row r="186" spans="1:60" outlineLevel="1" x14ac:dyDescent="0.2">
      <c r="A186" s="172">
        <v>62</v>
      </c>
      <c r="B186" s="173" t="s">
        <v>400</v>
      </c>
      <c r="C186" s="188" t="s">
        <v>401</v>
      </c>
      <c r="D186" s="174" t="s">
        <v>245</v>
      </c>
      <c r="E186" s="175">
        <v>291</v>
      </c>
      <c r="F186" s="176"/>
      <c r="G186" s="177">
        <f>ROUND(E186*F186,2)</f>
        <v>0</v>
      </c>
      <c r="H186" s="176"/>
      <c r="I186" s="177">
        <f>ROUND(E186*H186,2)</f>
        <v>0</v>
      </c>
      <c r="J186" s="176"/>
      <c r="K186" s="177">
        <f>ROUND(E186*J186,2)</f>
        <v>0</v>
      </c>
      <c r="L186" s="177">
        <v>21</v>
      </c>
      <c r="M186" s="177">
        <f>G186*(1+L186/100)</f>
        <v>0</v>
      </c>
      <c r="N186" s="175">
        <v>8.0999999999999996E-4</v>
      </c>
      <c r="O186" s="175">
        <f>ROUND(E186*N186,2)</f>
        <v>0.24</v>
      </c>
      <c r="P186" s="175">
        <v>0</v>
      </c>
      <c r="Q186" s="175">
        <f>ROUND(E186*P186,2)</f>
        <v>0</v>
      </c>
      <c r="R186" s="177"/>
      <c r="S186" s="177" t="s">
        <v>141</v>
      </c>
      <c r="T186" s="178" t="s">
        <v>142</v>
      </c>
      <c r="U186" s="161">
        <v>4.0000000000000001E-3</v>
      </c>
      <c r="V186" s="161">
        <f>ROUND(E186*U186,2)</f>
        <v>1.1599999999999999</v>
      </c>
      <c r="W186" s="161"/>
      <c r="X186" s="161" t="s">
        <v>143</v>
      </c>
      <c r="Y186" s="161" t="s">
        <v>144</v>
      </c>
      <c r="Z186" s="151"/>
      <c r="AA186" s="151"/>
      <c r="AB186" s="151"/>
      <c r="AC186" s="151"/>
      <c r="AD186" s="151"/>
      <c r="AE186" s="151"/>
      <c r="AF186" s="151"/>
      <c r="AG186" s="151" t="s">
        <v>145</v>
      </c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</row>
    <row r="187" spans="1:60" outlineLevel="2" x14ac:dyDescent="0.2">
      <c r="A187" s="158"/>
      <c r="B187" s="159"/>
      <c r="C187" s="189" t="s">
        <v>210</v>
      </c>
      <c r="D187" s="162"/>
      <c r="E187" s="163"/>
      <c r="F187" s="161"/>
      <c r="G187" s="161"/>
      <c r="H187" s="161"/>
      <c r="I187" s="161"/>
      <c r="J187" s="161"/>
      <c r="K187" s="161"/>
      <c r="L187" s="161"/>
      <c r="M187" s="161"/>
      <c r="N187" s="160"/>
      <c r="O187" s="160"/>
      <c r="P187" s="160"/>
      <c r="Q187" s="160"/>
      <c r="R187" s="161"/>
      <c r="S187" s="161"/>
      <c r="T187" s="161"/>
      <c r="U187" s="161"/>
      <c r="V187" s="161"/>
      <c r="W187" s="161"/>
      <c r="X187" s="161"/>
      <c r="Y187" s="161"/>
      <c r="Z187" s="151"/>
      <c r="AA187" s="151"/>
      <c r="AB187" s="151"/>
      <c r="AC187" s="151"/>
      <c r="AD187" s="151"/>
      <c r="AE187" s="151"/>
      <c r="AF187" s="151"/>
      <c r="AG187" s="151" t="s">
        <v>175</v>
      </c>
      <c r="AH187" s="151">
        <v>0</v>
      </c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</row>
    <row r="188" spans="1:60" outlineLevel="3" x14ac:dyDescent="0.2">
      <c r="A188" s="158"/>
      <c r="B188" s="159"/>
      <c r="C188" s="189" t="s">
        <v>335</v>
      </c>
      <c r="D188" s="162"/>
      <c r="E188" s="163">
        <v>291</v>
      </c>
      <c r="F188" s="161"/>
      <c r="G188" s="161"/>
      <c r="H188" s="161"/>
      <c r="I188" s="161"/>
      <c r="J188" s="161"/>
      <c r="K188" s="161"/>
      <c r="L188" s="161"/>
      <c r="M188" s="161"/>
      <c r="N188" s="160"/>
      <c r="O188" s="160"/>
      <c r="P188" s="160"/>
      <c r="Q188" s="160"/>
      <c r="R188" s="161"/>
      <c r="S188" s="161"/>
      <c r="T188" s="161"/>
      <c r="U188" s="161"/>
      <c r="V188" s="161"/>
      <c r="W188" s="161"/>
      <c r="X188" s="161"/>
      <c r="Y188" s="161"/>
      <c r="Z188" s="151"/>
      <c r="AA188" s="151"/>
      <c r="AB188" s="151"/>
      <c r="AC188" s="151"/>
      <c r="AD188" s="151"/>
      <c r="AE188" s="151"/>
      <c r="AF188" s="151"/>
      <c r="AG188" s="151" t="s">
        <v>175</v>
      </c>
      <c r="AH188" s="151">
        <v>0</v>
      </c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</row>
    <row r="189" spans="1:60" outlineLevel="1" x14ac:dyDescent="0.2">
      <c r="A189" s="172">
        <v>63</v>
      </c>
      <c r="B189" s="173" t="s">
        <v>402</v>
      </c>
      <c r="C189" s="188" t="s">
        <v>403</v>
      </c>
      <c r="D189" s="174" t="s">
        <v>245</v>
      </c>
      <c r="E189" s="175">
        <v>291</v>
      </c>
      <c r="F189" s="176"/>
      <c r="G189" s="177">
        <f>ROUND(E189*F189,2)</f>
        <v>0</v>
      </c>
      <c r="H189" s="176"/>
      <c r="I189" s="177">
        <f>ROUND(E189*H189,2)</f>
        <v>0</v>
      </c>
      <c r="J189" s="176"/>
      <c r="K189" s="177">
        <f>ROUND(E189*J189,2)</f>
        <v>0</v>
      </c>
      <c r="L189" s="177">
        <v>21</v>
      </c>
      <c r="M189" s="177">
        <f>G189*(1+L189/100)</f>
        <v>0</v>
      </c>
      <c r="N189" s="175">
        <v>2.9999999999999997E-4</v>
      </c>
      <c r="O189" s="175">
        <f>ROUND(E189*N189,2)</f>
        <v>0.09</v>
      </c>
      <c r="P189" s="175">
        <v>0</v>
      </c>
      <c r="Q189" s="175">
        <f>ROUND(E189*P189,2)</f>
        <v>0</v>
      </c>
      <c r="R189" s="177"/>
      <c r="S189" s="177" t="s">
        <v>141</v>
      </c>
      <c r="T189" s="178" t="s">
        <v>142</v>
      </c>
      <c r="U189" s="161">
        <v>2E-3</v>
      </c>
      <c r="V189" s="161">
        <f>ROUND(E189*U189,2)</f>
        <v>0.57999999999999996</v>
      </c>
      <c r="W189" s="161"/>
      <c r="X189" s="161" t="s">
        <v>143</v>
      </c>
      <c r="Y189" s="161" t="s">
        <v>144</v>
      </c>
      <c r="Z189" s="151"/>
      <c r="AA189" s="151"/>
      <c r="AB189" s="151"/>
      <c r="AC189" s="151"/>
      <c r="AD189" s="151"/>
      <c r="AE189" s="151"/>
      <c r="AF189" s="151"/>
      <c r="AG189" s="151" t="s">
        <v>145</v>
      </c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</row>
    <row r="190" spans="1:60" outlineLevel="2" x14ac:dyDescent="0.2">
      <c r="A190" s="158"/>
      <c r="B190" s="159"/>
      <c r="C190" s="189" t="s">
        <v>210</v>
      </c>
      <c r="D190" s="162"/>
      <c r="E190" s="163"/>
      <c r="F190" s="161"/>
      <c r="G190" s="161"/>
      <c r="H190" s="161"/>
      <c r="I190" s="161"/>
      <c r="J190" s="161"/>
      <c r="K190" s="161"/>
      <c r="L190" s="161"/>
      <c r="M190" s="161"/>
      <c r="N190" s="160"/>
      <c r="O190" s="160"/>
      <c r="P190" s="160"/>
      <c r="Q190" s="160"/>
      <c r="R190" s="161"/>
      <c r="S190" s="161"/>
      <c r="T190" s="161"/>
      <c r="U190" s="161"/>
      <c r="V190" s="161"/>
      <c r="W190" s="161"/>
      <c r="X190" s="161"/>
      <c r="Y190" s="161"/>
      <c r="Z190" s="151"/>
      <c r="AA190" s="151"/>
      <c r="AB190" s="151"/>
      <c r="AC190" s="151"/>
      <c r="AD190" s="151"/>
      <c r="AE190" s="151"/>
      <c r="AF190" s="151"/>
      <c r="AG190" s="151" t="s">
        <v>175</v>
      </c>
      <c r="AH190" s="151">
        <v>0</v>
      </c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</row>
    <row r="191" spans="1:60" outlineLevel="3" x14ac:dyDescent="0.2">
      <c r="A191" s="158"/>
      <c r="B191" s="159"/>
      <c r="C191" s="189" t="s">
        <v>335</v>
      </c>
      <c r="D191" s="162"/>
      <c r="E191" s="163">
        <v>291</v>
      </c>
      <c r="F191" s="161"/>
      <c r="G191" s="161"/>
      <c r="H191" s="161"/>
      <c r="I191" s="161"/>
      <c r="J191" s="161"/>
      <c r="K191" s="161"/>
      <c r="L191" s="161"/>
      <c r="M191" s="161"/>
      <c r="N191" s="160"/>
      <c r="O191" s="160"/>
      <c r="P191" s="160"/>
      <c r="Q191" s="160"/>
      <c r="R191" s="161"/>
      <c r="S191" s="161"/>
      <c r="T191" s="161"/>
      <c r="U191" s="161"/>
      <c r="V191" s="161"/>
      <c r="W191" s="161"/>
      <c r="X191" s="161"/>
      <c r="Y191" s="161"/>
      <c r="Z191" s="151"/>
      <c r="AA191" s="151"/>
      <c r="AB191" s="151"/>
      <c r="AC191" s="151"/>
      <c r="AD191" s="151"/>
      <c r="AE191" s="151"/>
      <c r="AF191" s="151"/>
      <c r="AG191" s="151" t="s">
        <v>175</v>
      </c>
      <c r="AH191" s="151">
        <v>0</v>
      </c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</row>
    <row r="192" spans="1:60" ht="22.5" outlineLevel="1" x14ac:dyDescent="0.2">
      <c r="A192" s="172">
        <v>64</v>
      </c>
      <c r="B192" s="173" t="s">
        <v>404</v>
      </c>
      <c r="C192" s="188" t="s">
        <v>405</v>
      </c>
      <c r="D192" s="174" t="s">
        <v>245</v>
      </c>
      <c r="E192" s="175">
        <v>291</v>
      </c>
      <c r="F192" s="176"/>
      <c r="G192" s="177">
        <f>ROUND(E192*F192,2)</f>
        <v>0</v>
      </c>
      <c r="H192" s="176"/>
      <c r="I192" s="177">
        <f>ROUND(E192*H192,2)</f>
        <v>0</v>
      </c>
      <c r="J192" s="176"/>
      <c r="K192" s="177">
        <f>ROUND(E192*J192,2)</f>
        <v>0</v>
      </c>
      <c r="L192" s="177">
        <v>21</v>
      </c>
      <c r="M192" s="177">
        <f>G192*(1+L192/100)</f>
        <v>0</v>
      </c>
      <c r="N192" s="175">
        <v>0.10141</v>
      </c>
      <c r="O192" s="175">
        <f>ROUND(E192*N192,2)</f>
        <v>29.51</v>
      </c>
      <c r="P192" s="175">
        <v>0</v>
      </c>
      <c r="Q192" s="175">
        <f>ROUND(E192*P192,2)</f>
        <v>0</v>
      </c>
      <c r="R192" s="177"/>
      <c r="S192" s="177" t="s">
        <v>141</v>
      </c>
      <c r="T192" s="178" t="s">
        <v>142</v>
      </c>
      <c r="U192" s="161">
        <v>6.4000000000000001E-2</v>
      </c>
      <c r="V192" s="161">
        <f>ROUND(E192*U192,2)</f>
        <v>18.62</v>
      </c>
      <c r="W192" s="161"/>
      <c r="X192" s="161" t="s">
        <v>143</v>
      </c>
      <c r="Y192" s="161" t="s">
        <v>144</v>
      </c>
      <c r="Z192" s="151"/>
      <c r="AA192" s="151"/>
      <c r="AB192" s="151"/>
      <c r="AC192" s="151"/>
      <c r="AD192" s="151"/>
      <c r="AE192" s="151"/>
      <c r="AF192" s="151"/>
      <c r="AG192" s="151" t="s">
        <v>145</v>
      </c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</row>
    <row r="193" spans="1:60" outlineLevel="2" x14ac:dyDescent="0.2">
      <c r="A193" s="158"/>
      <c r="B193" s="159"/>
      <c r="C193" s="189" t="s">
        <v>210</v>
      </c>
      <c r="D193" s="162"/>
      <c r="E193" s="163"/>
      <c r="F193" s="161"/>
      <c r="G193" s="161"/>
      <c r="H193" s="161"/>
      <c r="I193" s="161"/>
      <c r="J193" s="161"/>
      <c r="K193" s="161"/>
      <c r="L193" s="161"/>
      <c r="M193" s="161"/>
      <c r="N193" s="160"/>
      <c r="O193" s="160"/>
      <c r="P193" s="160"/>
      <c r="Q193" s="160"/>
      <c r="R193" s="161"/>
      <c r="S193" s="161"/>
      <c r="T193" s="161"/>
      <c r="U193" s="161"/>
      <c r="V193" s="161"/>
      <c r="W193" s="161"/>
      <c r="X193" s="161"/>
      <c r="Y193" s="161"/>
      <c r="Z193" s="151"/>
      <c r="AA193" s="151"/>
      <c r="AB193" s="151"/>
      <c r="AC193" s="151"/>
      <c r="AD193" s="151"/>
      <c r="AE193" s="151"/>
      <c r="AF193" s="151"/>
      <c r="AG193" s="151" t="s">
        <v>175</v>
      </c>
      <c r="AH193" s="151">
        <v>0</v>
      </c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</row>
    <row r="194" spans="1:60" outlineLevel="3" x14ac:dyDescent="0.2">
      <c r="A194" s="158"/>
      <c r="B194" s="159"/>
      <c r="C194" s="189" t="s">
        <v>335</v>
      </c>
      <c r="D194" s="162"/>
      <c r="E194" s="163">
        <v>291</v>
      </c>
      <c r="F194" s="161"/>
      <c r="G194" s="161"/>
      <c r="H194" s="161"/>
      <c r="I194" s="161"/>
      <c r="J194" s="161"/>
      <c r="K194" s="161"/>
      <c r="L194" s="161"/>
      <c r="M194" s="161"/>
      <c r="N194" s="160"/>
      <c r="O194" s="160"/>
      <c r="P194" s="160"/>
      <c r="Q194" s="160"/>
      <c r="R194" s="161"/>
      <c r="S194" s="161"/>
      <c r="T194" s="161"/>
      <c r="U194" s="161"/>
      <c r="V194" s="161"/>
      <c r="W194" s="161"/>
      <c r="X194" s="161"/>
      <c r="Y194" s="161"/>
      <c r="Z194" s="151"/>
      <c r="AA194" s="151"/>
      <c r="AB194" s="151"/>
      <c r="AC194" s="151"/>
      <c r="AD194" s="151"/>
      <c r="AE194" s="151"/>
      <c r="AF194" s="151"/>
      <c r="AG194" s="151" t="s">
        <v>175</v>
      </c>
      <c r="AH194" s="151">
        <v>0</v>
      </c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</row>
    <row r="195" spans="1:60" ht="22.5" outlineLevel="1" x14ac:dyDescent="0.2">
      <c r="A195" s="172">
        <v>65</v>
      </c>
      <c r="B195" s="173" t="s">
        <v>406</v>
      </c>
      <c r="C195" s="188" t="s">
        <v>407</v>
      </c>
      <c r="D195" s="174" t="s">
        <v>245</v>
      </c>
      <c r="E195" s="175">
        <v>291</v>
      </c>
      <c r="F195" s="176"/>
      <c r="G195" s="177">
        <f>ROUND(E195*F195,2)</f>
        <v>0</v>
      </c>
      <c r="H195" s="176"/>
      <c r="I195" s="177">
        <f>ROUND(E195*H195,2)</f>
        <v>0</v>
      </c>
      <c r="J195" s="176"/>
      <c r="K195" s="177">
        <f>ROUND(E195*J195,2)</f>
        <v>0</v>
      </c>
      <c r="L195" s="177">
        <v>21</v>
      </c>
      <c r="M195" s="177">
        <f>G195*(1+L195/100)</f>
        <v>0</v>
      </c>
      <c r="N195" s="175">
        <v>0.15559000000000001</v>
      </c>
      <c r="O195" s="175">
        <f>ROUND(E195*N195,2)</f>
        <v>45.28</v>
      </c>
      <c r="P195" s="175">
        <v>0</v>
      </c>
      <c r="Q195" s="175">
        <f>ROUND(E195*P195,2)</f>
        <v>0</v>
      </c>
      <c r="R195" s="177"/>
      <c r="S195" s="177" t="s">
        <v>141</v>
      </c>
      <c r="T195" s="178" t="s">
        <v>142</v>
      </c>
      <c r="U195" s="161">
        <v>8.2000000000000003E-2</v>
      </c>
      <c r="V195" s="161">
        <f>ROUND(E195*U195,2)</f>
        <v>23.86</v>
      </c>
      <c r="W195" s="161"/>
      <c r="X195" s="161" t="s">
        <v>143</v>
      </c>
      <c r="Y195" s="161" t="s">
        <v>144</v>
      </c>
      <c r="Z195" s="151"/>
      <c r="AA195" s="151"/>
      <c r="AB195" s="151"/>
      <c r="AC195" s="151"/>
      <c r="AD195" s="151"/>
      <c r="AE195" s="151"/>
      <c r="AF195" s="151"/>
      <c r="AG195" s="151" t="s">
        <v>145</v>
      </c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</row>
    <row r="196" spans="1:60" outlineLevel="2" x14ac:dyDescent="0.2">
      <c r="A196" s="158"/>
      <c r="B196" s="159"/>
      <c r="C196" s="189" t="s">
        <v>210</v>
      </c>
      <c r="D196" s="162"/>
      <c r="E196" s="163"/>
      <c r="F196" s="161"/>
      <c r="G196" s="161"/>
      <c r="H196" s="161"/>
      <c r="I196" s="161"/>
      <c r="J196" s="161"/>
      <c r="K196" s="161"/>
      <c r="L196" s="161"/>
      <c r="M196" s="161"/>
      <c r="N196" s="160"/>
      <c r="O196" s="160"/>
      <c r="P196" s="160"/>
      <c r="Q196" s="160"/>
      <c r="R196" s="161"/>
      <c r="S196" s="161"/>
      <c r="T196" s="161"/>
      <c r="U196" s="161"/>
      <c r="V196" s="161"/>
      <c r="W196" s="161"/>
      <c r="X196" s="161"/>
      <c r="Y196" s="161"/>
      <c r="Z196" s="151"/>
      <c r="AA196" s="151"/>
      <c r="AB196" s="151"/>
      <c r="AC196" s="151"/>
      <c r="AD196" s="151"/>
      <c r="AE196" s="151"/>
      <c r="AF196" s="151"/>
      <c r="AG196" s="151" t="s">
        <v>175</v>
      </c>
      <c r="AH196" s="151">
        <v>0</v>
      </c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</row>
    <row r="197" spans="1:60" outlineLevel="3" x14ac:dyDescent="0.2">
      <c r="A197" s="158"/>
      <c r="B197" s="159"/>
      <c r="C197" s="189" t="s">
        <v>335</v>
      </c>
      <c r="D197" s="162"/>
      <c r="E197" s="163">
        <v>291</v>
      </c>
      <c r="F197" s="161"/>
      <c r="G197" s="161"/>
      <c r="H197" s="161"/>
      <c r="I197" s="161"/>
      <c r="J197" s="161"/>
      <c r="K197" s="161"/>
      <c r="L197" s="161"/>
      <c r="M197" s="161"/>
      <c r="N197" s="160"/>
      <c r="O197" s="160"/>
      <c r="P197" s="160"/>
      <c r="Q197" s="160"/>
      <c r="R197" s="161"/>
      <c r="S197" s="161"/>
      <c r="T197" s="161"/>
      <c r="U197" s="161"/>
      <c r="V197" s="161"/>
      <c r="W197" s="161"/>
      <c r="X197" s="161"/>
      <c r="Y197" s="161"/>
      <c r="Z197" s="151"/>
      <c r="AA197" s="151"/>
      <c r="AB197" s="151"/>
      <c r="AC197" s="151"/>
      <c r="AD197" s="151"/>
      <c r="AE197" s="151"/>
      <c r="AF197" s="151"/>
      <c r="AG197" s="151" t="s">
        <v>175</v>
      </c>
      <c r="AH197" s="151">
        <v>0</v>
      </c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</row>
    <row r="198" spans="1:60" outlineLevel="1" x14ac:dyDescent="0.2">
      <c r="A198" s="172">
        <v>66</v>
      </c>
      <c r="B198" s="173" t="s">
        <v>408</v>
      </c>
      <c r="C198" s="188" t="s">
        <v>409</v>
      </c>
      <c r="D198" s="174" t="s">
        <v>181</v>
      </c>
      <c r="E198" s="175">
        <v>168</v>
      </c>
      <c r="F198" s="176"/>
      <c r="G198" s="177">
        <f>ROUND(E198*F198,2)</f>
        <v>0</v>
      </c>
      <c r="H198" s="176"/>
      <c r="I198" s="177">
        <f>ROUND(E198*H198,2)</f>
        <v>0</v>
      </c>
      <c r="J198" s="176"/>
      <c r="K198" s="177">
        <f>ROUND(E198*J198,2)</f>
        <v>0</v>
      </c>
      <c r="L198" s="177">
        <v>21</v>
      </c>
      <c r="M198" s="177">
        <f>G198*(1+L198/100)</f>
        <v>0</v>
      </c>
      <c r="N198" s="175">
        <v>3.5999999999999999E-3</v>
      </c>
      <c r="O198" s="175">
        <f>ROUND(E198*N198,2)</f>
        <v>0.6</v>
      </c>
      <c r="P198" s="175">
        <v>0</v>
      </c>
      <c r="Q198" s="175">
        <f>ROUND(E198*P198,2)</f>
        <v>0</v>
      </c>
      <c r="R198" s="177"/>
      <c r="S198" s="177" t="s">
        <v>141</v>
      </c>
      <c r="T198" s="178" t="s">
        <v>142</v>
      </c>
      <c r="U198" s="161">
        <v>4.5999999999999999E-2</v>
      </c>
      <c r="V198" s="161">
        <f>ROUND(E198*U198,2)</f>
        <v>7.73</v>
      </c>
      <c r="W198" s="161"/>
      <c r="X198" s="161" t="s">
        <v>143</v>
      </c>
      <c r="Y198" s="161" t="s">
        <v>144</v>
      </c>
      <c r="Z198" s="151"/>
      <c r="AA198" s="151"/>
      <c r="AB198" s="151"/>
      <c r="AC198" s="151"/>
      <c r="AD198" s="151"/>
      <c r="AE198" s="151"/>
      <c r="AF198" s="151"/>
      <c r="AG198" s="151" t="s">
        <v>145</v>
      </c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</row>
    <row r="199" spans="1:60" outlineLevel="2" x14ac:dyDescent="0.2">
      <c r="A199" s="158"/>
      <c r="B199" s="159"/>
      <c r="C199" s="189" t="s">
        <v>410</v>
      </c>
      <c r="D199" s="162"/>
      <c r="E199" s="163">
        <v>168</v>
      </c>
      <c r="F199" s="161"/>
      <c r="G199" s="161"/>
      <c r="H199" s="161"/>
      <c r="I199" s="161"/>
      <c r="J199" s="161"/>
      <c r="K199" s="161"/>
      <c r="L199" s="161"/>
      <c r="M199" s="161"/>
      <c r="N199" s="160"/>
      <c r="O199" s="160"/>
      <c r="P199" s="160"/>
      <c r="Q199" s="160"/>
      <c r="R199" s="161"/>
      <c r="S199" s="161"/>
      <c r="T199" s="161"/>
      <c r="U199" s="161"/>
      <c r="V199" s="161"/>
      <c r="W199" s="161"/>
      <c r="X199" s="161"/>
      <c r="Y199" s="161"/>
      <c r="Z199" s="151"/>
      <c r="AA199" s="151"/>
      <c r="AB199" s="151"/>
      <c r="AC199" s="151"/>
      <c r="AD199" s="151"/>
      <c r="AE199" s="151"/>
      <c r="AF199" s="151"/>
      <c r="AG199" s="151" t="s">
        <v>175</v>
      </c>
      <c r="AH199" s="151">
        <v>0</v>
      </c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</row>
    <row r="200" spans="1:60" x14ac:dyDescent="0.2">
      <c r="A200" s="165" t="s">
        <v>136</v>
      </c>
      <c r="B200" s="166" t="s">
        <v>84</v>
      </c>
      <c r="C200" s="186" t="s">
        <v>85</v>
      </c>
      <c r="D200" s="167"/>
      <c r="E200" s="168"/>
      <c r="F200" s="169"/>
      <c r="G200" s="169">
        <f>SUMIF(AG201:AG206,"&lt;&gt;NOR",G201:G206)</f>
        <v>0</v>
      </c>
      <c r="H200" s="169"/>
      <c r="I200" s="169">
        <f>SUM(I201:I206)</f>
        <v>0</v>
      </c>
      <c r="J200" s="169"/>
      <c r="K200" s="169">
        <f>SUM(K201:K206)</f>
        <v>0</v>
      </c>
      <c r="L200" s="169"/>
      <c r="M200" s="169">
        <f>SUM(M201:M206)</f>
        <v>0</v>
      </c>
      <c r="N200" s="168"/>
      <c r="O200" s="168">
        <f>SUM(O201:O206)</f>
        <v>1.3900000000000001</v>
      </c>
      <c r="P200" s="168"/>
      <c r="Q200" s="168">
        <f>SUM(Q201:Q206)</f>
        <v>0</v>
      </c>
      <c r="R200" s="169"/>
      <c r="S200" s="169"/>
      <c r="T200" s="170"/>
      <c r="U200" s="164"/>
      <c r="V200" s="164">
        <f>SUM(V201:V206)</f>
        <v>11.36</v>
      </c>
      <c r="W200" s="164"/>
      <c r="X200" s="164"/>
      <c r="Y200" s="164"/>
      <c r="AG200" t="s">
        <v>137</v>
      </c>
    </row>
    <row r="201" spans="1:60" outlineLevel="1" x14ac:dyDescent="0.2">
      <c r="A201" s="172">
        <v>67</v>
      </c>
      <c r="B201" s="173" t="s">
        <v>411</v>
      </c>
      <c r="C201" s="188" t="s">
        <v>412</v>
      </c>
      <c r="D201" s="174" t="s">
        <v>245</v>
      </c>
      <c r="E201" s="175">
        <v>23</v>
      </c>
      <c r="F201" s="176"/>
      <c r="G201" s="177">
        <f>ROUND(E201*F201,2)</f>
        <v>0</v>
      </c>
      <c r="H201" s="176"/>
      <c r="I201" s="177">
        <f>ROUND(E201*H201,2)</f>
        <v>0</v>
      </c>
      <c r="J201" s="176"/>
      <c r="K201" s="177">
        <f>ROUND(E201*J201,2)</f>
        <v>0</v>
      </c>
      <c r="L201" s="177">
        <v>21</v>
      </c>
      <c r="M201" s="177">
        <f>G201*(1+L201/100)</f>
        <v>0</v>
      </c>
      <c r="N201" s="175">
        <v>5.5449999999999999E-2</v>
      </c>
      <c r="O201" s="175">
        <f>ROUND(E201*N201,2)</f>
        <v>1.28</v>
      </c>
      <c r="P201" s="175">
        <v>0</v>
      </c>
      <c r="Q201" s="175">
        <f>ROUND(E201*P201,2)</f>
        <v>0</v>
      </c>
      <c r="R201" s="177"/>
      <c r="S201" s="177" t="s">
        <v>141</v>
      </c>
      <c r="T201" s="178" t="s">
        <v>142</v>
      </c>
      <c r="U201" s="161">
        <v>0.442</v>
      </c>
      <c r="V201" s="161">
        <f>ROUND(E201*U201,2)</f>
        <v>10.17</v>
      </c>
      <c r="W201" s="161"/>
      <c r="X201" s="161" t="s">
        <v>143</v>
      </c>
      <c r="Y201" s="161" t="s">
        <v>144</v>
      </c>
      <c r="Z201" s="151"/>
      <c r="AA201" s="151"/>
      <c r="AB201" s="151"/>
      <c r="AC201" s="151"/>
      <c r="AD201" s="151"/>
      <c r="AE201" s="151"/>
      <c r="AF201" s="151"/>
      <c r="AG201" s="151" t="s">
        <v>145</v>
      </c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</row>
    <row r="202" spans="1:60" outlineLevel="2" x14ac:dyDescent="0.2">
      <c r="A202" s="158"/>
      <c r="B202" s="159"/>
      <c r="C202" s="189" t="s">
        <v>413</v>
      </c>
      <c r="D202" s="162"/>
      <c r="E202" s="163"/>
      <c r="F202" s="161"/>
      <c r="G202" s="161"/>
      <c r="H202" s="161"/>
      <c r="I202" s="161"/>
      <c r="J202" s="161"/>
      <c r="K202" s="161"/>
      <c r="L202" s="161"/>
      <c r="M202" s="161"/>
      <c r="N202" s="160"/>
      <c r="O202" s="160"/>
      <c r="P202" s="160"/>
      <c r="Q202" s="160"/>
      <c r="R202" s="161"/>
      <c r="S202" s="161"/>
      <c r="T202" s="161"/>
      <c r="U202" s="161"/>
      <c r="V202" s="161"/>
      <c r="W202" s="161"/>
      <c r="X202" s="161"/>
      <c r="Y202" s="161"/>
      <c r="Z202" s="151"/>
      <c r="AA202" s="151"/>
      <c r="AB202" s="151"/>
      <c r="AC202" s="151"/>
      <c r="AD202" s="151"/>
      <c r="AE202" s="151"/>
      <c r="AF202" s="151"/>
      <c r="AG202" s="151" t="s">
        <v>175</v>
      </c>
      <c r="AH202" s="151">
        <v>0</v>
      </c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</row>
    <row r="203" spans="1:60" outlineLevel="3" x14ac:dyDescent="0.2">
      <c r="A203" s="158"/>
      <c r="B203" s="159"/>
      <c r="C203" s="189" t="s">
        <v>414</v>
      </c>
      <c r="D203" s="162"/>
      <c r="E203" s="163"/>
      <c r="F203" s="161"/>
      <c r="G203" s="161"/>
      <c r="H203" s="161"/>
      <c r="I203" s="161"/>
      <c r="J203" s="161"/>
      <c r="K203" s="161"/>
      <c r="L203" s="161"/>
      <c r="M203" s="161"/>
      <c r="N203" s="160"/>
      <c r="O203" s="160"/>
      <c r="P203" s="160"/>
      <c r="Q203" s="160"/>
      <c r="R203" s="161"/>
      <c r="S203" s="161"/>
      <c r="T203" s="161"/>
      <c r="U203" s="161"/>
      <c r="V203" s="161"/>
      <c r="W203" s="161"/>
      <c r="X203" s="161"/>
      <c r="Y203" s="161"/>
      <c r="Z203" s="151"/>
      <c r="AA203" s="151"/>
      <c r="AB203" s="151"/>
      <c r="AC203" s="151"/>
      <c r="AD203" s="151"/>
      <c r="AE203" s="151"/>
      <c r="AF203" s="151"/>
      <c r="AG203" s="151" t="s">
        <v>175</v>
      </c>
      <c r="AH203" s="151">
        <v>0</v>
      </c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</row>
    <row r="204" spans="1:60" outlineLevel="3" x14ac:dyDescent="0.2">
      <c r="A204" s="158"/>
      <c r="B204" s="159"/>
      <c r="C204" s="189" t="s">
        <v>322</v>
      </c>
      <c r="D204" s="162"/>
      <c r="E204" s="163">
        <v>23</v>
      </c>
      <c r="F204" s="161"/>
      <c r="G204" s="161"/>
      <c r="H204" s="161"/>
      <c r="I204" s="161"/>
      <c r="J204" s="161"/>
      <c r="K204" s="161"/>
      <c r="L204" s="161"/>
      <c r="M204" s="161"/>
      <c r="N204" s="160"/>
      <c r="O204" s="160"/>
      <c r="P204" s="160"/>
      <c r="Q204" s="160"/>
      <c r="R204" s="161"/>
      <c r="S204" s="161"/>
      <c r="T204" s="161"/>
      <c r="U204" s="161"/>
      <c r="V204" s="161"/>
      <c r="W204" s="161"/>
      <c r="X204" s="161"/>
      <c r="Y204" s="161"/>
      <c r="Z204" s="151"/>
      <c r="AA204" s="151"/>
      <c r="AB204" s="151"/>
      <c r="AC204" s="151"/>
      <c r="AD204" s="151"/>
      <c r="AE204" s="151"/>
      <c r="AF204" s="151"/>
      <c r="AG204" s="151" t="s">
        <v>175</v>
      </c>
      <c r="AH204" s="151">
        <v>0</v>
      </c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</row>
    <row r="205" spans="1:60" outlineLevel="1" x14ac:dyDescent="0.2">
      <c r="A205" s="172">
        <v>68</v>
      </c>
      <c r="B205" s="173" t="s">
        <v>415</v>
      </c>
      <c r="C205" s="188" t="s">
        <v>416</v>
      </c>
      <c r="D205" s="174" t="s">
        <v>245</v>
      </c>
      <c r="E205" s="175">
        <v>1</v>
      </c>
      <c r="F205" s="176"/>
      <c r="G205" s="177">
        <f>ROUND(E205*F205,2)</f>
        <v>0</v>
      </c>
      <c r="H205" s="176"/>
      <c r="I205" s="177">
        <f>ROUND(E205*H205,2)</f>
        <v>0</v>
      </c>
      <c r="J205" s="176"/>
      <c r="K205" s="177">
        <f>ROUND(E205*J205,2)</f>
        <v>0</v>
      </c>
      <c r="L205" s="177">
        <v>21</v>
      </c>
      <c r="M205" s="177">
        <f>G205*(1+L205/100)</f>
        <v>0</v>
      </c>
      <c r="N205" s="175">
        <v>0.11</v>
      </c>
      <c r="O205" s="175">
        <f>ROUND(E205*N205,2)</f>
        <v>0.11</v>
      </c>
      <c r="P205" s="175">
        <v>0</v>
      </c>
      <c r="Q205" s="175">
        <f>ROUND(E205*P205,2)</f>
        <v>0</v>
      </c>
      <c r="R205" s="177"/>
      <c r="S205" s="177" t="s">
        <v>141</v>
      </c>
      <c r="T205" s="178" t="s">
        <v>142</v>
      </c>
      <c r="U205" s="161">
        <v>1.1930000000000001</v>
      </c>
      <c r="V205" s="161">
        <f>ROUND(E205*U205,2)</f>
        <v>1.19</v>
      </c>
      <c r="W205" s="161"/>
      <c r="X205" s="161" t="s">
        <v>143</v>
      </c>
      <c r="Y205" s="161" t="s">
        <v>144</v>
      </c>
      <c r="Z205" s="151"/>
      <c r="AA205" s="151"/>
      <c r="AB205" s="151"/>
      <c r="AC205" s="151"/>
      <c r="AD205" s="151"/>
      <c r="AE205" s="151"/>
      <c r="AF205" s="151"/>
      <c r="AG205" s="151" t="s">
        <v>145</v>
      </c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</row>
    <row r="206" spans="1:60" outlineLevel="2" x14ac:dyDescent="0.2">
      <c r="A206" s="158"/>
      <c r="B206" s="159"/>
      <c r="C206" s="189" t="s">
        <v>325</v>
      </c>
      <c r="D206" s="162"/>
      <c r="E206" s="163">
        <v>1</v>
      </c>
      <c r="F206" s="161"/>
      <c r="G206" s="161"/>
      <c r="H206" s="161"/>
      <c r="I206" s="161"/>
      <c r="J206" s="161"/>
      <c r="K206" s="161"/>
      <c r="L206" s="161"/>
      <c r="M206" s="161"/>
      <c r="N206" s="160"/>
      <c r="O206" s="160"/>
      <c r="P206" s="160"/>
      <c r="Q206" s="160"/>
      <c r="R206" s="161"/>
      <c r="S206" s="161"/>
      <c r="T206" s="161"/>
      <c r="U206" s="161"/>
      <c r="V206" s="161"/>
      <c r="W206" s="161"/>
      <c r="X206" s="161"/>
      <c r="Y206" s="161"/>
      <c r="Z206" s="151"/>
      <c r="AA206" s="151"/>
      <c r="AB206" s="151"/>
      <c r="AC206" s="151"/>
      <c r="AD206" s="151"/>
      <c r="AE206" s="151"/>
      <c r="AF206" s="151"/>
      <c r="AG206" s="151" t="s">
        <v>175</v>
      </c>
      <c r="AH206" s="151">
        <v>0</v>
      </c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</row>
    <row r="207" spans="1:60" x14ac:dyDescent="0.2">
      <c r="A207" s="165" t="s">
        <v>136</v>
      </c>
      <c r="B207" s="166" t="s">
        <v>86</v>
      </c>
      <c r="C207" s="186" t="s">
        <v>87</v>
      </c>
      <c r="D207" s="167"/>
      <c r="E207" s="168"/>
      <c r="F207" s="169"/>
      <c r="G207" s="169">
        <f>SUMIF(AG208:AG326,"&lt;&gt;NOR",G208:G326)</f>
        <v>0</v>
      </c>
      <c r="H207" s="169"/>
      <c r="I207" s="169">
        <f>SUM(I208:I326)</f>
        <v>0</v>
      </c>
      <c r="J207" s="169"/>
      <c r="K207" s="169">
        <f>SUM(K208:K326)</f>
        <v>0</v>
      </c>
      <c r="L207" s="169"/>
      <c r="M207" s="169">
        <f>SUM(M208:M326)</f>
        <v>0</v>
      </c>
      <c r="N207" s="168"/>
      <c r="O207" s="168">
        <f>SUM(O208:O326)</f>
        <v>4.6399999999999997</v>
      </c>
      <c r="P207" s="168"/>
      <c r="Q207" s="168">
        <f>SUM(Q208:Q326)</f>
        <v>0</v>
      </c>
      <c r="R207" s="169"/>
      <c r="S207" s="169"/>
      <c r="T207" s="170"/>
      <c r="U207" s="164"/>
      <c r="V207" s="164">
        <f>SUM(V208:V326)</f>
        <v>359.87</v>
      </c>
      <c r="W207" s="164"/>
      <c r="X207" s="164"/>
      <c r="Y207" s="164"/>
      <c r="AG207" t="s">
        <v>137</v>
      </c>
    </row>
    <row r="208" spans="1:60" outlineLevel="1" x14ac:dyDescent="0.2">
      <c r="A208" s="179">
        <v>69</v>
      </c>
      <c r="B208" s="180" t="s">
        <v>417</v>
      </c>
      <c r="C208" s="187" t="s">
        <v>418</v>
      </c>
      <c r="D208" s="181" t="s">
        <v>173</v>
      </c>
      <c r="E208" s="182">
        <v>2</v>
      </c>
      <c r="F208" s="183"/>
      <c r="G208" s="184">
        <f>ROUND(E208*F208,2)</f>
        <v>0</v>
      </c>
      <c r="H208" s="183"/>
      <c r="I208" s="184">
        <f>ROUND(E208*H208,2)</f>
        <v>0</v>
      </c>
      <c r="J208" s="183"/>
      <c r="K208" s="184">
        <f>ROUND(E208*J208,2)</f>
        <v>0</v>
      </c>
      <c r="L208" s="184">
        <v>21</v>
      </c>
      <c r="M208" s="184">
        <f>G208*(1+L208/100)</f>
        <v>0</v>
      </c>
      <c r="N208" s="182">
        <v>0</v>
      </c>
      <c r="O208" s="182">
        <f>ROUND(E208*N208,2)</f>
        <v>0</v>
      </c>
      <c r="P208" s="182">
        <v>0</v>
      </c>
      <c r="Q208" s="182">
        <f>ROUND(E208*P208,2)</f>
        <v>0</v>
      </c>
      <c r="R208" s="184"/>
      <c r="S208" s="184" t="s">
        <v>141</v>
      </c>
      <c r="T208" s="185" t="s">
        <v>142</v>
      </c>
      <c r="U208" s="161">
        <v>1.2216</v>
      </c>
      <c r="V208" s="161">
        <f>ROUND(E208*U208,2)</f>
        <v>2.44</v>
      </c>
      <c r="W208" s="161"/>
      <c r="X208" s="161" t="s">
        <v>143</v>
      </c>
      <c r="Y208" s="161" t="s">
        <v>144</v>
      </c>
      <c r="Z208" s="151"/>
      <c r="AA208" s="151"/>
      <c r="AB208" s="151"/>
      <c r="AC208" s="151"/>
      <c r="AD208" s="151"/>
      <c r="AE208" s="151"/>
      <c r="AF208" s="151"/>
      <c r="AG208" s="151" t="s">
        <v>145</v>
      </c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</row>
    <row r="209" spans="1:60" outlineLevel="1" x14ac:dyDescent="0.2">
      <c r="A209" s="179">
        <v>70</v>
      </c>
      <c r="B209" s="180" t="s">
        <v>419</v>
      </c>
      <c r="C209" s="187" t="s">
        <v>420</v>
      </c>
      <c r="D209" s="181" t="s">
        <v>173</v>
      </c>
      <c r="E209" s="182">
        <v>1</v>
      </c>
      <c r="F209" s="183"/>
      <c r="G209" s="184">
        <f>ROUND(E209*F209,2)</f>
        <v>0</v>
      </c>
      <c r="H209" s="183"/>
      <c r="I209" s="184">
        <f>ROUND(E209*H209,2)</f>
        <v>0</v>
      </c>
      <c r="J209" s="183"/>
      <c r="K209" s="184">
        <f>ROUND(E209*J209,2)</f>
        <v>0</v>
      </c>
      <c r="L209" s="184">
        <v>21</v>
      </c>
      <c r="M209" s="184">
        <f>G209*(1+L209/100)</f>
        <v>0</v>
      </c>
      <c r="N209" s="182">
        <v>0</v>
      </c>
      <c r="O209" s="182">
        <f>ROUND(E209*N209,2)</f>
        <v>0</v>
      </c>
      <c r="P209" s="182">
        <v>0</v>
      </c>
      <c r="Q209" s="182">
        <f>ROUND(E209*P209,2)</f>
        <v>0</v>
      </c>
      <c r="R209" s="184"/>
      <c r="S209" s="184" t="s">
        <v>141</v>
      </c>
      <c r="T209" s="185" t="s">
        <v>142</v>
      </c>
      <c r="U209" s="161">
        <v>1.2736000000000001</v>
      </c>
      <c r="V209" s="161">
        <f>ROUND(E209*U209,2)</f>
        <v>1.27</v>
      </c>
      <c r="W209" s="161"/>
      <c r="X209" s="161" t="s">
        <v>143</v>
      </c>
      <c r="Y209" s="161" t="s">
        <v>144</v>
      </c>
      <c r="Z209" s="151"/>
      <c r="AA209" s="151"/>
      <c r="AB209" s="151"/>
      <c r="AC209" s="151"/>
      <c r="AD209" s="151"/>
      <c r="AE209" s="151"/>
      <c r="AF209" s="151"/>
      <c r="AG209" s="151" t="s">
        <v>145</v>
      </c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</row>
    <row r="210" spans="1:60" outlineLevel="1" x14ac:dyDescent="0.2">
      <c r="A210" s="179">
        <v>71</v>
      </c>
      <c r="B210" s="180" t="s">
        <v>421</v>
      </c>
      <c r="C210" s="187" t="s">
        <v>422</v>
      </c>
      <c r="D210" s="181" t="s">
        <v>173</v>
      </c>
      <c r="E210" s="182">
        <v>3</v>
      </c>
      <c r="F210" s="183"/>
      <c r="G210" s="184">
        <f>ROUND(E210*F210,2)</f>
        <v>0</v>
      </c>
      <c r="H210" s="183"/>
      <c r="I210" s="184">
        <f>ROUND(E210*H210,2)</f>
        <v>0</v>
      </c>
      <c r="J210" s="183"/>
      <c r="K210" s="184">
        <f>ROUND(E210*J210,2)</f>
        <v>0</v>
      </c>
      <c r="L210" s="184">
        <v>21</v>
      </c>
      <c r="M210" s="184">
        <f>G210*(1+L210/100)</f>
        <v>0</v>
      </c>
      <c r="N210" s="182">
        <v>0</v>
      </c>
      <c r="O210" s="182">
        <f>ROUND(E210*N210,2)</f>
        <v>0</v>
      </c>
      <c r="P210" s="182">
        <v>0</v>
      </c>
      <c r="Q210" s="182">
        <f>ROUND(E210*P210,2)</f>
        <v>0</v>
      </c>
      <c r="R210" s="184"/>
      <c r="S210" s="184" t="s">
        <v>141</v>
      </c>
      <c r="T210" s="185" t="s">
        <v>142</v>
      </c>
      <c r="U210" s="161">
        <v>1.8544</v>
      </c>
      <c r="V210" s="161">
        <f>ROUND(E210*U210,2)</f>
        <v>5.56</v>
      </c>
      <c r="W210" s="161"/>
      <c r="X210" s="161" t="s">
        <v>143</v>
      </c>
      <c r="Y210" s="161" t="s">
        <v>144</v>
      </c>
      <c r="Z210" s="151"/>
      <c r="AA210" s="151"/>
      <c r="AB210" s="151"/>
      <c r="AC210" s="151"/>
      <c r="AD210" s="151"/>
      <c r="AE210" s="151"/>
      <c r="AF210" s="151"/>
      <c r="AG210" s="151" t="s">
        <v>145</v>
      </c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</row>
    <row r="211" spans="1:60" outlineLevel="1" x14ac:dyDescent="0.2">
      <c r="A211" s="172">
        <v>72</v>
      </c>
      <c r="B211" s="173" t="s">
        <v>423</v>
      </c>
      <c r="C211" s="188" t="s">
        <v>424</v>
      </c>
      <c r="D211" s="174" t="s">
        <v>173</v>
      </c>
      <c r="E211" s="175">
        <v>2</v>
      </c>
      <c r="F211" s="176"/>
      <c r="G211" s="177">
        <f>ROUND(E211*F211,2)</f>
        <v>0</v>
      </c>
      <c r="H211" s="176"/>
      <c r="I211" s="177">
        <f>ROUND(E211*H211,2)</f>
        <v>0</v>
      </c>
      <c r="J211" s="176"/>
      <c r="K211" s="177">
        <f>ROUND(E211*J211,2)</f>
        <v>0</v>
      </c>
      <c r="L211" s="177">
        <v>21</v>
      </c>
      <c r="M211" s="177">
        <f>G211*(1+L211/100)</f>
        <v>0</v>
      </c>
      <c r="N211" s="175">
        <v>0</v>
      </c>
      <c r="O211" s="175">
        <f>ROUND(E211*N211,2)</f>
        <v>0</v>
      </c>
      <c r="P211" s="175">
        <v>0</v>
      </c>
      <c r="Q211" s="175">
        <f>ROUND(E211*P211,2)</f>
        <v>0</v>
      </c>
      <c r="R211" s="177"/>
      <c r="S211" s="177" t="s">
        <v>141</v>
      </c>
      <c r="T211" s="178" t="s">
        <v>142</v>
      </c>
      <c r="U211" s="161">
        <v>0</v>
      </c>
      <c r="V211" s="161">
        <f>ROUND(E211*U211,2)</f>
        <v>0</v>
      </c>
      <c r="W211" s="161"/>
      <c r="X211" s="161" t="s">
        <v>143</v>
      </c>
      <c r="Y211" s="161" t="s">
        <v>144</v>
      </c>
      <c r="Z211" s="151"/>
      <c r="AA211" s="151"/>
      <c r="AB211" s="151"/>
      <c r="AC211" s="151"/>
      <c r="AD211" s="151"/>
      <c r="AE211" s="151"/>
      <c r="AF211" s="151"/>
      <c r="AG211" s="151" t="s">
        <v>145</v>
      </c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</row>
    <row r="212" spans="1:60" outlineLevel="2" x14ac:dyDescent="0.2">
      <c r="A212" s="158"/>
      <c r="B212" s="159"/>
      <c r="C212" s="189" t="s">
        <v>375</v>
      </c>
      <c r="D212" s="162"/>
      <c r="E212" s="163">
        <v>2</v>
      </c>
      <c r="F212" s="161"/>
      <c r="G212" s="161"/>
      <c r="H212" s="161"/>
      <c r="I212" s="161"/>
      <c r="J212" s="161"/>
      <c r="K212" s="161"/>
      <c r="L212" s="161"/>
      <c r="M212" s="161"/>
      <c r="N212" s="160"/>
      <c r="O212" s="160"/>
      <c r="P212" s="160"/>
      <c r="Q212" s="160"/>
      <c r="R212" s="161"/>
      <c r="S212" s="161"/>
      <c r="T212" s="161"/>
      <c r="U212" s="161"/>
      <c r="V212" s="161"/>
      <c r="W212" s="161"/>
      <c r="X212" s="161"/>
      <c r="Y212" s="161"/>
      <c r="Z212" s="151"/>
      <c r="AA212" s="151"/>
      <c r="AB212" s="151"/>
      <c r="AC212" s="151"/>
      <c r="AD212" s="151"/>
      <c r="AE212" s="151"/>
      <c r="AF212" s="151"/>
      <c r="AG212" s="151" t="s">
        <v>175</v>
      </c>
      <c r="AH212" s="151">
        <v>0</v>
      </c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</row>
    <row r="213" spans="1:60" outlineLevel="1" x14ac:dyDescent="0.2">
      <c r="A213" s="172">
        <v>73</v>
      </c>
      <c r="B213" s="173" t="s">
        <v>425</v>
      </c>
      <c r="C213" s="188" t="s">
        <v>426</v>
      </c>
      <c r="D213" s="174" t="s">
        <v>173</v>
      </c>
      <c r="E213" s="175">
        <v>1</v>
      </c>
      <c r="F213" s="176"/>
      <c r="G213" s="177">
        <f>ROUND(E213*F213,2)</f>
        <v>0</v>
      </c>
      <c r="H213" s="176"/>
      <c r="I213" s="177">
        <f>ROUND(E213*H213,2)</f>
        <v>0</v>
      </c>
      <c r="J213" s="176"/>
      <c r="K213" s="177">
        <f>ROUND(E213*J213,2)</f>
        <v>0</v>
      </c>
      <c r="L213" s="177">
        <v>21</v>
      </c>
      <c r="M213" s="177">
        <f>G213*(1+L213/100)</f>
        <v>0</v>
      </c>
      <c r="N213" s="175">
        <v>1.8800000000000001E-2</v>
      </c>
      <c r="O213" s="175">
        <f>ROUND(E213*N213,2)</f>
        <v>0.02</v>
      </c>
      <c r="P213" s="175">
        <v>0</v>
      </c>
      <c r="Q213" s="175">
        <f>ROUND(E213*P213,2)</f>
        <v>0</v>
      </c>
      <c r="R213" s="177"/>
      <c r="S213" s="177" t="s">
        <v>141</v>
      </c>
      <c r="T213" s="178" t="s">
        <v>142</v>
      </c>
      <c r="U213" s="161">
        <v>0</v>
      </c>
      <c r="V213" s="161">
        <f>ROUND(E213*U213,2)</f>
        <v>0</v>
      </c>
      <c r="W213" s="161"/>
      <c r="X213" s="161" t="s">
        <v>309</v>
      </c>
      <c r="Y213" s="161" t="s">
        <v>144</v>
      </c>
      <c r="Z213" s="151"/>
      <c r="AA213" s="151"/>
      <c r="AB213" s="151"/>
      <c r="AC213" s="151"/>
      <c r="AD213" s="151"/>
      <c r="AE213" s="151"/>
      <c r="AF213" s="151"/>
      <c r="AG213" s="151" t="s">
        <v>310</v>
      </c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</row>
    <row r="214" spans="1:60" outlineLevel="2" x14ac:dyDescent="0.2">
      <c r="A214" s="158"/>
      <c r="B214" s="159"/>
      <c r="C214" s="189" t="s">
        <v>325</v>
      </c>
      <c r="D214" s="162"/>
      <c r="E214" s="163">
        <v>1</v>
      </c>
      <c r="F214" s="161"/>
      <c r="G214" s="161"/>
      <c r="H214" s="161"/>
      <c r="I214" s="161"/>
      <c r="J214" s="161"/>
      <c r="K214" s="161"/>
      <c r="L214" s="161"/>
      <c r="M214" s="161"/>
      <c r="N214" s="160"/>
      <c r="O214" s="160"/>
      <c r="P214" s="160"/>
      <c r="Q214" s="160"/>
      <c r="R214" s="161"/>
      <c r="S214" s="161"/>
      <c r="T214" s="161"/>
      <c r="U214" s="161"/>
      <c r="V214" s="161"/>
      <c r="W214" s="161"/>
      <c r="X214" s="161"/>
      <c r="Y214" s="161"/>
      <c r="Z214" s="151"/>
      <c r="AA214" s="151"/>
      <c r="AB214" s="151"/>
      <c r="AC214" s="151"/>
      <c r="AD214" s="151"/>
      <c r="AE214" s="151"/>
      <c r="AF214" s="151"/>
      <c r="AG214" s="151" t="s">
        <v>175</v>
      </c>
      <c r="AH214" s="151">
        <v>0</v>
      </c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</row>
    <row r="215" spans="1:60" outlineLevel="1" x14ac:dyDescent="0.2">
      <c r="A215" s="172">
        <v>74</v>
      </c>
      <c r="B215" s="173" t="s">
        <v>427</v>
      </c>
      <c r="C215" s="188" t="s">
        <v>428</v>
      </c>
      <c r="D215" s="174" t="s">
        <v>173</v>
      </c>
      <c r="E215" s="175">
        <v>1</v>
      </c>
      <c r="F215" s="176"/>
      <c r="G215" s="177">
        <f>ROUND(E215*F215,2)</f>
        <v>0</v>
      </c>
      <c r="H215" s="176"/>
      <c r="I215" s="177">
        <f>ROUND(E215*H215,2)</f>
        <v>0</v>
      </c>
      <c r="J215" s="176"/>
      <c r="K215" s="177">
        <f>ROUND(E215*J215,2)</f>
        <v>0</v>
      </c>
      <c r="L215" s="177">
        <v>21</v>
      </c>
      <c r="M215" s="177">
        <f>G215*(1+L215/100)</f>
        <v>0</v>
      </c>
      <c r="N215" s="175">
        <v>9.4999999999999998E-3</v>
      </c>
      <c r="O215" s="175">
        <f>ROUND(E215*N215,2)</f>
        <v>0.01</v>
      </c>
      <c r="P215" s="175">
        <v>0</v>
      </c>
      <c r="Q215" s="175">
        <f>ROUND(E215*P215,2)</f>
        <v>0</v>
      </c>
      <c r="R215" s="177"/>
      <c r="S215" s="177" t="s">
        <v>141</v>
      </c>
      <c r="T215" s="178" t="s">
        <v>142</v>
      </c>
      <c r="U215" s="161">
        <v>0</v>
      </c>
      <c r="V215" s="161">
        <f>ROUND(E215*U215,2)</f>
        <v>0</v>
      </c>
      <c r="W215" s="161"/>
      <c r="X215" s="161" t="s">
        <v>309</v>
      </c>
      <c r="Y215" s="161" t="s">
        <v>144</v>
      </c>
      <c r="Z215" s="151"/>
      <c r="AA215" s="151"/>
      <c r="AB215" s="151"/>
      <c r="AC215" s="151"/>
      <c r="AD215" s="151"/>
      <c r="AE215" s="151"/>
      <c r="AF215" s="151"/>
      <c r="AG215" s="151" t="s">
        <v>310</v>
      </c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</row>
    <row r="216" spans="1:60" outlineLevel="2" x14ac:dyDescent="0.2">
      <c r="A216" s="158"/>
      <c r="B216" s="159"/>
      <c r="C216" s="189" t="s">
        <v>325</v>
      </c>
      <c r="D216" s="162"/>
      <c r="E216" s="163">
        <v>1</v>
      </c>
      <c r="F216" s="161"/>
      <c r="G216" s="161"/>
      <c r="H216" s="161"/>
      <c r="I216" s="161"/>
      <c r="J216" s="161"/>
      <c r="K216" s="161"/>
      <c r="L216" s="161"/>
      <c r="M216" s="161"/>
      <c r="N216" s="160"/>
      <c r="O216" s="160"/>
      <c r="P216" s="160"/>
      <c r="Q216" s="160"/>
      <c r="R216" s="161"/>
      <c r="S216" s="161"/>
      <c r="T216" s="161"/>
      <c r="U216" s="161"/>
      <c r="V216" s="161"/>
      <c r="W216" s="161"/>
      <c r="X216" s="161"/>
      <c r="Y216" s="161"/>
      <c r="Z216" s="151"/>
      <c r="AA216" s="151"/>
      <c r="AB216" s="151"/>
      <c r="AC216" s="151"/>
      <c r="AD216" s="151"/>
      <c r="AE216" s="151"/>
      <c r="AF216" s="151"/>
      <c r="AG216" s="151" t="s">
        <v>175</v>
      </c>
      <c r="AH216" s="151">
        <v>0</v>
      </c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</row>
    <row r="217" spans="1:60" outlineLevel="1" x14ac:dyDescent="0.2">
      <c r="A217" s="172">
        <v>75</v>
      </c>
      <c r="B217" s="173" t="s">
        <v>429</v>
      </c>
      <c r="C217" s="188" t="s">
        <v>430</v>
      </c>
      <c r="D217" s="174" t="s">
        <v>173</v>
      </c>
      <c r="E217" s="175">
        <v>2</v>
      </c>
      <c r="F217" s="176"/>
      <c r="G217" s="177">
        <f>ROUND(E217*F217,2)</f>
        <v>0</v>
      </c>
      <c r="H217" s="176"/>
      <c r="I217" s="177">
        <f>ROUND(E217*H217,2)</f>
        <v>0</v>
      </c>
      <c r="J217" s="176"/>
      <c r="K217" s="177">
        <f>ROUND(E217*J217,2)</f>
        <v>0</v>
      </c>
      <c r="L217" s="177">
        <v>21</v>
      </c>
      <c r="M217" s="177">
        <f>G217*(1+L217/100)</f>
        <v>0</v>
      </c>
      <c r="N217" s="175">
        <v>1.41E-2</v>
      </c>
      <c r="O217" s="175">
        <f>ROUND(E217*N217,2)</f>
        <v>0.03</v>
      </c>
      <c r="P217" s="175">
        <v>0</v>
      </c>
      <c r="Q217" s="175">
        <f>ROUND(E217*P217,2)</f>
        <v>0</v>
      </c>
      <c r="R217" s="177"/>
      <c r="S217" s="177" t="s">
        <v>141</v>
      </c>
      <c r="T217" s="178" t="s">
        <v>142</v>
      </c>
      <c r="U217" s="161">
        <v>0</v>
      </c>
      <c r="V217" s="161">
        <f>ROUND(E217*U217,2)</f>
        <v>0</v>
      </c>
      <c r="W217" s="161"/>
      <c r="X217" s="161" t="s">
        <v>309</v>
      </c>
      <c r="Y217" s="161" t="s">
        <v>144</v>
      </c>
      <c r="Z217" s="151"/>
      <c r="AA217" s="151"/>
      <c r="AB217" s="151"/>
      <c r="AC217" s="151"/>
      <c r="AD217" s="151"/>
      <c r="AE217" s="151"/>
      <c r="AF217" s="151"/>
      <c r="AG217" s="151" t="s">
        <v>310</v>
      </c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</row>
    <row r="218" spans="1:60" outlineLevel="2" x14ac:dyDescent="0.2">
      <c r="A218" s="158"/>
      <c r="B218" s="159"/>
      <c r="C218" s="189" t="s">
        <v>375</v>
      </c>
      <c r="D218" s="162"/>
      <c r="E218" s="163">
        <v>2</v>
      </c>
      <c r="F218" s="161"/>
      <c r="G218" s="161"/>
      <c r="H218" s="161"/>
      <c r="I218" s="161"/>
      <c r="J218" s="161"/>
      <c r="K218" s="161"/>
      <c r="L218" s="161"/>
      <c r="M218" s="161"/>
      <c r="N218" s="160"/>
      <c r="O218" s="160"/>
      <c r="P218" s="160"/>
      <c r="Q218" s="160"/>
      <c r="R218" s="161"/>
      <c r="S218" s="161"/>
      <c r="T218" s="161"/>
      <c r="U218" s="161"/>
      <c r="V218" s="161"/>
      <c r="W218" s="161"/>
      <c r="X218" s="161"/>
      <c r="Y218" s="161"/>
      <c r="Z218" s="151"/>
      <c r="AA218" s="151"/>
      <c r="AB218" s="151"/>
      <c r="AC218" s="151"/>
      <c r="AD218" s="151"/>
      <c r="AE218" s="151"/>
      <c r="AF218" s="151"/>
      <c r="AG218" s="151" t="s">
        <v>175</v>
      </c>
      <c r="AH218" s="151">
        <v>0</v>
      </c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</row>
    <row r="219" spans="1:60" outlineLevel="1" x14ac:dyDescent="0.2">
      <c r="A219" s="172">
        <v>76</v>
      </c>
      <c r="B219" s="173" t="s">
        <v>431</v>
      </c>
      <c r="C219" s="188" t="s">
        <v>432</v>
      </c>
      <c r="D219" s="174" t="s">
        <v>181</v>
      </c>
      <c r="E219" s="175">
        <v>18</v>
      </c>
      <c r="F219" s="176"/>
      <c r="G219" s="177">
        <f>ROUND(E219*F219,2)</f>
        <v>0</v>
      </c>
      <c r="H219" s="176"/>
      <c r="I219" s="177">
        <f>ROUND(E219*H219,2)</f>
        <v>0</v>
      </c>
      <c r="J219" s="176"/>
      <c r="K219" s="177">
        <f>ROUND(E219*J219,2)</f>
        <v>0</v>
      </c>
      <c r="L219" s="177">
        <v>21</v>
      </c>
      <c r="M219" s="177">
        <f>G219*(1+L219/100)</f>
        <v>0</v>
      </c>
      <c r="N219" s="175">
        <v>0</v>
      </c>
      <c r="O219" s="175">
        <f>ROUND(E219*N219,2)</f>
        <v>0</v>
      </c>
      <c r="P219" s="175">
        <v>0</v>
      </c>
      <c r="Q219" s="175">
        <f>ROUND(E219*P219,2)</f>
        <v>0</v>
      </c>
      <c r="R219" s="177"/>
      <c r="S219" s="177" t="s">
        <v>141</v>
      </c>
      <c r="T219" s="178" t="s">
        <v>142</v>
      </c>
      <c r="U219" s="161">
        <v>3.4000000000000002E-2</v>
      </c>
      <c r="V219" s="161">
        <f>ROUND(E219*U219,2)</f>
        <v>0.61</v>
      </c>
      <c r="W219" s="161"/>
      <c r="X219" s="161" t="s">
        <v>143</v>
      </c>
      <c r="Y219" s="161" t="s">
        <v>144</v>
      </c>
      <c r="Z219" s="151"/>
      <c r="AA219" s="151"/>
      <c r="AB219" s="151"/>
      <c r="AC219" s="151"/>
      <c r="AD219" s="151"/>
      <c r="AE219" s="151"/>
      <c r="AF219" s="151"/>
      <c r="AG219" s="151" t="s">
        <v>145</v>
      </c>
      <c r="AH219" s="151"/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</row>
    <row r="220" spans="1:60" outlineLevel="2" x14ac:dyDescent="0.2">
      <c r="A220" s="158"/>
      <c r="B220" s="159"/>
      <c r="C220" s="189" t="s">
        <v>433</v>
      </c>
      <c r="D220" s="162"/>
      <c r="E220" s="163">
        <v>18</v>
      </c>
      <c r="F220" s="161"/>
      <c r="G220" s="161"/>
      <c r="H220" s="161"/>
      <c r="I220" s="161"/>
      <c r="J220" s="161"/>
      <c r="K220" s="161"/>
      <c r="L220" s="161"/>
      <c r="M220" s="161"/>
      <c r="N220" s="160"/>
      <c r="O220" s="160"/>
      <c r="P220" s="160"/>
      <c r="Q220" s="160"/>
      <c r="R220" s="161"/>
      <c r="S220" s="161"/>
      <c r="T220" s="161"/>
      <c r="U220" s="161"/>
      <c r="V220" s="161"/>
      <c r="W220" s="161"/>
      <c r="X220" s="161"/>
      <c r="Y220" s="161"/>
      <c r="Z220" s="151"/>
      <c r="AA220" s="151"/>
      <c r="AB220" s="151"/>
      <c r="AC220" s="151"/>
      <c r="AD220" s="151"/>
      <c r="AE220" s="151"/>
      <c r="AF220" s="151"/>
      <c r="AG220" s="151" t="s">
        <v>175</v>
      </c>
      <c r="AH220" s="151">
        <v>0</v>
      </c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</row>
    <row r="221" spans="1:60" outlineLevel="1" x14ac:dyDescent="0.2">
      <c r="A221" s="172">
        <v>77</v>
      </c>
      <c r="B221" s="173" t="s">
        <v>434</v>
      </c>
      <c r="C221" s="188" t="s">
        <v>435</v>
      </c>
      <c r="D221" s="174" t="s">
        <v>181</v>
      </c>
      <c r="E221" s="175">
        <v>239.3</v>
      </c>
      <c r="F221" s="176"/>
      <c r="G221" s="177">
        <f>ROUND(E221*F221,2)</f>
        <v>0</v>
      </c>
      <c r="H221" s="176"/>
      <c r="I221" s="177">
        <f>ROUND(E221*H221,2)</f>
        <v>0</v>
      </c>
      <c r="J221" s="176"/>
      <c r="K221" s="177">
        <f>ROUND(E221*J221,2)</f>
        <v>0</v>
      </c>
      <c r="L221" s="177">
        <v>21</v>
      </c>
      <c r="M221" s="177">
        <f>G221*(1+L221/100)</f>
        <v>0</v>
      </c>
      <c r="N221" s="175">
        <v>0</v>
      </c>
      <c r="O221" s="175">
        <f>ROUND(E221*N221,2)</f>
        <v>0</v>
      </c>
      <c r="P221" s="175">
        <v>0</v>
      </c>
      <c r="Q221" s="175">
        <f>ROUND(E221*P221,2)</f>
        <v>0</v>
      </c>
      <c r="R221" s="177"/>
      <c r="S221" s="177" t="s">
        <v>141</v>
      </c>
      <c r="T221" s="178" t="s">
        <v>142</v>
      </c>
      <c r="U221" s="161">
        <v>0.17199999999999999</v>
      </c>
      <c r="V221" s="161">
        <f>ROUND(E221*U221,2)</f>
        <v>41.16</v>
      </c>
      <c r="W221" s="161"/>
      <c r="X221" s="161" t="s">
        <v>143</v>
      </c>
      <c r="Y221" s="161" t="s">
        <v>144</v>
      </c>
      <c r="Z221" s="151"/>
      <c r="AA221" s="151"/>
      <c r="AB221" s="151"/>
      <c r="AC221" s="151"/>
      <c r="AD221" s="151"/>
      <c r="AE221" s="151"/>
      <c r="AF221" s="151"/>
      <c r="AG221" s="151" t="s">
        <v>145</v>
      </c>
      <c r="AH221" s="151"/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</row>
    <row r="222" spans="1:60" outlineLevel="2" x14ac:dyDescent="0.2">
      <c r="A222" s="158"/>
      <c r="B222" s="159"/>
      <c r="C222" s="189" t="s">
        <v>436</v>
      </c>
      <c r="D222" s="162"/>
      <c r="E222" s="163">
        <v>239.3</v>
      </c>
      <c r="F222" s="161"/>
      <c r="G222" s="161"/>
      <c r="H222" s="161"/>
      <c r="I222" s="161"/>
      <c r="J222" s="161"/>
      <c r="K222" s="161"/>
      <c r="L222" s="161"/>
      <c r="M222" s="161"/>
      <c r="N222" s="160"/>
      <c r="O222" s="160"/>
      <c r="P222" s="160"/>
      <c r="Q222" s="160"/>
      <c r="R222" s="161"/>
      <c r="S222" s="161"/>
      <c r="T222" s="161"/>
      <c r="U222" s="161"/>
      <c r="V222" s="161"/>
      <c r="W222" s="161"/>
      <c r="X222" s="161"/>
      <c r="Y222" s="161"/>
      <c r="Z222" s="151"/>
      <c r="AA222" s="151"/>
      <c r="AB222" s="151"/>
      <c r="AC222" s="151"/>
      <c r="AD222" s="151"/>
      <c r="AE222" s="151"/>
      <c r="AF222" s="151"/>
      <c r="AG222" s="151" t="s">
        <v>175</v>
      </c>
      <c r="AH222" s="151">
        <v>0</v>
      </c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</row>
    <row r="223" spans="1:60" outlineLevel="1" x14ac:dyDescent="0.2">
      <c r="A223" s="172">
        <v>78</v>
      </c>
      <c r="B223" s="173" t="s">
        <v>437</v>
      </c>
      <c r="C223" s="188" t="s">
        <v>438</v>
      </c>
      <c r="D223" s="174" t="s">
        <v>181</v>
      </c>
      <c r="E223" s="175">
        <v>246</v>
      </c>
      <c r="F223" s="176"/>
      <c r="G223" s="177">
        <f>ROUND(E223*F223,2)</f>
        <v>0</v>
      </c>
      <c r="H223" s="176"/>
      <c r="I223" s="177">
        <f>ROUND(E223*H223,2)</f>
        <v>0</v>
      </c>
      <c r="J223" s="176"/>
      <c r="K223" s="177">
        <f>ROUND(E223*J223,2)</f>
        <v>0</v>
      </c>
      <c r="L223" s="177">
        <v>21</v>
      </c>
      <c r="M223" s="177">
        <f>G223*(1+L223/100)</f>
        <v>0</v>
      </c>
      <c r="N223" s="175">
        <v>3.79E-3</v>
      </c>
      <c r="O223" s="175">
        <f>ROUND(E223*N223,2)</f>
        <v>0.93</v>
      </c>
      <c r="P223" s="175">
        <v>0</v>
      </c>
      <c r="Q223" s="175">
        <f>ROUND(E223*P223,2)</f>
        <v>0</v>
      </c>
      <c r="R223" s="177"/>
      <c r="S223" s="177" t="s">
        <v>141</v>
      </c>
      <c r="T223" s="178" t="s">
        <v>142</v>
      </c>
      <c r="U223" s="161">
        <v>0</v>
      </c>
      <c r="V223" s="161">
        <f>ROUND(E223*U223,2)</f>
        <v>0</v>
      </c>
      <c r="W223" s="161"/>
      <c r="X223" s="161" t="s">
        <v>309</v>
      </c>
      <c r="Y223" s="161" t="s">
        <v>144</v>
      </c>
      <c r="Z223" s="151"/>
      <c r="AA223" s="151"/>
      <c r="AB223" s="151"/>
      <c r="AC223" s="151"/>
      <c r="AD223" s="151"/>
      <c r="AE223" s="151"/>
      <c r="AF223" s="151"/>
      <c r="AG223" s="151" t="s">
        <v>310</v>
      </c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</row>
    <row r="224" spans="1:60" outlineLevel="2" x14ac:dyDescent="0.2">
      <c r="A224" s="158"/>
      <c r="B224" s="159"/>
      <c r="C224" s="189" t="s">
        <v>439</v>
      </c>
      <c r="D224" s="162"/>
      <c r="E224" s="163">
        <v>246</v>
      </c>
      <c r="F224" s="161"/>
      <c r="G224" s="161"/>
      <c r="H224" s="161"/>
      <c r="I224" s="161"/>
      <c r="J224" s="161"/>
      <c r="K224" s="161"/>
      <c r="L224" s="161"/>
      <c r="M224" s="161"/>
      <c r="N224" s="160"/>
      <c r="O224" s="160"/>
      <c r="P224" s="160"/>
      <c r="Q224" s="160"/>
      <c r="R224" s="161"/>
      <c r="S224" s="161"/>
      <c r="T224" s="161"/>
      <c r="U224" s="161"/>
      <c r="V224" s="161"/>
      <c r="W224" s="161"/>
      <c r="X224" s="161"/>
      <c r="Y224" s="161"/>
      <c r="Z224" s="151"/>
      <c r="AA224" s="151"/>
      <c r="AB224" s="151"/>
      <c r="AC224" s="151"/>
      <c r="AD224" s="151"/>
      <c r="AE224" s="151"/>
      <c r="AF224" s="151"/>
      <c r="AG224" s="151" t="s">
        <v>175</v>
      </c>
      <c r="AH224" s="151">
        <v>0</v>
      </c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</row>
    <row r="225" spans="1:60" outlineLevel="1" x14ac:dyDescent="0.2">
      <c r="A225" s="172">
        <v>79</v>
      </c>
      <c r="B225" s="173" t="s">
        <v>440</v>
      </c>
      <c r="C225" s="188" t="s">
        <v>441</v>
      </c>
      <c r="D225" s="174" t="s">
        <v>181</v>
      </c>
      <c r="E225" s="175">
        <v>18.18</v>
      </c>
      <c r="F225" s="176"/>
      <c r="G225" s="177">
        <f>ROUND(E225*F225,2)</f>
        <v>0</v>
      </c>
      <c r="H225" s="176"/>
      <c r="I225" s="177">
        <f>ROUND(E225*H225,2)</f>
        <v>0</v>
      </c>
      <c r="J225" s="176"/>
      <c r="K225" s="177">
        <f>ROUND(E225*J225,2)</f>
        <v>0</v>
      </c>
      <c r="L225" s="177">
        <v>21</v>
      </c>
      <c r="M225" s="177">
        <f>G225*(1+L225/100)</f>
        <v>0</v>
      </c>
      <c r="N225" s="175">
        <v>0</v>
      </c>
      <c r="O225" s="175">
        <f>ROUND(E225*N225,2)</f>
        <v>0</v>
      </c>
      <c r="P225" s="175">
        <v>0</v>
      </c>
      <c r="Q225" s="175">
        <f>ROUND(E225*P225,2)</f>
        <v>0</v>
      </c>
      <c r="R225" s="177"/>
      <c r="S225" s="177" t="s">
        <v>141</v>
      </c>
      <c r="T225" s="178" t="s">
        <v>142</v>
      </c>
      <c r="U225" s="161">
        <v>0</v>
      </c>
      <c r="V225" s="161">
        <f>ROUND(E225*U225,2)</f>
        <v>0</v>
      </c>
      <c r="W225" s="161"/>
      <c r="X225" s="161" t="s">
        <v>143</v>
      </c>
      <c r="Y225" s="161" t="s">
        <v>144</v>
      </c>
      <c r="Z225" s="151"/>
      <c r="AA225" s="151"/>
      <c r="AB225" s="151"/>
      <c r="AC225" s="151"/>
      <c r="AD225" s="151"/>
      <c r="AE225" s="151"/>
      <c r="AF225" s="151"/>
      <c r="AG225" s="151" t="s">
        <v>145</v>
      </c>
      <c r="AH225" s="151"/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</row>
    <row r="226" spans="1:60" outlineLevel="2" x14ac:dyDescent="0.2">
      <c r="A226" s="158"/>
      <c r="B226" s="159"/>
      <c r="C226" s="189" t="s">
        <v>442</v>
      </c>
      <c r="D226" s="162"/>
      <c r="E226" s="163">
        <v>18.18</v>
      </c>
      <c r="F226" s="161"/>
      <c r="G226" s="161"/>
      <c r="H226" s="161"/>
      <c r="I226" s="161"/>
      <c r="J226" s="161"/>
      <c r="K226" s="161"/>
      <c r="L226" s="161"/>
      <c r="M226" s="161"/>
      <c r="N226" s="160"/>
      <c r="O226" s="160"/>
      <c r="P226" s="160"/>
      <c r="Q226" s="160"/>
      <c r="R226" s="161"/>
      <c r="S226" s="161"/>
      <c r="T226" s="161"/>
      <c r="U226" s="161"/>
      <c r="V226" s="161"/>
      <c r="W226" s="161"/>
      <c r="X226" s="161"/>
      <c r="Y226" s="161"/>
      <c r="Z226" s="151"/>
      <c r="AA226" s="151"/>
      <c r="AB226" s="151"/>
      <c r="AC226" s="151"/>
      <c r="AD226" s="151"/>
      <c r="AE226" s="151"/>
      <c r="AF226" s="151"/>
      <c r="AG226" s="151" t="s">
        <v>175</v>
      </c>
      <c r="AH226" s="151">
        <v>0</v>
      </c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</row>
    <row r="227" spans="1:60" outlineLevel="1" x14ac:dyDescent="0.2">
      <c r="A227" s="179">
        <v>80</v>
      </c>
      <c r="B227" s="180" t="s">
        <v>443</v>
      </c>
      <c r="C227" s="187" t="s">
        <v>444</v>
      </c>
      <c r="D227" s="181" t="s">
        <v>173</v>
      </c>
      <c r="E227" s="182">
        <v>2</v>
      </c>
      <c r="F227" s="183"/>
      <c r="G227" s="184">
        <f>ROUND(E227*F227,2)</f>
        <v>0</v>
      </c>
      <c r="H227" s="183"/>
      <c r="I227" s="184">
        <f>ROUND(E227*H227,2)</f>
        <v>0</v>
      </c>
      <c r="J227" s="183"/>
      <c r="K227" s="184">
        <f>ROUND(E227*J227,2)</f>
        <v>0</v>
      </c>
      <c r="L227" s="184">
        <v>21</v>
      </c>
      <c r="M227" s="184">
        <f>G227*(1+L227/100)</f>
        <v>0</v>
      </c>
      <c r="N227" s="182">
        <v>0</v>
      </c>
      <c r="O227" s="182">
        <f>ROUND(E227*N227,2)</f>
        <v>0</v>
      </c>
      <c r="P227" s="182">
        <v>0</v>
      </c>
      <c r="Q227" s="182">
        <f>ROUND(E227*P227,2)</f>
        <v>0</v>
      </c>
      <c r="R227" s="184"/>
      <c r="S227" s="184" t="s">
        <v>141</v>
      </c>
      <c r="T227" s="185" t="s">
        <v>142</v>
      </c>
      <c r="U227" s="161">
        <v>0.58789999999999998</v>
      </c>
      <c r="V227" s="161">
        <f>ROUND(E227*U227,2)</f>
        <v>1.18</v>
      </c>
      <c r="W227" s="161"/>
      <c r="X227" s="161" t="s">
        <v>143</v>
      </c>
      <c r="Y227" s="161" t="s">
        <v>144</v>
      </c>
      <c r="Z227" s="151"/>
      <c r="AA227" s="151"/>
      <c r="AB227" s="151"/>
      <c r="AC227" s="151"/>
      <c r="AD227" s="151"/>
      <c r="AE227" s="151"/>
      <c r="AF227" s="151"/>
      <c r="AG227" s="151" t="s">
        <v>145</v>
      </c>
      <c r="AH227" s="151"/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</row>
    <row r="228" spans="1:60" outlineLevel="1" x14ac:dyDescent="0.2">
      <c r="A228" s="179">
        <v>81</v>
      </c>
      <c r="B228" s="180" t="s">
        <v>445</v>
      </c>
      <c r="C228" s="187" t="s">
        <v>446</v>
      </c>
      <c r="D228" s="181" t="s">
        <v>173</v>
      </c>
      <c r="E228" s="182">
        <v>6</v>
      </c>
      <c r="F228" s="183"/>
      <c r="G228" s="184">
        <f>ROUND(E228*F228,2)</f>
        <v>0</v>
      </c>
      <c r="H228" s="183"/>
      <c r="I228" s="184">
        <f>ROUND(E228*H228,2)</f>
        <v>0</v>
      </c>
      <c r="J228" s="183"/>
      <c r="K228" s="184">
        <f>ROUND(E228*J228,2)</f>
        <v>0</v>
      </c>
      <c r="L228" s="184">
        <v>21</v>
      </c>
      <c r="M228" s="184">
        <f>G228*(1+L228/100)</f>
        <v>0</v>
      </c>
      <c r="N228" s="182">
        <v>0</v>
      </c>
      <c r="O228" s="182">
        <f>ROUND(E228*N228,2)</f>
        <v>0</v>
      </c>
      <c r="P228" s="182">
        <v>0</v>
      </c>
      <c r="Q228" s="182">
        <f>ROUND(E228*P228,2)</f>
        <v>0</v>
      </c>
      <c r="R228" s="184"/>
      <c r="S228" s="184" t="s">
        <v>141</v>
      </c>
      <c r="T228" s="185" t="s">
        <v>142</v>
      </c>
      <c r="U228" s="161">
        <v>0.95943000000000001</v>
      </c>
      <c r="V228" s="161">
        <f>ROUND(E228*U228,2)</f>
        <v>5.76</v>
      </c>
      <c r="W228" s="161"/>
      <c r="X228" s="161" t="s">
        <v>143</v>
      </c>
      <c r="Y228" s="161" t="s">
        <v>144</v>
      </c>
      <c r="Z228" s="151"/>
      <c r="AA228" s="151"/>
      <c r="AB228" s="151"/>
      <c r="AC228" s="151"/>
      <c r="AD228" s="151"/>
      <c r="AE228" s="151"/>
      <c r="AF228" s="151"/>
      <c r="AG228" s="151" t="s">
        <v>145</v>
      </c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</row>
    <row r="229" spans="1:60" outlineLevel="1" x14ac:dyDescent="0.2">
      <c r="A229" s="179">
        <v>82</v>
      </c>
      <c r="B229" s="180" t="s">
        <v>447</v>
      </c>
      <c r="C229" s="187" t="s">
        <v>448</v>
      </c>
      <c r="D229" s="181" t="s">
        <v>173</v>
      </c>
      <c r="E229" s="182">
        <v>27</v>
      </c>
      <c r="F229" s="183"/>
      <c r="G229" s="184">
        <f>ROUND(E229*F229,2)</f>
        <v>0</v>
      </c>
      <c r="H229" s="183"/>
      <c r="I229" s="184">
        <f>ROUND(E229*H229,2)</f>
        <v>0</v>
      </c>
      <c r="J229" s="183"/>
      <c r="K229" s="184">
        <f>ROUND(E229*J229,2)</f>
        <v>0</v>
      </c>
      <c r="L229" s="184">
        <v>21</v>
      </c>
      <c r="M229" s="184">
        <f>G229*(1+L229/100)</f>
        <v>0</v>
      </c>
      <c r="N229" s="182">
        <v>0</v>
      </c>
      <c r="O229" s="182">
        <f>ROUND(E229*N229,2)</f>
        <v>0</v>
      </c>
      <c r="P229" s="182">
        <v>0</v>
      </c>
      <c r="Q229" s="182">
        <f>ROUND(E229*P229,2)</f>
        <v>0</v>
      </c>
      <c r="R229" s="184"/>
      <c r="S229" s="184" t="s">
        <v>141</v>
      </c>
      <c r="T229" s="185" t="s">
        <v>142</v>
      </c>
      <c r="U229" s="161">
        <v>1.31054</v>
      </c>
      <c r="V229" s="161">
        <f>ROUND(E229*U229,2)</f>
        <v>35.380000000000003</v>
      </c>
      <c r="W229" s="161"/>
      <c r="X229" s="161" t="s">
        <v>143</v>
      </c>
      <c r="Y229" s="161" t="s">
        <v>144</v>
      </c>
      <c r="Z229" s="151"/>
      <c r="AA229" s="151"/>
      <c r="AB229" s="151"/>
      <c r="AC229" s="151"/>
      <c r="AD229" s="151"/>
      <c r="AE229" s="151"/>
      <c r="AF229" s="151"/>
      <c r="AG229" s="151" t="s">
        <v>145</v>
      </c>
      <c r="AH229" s="151"/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</row>
    <row r="230" spans="1:60" outlineLevel="1" x14ac:dyDescent="0.2">
      <c r="A230" s="172">
        <v>83</v>
      </c>
      <c r="B230" s="173" t="s">
        <v>449</v>
      </c>
      <c r="C230" s="188" t="s">
        <v>450</v>
      </c>
      <c r="D230" s="174" t="s">
        <v>173</v>
      </c>
      <c r="E230" s="175">
        <v>2</v>
      </c>
      <c r="F230" s="176"/>
      <c r="G230" s="177">
        <f>ROUND(E230*F230,2)</f>
        <v>0</v>
      </c>
      <c r="H230" s="176"/>
      <c r="I230" s="177">
        <f>ROUND(E230*H230,2)</f>
        <v>0</v>
      </c>
      <c r="J230" s="176"/>
      <c r="K230" s="177">
        <f>ROUND(E230*J230,2)</f>
        <v>0</v>
      </c>
      <c r="L230" s="177">
        <v>21</v>
      </c>
      <c r="M230" s="177">
        <f>G230*(1+L230/100)</f>
        <v>0</v>
      </c>
      <c r="N230" s="175">
        <v>4.0999999999999999E-4</v>
      </c>
      <c r="O230" s="175">
        <f>ROUND(E230*N230,2)</f>
        <v>0</v>
      </c>
      <c r="P230" s="175">
        <v>0</v>
      </c>
      <c r="Q230" s="175">
        <f>ROUND(E230*P230,2)</f>
        <v>0</v>
      </c>
      <c r="R230" s="177"/>
      <c r="S230" s="177" t="s">
        <v>141</v>
      </c>
      <c r="T230" s="178" t="s">
        <v>142</v>
      </c>
      <c r="U230" s="161">
        <v>0</v>
      </c>
      <c r="V230" s="161">
        <f>ROUND(E230*U230,2)</f>
        <v>0</v>
      </c>
      <c r="W230" s="161"/>
      <c r="X230" s="161" t="s">
        <v>309</v>
      </c>
      <c r="Y230" s="161" t="s">
        <v>144</v>
      </c>
      <c r="Z230" s="151"/>
      <c r="AA230" s="151"/>
      <c r="AB230" s="151"/>
      <c r="AC230" s="151"/>
      <c r="AD230" s="151"/>
      <c r="AE230" s="151"/>
      <c r="AF230" s="151"/>
      <c r="AG230" s="151" t="s">
        <v>310</v>
      </c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</row>
    <row r="231" spans="1:60" outlineLevel="2" x14ac:dyDescent="0.2">
      <c r="A231" s="158"/>
      <c r="B231" s="159"/>
      <c r="C231" s="189" t="s">
        <v>375</v>
      </c>
      <c r="D231" s="162"/>
      <c r="E231" s="163">
        <v>2</v>
      </c>
      <c r="F231" s="161"/>
      <c r="G231" s="161"/>
      <c r="H231" s="161"/>
      <c r="I231" s="161"/>
      <c r="J231" s="161"/>
      <c r="K231" s="161"/>
      <c r="L231" s="161"/>
      <c r="M231" s="161"/>
      <c r="N231" s="160"/>
      <c r="O231" s="160"/>
      <c r="P231" s="160"/>
      <c r="Q231" s="160"/>
      <c r="R231" s="161"/>
      <c r="S231" s="161"/>
      <c r="T231" s="161"/>
      <c r="U231" s="161"/>
      <c r="V231" s="161"/>
      <c r="W231" s="161"/>
      <c r="X231" s="161"/>
      <c r="Y231" s="161"/>
      <c r="Z231" s="151"/>
      <c r="AA231" s="151"/>
      <c r="AB231" s="151"/>
      <c r="AC231" s="151"/>
      <c r="AD231" s="151"/>
      <c r="AE231" s="151"/>
      <c r="AF231" s="151"/>
      <c r="AG231" s="151" t="s">
        <v>175</v>
      </c>
      <c r="AH231" s="151">
        <v>0</v>
      </c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</row>
    <row r="232" spans="1:60" outlineLevel="1" x14ac:dyDescent="0.2">
      <c r="A232" s="172">
        <v>84</v>
      </c>
      <c r="B232" s="173" t="s">
        <v>451</v>
      </c>
      <c r="C232" s="188" t="s">
        <v>452</v>
      </c>
      <c r="D232" s="174" t="s">
        <v>173</v>
      </c>
      <c r="E232" s="175">
        <v>14</v>
      </c>
      <c r="F232" s="176"/>
      <c r="G232" s="177">
        <f>ROUND(E232*F232,2)</f>
        <v>0</v>
      </c>
      <c r="H232" s="176"/>
      <c r="I232" s="177">
        <f>ROUND(E232*H232,2)</f>
        <v>0</v>
      </c>
      <c r="J232" s="176"/>
      <c r="K232" s="177">
        <f>ROUND(E232*J232,2)</f>
        <v>0</v>
      </c>
      <c r="L232" s="177">
        <v>21</v>
      </c>
      <c r="M232" s="177">
        <f>G232*(1+L232/100)</f>
        <v>0</v>
      </c>
      <c r="N232" s="175">
        <v>6.8999999999999997E-4</v>
      </c>
      <c r="O232" s="175">
        <f>ROUND(E232*N232,2)</f>
        <v>0.01</v>
      </c>
      <c r="P232" s="175">
        <v>0</v>
      </c>
      <c r="Q232" s="175">
        <f>ROUND(E232*P232,2)</f>
        <v>0</v>
      </c>
      <c r="R232" s="177"/>
      <c r="S232" s="177" t="s">
        <v>141</v>
      </c>
      <c r="T232" s="178" t="s">
        <v>142</v>
      </c>
      <c r="U232" s="161">
        <v>0</v>
      </c>
      <c r="V232" s="161">
        <f>ROUND(E232*U232,2)</f>
        <v>0</v>
      </c>
      <c r="W232" s="161"/>
      <c r="X232" s="161" t="s">
        <v>309</v>
      </c>
      <c r="Y232" s="161" t="s">
        <v>144</v>
      </c>
      <c r="Z232" s="151"/>
      <c r="AA232" s="151"/>
      <c r="AB232" s="151"/>
      <c r="AC232" s="151"/>
      <c r="AD232" s="151"/>
      <c r="AE232" s="151"/>
      <c r="AF232" s="151"/>
      <c r="AG232" s="151" t="s">
        <v>310</v>
      </c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</row>
    <row r="233" spans="1:60" outlineLevel="2" x14ac:dyDescent="0.2">
      <c r="A233" s="158"/>
      <c r="B233" s="159"/>
      <c r="C233" s="189" t="s">
        <v>453</v>
      </c>
      <c r="D233" s="162"/>
      <c r="E233" s="163">
        <v>14</v>
      </c>
      <c r="F233" s="161"/>
      <c r="G233" s="161"/>
      <c r="H233" s="161"/>
      <c r="I233" s="161"/>
      <c r="J233" s="161"/>
      <c r="K233" s="161"/>
      <c r="L233" s="161"/>
      <c r="M233" s="161"/>
      <c r="N233" s="160"/>
      <c r="O233" s="160"/>
      <c r="P233" s="160"/>
      <c r="Q233" s="160"/>
      <c r="R233" s="161"/>
      <c r="S233" s="161"/>
      <c r="T233" s="161"/>
      <c r="U233" s="161"/>
      <c r="V233" s="161"/>
      <c r="W233" s="161"/>
      <c r="X233" s="161"/>
      <c r="Y233" s="161"/>
      <c r="Z233" s="151"/>
      <c r="AA233" s="151"/>
      <c r="AB233" s="151"/>
      <c r="AC233" s="151"/>
      <c r="AD233" s="151"/>
      <c r="AE233" s="151"/>
      <c r="AF233" s="151"/>
      <c r="AG233" s="151" t="s">
        <v>175</v>
      </c>
      <c r="AH233" s="151">
        <v>0</v>
      </c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</row>
    <row r="234" spans="1:60" outlineLevel="1" x14ac:dyDescent="0.2">
      <c r="A234" s="172">
        <v>85</v>
      </c>
      <c r="B234" s="173" t="s">
        <v>454</v>
      </c>
      <c r="C234" s="188" t="s">
        <v>455</v>
      </c>
      <c r="D234" s="174" t="s">
        <v>173</v>
      </c>
      <c r="E234" s="175">
        <v>1</v>
      </c>
      <c r="F234" s="176"/>
      <c r="G234" s="177">
        <f>ROUND(E234*F234,2)</f>
        <v>0</v>
      </c>
      <c r="H234" s="176"/>
      <c r="I234" s="177">
        <f>ROUND(E234*H234,2)</f>
        <v>0</v>
      </c>
      <c r="J234" s="176"/>
      <c r="K234" s="177">
        <f>ROUND(E234*J234,2)</f>
        <v>0</v>
      </c>
      <c r="L234" s="177">
        <v>21</v>
      </c>
      <c r="M234" s="177">
        <f>G234*(1+L234/100)</f>
        <v>0</v>
      </c>
      <c r="N234" s="175">
        <v>2E-3</v>
      </c>
      <c r="O234" s="175">
        <f>ROUND(E234*N234,2)</f>
        <v>0</v>
      </c>
      <c r="P234" s="175">
        <v>0</v>
      </c>
      <c r="Q234" s="175">
        <f>ROUND(E234*P234,2)</f>
        <v>0</v>
      </c>
      <c r="R234" s="177"/>
      <c r="S234" s="177" t="s">
        <v>141</v>
      </c>
      <c r="T234" s="178" t="s">
        <v>142</v>
      </c>
      <c r="U234" s="161">
        <v>0</v>
      </c>
      <c r="V234" s="161">
        <f>ROUND(E234*U234,2)</f>
        <v>0</v>
      </c>
      <c r="W234" s="161"/>
      <c r="X234" s="161" t="s">
        <v>309</v>
      </c>
      <c r="Y234" s="161" t="s">
        <v>144</v>
      </c>
      <c r="Z234" s="151"/>
      <c r="AA234" s="151"/>
      <c r="AB234" s="151"/>
      <c r="AC234" s="151"/>
      <c r="AD234" s="151"/>
      <c r="AE234" s="151"/>
      <c r="AF234" s="151"/>
      <c r="AG234" s="151" t="s">
        <v>310</v>
      </c>
      <c r="AH234" s="151"/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</row>
    <row r="235" spans="1:60" outlineLevel="2" x14ac:dyDescent="0.2">
      <c r="A235" s="158"/>
      <c r="B235" s="159"/>
      <c r="C235" s="189" t="s">
        <v>325</v>
      </c>
      <c r="D235" s="162"/>
      <c r="E235" s="163">
        <v>1</v>
      </c>
      <c r="F235" s="161"/>
      <c r="G235" s="161"/>
      <c r="H235" s="161"/>
      <c r="I235" s="161"/>
      <c r="J235" s="161"/>
      <c r="K235" s="161"/>
      <c r="L235" s="161"/>
      <c r="M235" s="161"/>
      <c r="N235" s="160"/>
      <c r="O235" s="160"/>
      <c r="P235" s="160"/>
      <c r="Q235" s="160"/>
      <c r="R235" s="161"/>
      <c r="S235" s="161"/>
      <c r="T235" s="161"/>
      <c r="U235" s="161"/>
      <c r="V235" s="161"/>
      <c r="W235" s="161"/>
      <c r="X235" s="161"/>
      <c r="Y235" s="161"/>
      <c r="Z235" s="151"/>
      <c r="AA235" s="151"/>
      <c r="AB235" s="151"/>
      <c r="AC235" s="151"/>
      <c r="AD235" s="151"/>
      <c r="AE235" s="151"/>
      <c r="AF235" s="151"/>
      <c r="AG235" s="151" t="s">
        <v>175</v>
      </c>
      <c r="AH235" s="151">
        <v>0</v>
      </c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</row>
    <row r="236" spans="1:60" outlineLevel="1" x14ac:dyDescent="0.2">
      <c r="A236" s="172">
        <v>86</v>
      </c>
      <c r="B236" s="173" t="s">
        <v>456</v>
      </c>
      <c r="C236" s="188" t="s">
        <v>457</v>
      </c>
      <c r="D236" s="174" t="s">
        <v>173</v>
      </c>
      <c r="E236" s="175">
        <v>1</v>
      </c>
      <c r="F236" s="176"/>
      <c r="G236" s="177">
        <f>ROUND(E236*F236,2)</f>
        <v>0</v>
      </c>
      <c r="H236" s="176"/>
      <c r="I236" s="177">
        <f>ROUND(E236*H236,2)</f>
        <v>0</v>
      </c>
      <c r="J236" s="176"/>
      <c r="K236" s="177">
        <f>ROUND(E236*J236,2)</f>
        <v>0</v>
      </c>
      <c r="L236" s="177">
        <v>21</v>
      </c>
      <c r="M236" s="177">
        <f>G236*(1+L236/100)</f>
        <v>0</v>
      </c>
      <c r="N236" s="175">
        <v>1.5E-3</v>
      </c>
      <c r="O236" s="175">
        <f>ROUND(E236*N236,2)</f>
        <v>0</v>
      </c>
      <c r="P236" s="175">
        <v>0</v>
      </c>
      <c r="Q236" s="175">
        <f>ROUND(E236*P236,2)</f>
        <v>0</v>
      </c>
      <c r="R236" s="177"/>
      <c r="S236" s="177" t="s">
        <v>141</v>
      </c>
      <c r="T236" s="178" t="s">
        <v>142</v>
      </c>
      <c r="U236" s="161">
        <v>0</v>
      </c>
      <c r="V236" s="161">
        <f>ROUND(E236*U236,2)</f>
        <v>0</v>
      </c>
      <c r="W236" s="161"/>
      <c r="X236" s="161" t="s">
        <v>309</v>
      </c>
      <c r="Y236" s="161" t="s">
        <v>144</v>
      </c>
      <c r="Z236" s="151"/>
      <c r="AA236" s="151"/>
      <c r="AB236" s="151"/>
      <c r="AC236" s="151"/>
      <c r="AD236" s="151"/>
      <c r="AE236" s="151"/>
      <c r="AF236" s="151"/>
      <c r="AG236" s="151" t="s">
        <v>310</v>
      </c>
      <c r="AH236" s="151"/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</row>
    <row r="237" spans="1:60" outlineLevel="2" x14ac:dyDescent="0.2">
      <c r="A237" s="158"/>
      <c r="B237" s="159"/>
      <c r="C237" s="189" t="s">
        <v>325</v>
      </c>
      <c r="D237" s="162"/>
      <c r="E237" s="163">
        <v>1</v>
      </c>
      <c r="F237" s="161"/>
      <c r="G237" s="161"/>
      <c r="H237" s="161"/>
      <c r="I237" s="161"/>
      <c r="J237" s="161"/>
      <c r="K237" s="161"/>
      <c r="L237" s="161"/>
      <c r="M237" s="161"/>
      <c r="N237" s="160"/>
      <c r="O237" s="160"/>
      <c r="P237" s="160"/>
      <c r="Q237" s="160"/>
      <c r="R237" s="161"/>
      <c r="S237" s="161"/>
      <c r="T237" s="161"/>
      <c r="U237" s="161"/>
      <c r="V237" s="161"/>
      <c r="W237" s="161"/>
      <c r="X237" s="161"/>
      <c r="Y237" s="161"/>
      <c r="Z237" s="151"/>
      <c r="AA237" s="151"/>
      <c r="AB237" s="151"/>
      <c r="AC237" s="151"/>
      <c r="AD237" s="151"/>
      <c r="AE237" s="151"/>
      <c r="AF237" s="151"/>
      <c r="AG237" s="151" t="s">
        <v>175</v>
      </c>
      <c r="AH237" s="151">
        <v>0</v>
      </c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</row>
    <row r="238" spans="1:60" outlineLevel="1" x14ac:dyDescent="0.2">
      <c r="A238" s="172">
        <v>87</v>
      </c>
      <c r="B238" s="173" t="s">
        <v>458</v>
      </c>
      <c r="C238" s="188" t="s">
        <v>459</v>
      </c>
      <c r="D238" s="174" t="s">
        <v>173</v>
      </c>
      <c r="E238" s="175">
        <v>3</v>
      </c>
      <c r="F238" s="176"/>
      <c r="G238" s="177">
        <f>ROUND(E238*F238,2)</f>
        <v>0</v>
      </c>
      <c r="H238" s="176"/>
      <c r="I238" s="177">
        <f>ROUND(E238*H238,2)</f>
        <v>0</v>
      </c>
      <c r="J238" s="176"/>
      <c r="K238" s="177">
        <f>ROUND(E238*J238,2)</f>
        <v>0</v>
      </c>
      <c r="L238" s="177">
        <v>21</v>
      </c>
      <c r="M238" s="177">
        <f>G238*(1+L238/100)</f>
        <v>0</v>
      </c>
      <c r="N238" s="175">
        <v>8.4000000000000003E-4</v>
      </c>
      <c r="O238" s="175">
        <f>ROUND(E238*N238,2)</f>
        <v>0</v>
      </c>
      <c r="P238" s="175">
        <v>0</v>
      </c>
      <c r="Q238" s="175">
        <f>ROUND(E238*P238,2)</f>
        <v>0</v>
      </c>
      <c r="R238" s="177"/>
      <c r="S238" s="177" t="s">
        <v>141</v>
      </c>
      <c r="T238" s="178" t="s">
        <v>142</v>
      </c>
      <c r="U238" s="161">
        <v>0</v>
      </c>
      <c r="V238" s="161">
        <f>ROUND(E238*U238,2)</f>
        <v>0</v>
      </c>
      <c r="W238" s="161"/>
      <c r="X238" s="161" t="s">
        <v>309</v>
      </c>
      <c r="Y238" s="161" t="s">
        <v>144</v>
      </c>
      <c r="Z238" s="151"/>
      <c r="AA238" s="151"/>
      <c r="AB238" s="151"/>
      <c r="AC238" s="151"/>
      <c r="AD238" s="151"/>
      <c r="AE238" s="151"/>
      <c r="AF238" s="151"/>
      <c r="AG238" s="151" t="s">
        <v>310</v>
      </c>
      <c r="AH238" s="151"/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</row>
    <row r="239" spans="1:60" outlineLevel="2" x14ac:dyDescent="0.2">
      <c r="A239" s="158"/>
      <c r="B239" s="159"/>
      <c r="C239" s="189" t="s">
        <v>460</v>
      </c>
      <c r="D239" s="162"/>
      <c r="E239" s="163">
        <v>3</v>
      </c>
      <c r="F239" s="161"/>
      <c r="G239" s="161"/>
      <c r="H239" s="161"/>
      <c r="I239" s="161"/>
      <c r="J239" s="161"/>
      <c r="K239" s="161"/>
      <c r="L239" s="161"/>
      <c r="M239" s="161"/>
      <c r="N239" s="160"/>
      <c r="O239" s="160"/>
      <c r="P239" s="160"/>
      <c r="Q239" s="160"/>
      <c r="R239" s="161"/>
      <c r="S239" s="161"/>
      <c r="T239" s="161"/>
      <c r="U239" s="161"/>
      <c r="V239" s="161"/>
      <c r="W239" s="161"/>
      <c r="X239" s="161"/>
      <c r="Y239" s="161"/>
      <c r="Z239" s="151"/>
      <c r="AA239" s="151"/>
      <c r="AB239" s="151"/>
      <c r="AC239" s="151"/>
      <c r="AD239" s="151"/>
      <c r="AE239" s="151"/>
      <c r="AF239" s="151"/>
      <c r="AG239" s="151" t="s">
        <v>175</v>
      </c>
      <c r="AH239" s="151">
        <v>0</v>
      </c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</row>
    <row r="240" spans="1:60" outlineLevel="1" x14ac:dyDescent="0.2">
      <c r="A240" s="172">
        <v>88</v>
      </c>
      <c r="B240" s="173" t="s">
        <v>461</v>
      </c>
      <c r="C240" s="188" t="s">
        <v>462</v>
      </c>
      <c r="D240" s="174" t="s">
        <v>173</v>
      </c>
      <c r="E240" s="175">
        <v>1</v>
      </c>
      <c r="F240" s="176"/>
      <c r="G240" s="177">
        <f>ROUND(E240*F240,2)</f>
        <v>0</v>
      </c>
      <c r="H240" s="176"/>
      <c r="I240" s="177">
        <f>ROUND(E240*H240,2)</f>
        <v>0</v>
      </c>
      <c r="J240" s="176"/>
      <c r="K240" s="177">
        <f>ROUND(E240*J240,2)</f>
        <v>0</v>
      </c>
      <c r="L240" s="177">
        <v>21</v>
      </c>
      <c r="M240" s="177">
        <f>G240*(1+L240/100)</f>
        <v>0</v>
      </c>
      <c r="N240" s="175">
        <v>9.2000000000000003E-4</v>
      </c>
      <c r="O240" s="175">
        <f>ROUND(E240*N240,2)</f>
        <v>0</v>
      </c>
      <c r="P240" s="175">
        <v>0</v>
      </c>
      <c r="Q240" s="175">
        <f>ROUND(E240*P240,2)</f>
        <v>0</v>
      </c>
      <c r="R240" s="177"/>
      <c r="S240" s="177" t="s">
        <v>141</v>
      </c>
      <c r="T240" s="178" t="s">
        <v>142</v>
      </c>
      <c r="U240" s="161">
        <v>0</v>
      </c>
      <c r="V240" s="161">
        <f>ROUND(E240*U240,2)</f>
        <v>0</v>
      </c>
      <c r="W240" s="161"/>
      <c r="X240" s="161" t="s">
        <v>309</v>
      </c>
      <c r="Y240" s="161" t="s">
        <v>144</v>
      </c>
      <c r="Z240" s="151"/>
      <c r="AA240" s="151"/>
      <c r="AB240" s="151"/>
      <c r="AC240" s="151"/>
      <c r="AD240" s="151"/>
      <c r="AE240" s="151"/>
      <c r="AF240" s="151"/>
      <c r="AG240" s="151" t="s">
        <v>310</v>
      </c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</row>
    <row r="241" spans="1:60" outlineLevel="2" x14ac:dyDescent="0.2">
      <c r="A241" s="158"/>
      <c r="B241" s="159"/>
      <c r="C241" s="189" t="s">
        <v>325</v>
      </c>
      <c r="D241" s="162"/>
      <c r="E241" s="163">
        <v>1</v>
      </c>
      <c r="F241" s="161"/>
      <c r="G241" s="161"/>
      <c r="H241" s="161"/>
      <c r="I241" s="161"/>
      <c r="J241" s="161"/>
      <c r="K241" s="161"/>
      <c r="L241" s="161"/>
      <c r="M241" s="161"/>
      <c r="N241" s="160"/>
      <c r="O241" s="160"/>
      <c r="P241" s="160"/>
      <c r="Q241" s="160"/>
      <c r="R241" s="161"/>
      <c r="S241" s="161"/>
      <c r="T241" s="161"/>
      <c r="U241" s="161"/>
      <c r="V241" s="161"/>
      <c r="W241" s="161"/>
      <c r="X241" s="161"/>
      <c r="Y241" s="161"/>
      <c r="Z241" s="151"/>
      <c r="AA241" s="151"/>
      <c r="AB241" s="151"/>
      <c r="AC241" s="151"/>
      <c r="AD241" s="151"/>
      <c r="AE241" s="151"/>
      <c r="AF241" s="151"/>
      <c r="AG241" s="151" t="s">
        <v>175</v>
      </c>
      <c r="AH241" s="151">
        <v>0</v>
      </c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</row>
    <row r="242" spans="1:60" outlineLevel="1" x14ac:dyDescent="0.2">
      <c r="A242" s="172">
        <v>89</v>
      </c>
      <c r="B242" s="173" t="s">
        <v>463</v>
      </c>
      <c r="C242" s="188" t="s">
        <v>464</v>
      </c>
      <c r="D242" s="174" t="s">
        <v>173</v>
      </c>
      <c r="E242" s="175">
        <v>1</v>
      </c>
      <c r="F242" s="176"/>
      <c r="G242" s="177">
        <f>ROUND(E242*F242,2)</f>
        <v>0</v>
      </c>
      <c r="H242" s="176"/>
      <c r="I242" s="177">
        <f>ROUND(E242*H242,2)</f>
        <v>0</v>
      </c>
      <c r="J242" s="176"/>
      <c r="K242" s="177">
        <f>ROUND(E242*J242,2)</f>
        <v>0</v>
      </c>
      <c r="L242" s="177">
        <v>21</v>
      </c>
      <c r="M242" s="177">
        <f>G242*(1+L242/100)</f>
        <v>0</v>
      </c>
      <c r="N242" s="175">
        <v>6.9999999999999999E-4</v>
      </c>
      <c r="O242" s="175">
        <f>ROUND(E242*N242,2)</f>
        <v>0</v>
      </c>
      <c r="P242" s="175">
        <v>0</v>
      </c>
      <c r="Q242" s="175">
        <f>ROUND(E242*P242,2)</f>
        <v>0</v>
      </c>
      <c r="R242" s="177"/>
      <c r="S242" s="177" t="s">
        <v>141</v>
      </c>
      <c r="T242" s="178" t="s">
        <v>142</v>
      </c>
      <c r="U242" s="161">
        <v>0</v>
      </c>
      <c r="V242" s="161">
        <f>ROUND(E242*U242,2)</f>
        <v>0</v>
      </c>
      <c r="W242" s="161"/>
      <c r="X242" s="161" t="s">
        <v>309</v>
      </c>
      <c r="Y242" s="161" t="s">
        <v>144</v>
      </c>
      <c r="Z242" s="151"/>
      <c r="AA242" s="151"/>
      <c r="AB242" s="151"/>
      <c r="AC242" s="151"/>
      <c r="AD242" s="151"/>
      <c r="AE242" s="151"/>
      <c r="AF242" s="151"/>
      <c r="AG242" s="151" t="s">
        <v>310</v>
      </c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</row>
    <row r="243" spans="1:60" outlineLevel="2" x14ac:dyDescent="0.2">
      <c r="A243" s="158"/>
      <c r="B243" s="159"/>
      <c r="C243" s="189" t="s">
        <v>325</v>
      </c>
      <c r="D243" s="162"/>
      <c r="E243" s="163">
        <v>1</v>
      </c>
      <c r="F243" s="161"/>
      <c r="G243" s="161"/>
      <c r="H243" s="161"/>
      <c r="I243" s="161"/>
      <c r="J243" s="161"/>
      <c r="K243" s="161"/>
      <c r="L243" s="161"/>
      <c r="M243" s="161"/>
      <c r="N243" s="160"/>
      <c r="O243" s="160"/>
      <c r="P243" s="160"/>
      <c r="Q243" s="160"/>
      <c r="R243" s="161"/>
      <c r="S243" s="161"/>
      <c r="T243" s="161"/>
      <c r="U243" s="161"/>
      <c r="V243" s="161"/>
      <c r="W243" s="161"/>
      <c r="X243" s="161"/>
      <c r="Y243" s="161"/>
      <c r="Z243" s="151"/>
      <c r="AA243" s="151"/>
      <c r="AB243" s="151"/>
      <c r="AC243" s="151"/>
      <c r="AD243" s="151"/>
      <c r="AE243" s="151"/>
      <c r="AF243" s="151"/>
      <c r="AG243" s="151" t="s">
        <v>175</v>
      </c>
      <c r="AH243" s="151">
        <v>0</v>
      </c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</row>
    <row r="244" spans="1:60" outlineLevel="1" x14ac:dyDescent="0.2">
      <c r="A244" s="172">
        <v>90</v>
      </c>
      <c r="B244" s="173" t="s">
        <v>465</v>
      </c>
      <c r="C244" s="188" t="s">
        <v>466</v>
      </c>
      <c r="D244" s="174" t="s">
        <v>173</v>
      </c>
      <c r="E244" s="175">
        <v>2</v>
      </c>
      <c r="F244" s="176"/>
      <c r="G244" s="177">
        <f>ROUND(E244*F244,2)</f>
        <v>0</v>
      </c>
      <c r="H244" s="176"/>
      <c r="I244" s="177">
        <f>ROUND(E244*H244,2)</f>
        <v>0</v>
      </c>
      <c r="J244" s="176"/>
      <c r="K244" s="177">
        <f>ROUND(E244*J244,2)</f>
        <v>0</v>
      </c>
      <c r="L244" s="177">
        <v>21</v>
      </c>
      <c r="M244" s="177">
        <f>G244*(1+L244/100)</f>
        <v>0</v>
      </c>
      <c r="N244" s="175">
        <v>6.0000000000000002E-5</v>
      </c>
      <c r="O244" s="175">
        <f>ROUND(E244*N244,2)</f>
        <v>0</v>
      </c>
      <c r="P244" s="175">
        <v>0</v>
      </c>
      <c r="Q244" s="175">
        <f>ROUND(E244*P244,2)</f>
        <v>0</v>
      </c>
      <c r="R244" s="177"/>
      <c r="S244" s="177" t="s">
        <v>141</v>
      </c>
      <c r="T244" s="178" t="s">
        <v>142</v>
      </c>
      <c r="U244" s="161">
        <v>0</v>
      </c>
      <c r="V244" s="161">
        <f>ROUND(E244*U244,2)</f>
        <v>0</v>
      </c>
      <c r="W244" s="161"/>
      <c r="X244" s="161" t="s">
        <v>309</v>
      </c>
      <c r="Y244" s="161" t="s">
        <v>144</v>
      </c>
      <c r="Z244" s="151"/>
      <c r="AA244" s="151"/>
      <c r="AB244" s="151"/>
      <c r="AC244" s="151"/>
      <c r="AD244" s="151"/>
      <c r="AE244" s="151"/>
      <c r="AF244" s="151"/>
      <c r="AG244" s="151" t="s">
        <v>310</v>
      </c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</row>
    <row r="245" spans="1:60" outlineLevel="2" x14ac:dyDescent="0.2">
      <c r="A245" s="158"/>
      <c r="B245" s="159"/>
      <c r="C245" s="189" t="s">
        <v>375</v>
      </c>
      <c r="D245" s="162"/>
      <c r="E245" s="163">
        <v>2</v>
      </c>
      <c r="F245" s="161"/>
      <c r="G245" s="161"/>
      <c r="H245" s="161"/>
      <c r="I245" s="161"/>
      <c r="J245" s="161"/>
      <c r="K245" s="161"/>
      <c r="L245" s="161"/>
      <c r="M245" s="161"/>
      <c r="N245" s="160"/>
      <c r="O245" s="160"/>
      <c r="P245" s="160"/>
      <c r="Q245" s="160"/>
      <c r="R245" s="161"/>
      <c r="S245" s="161"/>
      <c r="T245" s="161"/>
      <c r="U245" s="161"/>
      <c r="V245" s="161"/>
      <c r="W245" s="161"/>
      <c r="X245" s="161"/>
      <c r="Y245" s="161"/>
      <c r="Z245" s="151"/>
      <c r="AA245" s="151"/>
      <c r="AB245" s="151"/>
      <c r="AC245" s="151"/>
      <c r="AD245" s="151"/>
      <c r="AE245" s="151"/>
      <c r="AF245" s="151"/>
      <c r="AG245" s="151" t="s">
        <v>175</v>
      </c>
      <c r="AH245" s="151">
        <v>0</v>
      </c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</row>
    <row r="246" spans="1:60" outlineLevel="1" x14ac:dyDescent="0.2">
      <c r="A246" s="172">
        <v>91</v>
      </c>
      <c r="B246" s="173" t="s">
        <v>467</v>
      </c>
      <c r="C246" s="188" t="s">
        <v>468</v>
      </c>
      <c r="D246" s="174" t="s">
        <v>173</v>
      </c>
      <c r="E246" s="175">
        <v>1</v>
      </c>
      <c r="F246" s="176"/>
      <c r="G246" s="177">
        <f>ROUND(E246*F246,2)</f>
        <v>0</v>
      </c>
      <c r="H246" s="176"/>
      <c r="I246" s="177">
        <f>ROUND(E246*H246,2)</f>
        <v>0</v>
      </c>
      <c r="J246" s="176"/>
      <c r="K246" s="177">
        <f>ROUND(E246*J246,2)</f>
        <v>0</v>
      </c>
      <c r="L246" s="177">
        <v>21</v>
      </c>
      <c r="M246" s="177">
        <f>G246*(1+L246/100)</f>
        <v>0</v>
      </c>
      <c r="N246" s="175">
        <v>1.2800000000000001E-3</v>
      </c>
      <c r="O246" s="175">
        <f>ROUND(E246*N246,2)</f>
        <v>0</v>
      </c>
      <c r="P246" s="175">
        <v>0</v>
      </c>
      <c r="Q246" s="175">
        <f>ROUND(E246*P246,2)</f>
        <v>0</v>
      </c>
      <c r="R246" s="177"/>
      <c r="S246" s="177" t="s">
        <v>141</v>
      </c>
      <c r="T246" s="178" t="s">
        <v>142</v>
      </c>
      <c r="U246" s="161">
        <v>0</v>
      </c>
      <c r="V246" s="161">
        <f>ROUND(E246*U246,2)</f>
        <v>0</v>
      </c>
      <c r="W246" s="161"/>
      <c r="X246" s="161" t="s">
        <v>309</v>
      </c>
      <c r="Y246" s="161" t="s">
        <v>144</v>
      </c>
      <c r="Z246" s="151"/>
      <c r="AA246" s="151"/>
      <c r="AB246" s="151"/>
      <c r="AC246" s="151"/>
      <c r="AD246" s="151"/>
      <c r="AE246" s="151"/>
      <c r="AF246" s="151"/>
      <c r="AG246" s="151" t="s">
        <v>310</v>
      </c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</row>
    <row r="247" spans="1:60" outlineLevel="2" x14ac:dyDescent="0.2">
      <c r="A247" s="158"/>
      <c r="B247" s="159"/>
      <c r="C247" s="189" t="s">
        <v>325</v>
      </c>
      <c r="D247" s="162"/>
      <c r="E247" s="163">
        <v>1</v>
      </c>
      <c r="F247" s="161"/>
      <c r="G247" s="161"/>
      <c r="H247" s="161"/>
      <c r="I247" s="161"/>
      <c r="J247" s="161"/>
      <c r="K247" s="161"/>
      <c r="L247" s="161"/>
      <c r="M247" s="161"/>
      <c r="N247" s="160"/>
      <c r="O247" s="160"/>
      <c r="P247" s="160"/>
      <c r="Q247" s="160"/>
      <c r="R247" s="161"/>
      <c r="S247" s="161"/>
      <c r="T247" s="161"/>
      <c r="U247" s="161"/>
      <c r="V247" s="161"/>
      <c r="W247" s="161"/>
      <c r="X247" s="161"/>
      <c r="Y247" s="161"/>
      <c r="Z247" s="151"/>
      <c r="AA247" s="151"/>
      <c r="AB247" s="151"/>
      <c r="AC247" s="151"/>
      <c r="AD247" s="151"/>
      <c r="AE247" s="151"/>
      <c r="AF247" s="151"/>
      <c r="AG247" s="151" t="s">
        <v>175</v>
      </c>
      <c r="AH247" s="151">
        <v>0</v>
      </c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</row>
    <row r="248" spans="1:60" outlineLevel="1" x14ac:dyDescent="0.2">
      <c r="A248" s="172">
        <v>92</v>
      </c>
      <c r="B248" s="173" t="s">
        <v>469</v>
      </c>
      <c r="C248" s="188" t="s">
        <v>470</v>
      </c>
      <c r="D248" s="174" t="s">
        <v>173</v>
      </c>
      <c r="E248" s="175">
        <v>1</v>
      </c>
      <c r="F248" s="176"/>
      <c r="G248" s="177">
        <f>ROUND(E248*F248,2)</f>
        <v>0</v>
      </c>
      <c r="H248" s="176"/>
      <c r="I248" s="177">
        <f>ROUND(E248*H248,2)</f>
        <v>0</v>
      </c>
      <c r="J248" s="176"/>
      <c r="K248" s="177">
        <f>ROUND(E248*J248,2)</f>
        <v>0</v>
      </c>
      <c r="L248" s="177">
        <v>21</v>
      </c>
      <c r="M248" s="177">
        <f>G248*(1+L248/100)</f>
        <v>0</v>
      </c>
      <c r="N248" s="175">
        <v>2.33E-3</v>
      </c>
      <c r="O248" s="175">
        <f>ROUND(E248*N248,2)</f>
        <v>0</v>
      </c>
      <c r="P248" s="175">
        <v>0</v>
      </c>
      <c r="Q248" s="175">
        <f>ROUND(E248*P248,2)</f>
        <v>0</v>
      </c>
      <c r="R248" s="177"/>
      <c r="S248" s="177" t="s">
        <v>141</v>
      </c>
      <c r="T248" s="178" t="s">
        <v>142</v>
      </c>
      <c r="U248" s="161">
        <v>0</v>
      </c>
      <c r="V248" s="161">
        <f>ROUND(E248*U248,2)</f>
        <v>0</v>
      </c>
      <c r="W248" s="161"/>
      <c r="X248" s="161" t="s">
        <v>309</v>
      </c>
      <c r="Y248" s="161" t="s">
        <v>144</v>
      </c>
      <c r="Z248" s="151"/>
      <c r="AA248" s="151"/>
      <c r="AB248" s="151"/>
      <c r="AC248" s="151"/>
      <c r="AD248" s="151"/>
      <c r="AE248" s="151"/>
      <c r="AF248" s="151"/>
      <c r="AG248" s="151" t="s">
        <v>310</v>
      </c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</row>
    <row r="249" spans="1:60" outlineLevel="2" x14ac:dyDescent="0.2">
      <c r="A249" s="158"/>
      <c r="B249" s="159"/>
      <c r="C249" s="189" t="s">
        <v>325</v>
      </c>
      <c r="D249" s="162"/>
      <c r="E249" s="163">
        <v>1</v>
      </c>
      <c r="F249" s="161"/>
      <c r="G249" s="161"/>
      <c r="H249" s="161"/>
      <c r="I249" s="161"/>
      <c r="J249" s="161"/>
      <c r="K249" s="161"/>
      <c r="L249" s="161"/>
      <c r="M249" s="161"/>
      <c r="N249" s="160"/>
      <c r="O249" s="160"/>
      <c r="P249" s="160"/>
      <c r="Q249" s="160"/>
      <c r="R249" s="161"/>
      <c r="S249" s="161"/>
      <c r="T249" s="161"/>
      <c r="U249" s="161"/>
      <c r="V249" s="161"/>
      <c r="W249" s="161"/>
      <c r="X249" s="161"/>
      <c r="Y249" s="161"/>
      <c r="Z249" s="151"/>
      <c r="AA249" s="151"/>
      <c r="AB249" s="151"/>
      <c r="AC249" s="151"/>
      <c r="AD249" s="151"/>
      <c r="AE249" s="151"/>
      <c r="AF249" s="151"/>
      <c r="AG249" s="151" t="s">
        <v>175</v>
      </c>
      <c r="AH249" s="151">
        <v>0</v>
      </c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</row>
    <row r="250" spans="1:60" outlineLevel="1" x14ac:dyDescent="0.2">
      <c r="A250" s="172">
        <v>93</v>
      </c>
      <c r="B250" s="173" t="s">
        <v>471</v>
      </c>
      <c r="C250" s="188" t="s">
        <v>472</v>
      </c>
      <c r="D250" s="174" t="s">
        <v>173</v>
      </c>
      <c r="E250" s="175">
        <v>2</v>
      </c>
      <c r="F250" s="176"/>
      <c r="G250" s="177">
        <f>ROUND(E250*F250,2)</f>
        <v>0</v>
      </c>
      <c r="H250" s="176"/>
      <c r="I250" s="177">
        <f>ROUND(E250*H250,2)</f>
        <v>0</v>
      </c>
      <c r="J250" s="176"/>
      <c r="K250" s="177">
        <f>ROUND(E250*J250,2)</f>
        <v>0</v>
      </c>
      <c r="L250" s="177">
        <v>21</v>
      </c>
      <c r="M250" s="177">
        <f>G250*(1+L250/100)</f>
        <v>0</v>
      </c>
      <c r="N250" s="175">
        <v>4.4000000000000002E-4</v>
      </c>
      <c r="O250" s="175">
        <f>ROUND(E250*N250,2)</f>
        <v>0</v>
      </c>
      <c r="P250" s="175">
        <v>0</v>
      </c>
      <c r="Q250" s="175">
        <f>ROUND(E250*P250,2)</f>
        <v>0</v>
      </c>
      <c r="R250" s="177"/>
      <c r="S250" s="177" t="s">
        <v>141</v>
      </c>
      <c r="T250" s="178" t="s">
        <v>142</v>
      </c>
      <c r="U250" s="161">
        <v>0</v>
      </c>
      <c r="V250" s="161">
        <f>ROUND(E250*U250,2)</f>
        <v>0</v>
      </c>
      <c r="W250" s="161"/>
      <c r="X250" s="161" t="s">
        <v>309</v>
      </c>
      <c r="Y250" s="161" t="s">
        <v>144</v>
      </c>
      <c r="Z250" s="151"/>
      <c r="AA250" s="151"/>
      <c r="AB250" s="151"/>
      <c r="AC250" s="151"/>
      <c r="AD250" s="151"/>
      <c r="AE250" s="151"/>
      <c r="AF250" s="151"/>
      <c r="AG250" s="151" t="s">
        <v>310</v>
      </c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</row>
    <row r="251" spans="1:60" outlineLevel="2" x14ac:dyDescent="0.2">
      <c r="A251" s="158"/>
      <c r="B251" s="159"/>
      <c r="C251" s="189" t="s">
        <v>375</v>
      </c>
      <c r="D251" s="162"/>
      <c r="E251" s="163">
        <v>2</v>
      </c>
      <c r="F251" s="161"/>
      <c r="G251" s="161"/>
      <c r="H251" s="161"/>
      <c r="I251" s="161"/>
      <c r="J251" s="161"/>
      <c r="K251" s="161"/>
      <c r="L251" s="161"/>
      <c r="M251" s="161"/>
      <c r="N251" s="160"/>
      <c r="O251" s="160"/>
      <c r="P251" s="160"/>
      <c r="Q251" s="160"/>
      <c r="R251" s="161"/>
      <c r="S251" s="161"/>
      <c r="T251" s="161"/>
      <c r="U251" s="161"/>
      <c r="V251" s="161"/>
      <c r="W251" s="161"/>
      <c r="X251" s="161"/>
      <c r="Y251" s="161"/>
      <c r="Z251" s="151"/>
      <c r="AA251" s="151"/>
      <c r="AB251" s="151"/>
      <c r="AC251" s="151"/>
      <c r="AD251" s="151"/>
      <c r="AE251" s="151"/>
      <c r="AF251" s="151"/>
      <c r="AG251" s="151" t="s">
        <v>175</v>
      </c>
      <c r="AH251" s="151">
        <v>0</v>
      </c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</row>
    <row r="252" spans="1:60" outlineLevel="1" x14ac:dyDescent="0.2">
      <c r="A252" s="172">
        <v>94</v>
      </c>
      <c r="B252" s="173" t="s">
        <v>473</v>
      </c>
      <c r="C252" s="188" t="s">
        <v>474</v>
      </c>
      <c r="D252" s="174" t="s">
        <v>173</v>
      </c>
      <c r="E252" s="175">
        <v>2</v>
      </c>
      <c r="F252" s="176"/>
      <c r="G252" s="177">
        <f>ROUND(E252*F252,2)</f>
        <v>0</v>
      </c>
      <c r="H252" s="176"/>
      <c r="I252" s="177">
        <f>ROUND(E252*H252,2)</f>
        <v>0</v>
      </c>
      <c r="J252" s="176"/>
      <c r="K252" s="177">
        <f>ROUND(E252*J252,2)</f>
        <v>0</v>
      </c>
      <c r="L252" s="177">
        <v>21</v>
      </c>
      <c r="M252" s="177">
        <f>G252*(1+L252/100)</f>
        <v>0</v>
      </c>
      <c r="N252" s="175">
        <v>5.9000000000000003E-4</v>
      </c>
      <c r="O252" s="175">
        <f>ROUND(E252*N252,2)</f>
        <v>0</v>
      </c>
      <c r="P252" s="175">
        <v>0</v>
      </c>
      <c r="Q252" s="175">
        <f>ROUND(E252*P252,2)</f>
        <v>0</v>
      </c>
      <c r="R252" s="177"/>
      <c r="S252" s="177" t="s">
        <v>141</v>
      </c>
      <c r="T252" s="178" t="s">
        <v>142</v>
      </c>
      <c r="U252" s="161">
        <v>0</v>
      </c>
      <c r="V252" s="161">
        <f>ROUND(E252*U252,2)</f>
        <v>0</v>
      </c>
      <c r="W252" s="161"/>
      <c r="X252" s="161" t="s">
        <v>309</v>
      </c>
      <c r="Y252" s="161" t="s">
        <v>144</v>
      </c>
      <c r="Z252" s="151"/>
      <c r="AA252" s="151"/>
      <c r="AB252" s="151"/>
      <c r="AC252" s="151"/>
      <c r="AD252" s="151"/>
      <c r="AE252" s="151"/>
      <c r="AF252" s="151"/>
      <c r="AG252" s="151" t="s">
        <v>310</v>
      </c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</row>
    <row r="253" spans="1:60" outlineLevel="2" x14ac:dyDescent="0.2">
      <c r="A253" s="158"/>
      <c r="B253" s="159"/>
      <c r="C253" s="189" t="s">
        <v>375</v>
      </c>
      <c r="D253" s="162"/>
      <c r="E253" s="163">
        <v>2</v>
      </c>
      <c r="F253" s="161"/>
      <c r="G253" s="161"/>
      <c r="H253" s="161"/>
      <c r="I253" s="161"/>
      <c r="J253" s="161"/>
      <c r="K253" s="161"/>
      <c r="L253" s="161"/>
      <c r="M253" s="161"/>
      <c r="N253" s="160"/>
      <c r="O253" s="160"/>
      <c r="P253" s="160"/>
      <c r="Q253" s="160"/>
      <c r="R253" s="161"/>
      <c r="S253" s="161"/>
      <c r="T253" s="161"/>
      <c r="U253" s="161"/>
      <c r="V253" s="161"/>
      <c r="W253" s="161"/>
      <c r="X253" s="161"/>
      <c r="Y253" s="161"/>
      <c r="Z253" s="151"/>
      <c r="AA253" s="151"/>
      <c r="AB253" s="151"/>
      <c r="AC253" s="151"/>
      <c r="AD253" s="151"/>
      <c r="AE253" s="151"/>
      <c r="AF253" s="151"/>
      <c r="AG253" s="151" t="s">
        <v>175</v>
      </c>
      <c r="AH253" s="151">
        <v>0</v>
      </c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</row>
    <row r="254" spans="1:60" outlineLevel="1" x14ac:dyDescent="0.2">
      <c r="A254" s="172">
        <v>95</v>
      </c>
      <c r="B254" s="173" t="s">
        <v>475</v>
      </c>
      <c r="C254" s="188" t="s">
        <v>476</v>
      </c>
      <c r="D254" s="174" t="s">
        <v>173</v>
      </c>
      <c r="E254" s="175">
        <v>2</v>
      </c>
      <c r="F254" s="176"/>
      <c r="G254" s="177">
        <f>ROUND(E254*F254,2)</f>
        <v>0</v>
      </c>
      <c r="H254" s="176"/>
      <c r="I254" s="177">
        <f>ROUND(E254*H254,2)</f>
        <v>0</v>
      </c>
      <c r="J254" s="176"/>
      <c r="K254" s="177">
        <f>ROUND(E254*J254,2)</f>
        <v>0</v>
      </c>
      <c r="L254" s="177">
        <v>21</v>
      </c>
      <c r="M254" s="177">
        <f>G254*(1+L254/100)</f>
        <v>0</v>
      </c>
      <c r="N254" s="175">
        <v>3.5200000000000001E-3</v>
      </c>
      <c r="O254" s="175">
        <f>ROUND(E254*N254,2)</f>
        <v>0.01</v>
      </c>
      <c r="P254" s="175">
        <v>0</v>
      </c>
      <c r="Q254" s="175">
        <f>ROUND(E254*P254,2)</f>
        <v>0</v>
      </c>
      <c r="R254" s="177"/>
      <c r="S254" s="177" t="s">
        <v>141</v>
      </c>
      <c r="T254" s="178" t="s">
        <v>142</v>
      </c>
      <c r="U254" s="161">
        <v>0</v>
      </c>
      <c r="V254" s="161">
        <f>ROUND(E254*U254,2)</f>
        <v>0</v>
      </c>
      <c r="W254" s="161"/>
      <c r="X254" s="161" t="s">
        <v>309</v>
      </c>
      <c r="Y254" s="161" t="s">
        <v>144</v>
      </c>
      <c r="Z254" s="151"/>
      <c r="AA254" s="151"/>
      <c r="AB254" s="151"/>
      <c r="AC254" s="151"/>
      <c r="AD254" s="151"/>
      <c r="AE254" s="151"/>
      <c r="AF254" s="151"/>
      <c r="AG254" s="151" t="s">
        <v>310</v>
      </c>
      <c r="AH254" s="151"/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</row>
    <row r="255" spans="1:60" outlineLevel="2" x14ac:dyDescent="0.2">
      <c r="A255" s="158"/>
      <c r="B255" s="159"/>
      <c r="C255" s="189" t="s">
        <v>375</v>
      </c>
      <c r="D255" s="162"/>
      <c r="E255" s="163">
        <v>2</v>
      </c>
      <c r="F255" s="161"/>
      <c r="G255" s="161"/>
      <c r="H255" s="161"/>
      <c r="I255" s="161"/>
      <c r="J255" s="161"/>
      <c r="K255" s="161"/>
      <c r="L255" s="161"/>
      <c r="M255" s="161"/>
      <c r="N255" s="160"/>
      <c r="O255" s="160"/>
      <c r="P255" s="160"/>
      <c r="Q255" s="160"/>
      <c r="R255" s="161"/>
      <c r="S255" s="161"/>
      <c r="T255" s="161"/>
      <c r="U255" s="161"/>
      <c r="V255" s="161"/>
      <c r="W255" s="161"/>
      <c r="X255" s="161"/>
      <c r="Y255" s="161"/>
      <c r="Z255" s="151"/>
      <c r="AA255" s="151"/>
      <c r="AB255" s="151"/>
      <c r="AC255" s="151"/>
      <c r="AD255" s="151"/>
      <c r="AE255" s="151"/>
      <c r="AF255" s="151"/>
      <c r="AG255" s="151" t="s">
        <v>175</v>
      </c>
      <c r="AH255" s="151">
        <v>0</v>
      </c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</row>
    <row r="256" spans="1:60" outlineLevel="1" x14ac:dyDescent="0.2">
      <c r="A256" s="172">
        <v>96</v>
      </c>
      <c r="B256" s="173" t="s">
        <v>477</v>
      </c>
      <c r="C256" s="188" t="s">
        <v>478</v>
      </c>
      <c r="D256" s="174" t="s">
        <v>173</v>
      </c>
      <c r="E256" s="175">
        <v>2</v>
      </c>
      <c r="F256" s="176"/>
      <c r="G256" s="177">
        <f>ROUND(E256*F256,2)</f>
        <v>0</v>
      </c>
      <c r="H256" s="176"/>
      <c r="I256" s="177">
        <f>ROUND(E256*H256,2)</f>
        <v>0</v>
      </c>
      <c r="J256" s="176"/>
      <c r="K256" s="177">
        <f>ROUND(E256*J256,2)</f>
        <v>0</v>
      </c>
      <c r="L256" s="177">
        <v>21</v>
      </c>
      <c r="M256" s="177">
        <f>G256*(1+L256/100)</f>
        <v>0</v>
      </c>
      <c r="N256" s="175">
        <v>3.8800000000000002E-3</v>
      </c>
      <c r="O256" s="175">
        <f>ROUND(E256*N256,2)</f>
        <v>0.01</v>
      </c>
      <c r="P256" s="175">
        <v>0</v>
      </c>
      <c r="Q256" s="175">
        <f>ROUND(E256*P256,2)</f>
        <v>0</v>
      </c>
      <c r="R256" s="177"/>
      <c r="S256" s="177" t="s">
        <v>141</v>
      </c>
      <c r="T256" s="178" t="s">
        <v>142</v>
      </c>
      <c r="U256" s="161">
        <v>0</v>
      </c>
      <c r="V256" s="161">
        <f>ROUND(E256*U256,2)</f>
        <v>0</v>
      </c>
      <c r="W256" s="161"/>
      <c r="X256" s="161" t="s">
        <v>309</v>
      </c>
      <c r="Y256" s="161" t="s">
        <v>144</v>
      </c>
      <c r="Z256" s="151"/>
      <c r="AA256" s="151"/>
      <c r="AB256" s="151"/>
      <c r="AC256" s="151"/>
      <c r="AD256" s="151"/>
      <c r="AE256" s="151"/>
      <c r="AF256" s="151"/>
      <c r="AG256" s="151" t="s">
        <v>310</v>
      </c>
      <c r="AH256" s="151"/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</row>
    <row r="257" spans="1:60" outlineLevel="2" x14ac:dyDescent="0.2">
      <c r="A257" s="158"/>
      <c r="B257" s="159"/>
      <c r="C257" s="189" t="s">
        <v>375</v>
      </c>
      <c r="D257" s="162"/>
      <c r="E257" s="163">
        <v>2</v>
      </c>
      <c r="F257" s="161"/>
      <c r="G257" s="161"/>
      <c r="H257" s="161"/>
      <c r="I257" s="161"/>
      <c r="J257" s="161"/>
      <c r="K257" s="161"/>
      <c r="L257" s="161"/>
      <c r="M257" s="161"/>
      <c r="N257" s="160"/>
      <c r="O257" s="160"/>
      <c r="P257" s="160"/>
      <c r="Q257" s="160"/>
      <c r="R257" s="161"/>
      <c r="S257" s="161"/>
      <c r="T257" s="161"/>
      <c r="U257" s="161"/>
      <c r="V257" s="161"/>
      <c r="W257" s="161"/>
      <c r="X257" s="161"/>
      <c r="Y257" s="161"/>
      <c r="Z257" s="151"/>
      <c r="AA257" s="151"/>
      <c r="AB257" s="151"/>
      <c r="AC257" s="151"/>
      <c r="AD257" s="151"/>
      <c r="AE257" s="151"/>
      <c r="AF257" s="151"/>
      <c r="AG257" s="151" t="s">
        <v>175</v>
      </c>
      <c r="AH257" s="151">
        <v>0</v>
      </c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</row>
    <row r="258" spans="1:60" outlineLevel="1" x14ac:dyDescent="0.2">
      <c r="A258" s="179">
        <v>97</v>
      </c>
      <c r="B258" s="180" t="s">
        <v>479</v>
      </c>
      <c r="C258" s="187" t="s">
        <v>480</v>
      </c>
      <c r="D258" s="181" t="s">
        <v>173</v>
      </c>
      <c r="E258" s="182">
        <v>2</v>
      </c>
      <c r="F258" s="183"/>
      <c r="G258" s="184">
        <f>ROUND(E258*F258,2)</f>
        <v>0</v>
      </c>
      <c r="H258" s="183"/>
      <c r="I258" s="184">
        <f>ROUND(E258*H258,2)</f>
        <v>0</v>
      </c>
      <c r="J258" s="183"/>
      <c r="K258" s="184">
        <f>ROUND(E258*J258,2)</f>
        <v>0</v>
      </c>
      <c r="L258" s="184">
        <v>21</v>
      </c>
      <c r="M258" s="184">
        <f>G258*(1+L258/100)</f>
        <v>0</v>
      </c>
      <c r="N258" s="182">
        <v>0</v>
      </c>
      <c r="O258" s="182">
        <f>ROUND(E258*N258,2)</f>
        <v>0</v>
      </c>
      <c r="P258" s="182">
        <v>0</v>
      </c>
      <c r="Q258" s="182">
        <f>ROUND(E258*P258,2)</f>
        <v>0</v>
      </c>
      <c r="R258" s="184"/>
      <c r="S258" s="184" t="s">
        <v>141</v>
      </c>
      <c r="T258" s="185" t="s">
        <v>142</v>
      </c>
      <c r="U258" s="161">
        <v>0.20699999999999999</v>
      </c>
      <c r="V258" s="161">
        <f>ROUND(E258*U258,2)</f>
        <v>0.41</v>
      </c>
      <c r="W258" s="161"/>
      <c r="X258" s="161" t="s">
        <v>143</v>
      </c>
      <c r="Y258" s="161" t="s">
        <v>144</v>
      </c>
      <c r="Z258" s="151"/>
      <c r="AA258" s="151"/>
      <c r="AB258" s="151"/>
      <c r="AC258" s="151"/>
      <c r="AD258" s="151"/>
      <c r="AE258" s="151"/>
      <c r="AF258" s="151"/>
      <c r="AG258" s="151" t="s">
        <v>145</v>
      </c>
      <c r="AH258" s="151"/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</row>
    <row r="259" spans="1:60" outlineLevel="1" x14ac:dyDescent="0.2">
      <c r="A259" s="179">
        <v>98</v>
      </c>
      <c r="B259" s="180" t="s">
        <v>481</v>
      </c>
      <c r="C259" s="187" t="s">
        <v>482</v>
      </c>
      <c r="D259" s="181" t="s">
        <v>173</v>
      </c>
      <c r="E259" s="182">
        <v>34</v>
      </c>
      <c r="F259" s="183"/>
      <c r="G259" s="184">
        <f>ROUND(E259*F259,2)</f>
        <v>0</v>
      </c>
      <c r="H259" s="183"/>
      <c r="I259" s="184">
        <f>ROUND(E259*H259,2)</f>
        <v>0</v>
      </c>
      <c r="J259" s="183"/>
      <c r="K259" s="184">
        <f>ROUND(E259*J259,2)</f>
        <v>0</v>
      </c>
      <c r="L259" s="184">
        <v>21</v>
      </c>
      <c r="M259" s="184">
        <f>G259*(1+L259/100)</f>
        <v>0</v>
      </c>
      <c r="N259" s="182">
        <v>0</v>
      </c>
      <c r="O259" s="182">
        <f>ROUND(E259*N259,2)</f>
        <v>0</v>
      </c>
      <c r="P259" s="182">
        <v>0</v>
      </c>
      <c r="Q259" s="182">
        <f>ROUND(E259*P259,2)</f>
        <v>0</v>
      </c>
      <c r="R259" s="184"/>
      <c r="S259" s="184" t="s">
        <v>141</v>
      </c>
      <c r="T259" s="185" t="s">
        <v>142</v>
      </c>
      <c r="U259" s="161">
        <v>0.22700000000000001</v>
      </c>
      <c r="V259" s="161">
        <f>ROUND(E259*U259,2)</f>
        <v>7.72</v>
      </c>
      <c r="W259" s="161"/>
      <c r="X259" s="161" t="s">
        <v>143</v>
      </c>
      <c r="Y259" s="161" t="s">
        <v>144</v>
      </c>
      <c r="Z259" s="151"/>
      <c r="AA259" s="151"/>
      <c r="AB259" s="151"/>
      <c r="AC259" s="151"/>
      <c r="AD259" s="151"/>
      <c r="AE259" s="151"/>
      <c r="AF259" s="151"/>
      <c r="AG259" s="151" t="s">
        <v>145</v>
      </c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</row>
    <row r="260" spans="1:60" outlineLevel="1" x14ac:dyDescent="0.2">
      <c r="A260" s="172">
        <v>99</v>
      </c>
      <c r="B260" s="173" t="s">
        <v>483</v>
      </c>
      <c r="C260" s="188" t="s">
        <v>484</v>
      </c>
      <c r="D260" s="174" t="s">
        <v>173</v>
      </c>
      <c r="E260" s="175">
        <v>18</v>
      </c>
      <c r="F260" s="176"/>
      <c r="G260" s="177">
        <f>ROUND(E260*F260,2)</f>
        <v>0</v>
      </c>
      <c r="H260" s="176"/>
      <c r="I260" s="177">
        <f>ROUND(E260*H260,2)</f>
        <v>0</v>
      </c>
      <c r="J260" s="176"/>
      <c r="K260" s="177">
        <f>ROUND(E260*J260,2)</f>
        <v>0</v>
      </c>
      <c r="L260" s="177">
        <v>21</v>
      </c>
      <c r="M260" s="177">
        <f>G260*(1+L260/100)</f>
        <v>0</v>
      </c>
      <c r="N260" s="175">
        <v>2.5000000000000001E-4</v>
      </c>
      <c r="O260" s="175">
        <f>ROUND(E260*N260,2)</f>
        <v>0</v>
      </c>
      <c r="P260" s="175">
        <v>0</v>
      </c>
      <c r="Q260" s="175">
        <f>ROUND(E260*P260,2)</f>
        <v>0</v>
      </c>
      <c r="R260" s="177"/>
      <c r="S260" s="177" t="s">
        <v>141</v>
      </c>
      <c r="T260" s="178" t="s">
        <v>142</v>
      </c>
      <c r="U260" s="161">
        <v>0</v>
      </c>
      <c r="V260" s="161">
        <f>ROUND(E260*U260,2)</f>
        <v>0</v>
      </c>
      <c r="W260" s="161"/>
      <c r="X260" s="161" t="s">
        <v>309</v>
      </c>
      <c r="Y260" s="161" t="s">
        <v>144</v>
      </c>
      <c r="Z260" s="151"/>
      <c r="AA260" s="151"/>
      <c r="AB260" s="151"/>
      <c r="AC260" s="151"/>
      <c r="AD260" s="151"/>
      <c r="AE260" s="151"/>
      <c r="AF260" s="151"/>
      <c r="AG260" s="151" t="s">
        <v>310</v>
      </c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</row>
    <row r="261" spans="1:60" outlineLevel="2" x14ac:dyDescent="0.2">
      <c r="A261" s="158"/>
      <c r="B261" s="159"/>
      <c r="C261" s="189" t="s">
        <v>433</v>
      </c>
      <c r="D261" s="162"/>
      <c r="E261" s="163">
        <v>18</v>
      </c>
      <c r="F261" s="161"/>
      <c r="G261" s="161"/>
      <c r="H261" s="161"/>
      <c r="I261" s="161"/>
      <c r="J261" s="161"/>
      <c r="K261" s="161"/>
      <c r="L261" s="161"/>
      <c r="M261" s="161"/>
      <c r="N261" s="160"/>
      <c r="O261" s="160"/>
      <c r="P261" s="160"/>
      <c r="Q261" s="160"/>
      <c r="R261" s="161"/>
      <c r="S261" s="161"/>
      <c r="T261" s="161"/>
      <c r="U261" s="161"/>
      <c r="V261" s="161"/>
      <c r="W261" s="161"/>
      <c r="X261" s="161"/>
      <c r="Y261" s="161"/>
      <c r="Z261" s="151"/>
      <c r="AA261" s="151"/>
      <c r="AB261" s="151"/>
      <c r="AC261" s="151"/>
      <c r="AD261" s="151"/>
      <c r="AE261" s="151"/>
      <c r="AF261" s="151"/>
      <c r="AG261" s="151" t="s">
        <v>175</v>
      </c>
      <c r="AH261" s="151">
        <v>0</v>
      </c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</row>
    <row r="262" spans="1:60" outlineLevel="1" x14ac:dyDescent="0.2">
      <c r="A262" s="172">
        <v>100</v>
      </c>
      <c r="B262" s="173" t="s">
        <v>485</v>
      </c>
      <c r="C262" s="188" t="s">
        <v>486</v>
      </c>
      <c r="D262" s="174" t="s">
        <v>173</v>
      </c>
      <c r="E262" s="175">
        <v>16</v>
      </c>
      <c r="F262" s="176"/>
      <c r="G262" s="177">
        <f>ROUND(E262*F262,2)</f>
        <v>0</v>
      </c>
      <c r="H262" s="176"/>
      <c r="I262" s="177">
        <f>ROUND(E262*H262,2)</f>
        <v>0</v>
      </c>
      <c r="J262" s="176"/>
      <c r="K262" s="177">
        <f>ROUND(E262*J262,2)</f>
        <v>0</v>
      </c>
      <c r="L262" s="177">
        <v>21</v>
      </c>
      <c r="M262" s="177">
        <f>G262*(1+L262/100)</f>
        <v>0</v>
      </c>
      <c r="N262" s="175">
        <v>2.5000000000000001E-4</v>
      </c>
      <c r="O262" s="175">
        <f>ROUND(E262*N262,2)</f>
        <v>0</v>
      </c>
      <c r="P262" s="175">
        <v>0</v>
      </c>
      <c r="Q262" s="175">
        <f>ROUND(E262*P262,2)</f>
        <v>0</v>
      </c>
      <c r="R262" s="177"/>
      <c r="S262" s="177" t="s">
        <v>141</v>
      </c>
      <c r="T262" s="178" t="s">
        <v>142</v>
      </c>
      <c r="U262" s="161">
        <v>0</v>
      </c>
      <c r="V262" s="161">
        <f>ROUND(E262*U262,2)</f>
        <v>0</v>
      </c>
      <c r="W262" s="161"/>
      <c r="X262" s="161" t="s">
        <v>309</v>
      </c>
      <c r="Y262" s="161" t="s">
        <v>144</v>
      </c>
      <c r="Z262" s="151"/>
      <c r="AA262" s="151"/>
      <c r="AB262" s="151"/>
      <c r="AC262" s="151"/>
      <c r="AD262" s="151"/>
      <c r="AE262" s="151"/>
      <c r="AF262" s="151"/>
      <c r="AG262" s="151" t="s">
        <v>310</v>
      </c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</row>
    <row r="263" spans="1:60" outlineLevel="2" x14ac:dyDescent="0.2">
      <c r="A263" s="158"/>
      <c r="B263" s="159"/>
      <c r="C263" s="189" t="s">
        <v>487</v>
      </c>
      <c r="D263" s="162"/>
      <c r="E263" s="163">
        <v>16</v>
      </c>
      <c r="F263" s="161"/>
      <c r="G263" s="161"/>
      <c r="H263" s="161"/>
      <c r="I263" s="161"/>
      <c r="J263" s="161"/>
      <c r="K263" s="161"/>
      <c r="L263" s="161"/>
      <c r="M263" s="161"/>
      <c r="N263" s="160"/>
      <c r="O263" s="160"/>
      <c r="P263" s="160"/>
      <c r="Q263" s="160"/>
      <c r="R263" s="161"/>
      <c r="S263" s="161"/>
      <c r="T263" s="161"/>
      <c r="U263" s="161"/>
      <c r="V263" s="161"/>
      <c r="W263" s="161"/>
      <c r="X263" s="161"/>
      <c r="Y263" s="161"/>
      <c r="Z263" s="151"/>
      <c r="AA263" s="151"/>
      <c r="AB263" s="151"/>
      <c r="AC263" s="151"/>
      <c r="AD263" s="151"/>
      <c r="AE263" s="151"/>
      <c r="AF263" s="151"/>
      <c r="AG263" s="151" t="s">
        <v>175</v>
      </c>
      <c r="AH263" s="151">
        <v>0</v>
      </c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</row>
    <row r="264" spans="1:60" outlineLevel="1" x14ac:dyDescent="0.2">
      <c r="A264" s="172">
        <v>101</v>
      </c>
      <c r="B264" s="173" t="s">
        <v>488</v>
      </c>
      <c r="C264" s="188" t="s">
        <v>489</v>
      </c>
      <c r="D264" s="174" t="s">
        <v>173</v>
      </c>
      <c r="E264" s="175">
        <v>2</v>
      </c>
      <c r="F264" s="176"/>
      <c r="G264" s="177">
        <f>ROUND(E264*F264,2)</f>
        <v>0</v>
      </c>
      <c r="H264" s="176"/>
      <c r="I264" s="177">
        <f>ROUND(E264*H264,2)</f>
        <v>0</v>
      </c>
      <c r="J264" s="176"/>
      <c r="K264" s="177">
        <f>ROUND(E264*J264,2)</f>
        <v>0</v>
      </c>
      <c r="L264" s="177">
        <v>21</v>
      </c>
      <c r="M264" s="177">
        <f>G264*(1+L264/100)</f>
        <v>0</v>
      </c>
      <c r="N264" s="175">
        <v>2.5000000000000001E-4</v>
      </c>
      <c r="O264" s="175">
        <f>ROUND(E264*N264,2)</f>
        <v>0</v>
      </c>
      <c r="P264" s="175">
        <v>0</v>
      </c>
      <c r="Q264" s="175">
        <f>ROUND(E264*P264,2)</f>
        <v>0</v>
      </c>
      <c r="R264" s="177"/>
      <c r="S264" s="177" t="s">
        <v>141</v>
      </c>
      <c r="T264" s="178" t="s">
        <v>142</v>
      </c>
      <c r="U264" s="161">
        <v>0</v>
      </c>
      <c r="V264" s="161">
        <f>ROUND(E264*U264,2)</f>
        <v>0</v>
      </c>
      <c r="W264" s="161"/>
      <c r="X264" s="161" t="s">
        <v>309</v>
      </c>
      <c r="Y264" s="161" t="s">
        <v>144</v>
      </c>
      <c r="Z264" s="151"/>
      <c r="AA264" s="151"/>
      <c r="AB264" s="151"/>
      <c r="AC264" s="151"/>
      <c r="AD264" s="151"/>
      <c r="AE264" s="151"/>
      <c r="AF264" s="151"/>
      <c r="AG264" s="151" t="s">
        <v>310</v>
      </c>
      <c r="AH264" s="151"/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</row>
    <row r="265" spans="1:60" outlineLevel="2" x14ac:dyDescent="0.2">
      <c r="A265" s="158"/>
      <c r="B265" s="159"/>
      <c r="C265" s="189" t="s">
        <v>375</v>
      </c>
      <c r="D265" s="162"/>
      <c r="E265" s="163">
        <v>2</v>
      </c>
      <c r="F265" s="161"/>
      <c r="G265" s="161"/>
      <c r="H265" s="161"/>
      <c r="I265" s="161"/>
      <c r="J265" s="161"/>
      <c r="K265" s="161"/>
      <c r="L265" s="161"/>
      <c r="M265" s="161"/>
      <c r="N265" s="160"/>
      <c r="O265" s="160"/>
      <c r="P265" s="160"/>
      <c r="Q265" s="160"/>
      <c r="R265" s="161"/>
      <c r="S265" s="161"/>
      <c r="T265" s="161"/>
      <c r="U265" s="161"/>
      <c r="V265" s="161"/>
      <c r="W265" s="161"/>
      <c r="X265" s="161"/>
      <c r="Y265" s="161"/>
      <c r="Z265" s="151"/>
      <c r="AA265" s="151"/>
      <c r="AB265" s="151"/>
      <c r="AC265" s="151"/>
      <c r="AD265" s="151"/>
      <c r="AE265" s="151"/>
      <c r="AF265" s="151"/>
      <c r="AG265" s="151" t="s">
        <v>175</v>
      </c>
      <c r="AH265" s="151">
        <v>0</v>
      </c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</row>
    <row r="266" spans="1:60" outlineLevel="1" x14ac:dyDescent="0.2">
      <c r="A266" s="179">
        <v>102</v>
      </c>
      <c r="B266" s="180" t="s">
        <v>490</v>
      </c>
      <c r="C266" s="187" t="s">
        <v>491</v>
      </c>
      <c r="D266" s="181" t="s">
        <v>173</v>
      </c>
      <c r="E266" s="182">
        <v>1</v>
      </c>
      <c r="F266" s="183"/>
      <c r="G266" s="184">
        <f>ROUND(E266*F266,2)</f>
        <v>0</v>
      </c>
      <c r="H266" s="183"/>
      <c r="I266" s="184">
        <f>ROUND(E266*H266,2)</f>
        <v>0</v>
      </c>
      <c r="J266" s="183"/>
      <c r="K266" s="184">
        <f>ROUND(E266*J266,2)</f>
        <v>0</v>
      </c>
      <c r="L266" s="184">
        <v>21</v>
      </c>
      <c r="M266" s="184">
        <f>G266*(1+L266/100)</f>
        <v>0</v>
      </c>
      <c r="N266" s="182">
        <v>4.0999999999999999E-4</v>
      </c>
      <c r="O266" s="182">
        <f>ROUND(E266*N266,2)</f>
        <v>0</v>
      </c>
      <c r="P266" s="182">
        <v>0</v>
      </c>
      <c r="Q266" s="182">
        <f>ROUND(E266*P266,2)</f>
        <v>0</v>
      </c>
      <c r="R266" s="184"/>
      <c r="S266" s="184" t="s">
        <v>141</v>
      </c>
      <c r="T266" s="185" t="s">
        <v>142</v>
      </c>
      <c r="U266" s="161">
        <v>1.8660000000000001</v>
      </c>
      <c r="V266" s="161">
        <f>ROUND(E266*U266,2)</f>
        <v>1.87</v>
      </c>
      <c r="W266" s="161"/>
      <c r="X266" s="161" t="s">
        <v>143</v>
      </c>
      <c r="Y266" s="161" t="s">
        <v>144</v>
      </c>
      <c r="Z266" s="151"/>
      <c r="AA266" s="151"/>
      <c r="AB266" s="151"/>
      <c r="AC266" s="151"/>
      <c r="AD266" s="151"/>
      <c r="AE266" s="151"/>
      <c r="AF266" s="151"/>
      <c r="AG266" s="151" t="s">
        <v>145</v>
      </c>
      <c r="AH266" s="151"/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</row>
    <row r="267" spans="1:60" outlineLevel="1" x14ac:dyDescent="0.2">
      <c r="A267" s="172">
        <v>103</v>
      </c>
      <c r="B267" s="173" t="s">
        <v>492</v>
      </c>
      <c r="C267" s="188" t="s">
        <v>493</v>
      </c>
      <c r="D267" s="174" t="s">
        <v>173</v>
      </c>
      <c r="E267" s="175">
        <v>1</v>
      </c>
      <c r="F267" s="176"/>
      <c r="G267" s="177">
        <f>ROUND(E267*F267,2)</f>
        <v>0</v>
      </c>
      <c r="H267" s="176"/>
      <c r="I267" s="177">
        <f>ROUND(E267*H267,2)</f>
        <v>0</v>
      </c>
      <c r="J267" s="176"/>
      <c r="K267" s="177">
        <f>ROUND(E267*J267,2)</f>
        <v>0</v>
      </c>
      <c r="L267" s="177">
        <v>21</v>
      </c>
      <c r="M267" s="177">
        <f>G267*(1+L267/100)</f>
        <v>0</v>
      </c>
      <c r="N267" s="175">
        <v>2.4500000000000001E-2</v>
      </c>
      <c r="O267" s="175">
        <f>ROUND(E267*N267,2)</f>
        <v>0.02</v>
      </c>
      <c r="P267" s="175">
        <v>0</v>
      </c>
      <c r="Q267" s="175">
        <f>ROUND(E267*P267,2)</f>
        <v>0</v>
      </c>
      <c r="R267" s="177"/>
      <c r="S267" s="177" t="s">
        <v>141</v>
      </c>
      <c r="T267" s="178" t="s">
        <v>142</v>
      </c>
      <c r="U267" s="161">
        <v>0</v>
      </c>
      <c r="V267" s="161">
        <f>ROUND(E267*U267,2)</f>
        <v>0</v>
      </c>
      <c r="W267" s="161"/>
      <c r="X267" s="161" t="s">
        <v>309</v>
      </c>
      <c r="Y267" s="161" t="s">
        <v>144</v>
      </c>
      <c r="Z267" s="151"/>
      <c r="AA267" s="151"/>
      <c r="AB267" s="151"/>
      <c r="AC267" s="151"/>
      <c r="AD267" s="151"/>
      <c r="AE267" s="151"/>
      <c r="AF267" s="151"/>
      <c r="AG267" s="151" t="s">
        <v>310</v>
      </c>
      <c r="AH267" s="151"/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</row>
    <row r="268" spans="1:60" outlineLevel="2" x14ac:dyDescent="0.2">
      <c r="A268" s="158"/>
      <c r="B268" s="159"/>
      <c r="C268" s="189" t="s">
        <v>325</v>
      </c>
      <c r="D268" s="162"/>
      <c r="E268" s="163">
        <v>1</v>
      </c>
      <c r="F268" s="161"/>
      <c r="G268" s="161"/>
      <c r="H268" s="161"/>
      <c r="I268" s="161"/>
      <c r="J268" s="161"/>
      <c r="K268" s="161"/>
      <c r="L268" s="161"/>
      <c r="M268" s="161"/>
      <c r="N268" s="160"/>
      <c r="O268" s="160"/>
      <c r="P268" s="160"/>
      <c r="Q268" s="160"/>
      <c r="R268" s="161"/>
      <c r="S268" s="161"/>
      <c r="T268" s="161"/>
      <c r="U268" s="161"/>
      <c r="V268" s="161"/>
      <c r="W268" s="161"/>
      <c r="X268" s="161"/>
      <c r="Y268" s="161"/>
      <c r="Z268" s="151"/>
      <c r="AA268" s="151"/>
      <c r="AB268" s="151"/>
      <c r="AC268" s="151"/>
      <c r="AD268" s="151"/>
      <c r="AE268" s="151"/>
      <c r="AF268" s="151"/>
      <c r="AG268" s="151" t="s">
        <v>175</v>
      </c>
      <c r="AH268" s="151">
        <v>0</v>
      </c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</row>
    <row r="269" spans="1:60" outlineLevel="1" x14ac:dyDescent="0.2">
      <c r="A269" s="179">
        <v>104</v>
      </c>
      <c r="B269" s="180" t="s">
        <v>494</v>
      </c>
      <c r="C269" s="187" t="s">
        <v>495</v>
      </c>
      <c r="D269" s="181" t="s">
        <v>173</v>
      </c>
      <c r="E269" s="182">
        <v>18</v>
      </c>
      <c r="F269" s="183"/>
      <c r="G269" s="184">
        <f>ROUND(E269*F269,2)</f>
        <v>0</v>
      </c>
      <c r="H269" s="183"/>
      <c r="I269" s="184">
        <f>ROUND(E269*H269,2)</f>
        <v>0</v>
      </c>
      <c r="J269" s="183"/>
      <c r="K269" s="184">
        <f>ROUND(E269*J269,2)</f>
        <v>0</v>
      </c>
      <c r="L269" s="184">
        <v>21</v>
      </c>
      <c r="M269" s="184">
        <f>G269*(1+L269/100)</f>
        <v>0</v>
      </c>
      <c r="N269" s="182">
        <v>2.3000000000000001E-4</v>
      </c>
      <c r="O269" s="182">
        <f>ROUND(E269*N269,2)</f>
        <v>0</v>
      </c>
      <c r="P269" s="182">
        <v>0</v>
      </c>
      <c r="Q269" s="182">
        <f>ROUND(E269*P269,2)</f>
        <v>0</v>
      </c>
      <c r="R269" s="184"/>
      <c r="S269" s="184" t="s">
        <v>141</v>
      </c>
      <c r="T269" s="185" t="s">
        <v>142</v>
      </c>
      <c r="U269" s="161">
        <v>1.1819999999999999</v>
      </c>
      <c r="V269" s="161">
        <f>ROUND(E269*U269,2)</f>
        <v>21.28</v>
      </c>
      <c r="W269" s="161"/>
      <c r="X269" s="161" t="s">
        <v>143</v>
      </c>
      <c r="Y269" s="161" t="s">
        <v>144</v>
      </c>
      <c r="Z269" s="151"/>
      <c r="AA269" s="151"/>
      <c r="AB269" s="151"/>
      <c r="AC269" s="151"/>
      <c r="AD269" s="151"/>
      <c r="AE269" s="151"/>
      <c r="AF269" s="151"/>
      <c r="AG269" s="151" t="s">
        <v>145</v>
      </c>
      <c r="AH269" s="151"/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</row>
    <row r="270" spans="1:60" outlineLevel="1" x14ac:dyDescent="0.2">
      <c r="A270" s="172">
        <v>105</v>
      </c>
      <c r="B270" s="173" t="s">
        <v>496</v>
      </c>
      <c r="C270" s="188" t="s">
        <v>497</v>
      </c>
      <c r="D270" s="174" t="s">
        <v>173</v>
      </c>
      <c r="E270" s="175">
        <v>18</v>
      </c>
      <c r="F270" s="176"/>
      <c r="G270" s="177">
        <f>ROUND(E270*F270,2)</f>
        <v>0</v>
      </c>
      <c r="H270" s="176"/>
      <c r="I270" s="177">
        <f>ROUND(E270*H270,2)</f>
        <v>0</v>
      </c>
      <c r="J270" s="176"/>
      <c r="K270" s="177">
        <f>ROUND(E270*J270,2)</f>
        <v>0</v>
      </c>
      <c r="L270" s="177">
        <v>21</v>
      </c>
      <c r="M270" s="177">
        <f>G270*(1+L270/100)</f>
        <v>0</v>
      </c>
      <c r="N270" s="175">
        <v>2.8E-3</v>
      </c>
      <c r="O270" s="175">
        <f>ROUND(E270*N270,2)</f>
        <v>0.05</v>
      </c>
      <c r="P270" s="175">
        <v>0</v>
      </c>
      <c r="Q270" s="175">
        <f>ROUND(E270*P270,2)</f>
        <v>0</v>
      </c>
      <c r="R270" s="177"/>
      <c r="S270" s="177" t="s">
        <v>141</v>
      </c>
      <c r="T270" s="178" t="s">
        <v>142</v>
      </c>
      <c r="U270" s="161">
        <v>0</v>
      </c>
      <c r="V270" s="161">
        <f>ROUND(E270*U270,2)</f>
        <v>0</v>
      </c>
      <c r="W270" s="161"/>
      <c r="X270" s="161" t="s">
        <v>309</v>
      </c>
      <c r="Y270" s="161" t="s">
        <v>144</v>
      </c>
      <c r="Z270" s="151"/>
      <c r="AA270" s="151"/>
      <c r="AB270" s="151"/>
      <c r="AC270" s="151"/>
      <c r="AD270" s="151"/>
      <c r="AE270" s="151"/>
      <c r="AF270" s="151"/>
      <c r="AG270" s="151" t="s">
        <v>310</v>
      </c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</row>
    <row r="271" spans="1:60" outlineLevel="2" x14ac:dyDescent="0.2">
      <c r="A271" s="158"/>
      <c r="B271" s="159"/>
      <c r="C271" s="189" t="s">
        <v>433</v>
      </c>
      <c r="D271" s="162"/>
      <c r="E271" s="163">
        <v>18</v>
      </c>
      <c r="F271" s="161"/>
      <c r="G271" s="161"/>
      <c r="H271" s="161"/>
      <c r="I271" s="161"/>
      <c r="J271" s="161"/>
      <c r="K271" s="161"/>
      <c r="L271" s="161"/>
      <c r="M271" s="161"/>
      <c r="N271" s="160"/>
      <c r="O271" s="160"/>
      <c r="P271" s="160"/>
      <c r="Q271" s="160"/>
      <c r="R271" s="161"/>
      <c r="S271" s="161"/>
      <c r="T271" s="161"/>
      <c r="U271" s="161"/>
      <c r="V271" s="161"/>
      <c r="W271" s="161"/>
      <c r="X271" s="161"/>
      <c r="Y271" s="161"/>
      <c r="Z271" s="151"/>
      <c r="AA271" s="151"/>
      <c r="AB271" s="151"/>
      <c r="AC271" s="151"/>
      <c r="AD271" s="151"/>
      <c r="AE271" s="151"/>
      <c r="AF271" s="151"/>
      <c r="AG271" s="151" t="s">
        <v>175</v>
      </c>
      <c r="AH271" s="151">
        <v>0</v>
      </c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</row>
    <row r="272" spans="1:60" outlineLevel="1" x14ac:dyDescent="0.2">
      <c r="A272" s="179">
        <v>106</v>
      </c>
      <c r="B272" s="180" t="s">
        <v>498</v>
      </c>
      <c r="C272" s="187" t="s">
        <v>499</v>
      </c>
      <c r="D272" s="181" t="s">
        <v>173</v>
      </c>
      <c r="E272" s="182">
        <v>2</v>
      </c>
      <c r="F272" s="183"/>
      <c r="G272" s="184">
        <f>ROUND(E272*F272,2)</f>
        <v>0</v>
      </c>
      <c r="H272" s="183"/>
      <c r="I272" s="184">
        <f>ROUND(E272*H272,2)</f>
        <v>0</v>
      </c>
      <c r="J272" s="183"/>
      <c r="K272" s="184">
        <f>ROUND(E272*J272,2)</f>
        <v>0</v>
      </c>
      <c r="L272" s="184">
        <v>21</v>
      </c>
      <c r="M272" s="184">
        <f>G272*(1+L272/100)</f>
        <v>0</v>
      </c>
      <c r="N272" s="182">
        <v>1.1E-4</v>
      </c>
      <c r="O272" s="182">
        <f>ROUND(E272*N272,2)</f>
        <v>0</v>
      </c>
      <c r="P272" s="182">
        <v>0</v>
      </c>
      <c r="Q272" s="182">
        <f>ROUND(E272*P272,2)</f>
        <v>0</v>
      </c>
      <c r="R272" s="184"/>
      <c r="S272" s="184" t="s">
        <v>141</v>
      </c>
      <c r="T272" s="185" t="s">
        <v>142</v>
      </c>
      <c r="U272" s="161">
        <v>0.70799999999999996</v>
      </c>
      <c r="V272" s="161">
        <f>ROUND(E272*U272,2)</f>
        <v>1.42</v>
      </c>
      <c r="W272" s="161"/>
      <c r="X272" s="161" t="s">
        <v>143</v>
      </c>
      <c r="Y272" s="161" t="s">
        <v>144</v>
      </c>
      <c r="Z272" s="151"/>
      <c r="AA272" s="151"/>
      <c r="AB272" s="151"/>
      <c r="AC272" s="151"/>
      <c r="AD272" s="151"/>
      <c r="AE272" s="151"/>
      <c r="AF272" s="151"/>
      <c r="AG272" s="151" t="s">
        <v>145</v>
      </c>
      <c r="AH272" s="151"/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</row>
    <row r="273" spans="1:60" outlineLevel="1" x14ac:dyDescent="0.2">
      <c r="A273" s="172">
        <v>107</v>
      </c>
      <c r="B273" s="173" t="s">
        <v>500</v>
      </c>
      <c r="C273" s="188" t="s">
        <v>501</v>
      </c>
      <c r="D273" s="174" t="s">
        <v>173</v>
      </c>
      <c r="E273" s="175">
        <v>1</v>
      </c>
      <c r="F273" s="176"/>
      <c r="G273" s="177">
        <f>ROUND(E273*F273,2)</f>
        <v>0</v>
      </c>
      <c r="H273" s="176"/>
      <c r="I273" s="177">
        <f>ROUND(E273*H273,2)</f>
        <v>0</v>
      </c>
      <c r="J273" s="176"/>
      <c r="K273" s="177">
        <f>ROUND(E273*J273,2)</f>
        <v>0</v>
      </c>
      <c r="L273" s="177">
        <v>21</v>
      </c>
      <c r="M273" s="177">
        <f>G273*(1+L273/100)</f>
        <v>0</v>
      </c>
      <c r="N273" s="175">
        <v>3.5499999999999997E-2</v>
      </c>
      <c r="O273" s="175">
        <f>ROUND(E273*N273,2)</f>
        <v>0.04</v>
      </c>
      <c r="P273" s="175">
        <v>0</v>
      </c>
      <c r="Q273" s="175">
        <f>ROUND(E273*P273,2)</f>
        <v>0</v>
      </c>
      <c r="R273" s="177"/>
      <c r="S273" s="177" t="s">
        <v>141</v>
      </c>
      <c r="T273" s="178" t="s">
        <v>142</v>
      </c>
      <c r="U273" s="161">
        <v>0</v>
      </c>
      <c r="V273" s="161">
        <f>ROUND(E273*U273,2)</f>
        <v>0</v>
      </c>
      <c r="W273" s="161"/>
      <c r="X273" s="161" t="s">
        <v>309</v>
      </c>
      <c r="Y273" s="161" t="s">
        <v>144</v>
      </c>
      <c r="Z273" s="151"/>
      <c r="AA273" s="151"/>
      <c r="AB273" s="151"/>
      <c r="AC273" s="151"/>
      <c r="AD273" s="151"/>
      <c r="AE273" s="151"/>
      <c r="AF273" s="151"/>
      <c r="AG273" s="151" t="s">
        <v>310</v>
      </c>
      <c r="AH273" s="151"/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</row>
    <row r="274" spans="1:60" outlineLevel="2" x14ac:dyDescent="0.2">
      <c r="A274" s="158"/>
      <c r="B274" s="159"/>
      <c r="C274" s="189" t="s">
        <v>325</v>
      </c>
      <c r="D274" s="162"/>
      <c r="E274" s="163">
        <v>1</v>
      </c>
      <c r="F274" s="161"/>
      <c r="G274" s="161"/>
      <c r="H274" s="161"/>
      <c r="I274" s="161"/>
      <c r="J274" s="161"/>
      <c r="K274" s="161"/>
      <c r="L274" s="161"/>
      <c r="M274" s="161"/>
      <c r="N274" s="160"/>
      <c r="O274" s="160"/>
      <c r="P274" s="160"/>
      <c r="Q274" s="160"/>
      <c r="R274" s="161"/>
      <c r="S274" s="161"/>
      <c r="T274" s="161"/>
      <c r="U274" s="161"/>
      <c r="V274" s="161"/>
      <c r="W274" s="161"/>
      <c r="X274" s="161"/>
      <c r="Y274" s="161"/>
      <c r="Z274" s="151"/>
      <c r="AA274" s="151"/>
      <c r="AB274" s="151"/>
      <c r="AC274" s="151"/>
      <c r="AD274" s="151"/>
      <c r="AE274" s="151"/>
      <c r="AF274" s="151"/>
      <c r="AG274" s="151" t="s">
        <v>175</v>
      </c>
      <c r="AH274" s="151">
        <v>0</v>
      </c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</row>
    <row r="275" spans="1:60" outlineLevel="1" x14ac:dyDescent="0.2">
      <c r="A275" s="172">
        <v>108</v>
      </c>
      <c r="B275" s="173" t="s">
        <v>502</v>
      </c>
      <c r="C275" s="188" t="s">
        <v>503</v>
      </c>
      <c r="D275" s="174" t="s">
        <v>173</v>
      </c>
      <c r="E275" s="175">
        <v>1</v>
      </c>
      <c r="F275" s="176"/>
      <c r="G275" s="177">
        <f>ROUND(E275*F275,2)</f>
        <v>0</v>
      </c>
      <c r="H275" s="176"/>
      <c r="I275" s="177">
        <f>ROUND(E275*H275,2)</f>
        <v>0</v>
      </c>
      <c r="J275" s="176"/>
      <c r="K275" s="177">
        <f>ROUND(E275*J275,2)</f>
        <v>0</v>
      </c>
      <c r="L275" s="177">
        <v>21</v>
      </c>
      <c r="M275" s="177">
        <f>G275*(1+L275/100)</f>
        <v>0</v>
      </c>
      <c r="N275" s="175">
        <v>3.95E-2</v>
      </c>
      <c r="O275" s="175">
        <f>ROUND(E275*N275,2)</f>
        <v>0.04</v>
      </c>
      <c r="P275" s="175">
        <v>0</v>
      </c>
      <c r="Q275" s="175">
        <f>ROUND(E275*P275,2)</f>
        <v>0</v>
      </c>
      <c r="R275" s="177"/>
      <c r="S275" s="177" t="s">
        <v>141</v>
      </c>
      <c r="T275" s="178" t="s">
        <v>142</v>
      </c>
      <c r="U275" s="161">
        <v>0</v>
      </c>
      <c r="V275" s="161">
        <f>ROUND(E275*U275,2)</f>
        <v>0</v>
      </c>
      <c r="W275" s="161"/>
      <c r="X275" s="161" t="s">
        <v>309</v>
      </c>
      <c r="Y275" s="161" t="s">
        <v>144</v>
      </c>
      <c r="Z275" s="151"/>
      <c r="AA275" s="151"/>
      <c r="AB275" s="151"/>
      <c r="AC275" s="151"/>
      <c r="AD275" s="151"/>
      <c r="AE275" s="151"/>
      <c r="AF275" s="151"/>
      <c r="AG275" s="151" t="s">
        <v>310</v>
      </c>
      <c r="AH275" s="151"/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</row>
    <row r="276" spans="1:60" outlineLevel="2" x14ac:dyDescent="0.2">
      <c r="A276" s="158"/>
      <c r="B276" s="159"/>
      <c r="C276" s="189" t="s">
        <v>325</v>
      </c>
      <c r="D276" s="162"/>
      <c r="E276" s="163">
        <v>1</v>
      </c>
      <c r="F276" s="161"/>
      <c r="G276" s="161"/>
      <c r="H276" s="161"/>
      <c r="I276" s="161"/>
      <c r="J276" s="161"/>
      <c r="K276" s="161"/>
      <c r="L276" s="161"/>
      <c r="M276" s="161"/>
      <c r="N276" s="160"/>
      <c r="O276" s="160"/>
      <c r="P276" s="160"/>
      <c r="Q276" s="160"/>
      <c r="R276" s="161"/>
      <c r="S276" s="161"/>
      <c r="T276" s="161"/>
      <c r="U276" s="161"/>
      <c r="V276" s="161"/>
      <c r="W276" s="161"/>
      <c r="X276" s="161"/>
      <c r="Y276" s="161"/>
      <c r="Z276" s="151"/>
      <c r="AA276" s="151"/>
      <c r="AB276" s="151"/>
      <c r="AC276" s="151"/>
      <c r="AD276" s="151"/>
      <c r="AE276" s="151"/>
      <c r="AF276" s="151"/>
      <c r="AG276" s="151" t="s">
        <v>175</v>
      </c>
      <c r="AH276" s="151">
        <v>0</v>
      </c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</row>
    <row r="277" spans="1:60" outlineLevel="1" x14ac:dyDescent="0.2">
      <c r="A277" s="172">
        <v>109</v>
      </c>
      <c r="B277" s="173" t="s">
        <v>504</v>
      </c>
      <c r="C277" s="188" t="s">
        <v>505</v>
      </c>
      <c r="D277" s="174" t="s">
        <v>173</v>
      </c>
      <c r="E277" s="175">
        <v>40</v>
      </c>
      <c r="F277" s="176"/>
      <c r="G277" s="177">
        <f>ROUND(E277*F277,2)</f>
        <v>0</v>
      </c>
      <c r="H277" s="176"/>
      <c r="I277" s="177">
        <f>ROUND(E277*H277,2)</f>
        <v>0</v>
      </c>
      <c r="J277" s="176"/>
      <c r="K277" s="177">
        <f>ROUND(E277*J277,2)</f>
        <v>0</v>
      </c>
      <c r="L277" s="177">
        <v>21</v>
      </c>
      <c r="M277" s="177">
        <f>G277*(1+L277/100)</f>
        <v>0</v>
      </c>
      <c r="N277" s="175">
        <v>0</v>
      </c>
      <c r="O277" s="175">
        <f>ROUND(E277*N277,2)</f>
        <v>0</v>
      </c>
      <c r="P277" s="175">
        <v>0</v>
      </c>
      <c r="Q277" s="175">
        <f>ROUND(E277*P277,2)</f>
        <v>0</v>
      </c>
      <c r="R277" s="177"/>
      <c r="S277" s="177" t="s">
        <v>141</v>
      </c>
      <c r="T277" s="178" t="s">
        <v>142</v>
      </c>
      <c r="U277" s="161">
        <v>0</v>
      </c>
      <c r="V277" s="161">
        <f>ROUND(E277*U277,2)</f>
        <v>0</v>
      </c>
      <c r="W277" s="161"/>
      <c r="X277" s="161" t="s">
        <v>143</v>
      </c>
      <c r="Y277" s="161" t="s">
        <v>144</v>
      </c>
      <c r="Z277" s="151"/>
      <c r="AA277" s="151"/>
      <c r="AB277" s="151"/>
      <c r="AC277" s="151"/>
      <c r="AD277" s="151"/>
      <c r="AE277" s="151"/>
      <c r="AF277" s="151"/>
      <c r="AG277" s="151" t="s">
        <v>145</v>
      </c>
      <c r="AH277" s="151"/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</row>
    <row r="278" spans="1:60" outlineLevel="2" x14ac:dyDescent="0.2">
      <c r="A278" s="158"/>
      <c r="B278" s="159"/>
      <c r="C278" s="189" t="s">
        <v>506</v>
      </c>
      <c r="D278" s="162"/>
      <c r="E278" s="163">
        <v>40</v>
      </c>
      <c r="F278" s="161"/>
      <c r="G278" s="161"/>
      <c r="H278" s="161"/>
      <c r="I278" s="161"/>
      <c r="J278" s="161"/>
      <c r="K278" s="161"/>
      <c r="L278" s="161"/>
      <c r="M278" s="161"/>
      <c r="N278" s="160"/>
      <c r="O278" s="160"/>
      <c r="P278" s="160"/>
      <c r="Q278" s="160"/>
      <c r="R278" s="161"/>
      <c r="S278" s="161"/>
      <c r="T278" s="161"/>
      <c r="U278" s="161"/>
      <c r="V278" s="161"/>
      <c r="W278" s="161"/>
      <c r="X278" s="161"/>
      <c r="Y278" s="161"/>
      <c r="Z278" s="151"/>
      <c r="AA278" s="151"/>
      <c r="AB278" s="151"/>
      <c r="AC278" s="151"/>
      <c r="AD278" s="151"/>
      <c r="AE278" s="151"/>
      <c r="AF278" s="151"/>
      <c r="AG278" s="151" t="s">
        <v>175</v>
      </c>
      <c r="AH278" s="151">
        <v>0</v>
      </c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</row>
    <row r="279" spans="1:60" outlineLevel="1" x14ac:dyDescent="0.2">
      <c r="A279" s="172">
        <v>110</v>
      </c>
      <c r="B279" s="173" t="s">
        <v>507</v>
      </c>
      <c r="C279" s="188" t="s">
        <v>508</v>
      </c>
      <c r="D279" s="174" t="s">
        <v>173</v>
      </c>
      <c r="E279" s="175">
        <v>16</v>
      </c>
      <c r="F279" s="176"/>
      <c r="G279" s="177">
        <f>ROUND(E279*F279,2)</f>
        <v>0</v>
      </c>
      <c r="H279" s="176"/>
      <c r="I279" s="177">
        <f>ROUND(E279*H279,2)</f>
        <v>0</v>
      </c>
      <c r="J279" s="176"/>
      <c r="K279" s="177">
        <f>ROUND(E279*J279,2)</f>
        <v>0</v>
      </c>
      <c r="L279" s="177">
        <v>21</v>
      </c>
      <c r="M279" s="177">
        <f>G279*(1+L279/100)</f>
        <v>0</v>
      </c>
      <c r="N279" s="175">
        <v>0</v>
      </c>
      <c r="O279" s="175">
        <f>ROUND(E279*N279,2)</f>
        <v>0</v>
      </c>
      <c r="P279" s="175">
        <v>0</v>
      </c>
      <c r="Q279" s="175">
        <f>ROUND(E279*P279,2)</f>
        <v>0</v>
      </c>
      <c r="R279" s="177"/>
      <c r="S279" s="177" t="s">
        <v>141</v>
      </c>
      <c r="T279" s="178" t="s">
        <v>142</v>
      </c>
      <c r="U279" s="161">
        <v>0</v>
      </c>
      <c r="V279" s="161">
        <f>ROUND(E279*U279,2)</f>
        <v>0</v>
      </c>
      <c r="W279" s="161"/>
      <c r="X279" s="161" t="s">
        <v>143</v>
      </c>
      <c r="Y279" s="161" t="s">
        <v>144</v>
      </c>
      <c r="Z279" s="151"/>
      <c r="AA279" s="151"/>
      <c r="AB279" s="151"/>
      <c r="AC279" s="151"/>
      <c r="AD279" s="151"/>
      <c r="AE279" s="151"/>
      <c r="AF279" s="151"/>
      <c r="AG279" s="151" t="s">
        <v>145</v>
      </c>
      <c r="AH279" s="151"/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</row>
    <row r="280" spans="1:60" outlineLevel="2" x14ac:dyDescent="0.2">
      <c r="A280" s="158"/>
      <c r="B280" s="159"/>
      <c r="C280" s="189" t="s">
        <v>487</v>
      </c>
      <c r="D280" s="162"/>
      <c r="E280" s="163">
        <v>16</v>
      </c>
      <c r="F280" s="161"/>
      <c r="G280" s="161"/>
      <c r="H280" s="161"/>
      <c r="I280" s="161"/>
      <c r="J280" s="161"/>
      <c r="K280" s="161"/>
      <c r="L280" s="161"/>
      <c r="M280" s="161"/>
      <c r="N280" s="160"/>
      <c r="O280" s="160"/>
      <c r="P280" s="160"/>
      <c r="Q280" s="160"/>
      <c r="R280" s="161"/>
      <c r="S280" s="161"/>
      <c r="T280" s="161"/>
      <c r="U280" s="161"/>
      <c r="V280" s="161"/>
      <c r="W280" s="161"/>
      <c r="X280" s="161"/>
      <c r="Y280" s="161"/>
      <c r="Z280" s="151"/>
      <c r="AA280" s="151"/>
      <c r="AB280" s="151"/>
      <c r="AC280" s="151"/>
      <c r="AD280" s="151"/>
      <c r="AE280" s="151"/>
      <c r="AF280" s="151"/>
      <c r="AG280" s="151" t="s">
        <v>175</v>
      </c>
      <c r="AH280" s="151">
        <v>0</v>
      </c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</row>
    <row r="281" spans="1:60" outlineLevel="1" x14ac:dyDescent="0.2">
      <c r="A281" s="172">
        <v>111</v>
      </c>
      <c r="B281" s="173" t="s">
        <v>509</v>
      </c>
      <c r="C281" s="188" t="s">
        <v>510</v>
      </c>
      <c r="D281" s="174" t="s">
        <v>173</v>
      </c>
      <c r="E281" s="175">
        <v>24</v>
      </c>
      <c r="F281" s="176"/>
      <c r="G281" s="177">
        <f>ROUND(E281*F281,2)</f>
        <v>0</v>
      </c>
      <c r="H281" s="176"/>
      <c r="I281" s="177">
        <f>ROUND(E281*H281,2)</f>
        <v>0</v>
      </c>
      <c r="J281" s="176"/>
      <c r="K281" s="177">
        <f>ROUND(E281*J281,2)</f>
        <v>0</v>
      </c>
      <c r="L281" s="177">
        <v>21</v>
      </c>
      <c r="M281" s="177">
        <f>G281*(1+L281/100)</f>
        <v>0</v>
      </c>
      <c r="N281" s="175">
        <v>0</v>
      </c>
      <c r="O281" s="175">
        <f>ROUND(E281*N281,2)</f>
        <v>0</v>
      </c>
      <c r="P281" s="175">
        <v>0</v>
      </c>
      <c r="Q281" s="175">
        <f>ROUND(E281*P281,2)</f>
        <v>0</v>
      </c>
      <c r="R281" s="177"/>
      <c r="S281" s="177" t="s">
        <v>141</v>
      </c>
      <c r="T281" s="178" t="s">
        <v>142</v>
      </c>
      <c r="U281" s="161">
        <v>0</v>
      </c>
      <c r="V281" s="161">
        <f>ROUND(E281*U281,2)</f>
        <v>0</v>
      </c>
      <c r="W281" s="161"/>
      <c r="X281" s="161" t="s">
        <v>143</v>
      </c>
      <c r="Y281" s="161" t="s">
        <v>144</v>
      </c>
      <c r="Z281" s="151"/>
      <c r="AA281" s="151"/>
      <c r="AB281" s="151"/>
      <c r="AC281" s="151"/>
      <c r="AD281" s="151"/>
      <c r="AE281" s="151"/>
      <c r="AF281" s="151"/>
      <c r="AG281" s="151" t="s">
        <v>145</v>
      </c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</row>
    <row r="282" spans="1:60" outlineLevel="2" x14ac:dyDescent="0.2">
      <c r="A282" s="158"/>
      <c r="B282" s="159"/>
      <c r="C282" s="189" t="s">
        <v>511</v>
      </c>
      <c r="D282" s="162"/>
      <c r="E282" s="163">
        <v>24</v>
      </c>
      <c r="F282" s="161"/>
      <c r="G282" s="161"/>
      <c r="H282" s="161"/>
      <c r="I282" s="161"/>
      <c r="J282" s="161"/>
      <c r="K282" s="161"/>
      <c r="L282" s="161"/>
      <c r="M282" s="161"/>
      <c r="N282" s="160"/>
      <c r="O282" s="160"/>
      <c r="P282" s="160"/>
      <c r="Q282" s="160"/>
      <c r="R282" s="161"/>
      <c r="S282" s="161"/>
      <c r="T282" s="161"/>
      <c r="U282" s="161"/>
      <c r="V282" s="161"/>
      <c r="W282" s="161"/>
      <c r="X282" s="161"/>
      <c r="Y282" s="161"/>
      <c r="Z282" s="151"/>
      <c r="AA282" s="151"/>
      <c r="AB282" s="151"/>
      <c r="AC282" s="151"/>
      <c r="AD282" s="151"/>
      <c r="AE282" s="151"/>
      <c r="AF282" s="151"/>
      <c r="AG282" s="151" t="s">
        <v>175</v>
      </c>
      <c r="AH282" s="151">
        <v>0</v>
      </c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</row>
    <row r="283" spans="1:60" outlineLevel="1" x14ac:dyDescent="0.2">
      <c r="A283" s="172">
        <v>112</v>
      </c>
      <c r="B283" s="173" t="s">
        <v>512</v>
      </c>
      <c r="C283" s="188" t="s">
        <v>513</v>
      </c>
      <c r="D283" s="174" t="s">
        <v>173</v>
      </c>
      <c r="E283" s="175">
        <v>80</v>
      </c>
      <c r="F283" s="176"/>
      <c r="G283" s="177">
        <f>ROUND(E283*F283,2)</f>
        <v>0</v>
      </c>
      <c r="H283" s="176"/>
      <c r="I283" s="177">
        <f>ROUND(E283*H283,2)</f>
        <v>0</v>
      </c>
      <c r="J283" s="176"/>
      <c r="K283" s="177">
        <f>ROUND(E283*J283,2)</f>
        <v>0</v>
      </c>
      <c r="L283" s="177">
        <v>21</v>
      </c>
      <c r="M283" s="177">
        <f>G283*(1+L283/100)</f>
        <v>0</v>
      </c>
      <c r="N283" s="175">
        <v>0</v>
      </c>
      <c r="O283" s="175">
        <f>ROUND(E283*N283,2)</f>
        <v>0</v>
      </c>
      <c r="P283" s="175">
        <v>0</v>
      </c>
      <c r="Q283" s="175">
        <f>ROUND(E283*P283,2)</f>
        <v>0</v>
      </c>
      <c r="R283" s="177"/>
      <c r="S283" s="177" t="s">
        <v>141</v>
      </c>
      <c r="T283" s="178" t="s">
        <v>142</v>
      </c>
      <c r="U283" s="161">
        <v>0</v>
      </c>
      <c r="V283" s="161">
        <f>ROUND(E283*U283,2)</f>
        <v>0</v>
      </c>
      <c r="W283" s="161"/>
      <c r="X283" s="161" t="s">
        <v>143</v>
      </c>
      <c r="Y283" s="161" t="s">
        <v>144</v>
      </c>
      <c r="Z283" s="151"/>
      <c r="AA283" s="151"/>
      <c r="AB283" s="151"/>
      <c r="AC283" s="151"/>
      <c r="AD283" s="151"/>
      <c r="AE283" s="151"/>
      <c r="AF283" s="151"/>
      <c r="AG283" s="151" t="s">
        <v>145</v>
      </c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</row>
    <row r="284" spans="1:60" outlineLevel="2" x14ac:dyDescent="0.2">
      <c r="A284" s="158"/>
      <c r="B284" s="159"/>
      <c r="C284" s="189" t="s">
        <v>514</v>
      </c>
      <c r="D284" s="162"/>
      <c r="E284" s="163">
        <v>80</v>
      </c>
      <c r="F284" s="161"/>
      <c r="G284" s="161"/>
      <c r="H284" s="161"/>
      <c r="I284" s="161"/>
      <c r="J284" s="161"/>
      <c r="K284" s="161"/>
      <c r="L284" s="161"/>
      <c r="M284" s="161"/>
      <c r="N284" s="160"/>
      <c r="O284" s="160"/>
      <c r="P284" s="160"/>
      <c r="Q284" s="160"/>
      <c r="R284" s="161"/>
      <c r="S284" s="161"/>
      <c r="T284" s="161"/>
      <c r="U284" s="161"/>
      <c r="V284" s="161"/>
      <c r="W284" s="161"/>
      <c r="X284" s="161"/>
      <c r="Y284" s="161"/>
      <c r="Z284" s="151"/>
      <c r="AA284" s="151"/>
      <c r="AB284" s="151"/>
      <c r="AC284" s="151"/>
      <c r="AD284" s="151"/>
      <c r="AE284" s="151"/>
      <c r="AF284" s="151"/>
      <c r="AG284" s="151" t="s">
        <v>175</v>
      </c>
      <c r="AH284" s="151">
        <v>0</v>
      </c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</row>
    <row r="285" spans="1:60" outlineLevel="1" x14ac:dyDescent="0.2">
      <c r="A285" s="172">
        <v>113</v>
      </c>
      <c r="B285" s="173" t="s">
        <v>515</v>
      </c>
      <c r="C285" s="188" t="s">
        <v>516</v>
      </c>
      <c r="D285" s="174" t="s">
        <v>173</v>
      </c>
      <c r="E285" s="175">
        <v>32</v>
      </c>
      <c r="F285" s="176"/>
      <c r="G285" s="177">
        <f>ROUND(E285*F285,2)</f>
        <v>0</v>
      </c>
      <c r="H285" s="176"/>
      <c r="I285" s="177">
        <f>ROUND(E285*H285,2)</f>
        <v>0</v>
      </c>
      <c r="J285" s="176"/>
      <c r="K285" s="177">
        <f>ROUND(E285*J285,2)</f>
        <v>0</v>
      </c>
      <c r="L285" s="177">
        <v>21</v>
      </c>
      <c r="M285" s="177">
        <f>G285*(1+L285/100)</f>
        <v>0</v>
      </c>
      <c r="N285" s="175">
        <v>0</v>
      </c>
      <c r="O285" s="175">
        <f>ROUND(E285*N285,2)</f>
        <v>0</v>
      </c>
      <c r="P285" s="175">
        <v>0</v>
      </c>
      <c r="Q285" s="175">
        <f>ROUND(E285*P285,2)</f>
        <v>0</v>
      </c>
      <c r="R285" s="177"/>
      <c r="S285" s="177" t="s">
        <v>141</v>
      </c>
      <c r="T285" s="178" t="s">
        <v>142</v>
      </c>
      <c r="U285" s="161">
        <v>0</v>
      </c>
      <c r="V285" s="161">
        <f>ROUND(E285*U285,2)</f>
        <v>0</v>
      </c>
      <c r="W285" s="161"/>
      <c r="X285" s="161" t="s">
        <v>143</v>
      </c>
      <c r="Y285" s="161" t="s">
        <v>144</v>
      </c>
      <c r="Z285" s="151"/>
      <c r="AA285" s="151"/>
      <c r="AB285" s="151"/>
      <c r="AC285" s="151"/>
      <c r="AD285" s="151"/>
      <c r="AE285" s="151"/>
      <c r="AF285" s="151"/>
      <c r="AG285" s="151" t="s">
        <v>145</v>
      </c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</row>
    <row r="286" spans="1:60" outlineLevel="2" x14ac:dyDescent="0.2">
      <c r="A286" s="158"/>
      <c r="B286" s="159"/>
      <c r="C286" s="189" t="s">
        <v>517</v>
      </c>
      <c r="D286" s="162"/>
      <c r="E286" s="163">
        <v>32</v>
      </c>
      <c r="F286" s="161"/>
      <c r="G286" s="161"/>
      <c r="H286" s="161"/>
      <c r="I286" s="161"/>
      <c r="J286" s="161"/>
      <c r="K286" s="161"/>
      <c r="L286" s="161"/>
      <c r="M286" s="161"/>
      <c r="N286" s="160"/>
      <c r="O286" s="160"/>
      <c r="P286" s="160"/>
      <c r="Q286" s="160"/>
      <c r="R286" s="161"/>
      <c r="S286" s="161"/>
      <c r="T286" s="161"/>
      <c r="U286" s="161"/>
      <c r="V286" s="161"/>
      <c r="W286" s="161"/>
      <c r="X286" s="161"/>
      <c r="Y286" s="161"/>
      <c r="Z286" s="151"/>
      <c r="AA286" s="151"/>
      <c r="AB286" s="151"/>
      <c r="AC286" s="151"/>
      <c r="AD286" s="151"/>
      <c r="AE286" s="151"/>
      <c r="AF286" s="151"/>
      <c r="AG286" s="151" t="s">
        <v>175</v>
      </c>
      <c r="AH286" s="151">
        <v>0</v>
      </c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</row>
    <row r="287" spans="1:60" outlineLevel="1" x14ac:dyDescent="0.2">
      <c r="A287" s="172">
        <v>114</v>
      </c>
      <c r="B287" s="173" t="s">
        <v>518</v>
      </c>
      <c r="C287" s="188" t="s">
        <v>519</v>
      </c>
      <c r="D287" s="174" t="s">
        <v>173</v>
      </c>
      <c r="E287" s="175">
        <v>48</v>
      </c>
      <c r="F287" s="176"/>
      <c r="G287" s="177">
        <f>ROUND(E287*F287,2)</f>
        <v>0</v>
      </c>
      <c r="H287" s="176"/>
      <c r="I287" s="177">
        <f>ROUND(E287*H287,2)</f>
        <v>0</v>
      </c>
      <c r="J287" s="176"/>
      <c r="K287" s="177">
        <f>ROUND(E287*J287,2)</f>
        <v>0</v>
      </c>
      <c r="L287" s="177">
        <v>21</v>
      </c>
      <c r="M287" s="177">
        <f>G287*(1+L287/100)</f>
        <v>0</v>
      </c>
      <c r="N287" s="175">
        <v>0</v>
      </c>
      <c r="O287" s="175">
        <f>ROUND(E287*N287,2)</f>
        <v>0</v>
      </c>
      <c r="P287" s="175">
        <v>0</v>
      </c>
      <c r="Q287" s="175">
        <f>ROUND(E287*P287,2)</f>
        <v>0</v>
      </c>
      <c r="R287" s="177"/>
      <c r="S287" s="177" t="s">
        <v>141</v>
      </c>
      <c r="T287" s="178" t="s">
        <v>142</v>
      </c>
      <c r="U287" s="161">
        <v>0</v>
      </c>
      <c r="V287" s="161">
        <f>ROUND(E287*U287,2)</f>
        <v>0</v>
      </c>
      <c r="W287" s="161"/>
      <c r="X287" s="161" t="s">
        <v>143</v>
      </c>
      <c r="Y287" s="161" t="s">
        <v>144</v>
      </c>
      <c r="Z287" s="151"/>
      <c r="AA287" s="151"/>
      <c r="AB287" s="151"/>
      <c r="AC287" s="151"/>
      <c r="AD287" s="151"/>
      <c r="AE287" s="151"/>
      <c r="AF287" s="151"/>
      <c r="AG287" s="151" t="s">
        <v>145</v>
      </c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</row>
    <row r="288" spans="1:60" outlineLevel="2" x14ac:dyDescent="0.2">
      <c r="A288" s="158"/>
      <c r="B288" s="159"/>
      <c r="C288" s="189" t="s">
        <v>520</v>
      </c>
      <c r="D288" s="162"/>
      <c r="E288" s="163">
        <v>48</v>
      </c>
      <c r="F288" s="161"/>
      <c r="G288" s="161"/>
      <c r="H288" s="161"/>
      <c r="I288" s="161"/>
      <c r="J288" s="161"/>
      <c r="K288" s="161"/>
      <c r="L288" s="161"/>
      <c r="M288" s="161"/>
      <c r="N288" s="160"/>
      <c r="O288" s="160"/>
      <c r="P288" s="160"/>
      <c r="Q288" s="160"/>
      <c r="R288" s="161"/>
      <c r="S288" s="161"/>
      <c r="T288" s="161"/>
      <c r="U288" s="161"/>
      <c r="V288" s="161"/>
      <c r="W288" s="161"/>
      <c r="X288" s="161"/>
      <c r="Y288" s="161"/>
      <c r="Z288" s="151"/>
      <c r="AA288" s="151"/>
      <c r="AB288" s="151"/>
      <c r="AC288" s="151"/>
      <c r="AD288" s="151"/>
      <c r="AE288" s="151"/>
      <c r="AF288" s="151"/>
      <c r="AG288" s="151" t="s">
        <v>175</v>
      </c>
      <c r="AH288" s="151">
        <v>0</v>
      </c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</row>
    <row r="289" spans="1:60" outlineLevel="1" x14ac:dyDescent="0.2">
      <c r="A289" s="172">
        <v>115</v>
      </c>
      <c r="B289" s="173" t="s">
        <v>521</v>
      </c>
      <c r="C289" s="188" t="s">
        <v>522</v>
      </c>
      <c r="D289" s="174" t="s">
        <v>173</v>
      </c>
      <c r="E289" s="175">
        <v>5</v>
      </c>
      <c r="F289" s="176"/>
      <c r="G289" s="177">
        <f>ROUND(E289*F289,2)</f>
        <v>0</v>
      </c>
      <c r="H289" s="176"/>
      <c r="I289" s="177">
        <f>ROUND(E289*H289,2)</f>
        <v>0</v>
      </c>
      <c r="J289" s="176"/>
      <c r="K289" s="177">
        <f>ROUND(E289*J289,2)</f>
        <v>0</v>
      </c>
      <c r="L289" s="177">
        <v>21</v>
      </c>
      <c r="M289" s="177">
        <f>G289*(1+L289/100)</f>
        <v>0</v>
      </c>
      <c r="N289" s="175">
        <v>0</v>
      </c>
      <c r="O289" s="175">
        <f>ROUND(E289*N289,2)</f>
        <v>0</v>
      </c>
      <c r="P289" s="175">
        <v>0</v>
      </c>
      <c r="Q289" s="175">
        <f>ROUND(E289*P289,2)</f>
        <v>0</v>
      </c>
      <c r="R289" s="177"/>
      <c r="S289" s="177" t="s">
        <v>141</v>
      </c>
      <c r="T289" s="178" t="s">
        <v>142</v>
      </c>
      <c r="U289" s="161">
        <v>0</v>
      </c>
      <c r="V289" s="161">
        <f>ROUND(E289*U289,2)</f>
        <v>0</v>
      </c>
      <c r="W289" s="161"/>
      <c r="X289" s="161" t="s">
        <v>143</v>
      </c>
      <c r="Y289" s="161" t="s">
        <v>144</v>
      </c>
      <c r="Z289" s="151"/>
      <c r="AA289" s="151"/>
      <c r="AB289" s="151"/>
      <c r="AC289" s="151"/>
      <c r="AD289" s="151"/>
      <c r="AE289" s="151"/>
      <c r="AF289" s="151"/>
      <c r="AG289" s="151" t="s">
        <v>145</v>
      </c>
      <c r="AH289" s="151"/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</row>
    <row r="290" spans="1:60" outlineLevel="2" x14ac:dyDescent="0.2">
      <c r="A290" s="158"/>
      <c r="B290" s="159"/>
      <c r="C290" s="189" t="s">
        <v>523</v>
      </c>
      <c r="D290" s="162"/>
      <c r="E290" s="163">
        <v>5</v>
      </c>
      <c r="F290" s="161"/>
      <c r="G290" s="161"/>
      <c r="H290" s="161"/>
      <c r="I290" s="161"/>
      <c r="J290" s="161"/>
      <c r="K290" s="161"/>
      <c r="L290" s="161"/>
      <c r="M290" s="161"/>
      <c r="N290" s="160"/>
      <c r="O290" s="160"/>
      <c r="P290" s="160"/>
      <c r="Q290" s="160"/>
      <c r="R290" s="161"/>
      <c r="S290" s="161"/>
      <c r="T290" s="161"/>
      <c r="U290" s="161"/>
      <c r="V290" s="161"/>
      <c r="W290" s="161"/>
      <c r="X290" s="161"/>
      <c r="Y290" s="161"/>
      <c r="Z290" s="151"/>
      <c r="AA290" s="151"/>
      <c r="AB290" s="151"/>
      <c r="AC290" s="151"/>
      <c r="AD290" s="151"/>
      <c r="AE290" s="151"/>
      <c r="AF290" s="151"/>
      <c r="AG290" s="151" t="s">
        <v>175</v>
      </c>
      <c r="AH290" s="151">
        <v>0</v>
      </c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</row>
    <row r="291" spans="1:60" outlineLevel="1" x14ac:dyDescent="0.2">
      <c r="A291" s="172">
        <v>116</v>
      </c>
      <c r="B291" s="173" t="s">
        <v>524</v>
      </c>
      <c r="C291" s="188" t="s">
        <v>525</v>
      </c>
      <c r="D291" s="174" t="s">
        <v>173</v>
      </c>
      <c r="E291" s="175">
        <v>2</v>
      </c>
      <c r="F291" s="176"/>
      <c r="G291" s="177">
        <f>ROUND(E291*F291,2)</f>
        <v>0</v>
      </c>
      <c r="H291" s="176"/>
      <c r="I291" s="177">
        <f>ROUND(E291*H291,2)</f>
        <v>0</v>
      </c>
      <c r="J291" s="176"/>
      <c r="K291" s="177">
        <f>ROUND(E291*J291,2)</f>
        <v>0</v>
      </c>
      <c r="L291" s="177">
        <v>21</v>
      </c>
      <c r="M291" s="177">
        <f>G291*(1+L291/100)</f>
        <v>0</v>
      </c>
      <c r="N291" s="175">
        <v>0</v>
      </c>
      <c r="O291" s="175">
        <f>ROUND(E291*N291,2)</f>
        <v>0</v>
      </c>
      <c r="P291" s="175">
        <v>0</v>
      </c>
      <c r="Q291" s="175">
        <f>ROUND(E291*P291,2)</f>
        <v>0</v>
      </c>
      <c r="R291" s="177"/>
      <c r="S291" s="177" t="s">
        <v>141</v>
      </c>
      <c r="T291" s="178" t="s">
        <v>142</v>
      </c>
      <c r="U291" s="161">
        <v>0</v>
      </c>
      <c r="V291" s="161">
        <f>ROUND(E291*U291,2)</f>
        <v>0</v>
      </c>
      <c r="W291" s="161"/>
      <c r="X291" s="161" t="s">
        <v>143</v>
      </c>
      <c r="Y291" s="161" t="s">
        <v>144</v>
      </c>
      <c r="Z291" s="151"/>
      <c r="AA291" s="151"/>
      <c r="AB291" s="151"/>
      <c r="AC291" s="151"/>
      <c r="AD291" s="151"/>
      <c r="AE291" s="151"/>
      <c r="AF291" s="151"/>
      <c r="AG291" s="151" t="s">
        <v>145</v>
      </c>
      <c r="AH291" s="151"/>
      <c r="AI291" s="151"/>
      <c r="AJ291" s="151"/>
      <c r="AK291" s="151"/>
      <c r="AL291" s="151"/>
      <c r="AM291" s="151"/>
      <c r="AN291" s="151"/>
      <c r="AO291" s="151"/>
      <c r="AP291" s="151"/>
      <c r="AQ291" s="151"/>
      <c r="AR291" s="151"/>
      <c r="AS291" s="151"/>
      <c r="AT291" s="151"/>
      <c r="AU291" s="151"/>
      <c r="AV291" s="151"/>
      <c r="AW291" s="151"/>
      <c r="AX291" s="151"/>
      <c r="AY291" s="151"/>
      <c r="AZ291" s="151"/>
      <c r="BA291" s="151"/>
      <c r="BB291" s="151"/>
      <c r="BC291" s="151"/>
      <c r="BD291" s="151"/>
      <c r="BE291" s="151"/>
      <c r="BF291" s="151"/>
      <c r="BG291" s="151"/>
      <c r="BH291" s="151"/>
    </row>
    <row r="292" spans="1:60" outlineLevel="2" x14ac:dyDescent="0.2">
      <c r="A292" s="158"/>
      <c r="B292" s="159"/>
      <c r="C292" s="189" t="s">
        <v>375</v>
      </c>
      <c r="D292" s="162"/>
      <c r="E292" s="163">
        <v>2</v>
      </c>
      <c r="F292" s="161"/>
      <c r="G292" s="161"/>
      <c r="H292" s="161"/>
      <c r="I292" s="161"/>
      <c r="J292" s="161"/>
      <c r="K292" s="161"/>
      <c r="L292" s="161"/>
      <c r="M292" s="161"/>
      <c r="N292" s="160"/>
      <c r="O292" s="160"/>
      <c r="P292" s="160"/>
      <c r="Q292" s="160"/>
      <c r="R292" s="161"/>
      <c r="S292" s="161"/>
      <c r="T292" s="161"/>
      <c r="U292" s="161"/>
      <c r="V292" s="161"/>
      <c r="W292" s="161"/>
      <c r="X292" s="161"/>
      <c r="Y292" s="161"/>
      <c r="Z292" s="151"/>
      <c r="AA292" s="151"/>
      <c r="AB292" s="151"/>
      <c r="AC292" s="151"/>
      <c r="AD292" s="151"/>
      <c r="AE292" s="151"/>
      <c r="AF292" s="151"/>
      <c r="AG292" s="151" t="s">
        <v>175</v>
      </c>
      <c r="AH292" s="151">
        <v>0</v>
      </c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</row>
    <row r="293" spans="1:60" outlineLevel="1" x14ac:dyDescent="0.2">
      <c r="A293" s="172">
        <v>117</v>
      </c>
      <c r="B293" s="173" t="s">
        <v>526</v>
      </c>
      <c r="C293" s="188" t="s">
        <v>527</v>
      </c>
      <c r="D293" s="174" t="s">
        <v>173</v>
      </c>
      <c r="E293" s="175">
        <v>2</v>
      </c>
      <c r="F293" s="176"/>
      <c r="G293" s="177">
        <f>ROUND(E293*F293,2)</f>
        <v>0</v>
      </c>
      <c r="H293" s="176"/>
      <c r="I293" s="177">
        <f>ROUND(E293*H293,2)</f>
        <v>0</v>
      </c>
      <c r="J293" s="176"/>
      <c r="K293" s="177">
        <f>ROUND(E293*J293,2)</f>
        <v>0</v>
      </c>
      <c r="L293" s="177">
        <v>21</v>
      </c>
      <c r="M293" s="177">
        <f>G293*(1+L293/100)</f>
        <v>0</v>
      </c>
      <c r="N293" s="175">
        <v>0</v>
      </c>
      <c r="O293" s="175">
        <f>ROUND(E293*N293,2)</f>
        <v>0</v>
      </c>
      <c r="P293" s="175">
        <v>0</v>
      </c>
      <c r="Q293" s="175">
        <f>ROUND(E293*P293,2)</f>
        <v>0</v>
      </c>
      <c r="R293" s="177"/>
      <c r="S293" s="177" t="s">
        <v>141</v>
      </c>
      <c r="T293" s="178" t="s">
        <v>142</v>
      </c>
      <c r="U293" s="161">
        <v>0</v>
      </c>
      <c r="V293" s="161">
        <f>ROUND(E293*U293,2)</f>
        <v>0</v>
      </c>
      <c r="W293" s="161"/>
      <c r="X293" s="161" t="s">
        <v>143</v>
      </c>
      <c r="Y293" s="161" t="s">
        <v>144</v>
      </c>
      <c r="Z293" s="151"/>
      <c r="AA293" s="151"/>
      <c r="AB293" s="151"/>
      <c r="AC293" s="151"/>
      <c r="AD293" s="151"/>
      <c r="AE293" s="151"/>
      <c r="AF293" s="151"/>
      <c r="AG293" s="151" t="s">
        <v>145</v>
      </c>
      <c r="AH293" s="151"/>
      <c r="AI293" s="151"/>
      <c r="AJ293" s="151"/>
      <c r="AK293" s="151"/>
      <c r="AL293" s="151"/>
      <c r="AM293" s="151"/>
      <c r="AN293" s="151"/>
      <c r="AO293" s="151"/>
      <c r="AP293" s="151"/>
      <c r="AQ293" s="151"/>
      <c r="AR293" s="151"/>
      <c r="AS293" s="151"/>
      <c r="AT293" s="151"/>
      <c r="AU293" s="151"/>
      <c r="AV293" s="151"/>
      <c r="AW293" s="151"/>
      <c r="AX293" s="151"/>
      <c r="AY293" s="151"/>
      <c r="AZ293" s="151"/>
      <c r="BA293" s="151"/>
      <c r="BB293" s="151"/>
      <c r="BC293" s="151"/>
      <c r="BD293" s="151"/>
      <c r="BE293" s="151"/>
      <c r="BF293" s="151"/>
      <c r="BG293" s="151"/>
      <c r="BH293" s="151"/>
    </row>
    <row r="294" spans="1:60" outlineLevel="2" x14ac:dyDescent="0.2">
      <c r="A294" s="158"/>
      <c r="B294" s="159"/>
      <c r="C294" s="189" t="s">
        <v>375</v>
      </c>
      <c r="D294" s="162"/>
      <c r="E294" s="163">
        <v>2</v>
      </c>
      <c r="F294" s="161"/>
      <c r="G294" s="161"/>
      <c r="H294" s="161"/>
      <c r="I294" s="161"/>
      <c r="J294" s="161"/>
      <c r="K294" s="161"/>
      <c r="L294" s="161"/>
      <c r="M294" s="161"/>
      <c r="N294" s="160"/>
      <c r="O294" s="160"/>
      <c r="P294" s="160"/>
      <c r="Q294" s="160"/>
      <c r="R294" s="161"/>
      <c r="S294" s="161"/>
      <c r="T294" s="161"/>
      <c r="U294" s="161"/>
      <c r="V294" s="161"/>
      <c r="W294" s="161"/>
      <c r="X294" s="161"/>
      <c r="Y294" s="161"/>
      <c r="Z294" s="151"/>
      <c r="AA294" s="151"/>
      <c r="AB294" s="151"/>
      <c r="AC294" s="151"/>
      <c r="AD294" s="151"/>
      <c r="AE294" s="151"/>
      <c r="AF294" s="151"/>
      <c r="AG294" s="151" t="s">
        <v>175</v>
      </c>
      <c r="AH294" s="151">
        <v>0</v>
      </c>
      <c r="AI294" s="151"/>
      <c r="AJ294" s="151"/>
      <c r="AK294" s="151"/>
      <c r="AL294" s="151"/>
      <c r="AM294" s="151"/>
      <c r="AN294" s="151"/>
      <c r="AO294" s="151"/>
      <c r="AP294" s="151"/>
      <c r="AQ294" s="151"/>
      <c r="AR294" s="151"/>
      <c r="AS294" s="151"/>
      <c r="AT294" s="151"/>
      <c r="AU294" s="151"/>
      <c r="AV294" s="151"/>
      <c r="AW294" s="151"/>
      <c r="AX294" s="151"/>
      <c r="AY294" s="151"/>
      <c r="AZ294" s="151"/>
      <c r="BA294" s="151"/>
      <c r="BB294" s="151"/>
      <c r="BC294" s="151"/>
      <c r="BD294" s="151"/>
      <c r="BE294" s="151"/>
      <c r="BF294" s="151"/>
      <c r="BG294" s="151"/>
      <c r="BH294" s="151"/>
    </row>
    <row r="295" spans="1:60" outlineLevel="1" x14ac:dyDescent="0.2">
      <c r="A295" s="179">
        <v>118</v>
      </c>
      <c r="B295" s="180" t="s">
        <v>528</v>
      </c>
      <c r="C295" s="187" t="s">
        <v>529</v>
      </c>
      <c r="D295" s="181" t="s">
        <v>173</v>
      </c>
      <c r="E295" s="182">
        <v>18</v>
      </c>
      <c r="F295" s="183"/>
      <c r="G295" s="184">
        <f>ROUND(E295*F295,2)</f>
        <v>0</v>
      </c>
      <c r="H295" s="183"/>
      <c r="I295" s="184">
        <f>ROUND(E295*H295,2)</f>
        <v>0</v>
      </c>
      <c r="J295" s="183"/>
      <c r="K295" s="184">
        <f>ROUND(E295*J295,2)</f>
        <v>0</v>
      </c>
      <c r="L295" s="184">
        <v>21</v>
      </c>
      <c r="M295" s="184">
        <f>G295*(1+L295/100)</f>
        <v>0</v>
      </c>
      <c r="N295" s="182">
        <v>0</v>
      </c>
      <c r="O295" s="182">
        <f>ROUND(E295*N295,2)</f>
        <v>0</v>
      </c>
      <c r="P295" s="182">
        <v>0</v>
      </c>
      <c r="Q295" s="182">
        <f>ROUND(E295*P295,2)</f>
        <v>0</v>
      </c>
      <c r="R295" s="184"/>
      <c r="S295" s="184" t="s">
        <v>141</v>
      </c>
      <c r="T295" s="185" t="s">
        <v>142</v>
      </c>
      <c r="U295" s="161">
        <v>3.51</v>
      </c>
      <c r="V295" s="161">
        <f>ROUND(E295*U295,2)</f>
        <v>63.18</v>
      </c>
      <c r="W295" s="161"/>
      <c r="X295" s="161" t="s">
        <v>143</v>
      </c>
      <c r="Y295" s="161" t="s">
        <v>144</v>
      </c>
      <c r="Z295" s="151"/>
      <c r="AA295" s="151"/>
      <c r="AB295" s="151"/>
      <c r="AC295" s="151"/>
      <c r="AD295" s="151"/>
      <c r="AE295" s="151"/>
      <c r="AF295" s="151"/>
      <c r="AG295" s="151" t="s">
        <v>145</v>
      </c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</row>
    <row r="296" spans="1:60" outlineLevel="1" x14ac:dyDescent="0.2">
      <c r="A296" s="172">
        <v>119</v>
      </c>
      <c r="B296" s="173" t="s">
        <v>530</v>
      </c>
      <c r="C296" s="188" t="s">
        <v>531</v>
      </c>
      <c r="D296" s="174" t="s">
        <v>173</v>
      </c>
      <c r="E296" s="175">
        <v>18</v>
      </c>
      <c r="F296" s="176"/>
      <c r="G296" s="177">
        <f>ROUND(E296*F296,2)</f>
        <v>0</v>
      </c>
      <c r="H296" s="176"/>
      <c r="I296" s="177">
        <f>ROUND(E296*H296,2)</f>
        <v>0</v>
      </c>
      <c r="J296" s="176"/>
      <c r="K296" s="177">
        <f>ROUND(E296*J296,2)</f>
        <v>0</v>
      </c>
      <c r="L296" s="177">
        <v>21</v>
      </c>
      <c r="M296" s="177">
        <f>G296*(1+L296/100)</f>
        <v>0</v>
      </c>
      <c r="N296" s="175">
        <v>2.5000000000000001E-3</v>
      </c>
      <c r="O296" s="175">
        <f>ROUND(E296*N296,2)</f>
        <v>0.05</v>
      </c>
      <c r="P296" s="175">
        <v>0</v>
      </c>
      <c r="Q296" s="175">
        <f>ROUND(E296*P296,2)</f>
        <v>0</v>
      </c>
      <c r="R296" s="177"/>
      <c r="S296" s="177" t="s">
        <v>141</v>
      </c>
      <c r="T296" s="178" t="s">
        <v>142</v>
      </c>
      <c r="U296" s="161">
        <v>0</v>
      </c>
      <c r="V296" s="161">
        <f>ROUND(E296*U296,2)</f>
        <v>0</v>
      </c>
      <c r="W296" s="161"/>
      <c r="X296" s="161" t="s">
        <v>309</v>
      </c>
      <c r="Y296" s="161" t="s">
        <v>144</v>
      </c>
      <c r="Z296" s="151"/>
      <c r="AA296" s="151"/>
      <c r="AB296" s="151"/>
      <c r="AC296" s="151"/>
      <c r="AD296" s="151"/>
      <c r="AE296" s="151"/>
      <c r="AF296" s="151"/>
      <c r="AG296" s="151" t="s">
        <v>310</v>
      </c>
      <c r="AH296" s="151"/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</row>
    <row r="297" spans="1:60" outlineLevel="2" x14ac:dyDescent="0.2">
      <c r="A297" s="158"/>
      <c r="B297" s="159"/>
      <c r="C297" s="189" t="s">
        <v>433</v>
      </c>
      <c r="D297" s="162"/>
      <c r="E297" s="163">
        <v>18</v>
      </c>
      <c r="F297" s="161"/>
      <c r="G297" s="161"/>
      <c r="H297" s="161"/>
      <c r="I297" s="161"/>
      <c r="J297" s="161"/>
      <c r="K297" s="161"/>
      <c r="L297" s="161"/>
      <c r="M297" s="161"/>
      <c r="N297" s="160"/>
      <c r="O297" s="160"/>
      <c r="P297" s="160"/>
      <c r="Q297" s="160"/>
      <c r="R297" s="161"/>
      <c r="S297" s="161"/>
      <c r="T297" s="161"/>
      <c r="U297" s="161"/>
      <c r="V297" s="161"/>
      <c r="W297" s="161"/>
      <c r="X297" s="161"/>
      <c r="Y297" s="161"/>
      <c r="Z297" s="151"/>
      <c r="AA297" s="151"/>
      <c r="AB297" s="151"/>
      <c r="AC297" s="151"/>
      <c r="AD297" s="151"/>
      <c r="AE297" s="151"/>
      <c r="AF297" s="151"/>
      <c r="AG297" s="151" t="s">
        <v>175</v>
      </c>
      <c r="AH297" s="151">
        <v>0</v>
      </c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</row>
    <row r="298" spans="1:60" outlineLevel="1" x14ac:dyDescent="0.2">
      <c r="A298" s="179">
        <v>120</v>
      </c>
      <c r="B298" s="180" t="s">
        <v>532</v>
      </c>
      <c r="C298" s="187" t="s">
        <v>533</v>
      </c>
      <c r="D298" s="181" t="s">
        <v>173</v>
      </c>
      <c r="E298" s="182">
        <v>18</v>
      </c>
      <c r="F298" s="183"/>
      <c r="G298" s="184">
        <f>ROUND(E298*F298,2)</f>
        <v>0</v>
      </c>
      <c r="H298" s="183"/>
      <c r="I298" s="184">
        <f>ROUND(E298*H298,2)</f>
        <v>0</v>
      </c>
      <c r="J298" s="183"/>
      <c r="K298" s="184">
        <f>ROUND(E298*J298,2)</f>
        <v>0</v>
      </c>
      <c r="L298" s="184">
        <v>21</v>
      </c>
      <c r="M298" s="184">
        <f>G298*(1+L298/100)</f>
        <v>0</v>
      </c>
      <c r="N298" s="182">
        <v>0</v>
      </c>
      <c r="O298" s="182">
        <f>ROUND(E298*N298,2)</f>
        <v>0</v>
      </c>
      <c r="P298" s="182">
        <v>0</v>
      </c>
      <c r="Q298" s="182">
        <f>ROUND(E298*P298,2)</f>
        <v>0</v>
      </c>
      <c r="R298" s="184"/>
      <c r="S298" s="184" t="s">
        <v>141</v>
      </c>
      <c r="T298" s="185" t="s">
        <v>142</v>
      </c>
      <c r="U298" s="161">
        <v>0.97899999999999998</v>
      </c>
      <c r="V298" s="161">
        <f>ROUND(E298*U298,2)</f>
        <v>17.62</v>
      </c>
      <c r="W298" s="161"/>
      <c r="X298" s="161" t="s">
        <v>143</v>
      </c>
      <c r="Y298" s="161" t="s">
        <v>144</v>
      </c>
      <c r="Z298" s="151"/>
      <c r="AA298" s="151"/>
      <c r="AB298" s="151"/>
      <c r="AC298" s="151"/>
      <c r="AD298" s="151"/>
      <c r="AE298" s="151"/>
      <c r="AF298" s="151"/>
      <c r="AG298" s="151" t="s">
        <v>145</v>
      </c>
      <c r="AH298" s="151"/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</row>
    <row r="299" spans="1:60" outlineLevel="1" x14ac:dyDescent="0.2">
      <c r="A299" s="172">
        <v>121</v>
      </c>
      <c r="B299" s="173" t="s">
        <v>534</v>
      </c>
      <c r="C299" s="188" t="s">
        <v>535</v>
      </c>
      <c r="D299" s="174" t="s">
        <v>173</v>
      </c>
      <c r="E299" s="175">
        <v>18</v>
      </c>
      <c r="F299" s="176"/>
      <c r="G299" s="177">
        <f>ROUND(E299*F299,2)</f>
        <v>0</v>
      </c>
      <c r="H299" s="176"/>
      <c r="I299" s="177">
        <f>ROUND(E299*H299,2)</f>
        <v>0</v>
      </c>
      <c r="J299" s="176"/>
      <c r="K299" s="177">
        <f>ROUND(E299*J299,2)</f>
        <v>0</v>
      </c>
      <c r="L299" s="177">
        <v>21</v>
      </c>
      <c r="M299" s="177">
        <f>G299*(1+L299/100)</f>
        <v>0</v>
      </c>
      <c r="N299" s="175">
        <v>4.4999999999999997E-3</v>
      </c>
      <c r="O299" s="175">
        <f>ROUND(E299*N299,2)</f>
        <v>0.08</v>
      </c>
      <c r="P299" s="175">
        <v>0</v>
      </c>
      <c r="Q299" s="175">
        <f>ROUND(E299*P299,2)</f>
        <v>0</v>
      </c>
      <c r="R299" s="177"/>
      <c r="S299" s="177" t="s">
        <v>141</v>
      </c>
      <c r="T299" s="178" t="s">
        <v>142</v>
      </c>
      <c r="U299" s="161">
        <v>0</v>
      </c>
      <c r="V299" s="161">
        <f>ROUND(E299*U299,2)</f>
        <v>0</v>
      </c>
      <c r="W299" s="161"/>
      <c r="X299" s="161" t="s">
        <v>309</v>
      </c>
      <c r="Y299" s="161" t="s">
        <v>144</v>
      </c>
      <c r="Z299" s="151"/>
      <c r="AA299" s="151"/>
      <c r="AB299" s="151"/>
      <c r="AC299" s="151"/>
      <c r="AD299" s="151"/>
      <c r="AE299" s="151"/>
      <c r="AF299" s="151"/>
      <c r="AG299" s="151" t="s">
        <v>310</v>
      </c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</row>
    <row r="300" spans="1:60" outlineLevel="2" x14ac:dyDescent="0.2">
      <c r="A300" s="158"/>
      <c r="B300" s="159"/>
      <c r="C300" s="189" t="s">
        <v>433</v>
      </c>
      <c r="D300" s="162"/>
      <c r="E300" s="163">
        <v>18</v>
      </c>
      <c r="F300" s="161"/>
      <c r="G300" s="161"/>
      <c r="H300" s="161"/>
      <c r="I300" s="161"/>
      <c r="J300" s="161"/>
      <c r="K300" s="161"/>
      <c r="L300" s="161"/>
      <c r="M300" s="161"/>
      <c r="N300" s="160"/>
      <c r="O300" s="160"/>
      <c r="P300" s="160"/>
      <c r="Q300" s="160"/>
      <c r="R300" s="161"/>
      <c r="S300" s="161"/>
      <c r="T300" s="161"/>
      <c r="U300" s="161"/>
      <c r="V300" s="161"/>
      <c r="W300" s="161"/>
      <c r="X300" s="161"/>
      <c r="Y300" s="161"/>
      <c r="Z300" s="151"/>
      <c r="AA300" s="151"/>
      <c r="AB300" s="151"/>
      <c r="AC300" s="151"/>
      <c r="AD300" s="151"/>
      <c r="AE300" s="151"/>
      <c r="AF300" s="151"/>
      <c r="AG300" s="151" t="s">
        <v>175</v>
      </c>
      <c r="AH300" s="151">
        <v>0</v>
      </c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</row>
    <row r="301" spans="1:60" outlineLevel="1" x14ac:dyDescent="0.2">
      <c r="A301" s="172">
        <v>122</v>
      </c>
      <c r="B301" s="173" t="s">
        <v>536</v>
      </c>
      <c r="C301" s="188" t="s">
        <v>537</v>
      </c>
      <c r="D301" s="174" t="s">
        <v>181</v>
      </c>
      <c r="E301" s="175">
        <v>257.3</v>
      </c>
      <c r="F301" s="176"/>
      <c r="G301" s="177">
        <f>ROUND(E301*F301,2)</f>
        <v>0</v>
      </c>
      <c r="H301" s="176"/>
      <c r="I301" s="177">
        <f>ROUND(E301*H301,2)</f>
        <v>0</v>
      </c>
      <c r="J301" s="176"/>
      <c r="K301" s="177">
        <f>ROUND(E301*J301,2)</f>
        <v>0</v>
      </c>
      <c r="L301" s="177">
        <v>21</v>
      </c>
      <c r="M301" s="177">
        <f>G301*(1+L301/100)</f>
        <v>0</v>
      </c>
      <c r="N301" s="175">
        <v>0</v>
      </c>
      <c r="O301" s="175">
        <f>ROUND(E301*N301,2)</f>
        <v>0</v>
      </c>
      <c r="P301" s="175">
        <v>0</v>
      </c>
      <c r="Q301" s="175">
        <f>ROUND(E301*P301,2)</f>
        <v>0</v>
      </c>
      <c r="R301" s="177"/>
      <c r="S301" s="177" t="s">
        <v>141</v>
      </c>
      <c r="T301" s="178" t="s">
        <v>142</v>
      </c>
      <c r="U301" s="161">
        <v>5.5E-2</v>
      </c>
      <c r="V301" s="161">
        <f>ROUND(E301*U301,2)</f>
        <v>14.15</v>
      </c>
      <c r="W301" s="161"/>
      <c r="X301" s="161" t="s">
        <v>143</v>
      </c>
      <c r="Y301" s="161" t="s">
        <v>144</v>
      </c>
      <c r="Z301" s="151"/>
      <c r="AA301" s="151"/>
      <c r="AB301" s="151"/>
      <c r="AC301" s="151"/>
      <c r="AD301" s="151"/>
      <c r="AE301" s="151"/>
      <c r="AF301" s="151"/>
      <c r="AG301" s="151" t="s">
        <v>145</v>
      </c>
      <c r="AH301" s="151"/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</row>
    <row r="302" spans="1:60" outlineLevel="2" x14ac:dyDescent="0.2">
      <c r="A302" s="158"/>
      <c r="B302" s="159"/>
      <c r="C302" s="189" t="s">
        <v>538</v>
      </c>
      <c r="D302" s="162"/>
      <c r="E302" s="163">
        <v>257.3</v>
      </c>
      <c r="F302" s="161"/>
      <c r="G302" s="161"/>
      <c r="H302" s="161"/>
      <c r="I302" s="161"/>
      <c r="J302" s="161"/>
      <c r="K302" s="161"/>
      <c r="L302" s="161"/>
      <c r="M302" s="161"/>
      <c r="N302" s="160"/>
      <c r="O302" s="160"/>
      <c r="P302" s="160"/>
      <c r="Q302" s="160"/>
      <c r="R302" s="161"/>
      <c r="S302" s="161"/>
      <c r="T302" s="161"/>
      <c r="U302" s="161"/>
      <c r="V302" s="161"/>
      <c r="W302" s="161"/>
      <c r="X302" s="161"/>
      <c r="Y302" s="161"/>
      <c r="Z302" s="151"/>
      <c r="AA302" s="151"/>
      <c r="AB302" s="151"/>
      <c r="AC302" s="151"/>
      <c r="AD302" s="151"/>
      <c r="AE302" s="151"/>
      <c r="AF302" s="151"/>
      <c r="AG302" s="151" t="s">
        <v>175</v>
      </c>
      <c r="AH302" s="151">
        <v>0</v>
      </c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</row>
    <row r="303" spans="1:60" outlineLevel="1" x14ac:dyDescent="0.2">
      <c r="A303" s="179">
        <v>123</v>
      </c>
      <c r="B303" s="180" t="s">
        <v>539</v>
      </c>
      <c r="C303" s="187" t="s">
        <v>540</v>
      </c>
      <c r="D303" s="181" t="s">
        <v>181</v>
      </c>
      <c r="E303" s="182">
        <v>257.3</v>
      </c>
      <c r="F303" s="183"/>
      <c r="G303" s="184">
        <f>ROUND(E303*F303,2)</f>
        <v>0</v>
      </c>
      <c r="H303" s="183"/>
      <c r="I303" s="184">
        <f>ROUND(E303*H303,2)</f>
        <v>0</v>
      </c>
      <c r="J303" s="183"/>
      <c r="K303" s="184">
        <f>ROUND(E303*J303,2)</f>
        <v>0</v>
      </c>
      <c r="L303" s="184">
        <v>21</v>
      </c>
      <c r="M303" s="184">
        <f>G303*(1+L303/100)</f>
        <v>0</v>
      </c>
      <c r="N303" s="182">
        <v>0</v>
      </c>
      <c r="O303" s="182">
        <f>ROUND(E303*N303,2)</f>
        <v>0</v>
      </c>
      <c r="P303" s="182">
        <v>0</v>
      </c>
      <c r="Q303" s="182">
        <f>ROUND(E303*P303,2)</f>
        <v>0</v>
      </c>
      <c r="R303" s="184"/>
      <c r="S303" s="184" t="s">
        <v>141</v>
      </c>
      <c r="T303" s="185" t="s">
        <v>142</v>
      </c>
      <c r="U303" s="161">
        <v>0.4</v>
      </c>
      <c r="V303" s="161">
        <f>ROUND(E303*U303,2)</f>
        <v>102.92</v>
      </c>
      <c r="W303" s="161"/>
      <c r="X303" s="161" t="s">
        <v>143</v>
      </c>
      <c r="Y303" s="161" t="s">
        <v>144</v>
      </c>
      <c r="Z303" s="151"/>
      <c r="AA303" s="151"/>
      <c r="AB303" s="151"/>
      <c r="AC303" s="151"/>
      <c r="AD303" s="151"/>
      <c r="AE303" s="151"/>
      <c r="AF303" s="151"/>
      <c r="AG303" s="151" t="s">
        <v>145</v>
      </c>
      <c r="AH303" s="151"/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</row>
    <row r="304" spans="1:60" outlineLevel="1" x14ac:dyDescent="0.2">
      <c r="A304" s="179">
        <v>124</v>
      </c>
      <c r="B304" s="180" t="s">
        <v>541</v>
      </c>
      <c r="C304" s="187" t="s">
        <v>542</v>
      </c>
      <c r="D304" s="181" t="s">
        <v>543</v>
      </c>
      <c r="E304" s="182">
        <v>1</v>
      </c>
      <c r="F304" s="183"/>
      <c r="G304" s="184">
        <f>ROUND(E304*F304,2)</f>
        <v>0</v>
      </c>
      <c r="H304" s="183"/>
      <c r="I304" s="184">
        <f>ROUND(E304*H304,2)</f>
        <v>0</v>
      </c>
      <c r="J304" s="183"/>
      <c r="K304" s="184">
        <f>ROUND(E304*J304,2)</f>
        <v>0</v>
      </c>
      <c r="L304" s="184">
        <v>21</v>
      </c>
      <c r="M304" s="184">
        <f>G304*(1+L304/100)</f>
        <v>0</v>
      </c>
      <c r="N304" s="182">
        <v>3.4569999999999997E-2</v>
      </c>
      <c r="O304" s="182">
        <f>ROUND(E304*N304,2)</f>
        <v>0.03</v>
      </c>
      <c r="P304" s="182">
        <v>0</v>
      </c>
      <c r="Q304" s="182">
        <f>ROUND(E304*P304,2)</f>
        <v>0</v>
      </c>
      <c r="R304" s="184"/>
      <c r="S304" s="184" t="s">
        <v>141</v>
      </c>
      <c r="T304" s="185" t="s">
        <v>142</v>
      </c>
      <c r="U304" s="161">
        <v>10.130000000000001</v>
      </c>
      <c r="V304" s="161">
        <f>ROUND(E304*U304,2)</f>
        <v>10.130000000000001</v>
      </c>
      <c r="W304" s="161"/>
      <c r="X304" s="161" t="s">
        <v>143</v>
      </c>
      <c r="Y304" s="161" t="s">
        <v>144</v>
      </c>
      <c r="Z304" s="151"/>
      <c r="AA304" s="151"/>
      <c r="AB304" s="151"/>
      <c r="AC304" s="151"/>
      <c r="AD304" s="151"/>
      <c r="AE304" s="151"/>
      <c r="AF304" s="151"/>
      <c r="AG304" s="151" t="s">
        <v>145</v>
      </c>
      <c r="AH304" s="151"/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</row>
    <row r="305" spans="1:60" outlineLevel="1" x14ac:dyDescent="0.2">
      <c r="A305" s="179">
        <v>125</v>
      </c>
      <c r="B305" s="180" t="s">
        <v>544</v>
      </c>
      <c r="C305" s="187" t="s">
        <v>545</v>
      </c>
      <c r="D305" s="181" t="s">
        <v>173</v>
      </c>
      <c r="E305" s="182">
        <v>19</v>
      </c>
      <c r="F305" s="183"/>
      <c r="G305" s="184">
        <f>ROUND(E305*F305,2)</f>
        <v>0</v>
      </c>
      <c r="H305" s="183"/>
      <c r="I305" s="184">
        <f>ROUND(E305*H305,2)</f>
        <v>0</v>
      </c>
      <c r="J305" s="183"/>
      <c r="K305" s="184">
        <f>ROUND(E305*J305,2)</f>
        <v>0</v>
      </c>
      <c r="L305" s="184">
        <v>21</v>
      </c>
      <c r="M305" s="184">
        <f>G305*(1+L305/100)</f>
        <v>0</v>
      </c>
      <c r="N305" s="182">
        <v>0.12303</v>
      </c>
      <c r="O305" s="182">
        <f>ROUND(E305*N305,2)</f>
        <v>2.34</v>
      </c>
      <c r="P305" s="182">
        <v>0</v>
      </c>
      <c r="Q305" s="182">
        <f>ROUND(E305*P305,2)</f>
        <v>0</v>
      </c>
      <c r="R305" s="184"/>
      <c r="S305" s="184" t="s">
        <v>141</v>
      </c>
      <c r="T305" s="185" t="s">
        <v>142</v>
      </c>
      <c r="U305" s="161">
        <v>0.86299999999999999</v>
      </c>
      <c r="V305" s="161">
        <f>ROUND(E305*U305,2)</f>
        <v>16.399999999999999</v>
      </c>
      <c r="W305" s="161"/>
      <c r="X305" s="161" t="s">
        <v>143</v>
      </c>
      <c r="Y305" s="161" t="s">
        <v>144</v>
      </c>
      <c r="Z305" s="151"/>
      <c r="AA305" s="151"/>
      <c r="AB305" s="151"/>
      <c r="AC305" s="151"/>
      <c r="AD305" s="151"/>
      <c r="AE305" s="151"/>
      <c r="AF305" s="151"/>
      <c r="AG305" s="151" t="s">
        <v>145</v>
      </c>
      <c r="AH305" s="151"/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</row>
    <row r="306" spans="1:60" outlineLevel="1" x14ac:dyDescent="0.2">
      <c r="A306" s="172">
        <v>126</v>
      </c>
      <c r="B306" s="173" t="s">
        <v>546</v>
      </c>
      <c r="C306" s="188" t="s">
        <v>547</v>
      </c>
      <c r="D306" s="174" t="s">
        <v>173</v>
      </c>
      <c r="E306" s="175">
        <v>16</v>
      </c>
      <c r="F306" s="176"/>
      <c r="G306" s="177">
        <f>ROUND(E306*F306,2)</f>
        <v>0</v>
      </c>
      <c r="H306" s="176"/>
      <c r="I306" s="177">
        <f>ROUND(E306*H306,2)</f>
        <v>0</v>
      </c>
      <c r="J306" s="176"/>
      <c r="K306" s="177">
        <f>ROUND(E306*J306,2)</f>
        <v>0</v>
      </c>
      <c r="L306" s="177">
        <v>21</v>
      </c>
      <c r="M306" s="177">
        <f>G306*(1+L306/100)</f>
        <v>0</v>
      </c>
      <c r="N306" s="175">
        <v>1.2E-2</v>
      </c>
      <c r="O306" s="175">
        <f>ROUND(E306*N306,2)</f>
        <v>0.19</v>
      </c>
      <c r="P306" s="175">
        <v>0</v>
      </c>
      <c r="Q306" s="175">
        <f>ROUND(E306*P306,2)</f>
        <v>0</v>
      </c>
      <c r="R306" s="177"/>
      <c r="S306" s="177" t="s">
        <v>141</v>
      </c>
      <c r="T306" s="178" t="s">
        <v>142</v>
      </c>
      <c r="U306" s="161">
        <v>0</v>
      </c>
      <c r="V306" s="161">
        <f>ROUND(E306*U306,2)</f>
        <v>0</v>
      </c>
      <c r="W306" s="161"/>
      <c r="X306" s="161" t="s">
        <v>309</v>
      </c>
      <c r="Y306" s="161" t="s">
        <v>144</v>
      </c>
      <c r="Z306" s="151"/>
      <c r="AA306" s="151"/>
      <c r="AB306" s="151"/>
      <c r="AC306" s="151"/>
      <c r="AD306" s="151"/>
      <c r="AE306" s="151"/>
      <c r="AF306" s="151"/>
      <c r="AG306" s="151" t="s">
        <v>310</v>
      </c>
      <c r="AH306" s="151"/>
      <c r="AI306" s="151"/>
      <c r="AJ306" s="151"/>
      <c r="AK306" s="151"/>
      <c r="AL306" s="151"/>
      <c r="AM306" s="151"/>
      <c r="AN306" s="151"/>
      <c r="AO306" s="151"/>
      <c r="AP306" s="151"/>
      <c r="AQ306" s="151"/>
      <c r="AR306" s="151"/>
      <c r="AS306" s="151"/>
      <c r="AT306" s="151"/>
      <c r="AU306" s="151"/>
      <c r="AV306" s="151"/>
      <c r="AW306" s="151"/>
      <c r="AX306" s="151"/>
      <c r="AY306" s="151"/>
      <c r="AZ306" s="151"/>
      <c r="BA306" s="151"/>
      <c r="BB306" s="151"/>
      <c r="BC306" s="151"/>
      <c r="BD306" s="151"/>
      <c r="BE306" s="151"/>
      <c r="BF306" s="151"/>
      <c r="BG306" s="151"/>
      <c r="BH306" s="151"/>
    </row>
    <row r="307" spans="1:60" outlineLevel="2" x14ac:dyDescent="0.2">
      <c r="A307" s="158"/>
      <c r="B307" s="159"/>
      <c r="C307" s="189" t="s">
        <v>325</v>
      </c>
      <c r="D307" s="162"/>
      <c r="E307" s="163">
        <v>1</v>
      </c>
      <c r="F307" s="161"/>
      <c r="G307" s="161"/>
      <c r="H307" s="161"/>
      <c r="I307" s="161"/>
      <c r="J307" s="161"/>
      <c r="K307" s="161"/>
      <c r="L307" s="161"/>
      <c r="M307" s="161"/>
      <c r="N307" s="160"/>
      <c r="O307" s="160"/>
      <c r="P307" s="160"/>
      <c r="Q307" s="160"/>
      <c r="R307" s="161"/>
      <c r="S307" s="161"/>
      <c r="T307" s="161"/>
      <c r="U307" s="161"/>
      <c r="V307" s="161"/>
      <c r="W307" s="161"/>
      <c r="X307" s="161"/>
      <c r="Y307" s="161"/>
      <c r="Z307" s="151"/>
      <c r="AA307" s="151"/>
      <c r="AB307" s="151"/>
      <c r="AC307" s="151"/>
      <c r="AD307" s="151"/>
      <c r="AE307" s="151"/>
      <c r="AF307" s="151"/>
      <c r="AG307" s="151" t="s">
        <v>175</v>
      </c>
      <c r="AH307" s="151">
        <v>0</v>
      </c>
      <c r="AI307" s="151"/>
      <c r="AJ307" s="151"/>
      <c r="AK307" s="151"/>
      <c r="AL307" s="151"/>
      <c r="AM307" s="151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/>
      <c r="BE307" s="151"/>
      <c r="BF307" s="151"/>
      <c r="BG307" s="151"/>
      <c r="BH307" s="151"/>
    </row>
    <row r="308" spans="1:60" outlineLevel="3" x14ac:dyDescent="0.2">
      <c r="A308" s="158"/>
      <c r="B308" s="159"/>
      <c r="C308" s="189" t="s">
        <v>548</v>
      </c>
      <c r="D308" s="162"/>
      <c r="E308" s="163">
        <v>15</v>
      </c>
      <c r="F308" s="161"/>
      <c r="G308" s="161"/>
      <c r="H308" s="161"/>
      <c r="I308" s="161"/>
      <c r="J308" s="161"/>
      <c r="K308" s="161"/>
      <c r="L308" s="161"/>
      <c r="M308" s="161"/>
      <c r="N308" s="160"/>
      <c r="O308" s="160"/>
      <c r="P308" s="160"/>
      <c r="Q308" s="160"/>
      <c r="R308" s="161"/>
      <c r="S308" s="161"/>
      <c r="T308" s="161"/>
      <c r="U308" s="161"/>
      <c r="V308" s="161"/>
      <c r="W308" s="161"/>
      <c r="X308" s="161"/>
      <c r="Y308" s="161"/>
      <c r="Z308" s="151"/>
      <c r="AA308" s="151"/>
      <c r="AB308" s="151"/>
      <c r="AC308" s="151"/>
      <c r="AD308" s="151"/>
      <c r="AE308" s="151"/>
      <c r="AF308" s="151"/>
      <c r="AG308" s="151" t="s">
        <v>175</v>
      </c>
      <c r="AH308" s="151">
        <v>0</v>
      </c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</row>
    <row r="309" spans="1:60" outlineLevel="1" x14ac:dyDescent="0.2">
      <c r="A309" s="172">
        <v>127</v>
      </c>
      <c r="B309" s="173" t="s">
        <v>549</v>
      </c>
      <c r="C309" s="188" t="s">
        <v>550</v>
      </c>
      <c r="D309" s="174" t="s">
        <v>173</v>
      </c>
      <c r="E309" s="175">
        <v>3</v>
      </c>
      <c r="F309" s="176"/>
      <c r="G309" s="177">
        <f>ROUND(E309*F309,2)</f>
        <v>0</v>
      </c>
      <c r="H309" s="176"/>
      <c r="I309" s="177">
        <f>ROUND(E309*H309,2)</f>
        <v>0</v>
      </c>
      <c r="J309" s="176"/>
      <c r="K309" s="177">
        <f>ROUND(E309*J309,2)</f>
        <v>0</v>
      </c>
      <c r="L309" s="177">
        <v>21</v>
      </c>
      <c r="M309" s="177">
        <f>G309*(1+L309/100)</f>
        <v>0</v>
      </c>
      <c r="N309" s="175">
        <v>1.4E-2</v>
      </c>
      <c r="O309" s="175">
        <f>ROUND(E309*N309,2)</f>
        <v>0.04</v>
      </c>
      <c r="P309" s="175">
        <v>0</v>
      </c>
      <c r="Q309" s="175">
        <f>ROUND(E309*P309,2)</f>
        <v>0</v>
      </c>
      <c r="R309" s="177"/>
      <c r="S309" s="177" t="s">
        <v>141</v>
      </c>
      <c r="T309" s="178" t="s">
        <v>142</v>
      </c>
      <c r="U309" s="161">
        <v>0</v>
      </c>
      <c r="V309" s="161">
        <f>ROUND(E309*U309,2)</f>
        <v>0</v>
      </c>
      <c r="W309" s="161"/>
      <c r="X309" s="161" t="s">
        <v>309</v>
      </c>
      <c r="Y309" s="161" t="s">
        <v>144</v>
      </c>
      <c r="Z309" s="151"/>
      <c r="AA309" s="151"/>
      <c r="AB309" s="151"/>
      <c r="AC309" s="151"/>
      <c r="AD309" s="151"/>
      <c r="AE309" s="151"/>
      <c r="AF309" s="151"/>
      <c r="AG309" s="151" t="s">
        <v>310</v>
      </c>
      <c r="AH309" s="151"/>
      <c r="AI309" s="151"/>
      <c r="AJ309" s="151"/>
      <c r="AK309" s="151"/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51"/>
      <c r="BH309" s="151"/>
    </row>
    <row r="310" spans="1:60" outlineLevel="2" x14ac:dyDescent="0.2">
      <c r="A310" s="158"/>
      <c r="B310" s="159"/>
      <c r="C310" s="189" t="s">
        <v>460</v>
      </c>
      <c r="D310" s="162"/>
      <c r="E310" s="163">
        <v>3</v>
      </c>
      <c r="F310" s="161"/>
      <c r="G310" s="161"/>
      <c r="H310" s="161"/>
      <c r="I310" s="161"/>
      <c r="J310" s="161"/>
      <c r="K310" s="161"/>
      <c r="L310" s="161"/>
      <c r="M310" s="161"/>
      <c r="N310" s="160"/>
      <c r="O310" s="160"/>
      <c r="P310" s="160"/>
      <c r="Q310" s="160"/>
      <c r="R310" s="161"/>
      <c r="S310" s="161"/>
      <c r="T310" s="161"/>
      <c r="U310" s="161"/>
      <c r="V310" s="161"/>
      <c r="W310" s="161"/>
      <c r="X310" s="161"/>
      <c r="Y310" s="161"/>
      <c r="Z310" s="151"/>
      <c r="AA310" s="151"/>
      <c r="AB310" s="151"/>
      <c r="AC310" s="151"/>
      <c r="AD310" s="151"/>
      <c r="AE310" s="151"/>
      <c r="AF310" s="151"/>
      <c r="AG310" s="151" t="s">
        <v>175</v>
      </c>
      <c r="AH310" s="151">
        <v>0</v>
      </c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</row>
    <row r="311" spans="1:60" outlineLevel="1" x14ac:dyDescent="0.2">
      <c r="A311" s="172">
        <v>128</v>
      </c>
      <c r="B311" s="173" t="s">
        <v>551</v>
      </c>
      <c r="C311" s="188" t="s">
        <v>552</v>
      </c>
      <c r="D311" s="174" t="s">
        <v>173</v>
      </c>
      <c r="E311" s="175">
        <v>19</v>
      </c>
      <c r="F311" s="176"/>
      <c r="G311" s="177">
        <f>ROUND(E311*F311,2)</f>
        <v>0</v>
      </c>
      <c r="H311" s="176"/>
      <c r="I311" s="177">
        <f>ROUND(E311*H311,2)</f>
        <v>0</v>
      </c>
      <c r="J311" s="176"/>
      <c r="K311" s="177">
        <f>ROUND(E311*J311,2)</f>
        <v>0</v>
      </c>
      <c r="L311" s="177">
        <v>21</v>
      </c>
      <c r="M311" s="177">
        <f>G311*(1+L311/100)</f>
        <v>0</v>
      </c>
      <c r="N311" s="175">
        <v>8.9999999999999998E-4</v>
      </c>
      <c r="O311" s="175">
        <f>ROUND(E311*N311,2)</f>
        <v>0.02</v>
      </c>
      <c r="P311" s="175">
        <v>0</v>
      </c>
      <c r="Q311" s="175">
        <f>ROUND(E311*P311,2)</f>
        <v>0</v>
      </c>
      <c r="R311" s="177"/>
      <c r="S311" s="177" t="s">
        <v>141</v>
      </c>
      <c r="T311" s="178" t="s">
        <v>142</v>
      </c>
      <c r="U311" s="161">
        <v>0</v>
      </c>
      <c r="V311" s="161">
        <f>ROUND(E311*U311,2)</f>
        <v>0</v>
      </c>
      <c r="W311" s="161"/>
      <c r="X311" s="161" t="s">
        <v>309</v>
      </c>
      <c r="Y311" s="161" t="s">
        <v>144</v>
      </c>
      <c r="Z311" s="151"/>
      <c r="AA311" s="151"/>
      <c r="AB311" s="151"/>
      <c r="AC311" s="151"/>
      <c r="AD311" s="151"/>
      <c r="AE311" s="151"/>
      <c r="AF311" s="151"/>
      <c r="AG311" s="151" t="s">
        <v>310</v>
      </c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</row>
    <row r="312" spans="1:60" outlineLevel="2" x14ac:dyDescent="0.2">
      <c r="A312" s="158"/>
      <c r="B312" s="159"/>
      <c r="C312" s="189" t="s">
        <v>325</v>
      </c>
      <c r="D312" s="162"/>
      <c r="E312" s="163">
        <v>1</v>
      </c>
      <c r="F312" s="161"/>
      <c r="G312" s="161"/>
      <c r="H312" s="161"/>
      <c r="I312" s="161"/>
      <c r="J312" s="161"/>
      <c r="K312" s="161"/>
      <c r="L312" s="161"/>
      <c r="M312" s="161"/>
      <c r="N312" s="160"/>
      <c r="O312" s="160"/>
      <c r="P312" s="160"/>
      <c r="Q312" s="160"/>
      <c r="R312" s="161"/>
      <c r="S312" s="161"/>
      <c r="T312" s="161"/>
      <c r="U312" s="161"/>
      <c r="V312" s="161"/>
      <c r="W312" s="161"/>
      <c r="X312" s="161"/>
      <c r="Y312" s="161"/>
      <c r="Z312" s="151"/>
      <c r="AA312" s="151"/>
      <c r="AB312" s="151"/>
      <c r="AC312" s="151"/>
      <c r="AD312" s="151"/>
      <c r="AE312" s="151"/>
      <c r="AF312" s="151"/>
      <c r="AG312" s="151" t="s">
        <v>175</v>
      </c>
      <c r="AH312" s="151">
        <v>0</v>
      </c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</row>
    <row r="313" spans="1:60" outlineLevel="3" x14ac:dyDescent="0.2">
      <c r="A313" s="158"/>
      <c r="B313" s="159"/>
      <c r="C313" s="189" t="s">
        <v>553</v>
      </c>
      <c r="D313" s="162"/>
      <c r="E313" s="163">
        <v>18</v>
      </c>
      <c r="F313" s="161"/>
      <c r="G313" s="161"/>
      <c r="H313" s="161"/>
      <c r="I313" s="161"/>
      <c r="J313" s="161"/>
      <c r="K313" s="161"/>
      <c r="L313" s="161"/>
      <c r="M313" s="161"/>
      <c r="N313" s="160"/>
      <c r="O313" s="160"/>
      <c r="P313" s="160"/>
      <c r="Q313" s="160"/>
      <c r="R313" s="161"/>
      <c r="S313" s="161"/>
      <c r="T313" s="161"/>
      <c r="U313" s="161"/>
      <c r="V313" s="161"/>
      <c r="W313" s="161"/>
      <c r="X313" s="161"/>
      <c r="Y313" s="161"/>
      <c r="Z313" s="151"/>
      <c r="AA313" s="151"/>
      <c r="AB313" s="151"/>
      <c r="AC313" s="151"/>
      <c r="AD313" s="151"/>
      <c r="AE313" s="151"/>
      <c r="AF313" s="151"/>
      <c r="AG313" s="151" t="s">
        <v>175</v>
      </c>
      <c r="AH313" s="151">
        <v>0</v>
      </c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/>
      <c r="BE313" s="151"/>
      <c r="BF313" s="151"/>
      <c r="BG313" s="151"/>
      <c r="BH313" s="151"/>
    </row>
    <row r="314" spans="1:60" outlineLevel="1" x14ac:dyDescent="0.2">
      <c r="A314" s="179">
        <v>129</v>
      </c>
      <c r="B314" s="180" t="s">
        <v>554</v>
      </c>
      <c r="C314" s="187" t="s">
        <v>555</v>
      </c>
      <c r="D314" s="181" t="s">
        <v>173</v>
      </c>
      <c r="E314" s="182">
        <v>2</v>
      </c>
      <c r="F314" s="183"/>
      <c r="G314" s="184">
        <f>ROUND(E314*F314,2)</f>
        <v>0</v>
      </c>
      <c r="H314" s="183"/>
      <c r="I314" s="184">
        <f>ROUND(E314*H314,2)</f>
        <v>0</v>
      </c>
      <c r="J314" s="183"/>
      <c r="K314" s="184">
        <f>ROUND(E314*J314,2)</f>
        <v>0</v>
      </c>
      <c r="L314" s="184">
        <v>21</v>
      </c>
      <c r="M314" s="184">
        <f>G314*(1+L314/100)</f>
        <v>0</v>
      </c>
      <c r="N314" s="182">
        <v>0.32906000000000002</v>
      </c>
      <c r="O314" s="182">
        <f>ROUND(E314*N314,2)</f>
        <v>0.66</v>
      </c>
      <c r="P314" s="182">
        <v>0</v>
      </c>
      <c r="Q314" s="182">
        <f>ROUND(E314*P314,2)</f>
        <v>0</v>
      </c>
      <c r="R314" s="184"/>
      <c r="S314" s="184" t="s">
        <v>141</v>
      </c>
      <c r="T314" s="185" t="s">
        <v>142</v>
      </c>
      <c r="U314" s="161">
        <v>1.1819999999999999</v>
      </c>
      <c r="V314" s="161">
        <f>ROUND(E314*U314,2)</f>
        <v>2.36</v>
      </c>
      <c r="W314" s="161"/>
      <c r="X314" s="161" t="s">
        <v>143</v>
      </c>
      <c r="Y314" s="161" t="s">
        <v>144</v>
      </c>
      <c r="Z314" s="151"/>
      <c r="AA314" s="151"/>
      <c r="AB314" s="151"/>
      <c r="AC314" s="151"/>
      <c r="AD314" s="151"/>
      <c r="AE314" s="151"/>
      <c r="AF314" s="151"/>
      <c r="AG314" s="151" t="s">
        <v>145</v>
      </c>
      <c r="AH314" s="151"/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</row>
    <row r="315" spans="1:60" outlineLevel="1" x14ac:dyDescent="0.2">
      <c r="A315" s="172">
        <v>130</v>
      </c>
      <c r="B315" s="173" t="s">
        <v>556</v>
      </c>
      <c r="C315" s="188" t="s">
        <v>557</v>
      </c>
      <c r="D315" s="174" t="s">
        <v>173</v>
      </c>
      <c r="E315" s="175">
        <v>2</v>
      </c>
      <c r="F315" s="176"/>
      <c r="G315" s="177">
        <f>ROUND(E315*F315,2)</f>
        <v>0</v>
      </c>
      <c r="H315" s="176"/>
      <c r="I315" s="177">
        <f>ROUND(E315*H315,2)</f>
        <v>0</v>
      </c>
      <c r="J315" s="176"/>
      <c r="K315" s="177">
        <f>ROUND(E315*J315,2)</f>
        <v>0</v>
      </c>
      <c r="L315" s="177">
        <v>21</v>
      </c>
      <c r="M315" s="177">
        <f>G315*(1+L315/100)</f>
        <v>0</v>
      </c>
      <c r="N315" s="175">
        <v>0.03</v>
      </c>
      <c r="O315" s="175">
        <f>ROUND(E315*N315,2)</f>
        <v>0.06</v>
      </c>
      <c r="P315" s="175">
        <v>0</v>
      </c>
      <c r="Q315" s="175">
        <f>ROUND(E315*P315,2)</f>
        <v>0</v>
      </c>
      <c r="R315" s="177"/>
      <c r="S315" s="177" t="s">
        <v>141</v>
      </c>
      <c r="T315" s="178" t="s">
        <v>142</v>
      </c>
      <c r="U315" s="161">
        <v>0</v>
      </c>
      <c r="V315" s="161">
        <f>ROUND(E315*U315,2)</f>
        <v>0</v>
      </c>
      <c r="W315" s="161"/>
      <c r="X315" s="161" t="s">
        <v>309</v>
      </c>
      <c r="Y315" s="161" t="s">
        <v>144</v>
      </c>
      <c r="Z315" s="151"/>
      <c r="AA315" s="151"/>
      <c r="AB315" s="151"/>
      <c r="AC315" s="151"/>
      <c r="AD315" s="151"/>
      <c r="AE315" s="151"/>
      <c r="AF315" s="151"/>
      <c r="AG315" s="151" t="s">
        <v>310</v>
      </c>
      <c r="AH315" s="151"/>
      <c r="AI315" s="151"/>
      <c r="AJ315" s="151"/>
      <c r="AK315" s="151"/>
      <c r="AL315" s="151"/>
      <c r="AM315" s="151"/>
      <c r="AN315" s="151"/>
      <c r="AO315" s="151"/>
      <c r="AP315" s="151"/>
      <c r="AQ315" s="151"/>
      <c r="AR315" s="151"/>
      <c r="AS315" s="151"/>
      <c r="AT315" s="151"/>
      <c r="AU315" s="151"/>
      <c r="AV315" s="151"/>
      <c r="AW315" s="151"/>
      <c r="AX315" s="151"/>
      <c r="AY315" s="151"/>
      <c r="AZ315" s="151"/>
      <c r="BA315" s="151"/>
      <c r="BB315" s="151"/>
      <c r="BC315" s="151"/>
      <c r="BD315" s="151"/>
      <c r="BE315" s="151"/>
      <c r="BF315" s="151"/>
      <c r="BG315" s="151"/>
      <c r="BH315" s="151"/>
    </row>
    <row r="316" spans="1:60" outlineLevel="2" x14ac:dyDescent="0.2">
      <c r="A316" s="158"/>
      <c r="B316" s="159"/>
      <c r="C316" s="189" t="s">
        <v>375</v>
      </c>
      <c r="D316" s="162"/>
      <c r="E316" s="163">
        <v>2</v>
      </c>
      <c r="F316" s="161"/>
      <c r="G316" s="161"/>
      <c r="H316" s="161"/>
      <c r="I316" s="161"/>
      <c r="J316" s="161"/>
      <c r="K316" s="161"/>
      <c r="L316" s="161"/>
      <c r="M316" s="161"/>
      <c r="N316" s="160"/>
      <c r="O316" s="160"/>
      <c r="P316" s="160"/>
      <c r="Q316" s="160"/>
      <c r="R316" s="161"/>
      <c r="S316" s="161"/>
      <c r="T316" s="161"/>
      <c r="U316" s="161"/>
      <c r="V316" s="161"/>
      <c r="W316" s="161"/>
      <c r="X316" s="161"/>
      <c r="Y316" s="161"/>
      <c r="Z316" s="151"/>
      <c r="AA316" s="151"/>
      <c r="AB316" s="151"/>
      <c r="AC316" s="151"/>
      <c r="AD316" s="151"/>
      <c r="AE316" s="151"/>
      <c r="AF316" s="151"/>
      <c r="AG316" s="151" t="s">
        <v>175</v>
      </c>
      <c r="AH316" s="151">
        <v>0</v>
      </c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151"/>
      <c r="AZ316" s="151"/>
      <c r="BA316" s="151"/>
      <c r="BB316" s="151"/>
      <c r="BC316" s="151"/>
      <c r="BD316" s="151"/>
      <c r="BE316" s="151"/>
      <c r="BF316" s="151"/>
      <c r="BG316" s="151"/>
      <c r="BH316" s="151"/>
    </row>
    <row r="317" spans="1:60" outlineLevel="1" x14ac:dyDescent="0.2">
      <c r="A317" s="172">
        <v>131</v>
      </c>
      <c r="B317" s="173" t="s">
        <v>558</v>
      </c>
      <c r="C317" s="188" t="s">
        <v>559</v>
      </c>
      <c r="D317" s="174" t="s">
        <v>173</v>
      </c>
      <c r="E317" s="175">
        <v>2</v>
      </c>
      <c r="F317" s="176"/>
      <c r="G317" s="177">
        <f>ROUND(E317*F317,2)</f>
        <v>0</v>
      </c>
      <c r="H317" s="176"/>
      <c r="I317" s="177">
        <f>ROUND(E317*H317,2)</f>
        <v>0</v>
      </c>
      <c r="J317" s="176"/>
      <c r="K317" s="177">
        <f>ROUND(E317*J317,2)</f>
        <v>0</v>
      </c>
      <c r="L317" s="177">
        <v>21</v>
      </c>
      <c r="M317" s="177">
        <f>G317*(1+L317/100)</f>
        <v>0</v>
      </c>
      <c r="N317" s="175">
        <v>1.9E-3</v>
      </c>
      <c r="O317" s="175">
        <f>ROUND(E317*N317,2)</f>
        <v>0</v>
      </c>
      <c r="P317" s="175">
        <v>0</v>
      </c>
      <c r="Q317" s="175">
        <f>ROUND(E317*P317,2)</f>
        <v>0</v>
      </c>
      <c r="R317" s="177"/>
      <c r="S317" s="177" t="s">
        <v>141</v>
      </c>
      <c r="T317" s="178" t="s">
        <v>142</v>
      </c>
      <c r="U317" s="161">
        <v>0</v>
      </c>
      <c r="V317" s="161">
        <f>ROUND(E317*U317,2)</f>
        <v>0</v>
      </c>
      <c r="W317" s="161"/>
      <c r="X317" s="161" t="s">
        <v>309</v>
      </c>
      <c r="Y317" s="161" t="s">
        <v>144</v>
      </c>
      <c r="Z317" s="151"/>
      <c r="AA317" s="151"/>
      <c r="AB317" s="151"/>
      <c r="AC317" s="151"/>
      <c r="AD317" s="151"/>
      <c r="AE317" s="151"/>
      <c r="AF317" s="151"/>
      <c r="AG317" s="151" t="s">
        <v>310</v>
      </c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</row>
    <row r="318" spans="1:60" outlineLevel="2" x14ac:dyDescent="0.2">
      <c r="A318" s="158"/>
      <c r="B318" s="159"/>
      <c r="C318" s="189" t="s">
        <v>375</v>
      </c>
      <c r="D318" s="162"/>
      <c r="E318" s="163">
        <v>2</v>
      </c>
      <c r="F318" s="161"/>
      <c r="G318" s="161"/>
      <c r="H318" s="161"/>
      <c r="I318" s="161"/>
      <c r="J318" s="161"/>
      <c r="K318" s="161"/>
      <c r="L318" s="161"/>
      <c r="M318" s="161"/>
      <c r="N318" s="160"/>
      <c r="O318" s="160"/>
      <c r="P318" s="160"/>
      <c r="Q318" s="160"/>
      <c r="R318" s="161"/>
      <c r="S318" s="161"/>
      <c r="T318" s="161"/>
      <c r="U318" s="161"/>
      <c r="V318" s="161"/>
      <c r="W318" s="161"/>
      <c r="X318" s="161"/>
      <c r="Y318" s="161"/>
      <c r="Z318" s="151"/>
      <c r="AA318" s="151"/>
      <c r="AB318" s="151"/>
      <c r="AC318" s="151"/>
      <c r="AD318" s="151"/>
      <c r="AE318" s="151"/>
      <c r="AF318" s="151"/>
      <c r="AG318" s="151" t="s">
        <v>175</v>
      </c>
      <c r="AH318" s="151">
        <v>0</v>
      </c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</row>
    <row r="319" spans="1:60" outlineLevel="1" x14ac:dyDescent="0.2">
      <c r="A319" s="172">
        <v>132</v>
      </c>
      <c r="B319" s="173" t="s">
        <v>560</v>
      </c>
      <c r="C319" s="188" t="s">
        <v>561</v>
      </c>
      <c r="D319" s="174" t="s">
        <v>173</v>
      </c>
      <c r="E319" s="175">
        <v>2</v>
      </c>
      <c r="F319" s="176"/>
      <c r="G319" s="177">
        <f>ROUND(E319*F319,2)</f>
        <v>0</v>
      </c>
      <c r="H319" s="176"/>
      <c r="I319" s="177">
        <f>ROUND(E319*H319,2)</f>
        <v>0</v>
      </c>
      <c r="J319" s="176"/>
      <c r="K319" s="177">
        <f>ROUND(E319*J319,2)</f>
        <v>0</v>
      </c>
      <c r="L319" s="177">
        <v>21</v>
      </c>
      <c r="M319" s="177">
        <f>G319*(1+L319/100)</f>
        <v>0</v>
      </c>
      <c r="N319" s="175">
        <v>2.4000000000000001E-4</v>
      </c>
      <c r="O319" s="175">
        <f>ROUND(E319*N319,2)</f>
        <v>0</v>
      </c>
      <c r="P319" s="175">
        <v>0</v>
      </c>
      <c r="Q319" s="175">
        <f>ROUND(E319*P319,2)</f>
        <v>0</v>
      </c>
      <c r="R319" s="177"/>
      <c r="S319" s="177" t="s">
        <v>141</v>
      </c>
      <c r="T319" s="178" t="s">
        <v>142</v>
      </c>
      <c r="U319" s="161">
        <v>0.40300000000000002</v>
      </c>
      <c r="V319" s="161">
        <f>ROUND(E319*U319,2)</f>
        <v>0.81</v>
      </c>
      <c r="W319" s="161"/>
      <c r="X319" s="161" t="s">
        <v>143</v>
      </c>
      <c r="Y319" s="161" t="s">
        <v>144</v>
      </c>
      <c r="Z319" s="151"/>
      <c r="AA319" s="151"/>
      <c r="AB319" s="151"/>
      <c r="AC319" s="151"/>
      <c r="AD319" s="151"/>
      <c r="AE319" s="151"/>
      <c r="AF319" s="151"/>
      <c r="AG319" s="151" t="s">
        <v>145</v>
      </c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  <c r="AX319" s="151"/>
      <c r="AY319" s="151"/>
      <c r="AZ319" s="151"/>
      <c r="BA319" s="151"/>
      <c r="BB319" s="151"/>
      <c r="BC319" s="151"/>
      <c r="BD319" s="151"/>
      <c r="BE319" s="151"/>
      <c r="BF319" s="151"/>
      <c r="BG319" s="151"/>
      <c r="BH319" s="151"/>
    </row>
    <row r="320" spans="1:60" outlineLevel="2" x14ac:dyDescent="0.2">
      <c r="A320" s="158"/>
      <c r="B320" s="159"/>
      <c r="C320" s="189" t="s">
        <v>375</v>
      </c>
      <c r="D320" s="162"/>
      <c r="E320" s="163">
        <v>2</v>
      </c>
      <c r="F320" s="161"/>
      <c r="G320" s="161"/>
      <c r="H320" s="161"/>
      <c r="I320" s="161"/>
      <c r="J320" s="161"/>
      <c r="K320" s="161"/>
      <c r="L320" s="161"/>
      <c r="M320" s="161"/>
      <c r="N320" s="160"/>
      <c r="O320" s="160"/>
      <c r="P320" s="160"/>
      <c r="Q320" s="160"/>
      <c r="R320" s="161"/>
      <c r="S320" s="161"/>
      <c r="T320" s="161"/>
      <c r="U320" s="161"/>
      <c r="V320" s="161"/>
      <c r="W320" s="161"/>
      <c r="X320" s="161"/>
      <c r="Y320" s="161"/>
      <c r="Z320" s="151"/>
      <c r="AA320" s="151"/>
      <c r="AB320" s="151"/>
      <c r="AC320" s="151"/>
      <c r="AD320" s="151"/>
      <c r="AE320" s="151"/>
      <c r="AF320" s="151"/>
      <c r="AG320" s="151" t="s">
        <v>175</v>
      </c>
      <c r="AH320" s="151">
        <v>0</v>
      </c>
      <c r="AI320" s="151"/>
      <c r="AJ320" s="151"/>
      <c r="AK320" s="151"/>
      <c r="AL320" s="151"/>
      <c r="AM320" s="151"/>
      <c r="AN320" s="151"/>
      <c r="AO320" s="151"/>
      <c r="AP320" s="151"/>
      <c r="AQ320" s="151"/>
      <c r="AR320" s="151"/>
      <c r="AS320" s="151"/>
      <c r="AT320" s="151"/>
      <c r="AU320" s="151"/>
      <c r="AV320" s="151"/>
      <c r="AW320" s="151"/>
      <c r="AX320" s="151"/>
      <c r="AY320" s="151"/>
      <c r="AZ320" s="151"/>
      <c r="BA320" s="151"/>
      <c r="BB320" s="151"/>
      <c r="BC320" s="151"/>
      <c r="BD320" s="151"/>
      <c r="BE320" s="151"/>
      <c r="BF320" s="151"/>
      <c r="BG320" s="151"/>
      <c r="BH320" s="151"/>
    </row>
    <row r="321" spans="1:60" outlineLevel="1" x14ac:dyDescent="0.2">
      <c r="A321" s="172">
        <v>133</v>
      </c>
      <c r="B321" s="173" t="s">
        <v>562</v>
      </c>
      <c r="C321" s="188" t="s">
        <v>563</v>
      </c>
      <c r="D321" s="174" t="s">
        <v>173</v>
      </c>
      <c r="E321" s="175">
        <v>2</v>
      </c>
      <c r="F321" s="176"/>
      <c r="G321" s="177">
        <f>ROUND(E321*F321,2)</f>
        <v>0</v>
      </c>
      <c r="H321" s="176"/>
      <c r="I321" s="177">
        <f>ROUND(E321*H321,2)</f>
        <v>0</v>
      </c>
      <c r="J321" s="176"/>
      <c r="K321" s="177">
        <f>ROUND(E321*J321,2)</f>
        <v>0</v>
      </c>
      <c r="L321" s="177">
        <v>21</v>
      </c>
      <c r="M321" s="177">
        <f>G321*(1+L321/100)</f>
        <v>0</v>
      </c>
      <c r="N321" s="175">
        <v>0</v>
      </c>
      <c r="O321" s="175">
        <f>ROUND(E321*N321,2)</f>
        <v>0</v>
      </c>
      <c r="P321" s="175">
        <v>0</v>
      </c>
      <c r="Q321" s="175">
        <f>ROUND(E321*P321,2)</f>
        <v>0</v>
      </c>
      <c r="R321" s="177"/>
      <c r="S321" s="177" t="s">
        <v>141</v>
      </c>
      <c r="T321" s="178" t="s">
        <v>142</v>
      </c>
      <c r="U321" s="161">
        <v>0</v>
      </c>
      <c r="V321" s="161">
        <f>ROUND(E321*U321,2)</f>
        <v>0</v>
      </c>
      <c r="W321" s="161"/>
      <c r="X321" s="161" t="s">
        <v>143</v>
      </c>
      <c r="Y321" s="161" t="s">
        <v>144</v>
      </c>
      <c r="Z321" s="151"/>
      <c r="AA321" s="151"/>
      <c r="AB321" s="151"/>
      <c r="AC321" s="151"/>
      <c r="AD321" s="151"/>
      <c r="AE321" s="151"/>
      <c r="AF321" s="151"/>
      <c r="AG321" s="151" t="s">
        <v>145</v>
      </c>
      <c r="AH321" s="151"/>
      <c r="AI321" s="151"/>
      <c r="AJ321" s="151"/>
      <c r="AK321" s="151"/>
      <c r="AL321" s="151"/>
      <c r="AM321" s="151"/>
      <c r="AN321" s="151"/>
      <c r="AO321" s="151"/>
      <c r="AP321" s="151"/>
      <c r="AQ321" s="151"/>
      <c r="AR321" s="151"/>
      <c r="AS321" s="151"/>
      <c r="AT321" s="151"/>
      <c r="AU321" s="151"/>
      <c r="AV321" s="151"/>
      <c r="AW321" s="151"/>
      <c r="AX321" s="151"/>
      <c r="AY321" s="151"/>
      <c r="AZ321" s="151"/>
      <c r="BA321" s="151"/>
      <c r="BB321" s="151"/>
      <c r="BC321" s="151"/>
      <c r="BD321" s="151"/>
      <c r="BE321" s="151"/>
      <c r="BF321" s="151"/>
      <c r="BG321" s="151"/>
      <c r="BH321" s="151"/>
    </row>
    <row r="322" spans="1:60" outlineLevel="2" x14ac:dyDescent="0.2">
      <c r="A322" s="158"/>
      <c r="B322" s="159"/>
      <c r="C322" s="189" t="s">
        <v>375</v>
      </c>
      <c r="D322" s="162"/>
      <c r="E322" s="163">
        <v>2</v>
      </c>
      <c r="F322" s="161"/>
      <c r="G322" s="161"/>
      <c r="H322" s="161"/>
      <c r="I322" s="161"/>
      <c r="J322" s="161"/>
      <c r="K322" s="161"/>
      <c r="L322" s="161"/>
      <c r="M322" s="161"/>
      <c r="N322" s="160"/>
      <c r="O322" s="160"/>
      <c r="P322" s="160"/>
      <c r="Q322" s="160"/>
      <c r="R322" s="161"/>
      <c r="S322" s="161"/>
      <c r="T322" s="161"/>
      <c r="U322" s="161"/>
      <c r="V322" s="161"/>
      <c r="W322" s="161"/>
      <c r="X322" s="161"/>
      <c r="Y322" s="161"/>
      <c r="Z322" s="151"/>
      <c r="AA322" s="151"/>
      <c r="AB322" s="151"/>
      <c r="AC322" s="151"/>
      <c r="AD322" s="151"/>
      <c r="AE322" s="151"/>
      <c r="AF322" s="151"/>
      <c r="AG322" s="151" t="s">
        <v>175</v>
      </c>
      <c r="AH322" s="151">
        <v>0</v>
      </c>
      <c r="AI322" s="151"/>
      <c r="AJ322" s="151"/>
      <c r="AK322" s="151"/>
      <c r="AL322" s="151"/>
      <c r="AM322" s="151"/>
      <c r="AN322" s="151"/>
      <c r="AO322" s="151"/>
      <c r="AP322" s="151"/>
      <c r="AQ322" s="151"/>
      <c r="AR322" s="151"/>
      <c r="AS322" s="151"/>
      <c r="AT322" s="151"/>
      <c r="AU322" s="151"/>
      <c r="AV322" s="151"/>
      <c r="AW322" s="151"/>
      <c r="AX322" s="151"/>
      <c r="AY322" s="151"/>
      <c r="AZ322" s="151"/>
      <c r="BA322" s="151"/>
      <c r="BB322" s="151"/>
      <c r="BC322" s="151"/>
      <c r="BD322" s="151"/>
      <c r="BE322" s="151"/>
      <c r="BF322" s="151"/>
      <c r="BG322" s="151"/>
      <c r="BH322" s="151"/>
    </row>
    <row r="323" spans="1:60" outlineLevel="1" x14ac:dyDescent="0.2">
      <c r="A323" s="172">
        <v>134</v>
      </c>
      <c r="B323" s="173" t="s">
        <v>564</v>
      </c>
      <c r="C323" s="188" t="s">
        <v>565</v>
      </c>
      <c r="D323" s="174" t="s">
        <v>181</v>
      </c>
      <c r="E323" s="175">
        <v>240</v>
      </c>
      <c r="F323" s="176"/>
      <c r="G323" s="177">
        <f>ROUND(E323*F323,2)</f>
        <v>0</v>
      </c>
      <c r="H323" s="176"/>
      <c r="I323" s="177">
        <f>ROUND(E323*H323,2)</f>
        <v>0</v>
      </c>
      <c r="J323" s="176"/>
      <c r="K323" s="177">
        <f>ROUND(E323*J323,2)</f>
        <v>0</v>
      </c>
      <c r="L323" s="177">
        <v>21</v>
      </c>
      <c r="M323" s="177">
        <f>G323*(1+L323/100)</f>
        <v>0</v>
      </c>
      <c r="N323" s="175">
        <v>0</v>
      </c>
      <c r="O323" s="175">
        <f>ROUND(E323*N323,2)</f>
        <v>0</v>
      </c>
      <c r="P323" s="175">
        <v>0</v>
      </c>
      <c r="Q323" s="175">
        <f>ROUND(E323*P323,2)</f>
        <v>0</v>
      </c>
      <c r="R323" s="177"/>
      <c r="S323" s="177" t="s">
        <v>141</v>
      </c>
      <c r="T323" s="178" t="s">
        <v>142</v>
      </c>
      <c r="U323" s="161">
        <v>2.5999999999999999E-2</v>
      </c>
      <c r="V323" s="161">
        <f>ROUND(E323*U323,2)</f>
        <v>6.24</v>
      </c>
      <c r="W323" s="161"/>
      <c r="X323" s="161" t="s">
        <v>143</v>
      </c>
      <c r="Y323" s="161" t="s">
        <v>144</v>
      </c>
      <c r="Z323" s="151"/>
      <c r="AA323" s="151"/>
      <c r="AB323" s="151"/>
      <c r="AC323" s="151"/>
      <c r="AD323" s="151"/>
      <c r="AE323" s="151"/>
      <c r="AF323" s="151"/>
      <c r="AG323" s="151" t="s">
        <v>145</v>
      </c>
      <c r="AH323" s="151"/>
      <c r="AI323" s="151"/>
      <c r="AJ323" s="151"/>
      <c r="AK323" s="151"/>
      <c r="AL323" s="151"/>
      <c r="AM323" s="151"/>
      <c r="AN323" s="151"/>
      <c r="AO323" s="151"/>
      <c r="AP323" s="151"/>
      <c r="AQ323" s="151"/>
      <c r="AR323" s="151"/>
      <c r="AS323" s="151"/>
      <c r="AT323" s="151"/>
      <c r="AU323" s="151"/>
      <c r="AV323" s="151"/>
      <c r="AW323" s="151"/>
      <c r="AX323" s="151"/>
      <c r="AY323" s="151"/>
      <c r="AZ323" s="151"/>
      <c r="BA323" s="151"/>
      <c r="BB323" s="151"/>
      <c r="BC323" s="151"/>
      <c r="BD323" s="151"/>
      <c r="BE323" s="151"/>
      <c r="BF323" s="151"/>
      <c r="BG323" s="151"/>
      <c r="BH323" s="151"/>
    </row>
    <row r="324" spans="1:60" outlineLevel="2" x14ac:dyDescent="0.2">
      <c r="A324" s="158"/>
      <c r="B324" s="159"/>
      <c r="C324" s="189" t="s">
        <v>566</v>
      </c>
      <c r="D324" s="162"/>
      <c r="E324" s="163">
        <v>240</v>
      </c>
      <c r="F324" s="161"/>
      <c r="G324" s="161"/>
      <c r="H324" s="161"/>
      <c r="I324" s="161"/>
      <c r="J324" s="161"/>
      <c r="K324" s="161"/>
      <c r="L324" s="161"/>
      <c r="M324" s="161"/>
      <c r="N324" s="160"/>
      <c r="O324" s="160"/>
      <c r="P324" s="160"/>
      <c r="Q324" s="160"/>
      <c r="R324" s="161"/>
      <c r="S324" s="161"/>
      <c r="T324" s="161"/>
      <c r="U324" s="161"/>
      <c r="V324" s="161"/>
      <c r="W324" s="161"/>
      <c r="X324" s="161"/>
      <c r="Y324" s="161"/>
      <c r="Z324" s="151"/>
      <c r="AA324" s="151"/>
      <c r="AB324" s="151"/>
      <c r="AC324" s="151"/>
      <c r="AD324" s="151"/>
      <c r="AE324" s="151"/>
      <c r="AF324" s="151"/>
      <c r="AG324" s="151" t="s">
        <v>175</v>
      </c>
      <c r="AH324" s="151">
        <v>0</v>
      </c>
      <c r="AI324" s="151"/>
      <c r="AJ324" s="151"/>
      <c r="AK324" s="151"/>
      <c r="AL324" s="151"/>
      <c r="AM324" s="151"/>
      <c r="AN324" s="151"/>
      <c r="AO324" s="151"/>
      <c r="AP324" s="151"/>
      <c r="AQ324" s="151"/>
      <c r="AR324" s="151"/>
      <c r="AS324" s="151"/>
      <c r="AT324" s="151"/>
      <c r="AU324" s="151"/>
      <c r="AV324" s="151"/>
      <c r="AW324" s="151"/>
      <c r="AX324" s="151"/>
      <c r="AY324" s="151"/>
      <c r="AZ324" s="151"/>
      <c r="BA324" s="151"/>
      <c r="BB324" s="151"/>
      <c r="BC324" s="151"/>
      <c r="BD324" s="151"/>
      <c r="BE324" s="151"/>
      <c r="BF324" s="151"/>
      <c r="BG324" s="151"/>
      <c r="BH324" s="151"/>
    </row>
    <row r="325" spans="1:60" outlineLevel="1" x14ac:dyDescent="0.2">
      <c r="A325" s="172">
        <v>135</v>
      </c>
      <c r="B325" s="173" t="s">
        <v>567</v>
      </c>
      <c r="C325" s="188" t="s">
        <v>568</v>
      </c>
      <c r="D325" s="174" t="s">
        <v>181</v>
      </c>
      <c r="E325" s="175">
        <v>263</v>
      </c>
      <c r="F325" s="176"/>
      <c r="G325" s="177">
        <f>ROUND(E325*F325,2)</f>
        <v>0</v>
      </c>
      <c r="H325" s="176"/>
      <c r="I325" s="177">
        <f>ROUND(E325*H325,2)</f>
        <v>0</v>
      </c>
      <c r="J325" s="176"/>
      <c r="K325" s="177">
        <f>ROUND(E325*J325,2)</f>
        <v>0</v>
      </c>
      <c r="L325" s="177">
        <v>21</v>
      </c>
      <c r="M325" s="177">
        <f>G325*(1+L325/100)</f>
        <v>0</v>
      </c>
      <c r="N325" s="175">
        <v>0</v>
      </c>
      <c r="O325" s="175">
        <f>ROUND(E325*N325,2)</f>
        <v>0</v>
      </c>
      <c r="P325" s="175">
        <v>0</v>
      </c>
      <c r="Q325" s="175">
        <f>ROUND(E325*P325,2)</f>
        <v>0</v>
      </c>
      <c r="R325" s="177"/>
      <c r="S325" s="177" t="s">
        <v>141</v>
      </c>
      <c r="T325" s="178" t="s">
        <v>142</v>
      </c>
      <c r="U325" s="161">
        <v>0</v>
      </c>
      <c r="V325" s="161">
        <f>ROUND(E325*U325,2)</f>
        <v>0</v>
      </c>
      <c r="W325" s="161"/>
      <c r="X325" s="161" t="s">
        <v>309</v>
      </c>
      <c r="Y325" s="161" t="s">
        <v>144</v>
      </c>
      <c r="Z325" s="151"/>
      <c r="AA325" s="151"/>
      <c r="AB325" s="151"/>
      <c r="AC325" s="151"/>
      <c r="AD325" s="151"/>
      <c r="AE325" s="151"/>
      <c r="AF325" s="151"/>
      <c r="AG325" s="151" t="s">
        <v>310</v>
      </c>
      <c r="AH325" s="151"/>
      <c r="AI325" s="151"/>
      <c r="AJ325" s="151"/>
      <c r="AK325" s="151"/>
      <c r="AL325" s="151"/>
      <c r="AM325" s="151"/>
      <c r="AN325" s="151"/>
      <c r="AO325" s="151"/>
      <c r="AP325" s="151"/>
      <c r="AQ325" s="151"/>
      <c r="AR325" s="151"/>
      <c r="AS325" s="151"/>
      <c r="AT325" s="151"/>
      <c r="AU325" s="151"/>
      <c r="AV325" s="151"/>
      <c r="AW325" s="151"/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</row>
    <row r="326" spans="1:60" outlineLevel="2" x14ac:dyDescent="0.2">
      <c r="A326" s="158"/>
      <c r="B326" s="159"/>
      <c r="C326" s="189" t="s">
        <v>569</v>
      </c>
      <c r="D326" s="162"/>
      <c r="E326" s="163">
        <v>263</v>
      </c>
      <c r="F326" s="161"/>
      <c r="G326" s="161"/>
      <c r="H326" s="161"/>
      <c r="I326" s="161"/>
      <c r="J326" s="161"/>
      <c r="K326" s="161"/>
      <c r="L326" s="161"/>
      <c r="M326" s="161"/>
      <c r="N326" s="160"/>
      <c r="O326" s="160"/>
      <c r="P326" s="160"/>
      <c r="Q326" s="160"/>
      <c r="R326" s="161"/>
      <c r="S326" s="161"/>
      <c r="T326" s="161"/>
      <c r="U326" s="161"/>
      <c r="V326" s="161"/>
      <c r="W326" s="161"/>
      <c r="X326" s="161"/>
      <c r="Y326" s="161"/>
      <c r="Z326" s="151"/>
      <c r="AA326" s="151"/>
      <c r="AB326" s="151"/>
      <c r="AC326" s="151"/>
      <c r="AD326" s="151"/>
      <c r="AE326" s="151"/>
      <c r="AF326" s="151"/>
      <c r="AG326" s="151" t="s">
        <v>175</v>
      </c>
      <c r="AH326" s="151">
        <v>0</v>
      </c>
      <c r="AI326" s="151"/>
      <c r="AJ326" s="151"/>
      <c r="AK326" s="151"/>
      <c r="AL326" s="151"/>
      <c r="AM326" s="151"/>
      <c r="AN326" s="151"/>
      <c r="AO326" s="151"/>
      <c r="AP326" s="151"/>
      <c r="AQ326" s="151"/>
      <c r="AR326" s="151"/>
      <c r="AS326" s="151"/>
      <c r="AT326" s="151"/>
      <c r="AU326" s="151"/>
      <c r="AV326" s="151"/>
      <c r="AW326" s="151"/>
      <c r="AX326" s="151"/>
      <c r="AY326" s="151"/>
      <c r="AZ326" s="151"/>
      <c r="BA326" s="151"/>
      <c r="BB326" s="151"/>
      <c r="BC326" s="151"/>
      <c r="BD326" s="151"/>
      <c r="BE326" s="151"/>
      <c r="BF326" s="151"/>
      <c r="BG326" s="151"/>
      <c r="BH326" s="151"/>
    </row>
    <row r="327" spans="1:60" x14ac:dyDescent="0.2">
      <c r="A327" s="165" t="s">
        <v>136</v>
      </c>
      <c r="B327" s="166" t="s">
        <v>88</v>
      </c>
      <c r="C327" s="186" t="s">
        <v>89</v>
      </c>
      <c r="D327" s="167"/>
      <c r="E327" s="168"/>
      <c r="F327" s="169"/>
      <c r="G327" s="169">
        <f>SUMIF(AG328:AG337,"&lt;&gt;NOR",G328:G337)</f>
        <v>0</v>
      </c>
      <c r="H327" s="169"/>
      <c r="I327" s="169">
        <f>SUM(I328:I337)</f>
        <v>0</v>
      </c>
      <c r="J327" s="169"/>
      <c r="K327" s="169">
        <f>SUM(K328:K337)</f>
        <v>0</v>
      </c>
      <c r="L327" s="169"/>
      <c r="M327" s="169">
        <f>SUM(M328:M337)</f>
        <v>0</v>
      </c>
      <c r="N327" s="168"/>
      <c r="O327" s="168">
        <f>SUM(O328:O337)</f>
        <v>9.75</v>
      </c>
      <c r="P327" s="168"/>
      <c r="Q327" s="168">
        <f>SUM(Q328:Q337)</f>
        <v>0</v>
      </c>
      <c r="R327" s="169"/>
      <c r="S327" s="169"/>
      <c r="T327" s="170"/>
      <c r="U327" s="164"/>
      <c r="V327" s="164">
        <f>SUM(V328:V337)</f>
        <v>34.1</v>
      </c>
      <c r="W327" s="164"/>
      <c r="X327" s="164"/>
      <c r="Y327" s="164"/>
      <c r="AG327" t="s">
        <v>137</v>
      </c>
    </row>
    <row r="328" spans="1:60" ht="22.5" outlineLevel="1" x14ac:dyDescent="0.2">
      <c r="A328" s="172">
        <v>136</v>
      </c>
      <c r="B328" s="173" t="s">
        <v>570</v>
      </c>
      <c r="C328" s="188" t="s">
        <v>571</v>
      </c>
      <c r="D328" s="174" t="s">
        <v>181</v>
      </c>
      <c r="E328" s="175">
        <v>22</v>
      </c>
      <c r="F328" s="176"/>
      <c r="G328" s="177">
        <f>ROUND(E328*F328,2)</f>
        <v>0</v>
      </c>
      <c r="H328" s="176"/>
      <c r="I328" s="177">
        <f>ROUND(E328*H328,2)</f>
        <v>0</v>
      </c>
      <c r="J328" s="176"/>
      <c r="K328" s="177">
        <f>ROUND(E328*J328,2)</f>
        <v>0</v>
      </c>
      <c r="L328" s="177">
        <v>21</v>
      </c>
      <c r="M328" s="177">
        <f>G328*(1+L328/100)</f>
        <v>0</v>
      </c>
      <c r="N328" s="175">
        <v>0.26879999999999998</v>
      </c>
      <c r="O328" s="175">
        <f>ROUND(E328*N328,2)</f>
        <v>5.91</v>
      </c>
      <c r="P328" s="175">
        <v>0</v>
      </c>
      <c r="Q328" s="175">
        <f>ROUND(E328*P328,2)</f>
        <v>0</v>
      </c>
      <c r="R328" s="177"/>
      <c r="S328" s="177" t="s">
        <v>141</v>
      </c>
      <c r="T328" s="178" t="s">
        <v>142</v>
      </c>
      <c r="U328" s="161">
        <v>0.27200000000000002</v>
      </c>
      <c r="V328" s="161">
        <f>ROUND(E328*U328,2)</f>
        <v>5.98</v>
      </c>
      <c r="W328" s="161"/>
      <c r="X328" s="161" t="s">
        <v>143</v>
      </c>
      <c r="Y328" s="161" t="s">
        <v>144</v>
      </c>
      <c r="Z328" s="151"/>
      <c r="AA328" s="151"/>
      <c r="AB328" s="151"/>
      <c r="AC328" s="151"/>
      <c r="AD328" s="151"/>
      <c r="AE328" s="151"/>
      <c r="AF328" s="151"/>
      <c r="AG328" s="151" t="s">
        <v>145</v>
      </c>
      <c r="AH328" s="151"/>
      <c r="AI328" s="151"/>
      <c r="AJ328" s="151"/>
      <c r="AK328" s="151"/>
      <c r="AL328" s="151"/>
      <c r="AM328" s="151"/>
      <c r="AN328" s="151"/>
      <c r="AO328" s="151"/>
      <c r="AP328" s="151"/>
      <c r="AQ328" s="151"/>
      <c r="AR328" s="151"/>
      <c r="AS328" s="151"/>
      <c r="AT328" s="151"/>
      <c r="AU328" s="151"/>
      <c r="AV328" s="151"/>
      <c r="AW328" s="151"/>
      <c r="AX328" s="151"/>
      <c r="AY328" s="151"/>
      <c r="AZ328" s="151"/>
      <c r="BA328" s="151"/>
      <c r="BB328" s="151"/>
      <c r="BC328" s="151"/>
      <c r="BD328" s="151"/>
      <c r="BE328" s="151"/>
      <c r="BF328" s="151"/>
      <c r="BG328" s="151"/>
      <c r="BH328" s="151"/>
    </row>
    <row r="329" spans="1:60" outlineLevel="2" x14ac:dyDescent="0.2">
      <c r="A329" s="158"/>
      <c r="B329" s="159"/>
      <c r="C329" s="189" t="s">
        <v>350</v>
      </c>
      <c r="D329" s="162"/>
      <c r="E329" s="163">
        <v>22</v>
      </c>
      <c r="F329" s="161"/>
      <c r="G329" s="161"/>
      <c r="H329" s="161"/>
      <c r="I329" s="161"/>
      <c r="J329" s="161"/>
      <c r="K329" s="161"/>
      <c r="L329" s="161"/>
      <c r="M329" s="161"/>
      <c r="N329" s="160"/>
      <c r="O329" s="160"/>
      <c r="P329" s="160"/>
      <c r="Q329" s="160"/>
      <c r="R329" s="161"/>
      <c r="S329" s="161"/>
      <c r="T329" s="161"/>
      <c r="U329" s="161"/>
      <c r="V329" s="161"/>
      <c r="W329" s="161"/>
      <c r="X329" s="161"/>
      <c r="Y329" s="161"/>
      <c r="Z329" s="151"/>
      <c r="AA329" s="151"/>
      <c r="AB329" s="151"/>
      <c r="AC329" s="151"/>
      <c r="AD329" s="151"/>
      <c r="AE329" s="151"/>
      <c r="AF329" s="151"/>
      <c r="AG329" s="151" t="s">
        <v>175</v>
      </c>
      <c r="AH329" s="151">
        <v>0</v>
      </c>
      <c r="AI329" s="151"/>
      <c r="AJ329" s="151"/>
      <c r="AK329" s="151"/>
      <c r="AL329" s="151"/>
      <c r="AM329" s="151"/>
      <c r="AN329" s="151"/>
      <c r="AO329" s="151"/>
      <c r="AP329" s="151"/>
      <c r="AQ329" s="151"/>
      <c r="AR329" s="151"/>
      <c r="AS329" s="151"/>
      <c r="AT329" s="151"/>
      <c r="AU329" s="151"/>
      <c r="AV329" s="151"/>
      <c r="AW329" s="151"/>
      <c r="AX329" s="151"/>
      <c r="AY329" s="151"/>
      <c r="AZ329" s="151"/>
      <c r="BA329" s="151"/>
      <c r="BB329" s="151"/>
      <c r="BC329" s="151"/>
      <c r="BD329" s="151"/>
      <c r="BE329" s="151"/>
      <c r="BF329" s="151"/>
      <c r="BG329" s="151"/>
      <c r="BH329" s="151"/>
    </row>
    <row r="330" spans="1:60" ht="22.5" outlineLevel="1" x14ac:dyDescent="0.2">
      <c r="A330" s="172">
        <v>137</v>
      </c>
      <c r="B330" s="173" t="s">
        <v>572</v>
      </c>
      <c r="C330" s="188" t="s">
        <v>573</v>
      </c>
      <c r="D330" s="174" t="s">
        <v>181</v>
      </c>
      <c r="E330" s="175">
        <v>12</v>
      </c>
      <c r="F330" s="176"/>
      <c r="G330" s="177">
        <f>ROUND(E330*F330,2)</f>
        <v>0</v>
      </c>
      <c r="H330" s="176"/>
      <c r="I330" s="177">
        <f>ROUND(E330*H330,2)</f>
        <v>0</v>
      </c>
      <c r="J330" s="176"/>
      <c r="K330" s="177">
        <f>ROUND(E330*J330,2)</f>
        <v>0</v>
      </c>
      <c r="L330" s="177">
        <v>21</v>
      </c>
      <c r="M330" s="177">
        <f>G330*(1+L330/100)</f>
        <v>0</v>
      </c>
      <c r="N330" s="175">
        <v>0.22133</v>
      </c>
      <c r="O330" s="175">
        <f>ROUND(E330*N330,2)</f>
        <v>2.66</v>
      </c>
      <c r="P330" s="175">
        <v>0</v>
      </c>
      <c r="Q330" s="175">
        <f>ROUND(E330*P330,2)</f>
        <v>0</v>
      </c>
      <c r="R330" s="177"/>
      <c r="S330" s="177" t="s">
        <v>141</v>
      </c>
      <c r="T330" s="178" t="s">
        <v>142</v>
      </c>
      <c r="U330" s="161">
        <v>0.27200000000000002</v>
      </c>
      <c r="V330" s="161">
        <f>ROUND(E330*U330,2)</f>
        <v>3.26</v>
      </c>
      <c r="W330" s="161"/>
      <c r="X330" s="161" t="s">
        <v>143</v>
      </c>
      <c r="Y330" s="161" t="s">
        <v>144</v>
      </c>
      <c r="Z330" s="151"/>
      <c r="AA330" s="151"/>
      <c r="AB330" s="151"/>
      <c r="AC330" s="151"/>
      <c r="AD330" s="151"/>
      <c r="AE330" s="151"/>
      <c r="AF330" s="151"/>
      <c r="AG330" s="151" t="s">
        <v>145</v>
      </c>
      <c r="AH330" s="151"/>
      <c r="AI330" s="151"/>
      <c r="AJ330" s="151"/>
      <c r="AK330" s="151"/>
      <c r="AL330" s="151"/>
      <c r="AM330" s="151"/>
      <c r="AN330" s="151"/>
      <c r="AO330" s="151"/>
      <c r="AP330" s="151"/>
      <c r="AQ330" s="151"/>
      <c r="AR330" s="151"/>
      <c r="AS330" s="151"/>
      <c r="AT330" s="151"/>
      <c r="AU330" s="151"/>
      <c r="AV330" s="151"/>
      <c r="AW330" s="151"/>
      <c r="AX330" s="151"/>
      <c r="AY330" s="151"/>
      <c r="AZ330" s="151"/>
      <c r="BA330" s="151"/>
      <c r="BB330" s="151"/>
      <c r="BC330" s="151"/>
      <c r="BD330" s="151"/>
      <c r="BE330" s="151"/>
      <c r="BF330" s="151"/>
      <c r="BG330" s="151"/>
      <c r="BH330" s="151"/>
    </row>
    <row r="331" spans="1:60" outlineLevel="2" x14ac:dyDescent="0.2">
      <c r="A331" s="158"/>
      <c r="B331" s="159"/>
      <c r="C331" s="189" t="s">
        <v>347</v>
      </c>
      <c r="D331" s="162"/>
      <c r="E331" s="163">
        <v>12</v>
      </c>
      <c r="F331" s="161"/>
      <c r="G331" s="161"/>
      <c r="H331" s="161"/>
      <c r="I331" s="161"/>
      <c r="J331" s="161"/>
      <c r="K331" s="161"/>
      <c r="L331" s="161"/>
      <c r="M331" s="161"/>
      <c r="N331" s="160"/>
      <c r="O331" s="160"/>
      <c r="P331" s="160"/>
      <c r="Q331" s="160"/>
      <c r="R331" s="161"/>
      <c r="S331" s="161"/>
      <c r="T331" s="161"/>
      <c r="U331" s="161"/>
      <c r="V331" s="161"/>
      <c r="W331" s="161"/>
      <c r="X331" s="161"/>
      <c r="Y331" s="161"/>
      <c r="Z331" s="151"/>
      <c r="AA331" s="151"/>
      <c r="AB331" s="151"/>
      <c r="AC331" s="151"/>
      <c r="AD331" s="151"/>
      <c r="AE331" s="151"/>
      <c r="AF331" s="151"/>
      <c r="AG331" s="151" t="s">
        <v>175</v>
      </c>
      <c r="AH331" s="151">
        <v>0</v>
      </c>
      <c r="AI331" s="151"/>
      <c r="AJ331" s="151"/>
      <c r="AK331" s="151"/>
      <c r="AL331" s="151"/>
      <c r="AM331" s="151"/>
      <c r="AN331" s="151"/>
      <c r="AO331" s="151"/>
      <c r="AP331" s="151"/>
      <c r="AQ331" s="151"/>
      <c r="AR331" s="151"/>
      <c r="AS331" s="151"/>
      <c r="AT331" s="151"/>
      <c r="AU331" s="151"/>
      <c r="AV331" s="151"/>
      <c r="AW331" s="151"/>
      <c r="AX331" s="151"/>
      <c r="AY331" s="151"/>
      <c r="AZ331" s="151"/>
      <c r="BA331" s="151"/>
      <c r="BB331" s="151"/>
      <c r="BC331" s="151"/>
      <c r="BD331" s="151"/>
      <c r="BE331" s="151"/>
      <c r="BF331" s="151"/>
      <c r="BG331" s="151"/>
      <c r="BH331" s="151"/>
    </row>
    <row r="332" spans="1:60" outlineLevel="1" x14ac:dyDescent="0.2">
      <c r="A332" s="172">
        <v>138</v>
      </c>
      <c r="B332" s="173" t="s">
        <v>574</v>
      </c>
      <c r="C332" s="188" t="s">
        <v>575</v>
      </c>
      <c r="D332" s="174" t="s">
        <v>181</v>
      </c>
      <c r="E332" s="175">
        <v>168</v>
      </c>
      <c r="F332" s="176"/>
      <c r="G332" s="177">
        <f>ROUND(E332*F332,2)</f>
        <v>0</v>
      </c>
      <c r="H332" s="176"/>
      <c r="I332" s="177">
        <f>ROUND(E332*H332,2)</f>
        <v>0</v>
      </c>
      <c r="J332" s="176"/>
      <c r="K332" s="177">
        <f>ROUND(E332*J332,2)</f>
        <v>0</v>
      </c>
      <c r="L332" s="177">
        <v>21</v>
      </c>
      <c r="M332" s="177">
        <f>G332*(1+L332/100)</f>
        <v>0</v>
      </c>
      <c r="N332" s="175">
        <v>0</v>
      </c>
      <c r="O332" s="175">
        <f>ROUND(E332*N332,2)</f>
        <v>0</v>
      </c>
      <c r="P332" s="175">
        <v>0</v>
      </c>
      <c r="Q332" s="175">
        <f>ROUND(E332*P332,2)</f>
        <v>0</v>
      </c>
      <c r="R332" s="177"/>
      <c r="S332" s="177" t="s">
        <v>141</v>
      </c>
      <c r="T332" s="178" t="s">
        <v>142</v>
      </c>
      <c r="U332" s="161">
        <v>9.2999999999999999E-2</v>
      </c>
      <c r="V332" s="161">
        <f>ROUND(E332*U332,2)</f>
        <v>15.62</v>
      </c>
      <c r="W332" s="161"/>
      <c r="X332" s="161" t="s">
        <v>143</v>
      </c>
      <c r="Y332" s="161" t="s">
        <v>144</v>
      </c>
      <c r="Z332" s="151"/>
      <c r="AA332" s="151"/>
      <c r="AB332" s="151"/>
      <c r="AC332" s="151"/>
      <c r="AD332" s="151"/>
      <c r="AE332" s="151"/>
      <c r="AF332" s="151"/>
      <c r="AG332" s="151" t="s">
        <v>145</v>
      </c>
      <c r="AH332" s="151"/>
      <c r="AI332" s="151"/>
      <c r="AJ332" s="151"/>
      <c r="AK332" s="151"/>
      <c r="AL332" s="151"/>
      <c r="AM332" s="151"/>
      <c r="AN332" s="151"/>
      <c r="AO332" s="151"/>
      <c r="AP332" s="151"/>
      <c r="AQ332" s="151"/>
      <c r="AR332" s="151"/>
      <c r="AS332" s="151"/>
      <c r="AT332" s="151"/>
      <c r="AU332" s="151"/>
      <c r="AV332" s="151"/>
      <c r="AW332" s="151"/>
      <c r="AX332" s="151"/>
      <c r="AY332" s="151"/>
      <c r="AZ332" s="151"/>
      <c r="BA332" s="151"/>
      <c r="BB332" s="151"/>
      <c r="BC332" s="151"/>
      <c r="BD332" s="151"/>
      <c r="BE332" s="151"/>
      <c r="BF332" s="151"/>
      <c r="BG332" s="151"/>
      <c r="BH332" s="151"/>
    </row>
    <row r="333" spans="1:60" outlineLevel="2" x14ac:dyDescent="0.2">
      <c r="A333" s="158"/>
      <c r="B333" s="159"/>
      <c r="C333" s="189" t="s">
        <v>410</v>
      </c>
      <c r="D333" s="162"/>
      <c r="E333" s="163">
        <v>168</v>
      </c>
      <c r="F333" s="161"/>
      <c r="G333" s="161"/>
      <c r="H333" s="161"/>
      <c r="I333" s="161"/>
      <c r="J333" s="161"/>
      <c r="K333" s="161"/>
      <c r="L333" s="161"/>
      <c r="M333" s="161"/>
      <c r="N333" s="160"/>
      <c r="O333" s="160"/>
      <c r="P333" s="160"/>
      <c r="Q333" s="160"/>
      <c r="R333" s="161"/>
      <c r="S333" s="161"/>
      <c r="T333" s="161"/>
      <c r="U333" s="161"/>
      <c r="V333" s="161"/>
      <c r="W333" s="161"/>
      <c r="X333" s="161"/>
      <c r="Y333" s="161"/>
      <c r="Z333" s="151"/>
      <c r="AA333" s="151"/>
      <c r="AB333" s="151"/>
      <c r="AC333" s="151"/>
      <c r="AD333" s="151"/>
      <c r="AE333" s="151"/>
      <c r="AF333" s="151"/>
      <c r="AG333" s="151" t="s">
        <v>175</v>
      </c>
      <c r="AH333" s="151">
        <v>0</v>
      </c>
      <c r="AI333" s="151"/>
      <c r="AJ333" s="151"/>
      <c r="AK333" s="151"/>
      <c r="AL333" s="151"/>
      <c r="AM333" s="151"/>
      <c r="AN333" s="151"/>
      <c r="AO333" s="151"/>
      <c r="AP333" s="151"/>
      <c r="AQ333" s="151"/>
      <c r="AR333" s="151"/>
      <c r="AS333" s="151"/>
      <c r="AT333" s="151"/>
      <c r="AU333" s="151"/>
      <c r="AV333" s="151"/>
      <c r="AW333" s="151"/>
      <c r="AX333" s="151"/>
      <c r="AY333" s="151"/>
      <c r="AZ333" s="151"/>
      <c r="BA333" s="151"/>
      <c r="BB333" s="151"/>
      <c r="BC333" s="151"/>
      <c r="BD333" s="151"/>
      <c r="BE333" s="151"/>
      <c r="BF333" s="151"/>
      <c r="BG333" s="151"/>
      <c r="BH333" s="151"/>
    </row>
    <row r="334" spans="1:60" outlineLevel="1" x14ac:dyDescent="0.2">
      <c r="A334" s="172">
        <v>139</v>
      </c>
      <c r="B334" s="173" t="s">
        <v>576</v>
      </c>
      <c r="C334" s="188" t="s">
        <v>577</v>
      </c>
      <c r="D334" s="174" t="s">
        <v>181</v>
      </c>
      <c r="E334" s="175">
        <v>168</v>
      </c>
      <c r="F334" s="176"/>
      <c r="G334" s="177">
        <f>ROUND(E334*F334,2)</f>
        <v>0</v>
      </c>
      <c r="H334" s="176"/>
      <c r="I334" s="177">
        <f>ROUND(E334*H334,2)</f>
        <v>0</v>
      </c>
      <c r="J334" s="176"/>
      <c r="K334" s="177">
        <f>ROUND(E334*J334,2)</f>
        <v>0</v>
      </c>
      <c r="L334" s="177">
        <v>21</v>
      </c>
      <c r="M334" s="177">
        <f>G334*(1+L334/100)</f>
        <v>0</v>
      </c>
      <c r="N334" s="175">
        <v>0</v>
      </c>
      <c r="O334" s="175">
        <f>ROUND(E334*N334,2)</f>
        <v>0</v>
      </c>
      <c r="P334" s="175">
        <v>0</v>
      </c>
      <c r="Q334" s="175">
        <f>ROUND(E334*P334,2)</f>
        <v>0</v>
      </c>
      <c r="R334" s="177"/>
      <c r="S334" s="177" t="s">
        <v>141</v>
      </c>
      <c r="T334" s="178" t="s">
        <v>142</v>
      </c>
      <c r="U334" s="161">
        <v>5.5E-2</v>
      </c>
      <c r="V334" s="161">
        <f>ROUND(E334*U334,2)</f>
        <v>9.24</v>
      </c>
      <c r="W334" s="161"/>
      <c r="X334" s="161" t="s">
        <v>143</v>
      </c>
      <c r="Y334" s="161" t="s">
        <v>144</v>
      </c>
      <c r="Z334" s="151"/>
      <c r="AA334" s="151"/>
      <c r="AB334" s="151"/>
      <c r="AC334" s="151"/>
      <c r="AD334" s="151"/>
      <c r="AE334" s="151"/>
      <c r="AF334" s="151"/>
      <c r="AG334" s="151" t="s">
        <v>145</v>
      </c>
      <c r="AH334" s="151"/>
      <c r="AI334" s="151"/>
      <c r="AJ334" s="151"/>
      <c r="AK334" s="151"/>
      <c r="AL334" s="151"/>
      <c r="AM334" s="151"/>
      <c r="AN334" s="151"/>
      <c r="AO334" s="151"/>
      <c r="AP334" s="151"/>
      <c r="AQ334" s="151"/>
      <c r="AR334" s="151"/>
      <c r="AS334" s="151"/>
      <c r="AT334" s="151"/>
      <c r="AU334" s="151"/>
      <c r="AV334" s="151"/>
      <c r="AW334" s="151"/>
      <c r="AX334" s="151"/>
      <c r="AY334" s="151"/>
      <c r="AZ334" s="151"/>
      <c r="BA334" s="151"/>
      <c r="BB334" s="151"/>
      <c r="BC334" s="151"/>
      <c r="BD334" s="151"/>
      <c r="BE334" s="151"/>
      <c r="BF334" s="151"/>
      <c r="BG334" s="151"/>
      <c r="BH334" s="151"/>
    </row>
    <row r="335" spans="1:60" outlineLevel="2" x14ac:dyDescent="0.2">
      <c r="A335" s="158"/>
      <c r="B335" s="159"/>
      <c r="C335" s="189" t="s">
        <v>410</v>
      </c>
      <c r="D335" s="162"/>
      <c r="E335" s="163">
        <v>168</v>
      </c>
      <c r="F335" s="161"/>
      <c r="G335" s="161"/>
      <c r="H335" s="161"/>
      <c r="I335" s="161"/>
      <c r="J335" s="161"/>
      <c r="K335" s="161"/>
      <c r="L335" s="161"/>
      <c r="M335" s="161"/>
      <c r="N335" s="160"/>
      <c r="O335" s="160"/>
      <c r="P335" s="160"/>
      <c r="Q335" s="160"/>
      <c r="R335" s="161"/>
      <c r="S335" s="161"/>
      <c r="T335" s="161"/>
      <c r="U335" s="161"/>
      <c r="V335" s="161"/>
      <c r="W335" s="161"/>
      <c r="X335" s="161"/>
      <c r="Y335" s="161"/>
      <c r="Z335" s="151"/>
      <c r="AA335" s="151"/>
      <c r="AB335" s="151"/>
      <c r="AC335" s="151"/>
      <c r="AD335" s="151"/>
      <c r="AE335" s="151"/>
      <c r="AF335" s="151"/>
      <c r="AG335" s="151" t="s">
        <v>175</v>
      </c>
      <c r="AH335" s="151">
        <v>0</v>
      </c>
      <c r="AI335" s="151"/>
      <c r="AJ335" s="151"/>
      <c r="AK335" s="151"/>
      <c r="AL335" s="151"/>
      <c r="AM335" s="151"/>
      <c r="AN335" s="151"/>
      <c r="AO335" s="151"/>
      <c r="AP335" s="151"/>
      <c r="AQ335" s="151"/>
      <c r="AR335" s="151"/>
      <c r="AS335" s="151"/>
      <c r="AT335" s="151"/>
      <c r="AU335" s="151"/>
      <c r="AV335" s="151"/>
      <c r="AW335" s="151"/>
      <c r="AX335" s="151"/>
      <c r="AY335" s="151"/>
      <c r="AZ335" s="151"/>
      <c r="BA335" s="151"/>
      <c r="BB335" s="151"/>
      <c r="BC335" s="151"/>
      <c r="BD335" s="151"/>
      <c r="BE335" s="151"/>
      <c r="BF335" s="151"/>
      <c r="BG335" s="151"/>
      <c r="BH335" s="151"/>
    </row>
    <row r="336" spans="1:60" outlineLevel="1" x14ac:dyDescent="0.2">
      <c r="A336" s="172">
        <v>140</v>
      </c>
      <c r="B336" s="173" t="s">
        <v>578</v>
      </c>
      <c r="C336" s="188" t="s">
        <v>579</v>
      </c>
      <c r="D336" s="174" t="s">
        <v>173</v>
      </c>
      <c r="E336" s="175">
        <v>5</v>
      </c>
      <c r="F336" s="176"/>
      <c r="G336" s="177">
        <f>ROUND(E336*F336,2)</f>
        <v>0</v>
      </c>
      <c r="H336" s="176"/>
      <c r="I336" s="177">
        <f>ROUND(E336*H336,2)</f>
        <v>0</v>
      </c>
      <c r="J336" s="176"/>
      <c r="K336" s="177">
        <f>ROUND(E336*J336,2)</f>
        <v>0</v>
      </c>
      <c r="L336" s="177">
        <v>21</v>
      </c>
      <c r="M336" s="177">
        <f>G336*(1+L336/100)</f>
        <v>0</v>
      </c>
      <c r="N336" s="175">
        <v>0.23599999999999999</v>
      </c>
      <c r="O336" s="175">
        <f>ROUND(E336*N336,2)</f>
        <v>1.18</v>
      </c>
      <c r="P336" s="175">
        <v>0</v>
      </c>
      <c r="Q336" s="175">
        <f>ROUND(E336*P336,2)</f>
        <v>0</v>
      </c>
      <c r="R336" s="177"/>
      <c r="S336" s="177" t="s">
        <v>141</v>
      </c>
      <c r="T336" s="178" t="s">
        <v>142</v>
      </c>
      <c r="U336" s="161">
        <v>0</v>
      </c>
      <c r="V336" s="161">
        <f>ROUND(E336*U336,2)</f>
        <v>0</v>
      </c>
      <c r="W336" s="161"/>
      <c r="X336" s="161" t="s">
        <v>143</v>
      </c>
      <c r="Y336" s="161" t="s">
        <v>144</v>
      </c>
      <c r="Z336" s="151"/>
      <c r="AA336" s="151"/>
      <c r="AB336" s="151"/>
      <c r="AC336" s="151"/>
      <c r="AD336" s="151"/>
      <c r="AE336" s="151"/>
      <c r="AF336" s="151"/>
      <c r="AG336" s="151" t="s">
        <v>145</v>
      </c>
      <c r="AH336" s="151"/>
      <c r="AI336" s="151"/>
      <c r="AJ336" s="151"/>
      <c r="AK336" s="151"/>
      <c r="AL336" s="151"/>
      <c r="AM336" s="151"/>
      <c r="AN336" s="151"/>
      <c r="AO336" s="151"/>
      <c r="AP336" s="151"/>
      <c r="AQ336" s="151"/>
      <c r="AR336" s="151"/>
      <c r="AS336" s="151"/>
      <c r="AT336" s="151"/>
      <c r="AU336" s="151"/>
      <c r="AV336" s="151"/>
      <c r="AW336" s="151"/>
      <c r="AX336" s="151"/>
      <c r="AY336" s="151"/>
      <c r="AZ336" s="151"/>
      <c r="BA336" s="151"/>
      <c r="BB336" s="151"/>
      <c r="BC336" s="151"/>
      <c r="BD336" s="151"/>
      <c r="BE336" s="151"/>
      <c r="BF336" s="151"/>
      <c r="BG336" s="151"/>
      <c r="BH336" s="151"/>
    </row>
    <row r="337" spans="1:60" outlineLevel="2" x14ac:dyDescent="0.2">
      <c r="A337" s="158"/>
      <c r="B337" s="159"/>
      <c r="C337" s="189" t="s">
        <v>523</v>
      </c>
      <c r="D337" s="162"/>
      <c r="E337" s="163">
        <v>5</v>
      </c>
      <c r="F337" s="161"/>
      <c r="G337" s="161"/>
      <c r="H337" s="161"/>
      <c r="I337" s="161"/>
      <c r="J337" s="161"/>
      <c r="K337" s="161"/>
      <c r="L337" s="161"/>
      <c r="M337" s="161"/>
      <c r="N337" s="160"/>
      <c r="O337" s="160"/>
      <c r="P337" s="160"/>
      <c r="Q337" s="160"/>
      <c r="R337" s="161"/>
      <c r="S337" s="161"/>
      <c r="T337" s="161"/>
      <c r="U337" s="161"/>
      <c r="V337" s="161"/>
      <c r="W337" s="161"/>
      <c r="X337" s="161"/>
      <c r="Y337" s="161"/>
      <c r="Z337" s="151"/>
      <c r="AA337" s="151"/>
      <c r="AB337" s="151"/>
      <c r="AC337" s="151"/>
      <c r="AD337" s="151"/>
      <c r="AE337" s="151"/>
      <c r="AF337" s="151"/>
      <c r="AG337" s="151" t="s">
        <v>175</v>
      </c>
      <c r="AH337" s="151">
        <v>0</v>
      </c>
      <c r="AI337" s="151"/>
      <c r="AJ337" s="151"/>
      <c r="AK337" s="151"/>
      <c r="AL337" s="151"/>
      <c r="AM337" s="151"/>
      <c r="AN337" s="151"/>
      <c r="AO337" s="151"/>
      <c r="AP337" s="151"/>
      <c r="AQ337" s="151"/>
      <c r="AR337" s="151"/>
      <c r="AS337" s="151"/>
      <c r="AT337" s="151"/>
      <c r="AU337" s="151"/>
      <c r="AV337" s="151"/>
      <c r="AW337" s="151"/>
      <c r="AX337" s="151"/>
      <c r="AY337" s="151"/>
      <c r="AZ337" s="151"/>
      <c r="BA337" s="151"/>
      <c r="BB337" s="151"/>
      <c r="BC337" s="151"/>
      <c r="BD337" s="151"/>
      <c r="BE337" s="151"/>
      <c r="BF337" s="151"/>
      <c r="BG337" s="151"/>
      <c r="BH337" s="151"/>
    </row>
    <row r="338" spans="1:60" x14ac:dyDescent="0.2">
      <c r="A338" s="165" t="s">
        <v>136</v>
      </c>
      <c r="B338" s="166" t="s">
        <v>90</v>
      </c>
      <c r="C338" s="186" t="s">
        <v>91</v>
      </c>
      <c r="D338" s="167"/>
      <c r="E338" s="168"/>
      <c r="F338" s="169"/>
      <c r="G338" s="169">
        <f>SUMIF(AG339:AG340,"&lt;&gt;NOR",G339:G340)</f>
        <v>0</v>
      </c>
      <c r="H338" s="169"/>
      <c r="I338" s="169">
        <f>SUM(I339:I340)</f>
        <v>0</v>
      </c>
      <c r="J338" s="169"/>
      <c r="K338" s="169">
        <f>SUM(K339:K340)</f>
        <v>0</v>
      </c>
      <c r="L338" s="169"/>
      <c r="M338" s="169">
        <f>SUM(M339:M340)</f>
        <v>0</v>
      </c>
      <c r="N338" s="168"/>
      <c r="O338" s="168">
        <f>SUM(O339:O340)</f>
        <v>6.69</v>
      </c>
      <c r="P338" s="168"/>
      <c r="Q338" s="168">
        <f>SUM(Q339:Q340)</f>
        <v>0</v>
      </c>
      <c r="R338" s="169"/>
      <c r="S338" s="169"/>
      <c r="T338" s="170"/>
      <c r="U338" s="164"/>
      <c r="V338" s="164">
        <f>SUM(V339:V340)</f>
        <v>27.86</v>
      </c>
      <c r="W338" s="164"/>
      <c r="X338" s="164"/>
      <c r="Y338" s="164"/>
      <c r="AG338" t="s">
        <v>137</v>
      </c>
    </row>
    <row r="339" spans="1:60" outlineLevel="1" x14ac:dyDescent="0.2">
      <c r="A339" s="172">
        <v>141</v>
      </c>
      <c r="B339" s="173" t="s">
        <v>580</v>
      </c>
      <c r="C339" s="188" t="s">
        <v>581</v>
      </c>
      <c r="D339" s="174" t="s">
        <v>582</v>
      </c>
      <c r="E339" s="175">
        <v>210</v>
      </c>
      <c r="F339" s="176"/>
      <c r="G339" s="177">
        <f>ROUND(E339*F339,2)</f>
        <v>0</v>
      </c>
      <c r="H339" s="176"/>
      <c r="I339" s="177">
        <f>ROUND(E339*H339,2)</f>
        <v>0</v>
      </c>
      <c r="J339" s="176"/>
      <c r="K339" s="177">
        <f>ROUND(E339*J339,2)</f>
        <v>0</v>
      </c>
      <c r="L339" s="177">
        <v>21</v>
      </c>
      <c r="M339" s="177">
        <f>G339*(1+L339/100)</f>
        <v>0</v>
      </c>
      <c r="N339" s="175">
        <v>3.184E-2</v>
      </c>
      <c r="O339" s="175">
        <f>ROUND(E339*N339,2)</f>
        <v>6.69</v>
      </c>
      <c r="P339" s="175">
        <v>0</v>
      </c>
      <c r="Q339" s="175">
        <f>ROUND(E339*P339,2)</f>
        <v>0</v>
      </c>
      <c r="R339" s="177"/>
      <c r="S339" s="177" t="s">
        <v>141</v>
      </c>
      <c r="T339" s="178" t="s">
        <v>142</v>
      </c>
      <c r="U339" s="161">
        <v>0.13269</v>
      </c>
      <c r="V339" s="161">
        <f>ROUND(E339*U339,2)</f>
        <v>27.86</v>
      </c>
      <c r="W339" s="161"/>
      <c r="X339" s="161" t="s">
        <v>143</v>
      </c>
      <c r="Y339" s="161" t="s">
        <v>144</v>
      </c>
      <c r="Z339" s="151"/>
      <c r="AA339" s="151"/>
      <c r="AB339" s="151"/>
      <c r="AC339" s="151"/>
      <c r="AD339" s="151"/>
      <c r="AE339" s="151"/>
      <c r="AF339" s="151"/>
      <c r="AG339" s="151" t="s">
        <v>145</v>
      </c>
      <c r="AH339" s="151"/>
      <c r="AI339" s="151"/>
      <c r="AJ339" s="151"/>
      <c r="AK339" s="151"/>
      <c r="AL339" s="151"/>
      <c r="AM339" s="151"/>
      <c r="AN339" s="151"/>
      <c r="AO339" s="151"/>
      <c r="AP339" s="151"/>
      <c r="AQ339" s="151"/>
      <c r="AR339" s="151"/>
      <c r="AS339" s="151"/>
      <c r="AT339" s="151"/>
      <c r="AU339" s="151"/>
      <c r="AV339" s="151"/>
      <c r="AW339" s="151"/>
      <c r="AX339" s="151"/>
      <c r="AY339" s="151"/>
      <c r="AZ339" s="151"/>
      <c r="BA339" s="151"/>
      <c r="BB339" s="151"/>
      <c r="BC339" s="151"/>
      <c r="BD339" s="151"/>
      <c r="BE339" s="151"/>
      <c r="BF339" s="151"/>
      <c r="BG339" s="151"/>
      <c r="BH339" s="151"/>
    </row>
    <row r="340" spans="1:60" outlineLevel="2" x14ac:dyDescent="0.2">
      <c r="A340" s="158"/>
      <c r="B340" s="159"/>
      <c r="C340" s="189" t="s">
        <v>583</v>
      </c>
      <c r="D340" s="162"/>
      <c r="E340" s="163">
        <v>210</v>
      </c>
      <c r="F340" s="161"/>
      <c r="G340" s="161"/>
      <c r="H340" s="161"/>
      <c r="I340" s="161"/>
      <c r="J340" s="161"/>
      <c r="K340" s="161"/>
      <c r="L340" s="161"/>
      <c r="M340" s="161"/>
      <c r="N340" s="160"/>
      <c r="O340" s="160"/>
      <c r="P340" s="160"/>
      <c r="Q340" s="160"/>
      <c r="R340" s="161"/>
      <c r="S340" s="161"/>
      <c r="T340" s="161"/>
      <c r="U340" s="161"/>
      <c r="V340" s="161"/>
      <c r="W340" s="161"/>
      <c r="X340" s="161"/>
      <c r="Y340" s="161"/>
      <c r="Z340" s="151"/>
      <c r="AA340" s="151"/>
      <c r="AB340" s="151"/>
      <c r="AC340" s="151"/>
      <c r="AD340" s="151"/>
      <c r="AE340" s="151"/>
      <c r="AF340" s="151"/>
      <c r="AG340" s="151" t="s">
        <v>175</v>
      </c>
      <c r="AH340" s="151">
        <v>0</v>
      </c>
      <c r="AI340" s="151"/>
      <c r="AJ340" s="151"/>
      <c r="AK340" s="151"/>
      <c r="AL340" s="151"/>
      <c r="AM340" s="151"/>
      <c r="AN340" s="151"/>
      <c r="AO340" s="151"/>
      <c r="AP340" s="151"/>
      <c r="AQ340" s="151"/>
      <c r="AR340" s="151"/>
      <c r="AS340" s="151"/>
      <c r="AT340" s="151"/>
      <c r="AU340" s="151"/>
      <c r="AV340" s="151"/>
      <c r="AW340" s="151"/>
      <c r="AX340" s="151"/>
      <c r="AY340" s="151"/>
      <c r="AZ340" s="151"/>
      <c r="BA340" s="151"/>
      <c r="BB340" s="151"/>
      <c r="BC340" s="151"/>
      <c r="BD340" s="151"/>
      <c r="BE340" s="151"/>
      <c r="BF340" s="151"/>
      <c r="BG340" s="151"/>
      <c r="BH340" s="151"/>
    </row>
    <row r="341" spans="1:60" x14ac:dyDescent="0.2">
      <c r="A341" s="165" t="s">
        <v>136</v>
      </c>
      <c r="B341" s="166" t="s">
        <v>92</v>
      </c>
      <c r="C341" s="186" t="s">
        <v>93</v>
      </c>
      <c r="D341" s="167"/>
      <c r="E341" s="168"/>
      <c r="F341" s="169"/>
      <c r="G341" s="169">
        <f>SUMIF(AG342:AG347,"&lt;&gt;NOR",G342:G347)</f>
        <v>0</v>
      </c>
      <c r="H341" s="169"/>
      <c r="I341" s="169">
        <f>SUM(I342:I347)</f>
        <v>0</v>
      </c>
      <c r="J341" s="169"/>
      <c r="K341" s="169">
        <f>SUM(K342:K347)</f>
        <v>0</v>
      </c>
      <c r="L341" s="169"/>
      <c r="M341" s="169">
        <f>SUM(M342:M347)</f>
        <v>0</v>
      </c>
      <c r="N341" s="168"/>
      <c r="O341" s="168">
        <f>SUM(O342:O347)</f>
        <v>0</v>
      </c>
      <c r="P341" s="168"/>
      <c r="Q341" s="168">
        <f>SUM(Q342:Q347)</f>
        <v>0.99</v>
      </c>
      <c r="R341" s="169"/>
      <c r="S341" s="169"/>
      <c r="T341" s="170"/>
      <c r="U341" s="164"/>
      <c r="V341" s="164">
        <f>SUM(V342:V347)</f>
        <v>11.56</v>
      </c>
      <c r="W341" s="164"/>
      <c r="X341" s="164"/>
      <c r="Y341" s="164"/>
      <c r="AG341" t="s">
        <v>137</v>
      </c>
    </row>
    <row r="342" spans="1:60" outlineLevel="1" x14ac:dyDescent="0.2">
      <c r="A342" s="172">
        <v>142</v>
      </c>
      <c r="B342" s="173" t="s">
        <v>584</v>
      </c>
      <c r="C342" s="188" t="s">
        <v>585</v>
      </c>
      <c r="D342" s="174" t="s">
        <v>181</v>
      </c>
      <c r="E342" s="175">
        <v>14</v>
      </c>
      <c r="F342" s="176"/>
      <c r="G342" s="177">
        <f>ROUND(E342*F342,2)</f>
        <v>0</v>
      </c>
      <c r="H342" s="176"/>
      <c r="I342" s="177">
        <f>ROUND(E342*H342,2)</f>
        <v>0</v>
      </c>
      <c r="J342" s="176"/>
      <c r="K342" s="177">
        <f>ROUND(E342*J342,2)</f>
        <v>0</v>
      </c>
      <c r="L342" s="177">
        <v>21</v>
      </c>
      <c r="M342" s="177">
        <f>G342*(1+L342/100)</f>
        <v>0</v>
      </c>
      <c r="N342" s="175">
        <v>0</v>
      </c>
      <c r="O342" s="175">
        <f>ROUND(E342*N342,2)</f>
        <v>0</v>
      </c>
      <c r="P342" s="175">
        <v>0.04</v>
      </c>
      <c r="Q342" s="175">
        <f>ROUND(E342*P342,2)</f>
        <v>0.56000000000000005</v>
      </c>
      <c r="R342" s="177"/>
      <c r="S342" s="177" t="s">
        <v>141</v>
      </c>
      <c r="T342" s="178" t="s">
        <v>142</v>
      </c>
      <c r="U342" s="161">
        <v>0.25</v>
      </c>
      <c r="V342" s="161">
        <f>ROUND(E342*U342,2)</f>
        <v>3.5</v>
      </c>
      <c r="W342" s="161"/>
      <c r="X342" s="161" t="s">
        <v>143</v>
      </c>
      <c r="Y342" s="161" t="s">
        <v>144</v>
      </c>
      <c r="Z342" s="151"/>
      <c r="AA342" s="151"/>
      <c r="AB342" s="151"/>
      <c r="AC342" s="151"/>
      <c r="AD342" s="151"/>
      <c r="AE342" s="151"/>
      <c r="AF342" s="151"/>
      <c r="AG342" s="151" t="s">
        <v>145</v>
      </c>
      <c r="AH342" s="151"/>
      <c r="AI342" s="151"/>
      <c r="AJ342" s="151"/>
      <c r="AK342" s="151"/>
      <c r="AL342" s="151"/>
      <c r="AM342" s="151"/>
      <c r="AN342" s="151"/>
      <c r="AO342" s="151"/>
      <c r="AP342" s="151"/>
      <c r="AQ342" s="151"/>
      <c r="AR342" s="151"/>
      <c r="AS342" s="151"/>
      <c r="AT342" s="151"/>
      <c r="AU342" s="151"/>
      <c r="AV342" s="151"/>
      <c r="AW342" s="151"/>
      <c r="AX342" s="151"/>
      <c r="AY342" s="151"/>
      <c r="AZ342" s="151"/>
      <c r="BA342" s="151"/>
      <c r="BB342" s="151"/>
      <c r="BC342" s="151"/>
      <c r="BD342" s="151"/>
      <c r="BE342" s="151"/>
      <c r="BF342" s="151"/>
      <c r="BG342" s="151"/>
      <c r="BH342" s="151"/>
    </row>
    <row r="343" spans="1:60" outlineLevel="2" x14ac:dyDescent="0.2">
      <c r="A343" s="158"/>
      <c r="B343" s="159"/>
      <c r="C343" s="189" t="s">
        <v>453</v>
      </c>
      <c r="D343" s="162"/>
      <c r="E343" s="163">
        <v>14</v>
      </c>
      <c r="F343" s="161"/>
      <c r="G343" s="161"/>
      <c r="H343" s="161"/>
      <c r="I343" s="161"/>
      <c r="J343" s="161"/>
      <c r="K343" s="161"/>
      <c r="L343" s="161"/>
      <c r="M343" s="161"/>
      <c r="N343" s="160"/>
      <c r="O343" s="160"/>
      <c r="P343" s="160"/>
      <c r="Q343" s="160"/>
      <c r="R343" s="161"/>
      <c r="S343" s="161"/>
      <c r="T343" s="161"/>
      <c r="U343" s="161"/>
      <c r="V343" s="161"/>
      <c r="W343" s="161"/>
      <c r="X343" s="161"/>
      <c r="Y343" s="161"/>
      <c r="Z343" s="151"/>
      <c r="AA343" s="151"/>
      <c r="AB343" s="151"/>
      <c r="AC343" s="151"/>
      <c r="AD343" s="151"/>
      <c r="AE343" s="151"/>
      <c r="AF343" s="151"/>
      <c r="AG343" s="151" t="s">
        <v>175</v>
      </c>
      <c r="AH343" s="151">
        <v>0</v>
      </c>
      <c r="AI343" s="151"/>
      <c r="AJ343" s="151"/>
      <c r="AK343" s="151"/>
      <c r="AL343" s="151"/>
      <c r="AM343" s="151"/>
      <c r="AN343" s="151"/>
      <c r="AO343" s="151"/>
      <c r="AP343" s="151"/>
      <c r="AQ343" s="151"/>
      <c r="AR343" s="151"/>
      <c r="AS343" s="151"/>
      <c r="AT343" s="151"/>
      <c r="AU343" s="151"/>
      <c r="AV343" s="151"/>
      <c r="AW343" s="151"/>
      <c r="AX343" s="151"/>
      <c r="AY343" s="151"/>
      <c r="AZ343" s="151"/>
      <c r="BA343" s="151"/>
      <c r="BB343" s="151"/>
      <c r="BC343" s="151"/>
      <c r="BD343" s="151"/>
      <c r="BE343" s="151"/>
      <c r="BF343" s="151"/>
      <c r="BG343" s="151"/>
      <c r="BH343" s="151"/>
    </row>
    <row r="344" spans="1:60" outlineLevel="1" x14ac:dyDescent="0.2">
      <c r="A344" s="172">
        <v>143</v>
      </c>
      <c r="B344" s="173" t="s">
        <v>586</v>
      </c>
      <c r="C344" s="188" t="s">
        <v>587</v>
      </c>
      <c r="D344" s="174" t="s">
        <v>173</v>
      </c>
      <c r="E344" s="175">
        <v>8</v>
      </c>
      <c r="F344" s="176"/>
      <c r="G344" s="177">
        <f>ROUND(E344*F344,2)</f>
        <v>0</v>
      </c>
      <c r="H344" s="176"/>
      <c r="I344" s="177">
        <f>ROUND(E344*H344,2)</f>
        <v>0</v>
      </c>
      <c r="J344" s="176"/>
      <c r="K344" s="177">
        <f>ROUND(E344*J344,2)</f>
        <v>0</v>
      </c>
      <c r="L344" s="177">
        <v>21</v>
      </c>
      <c r="M344" s="177">
        <f>G344*(1+L344/100)</f>
        <v>0</v>
      </c>
      <c r="N344" s="175">
        <v>0</v>
      </c>
      <c r="O344" s="175">
        <f>ROUND(E344*N344,2)</f>
        <v>0</v>
      </c>
      <c r="P344" s="175">
        <v>0</v>
      </c>
      <c r="Q344" s="175">
        <f>ROUND(E344*P344,2)</f>
        <v>0</v>
      </c>
      <c r="R344" s="177"/>
      <c r="S344" s="177" t="s">
        <v>141</v>
      </c>
      <c r="T344" s="178" t="s">
        <v>142</v>
      </c>
      <c r="U344" s="161">
        <v>0</v>
      </c>
      <c r="V344" s="161">
        <f>ROUND(E344*U344,2)</f>
        <v>0</v>
      </c>
      <c r="W344" s="161"/>
      <c r="X344" s="161" t="s">
        <v>143</v>
      </c>
      <c r="Y344" s="161" t="s">
        <v>144</v>
      </c>
      <c r="Z344" s="151"/>
      <c r="AA344" s="151"/>
      <c r="AB344" s="151"/>
      <c r="AC344" s="151"/>
      <c r="AD344" s="151"/>
      <c r="AE344" s="151"/>
      <c r="AF344" s="151"/>
      <c r="AG344" s="151" t="s">
        <v>145</v>
      </c>
      <c r="AH344" s="151"/>
      <c r="AI344" s="151"/>
      <c r="AJ344" s="151"/>
      <c r="AK344" s="151"/>
      <c r="AL344" s="151"/>
      <c r="AM344" s="151"/>
      <c r="AN344" s="151"/>
      <c r="AO344" s="151"/>
      <c r="AP344" s="151"/>
      <c r="AQ344" s="151"/>
      <c r="AR344" s="151"/>
      <c r="AS344" s="151"/>
      <c r="AT344" s="151"/>
      <c r="AU344" s="151"/>
      <c r="AV344" s="151"/>
      <c r="AW344" s="151"/>
      <c r="AX344" s="151"/>
      <c r="AY344" s="151"/>
      <c r="AZ344" s="151"/>
      <c r="BA344" s="151"/>
      <c r="BB344" s="151"/>
      <c r="BC344" s="151"/>
      <c r="BD344" s="151"/>
      <c r="BE344" s="151"/>
      <c r="BF344" s="151"/>
      <c r="BG344" s="151"/>
      <c r="BH344" s="151"/>
    </row>
    <row r="345" spans="1:60" outlineLevel="2" x14ac:dyDescent="0.2">
      <c r="A345" s="158"/>
      <c r="B345" s="159"/>
      <c r="C345" s="189" t="s">
        <v>206</v>
      </c>
      <c r="D345" s="162"/>
      <c r="E345" s="163">
        <v>8</v>
      </c>
      <c r="F345" s="161"/>
      <c r="G345" s="161"/>
      <c r="H345" s="161"/>
      <c r="I345" s="161"/>
      <c r="J345" s="161"/>
      <c r="K345" s="161"/>
      <c r="L345" s="161"/>
      <c r="M345" s="161"/>
      <c r="N345" s="160"/>
      <c r="O345" s="160"/>
      <c r="P345" s="160"/>
      <c r="Q345" s="160"/>
      <c r="R345" s="161"/>
      <c r="S345" s="161"/>
      <c r="T345" s="161"/>
      <c r="U345" s="161"/>
      <c r="V345" s="161"/>
      <c r="W345" s="161"/>
      <c r="X345" s="161"/>
      <c r="Y345" s="161"/>
      <c r="Z345" s="151"/>
      <c r="AA345" s="151"/>
      <c r="AB345" s="151"/>
      <c r="AC345" s="151"/>
      <c r="AD345" s="151"/>
      <c r="AE345" s="151"/>
      <c r="AF345" s="151"/>
      <c r="AG345" s="151" t="s">
        <v>175</v>
      </c>
      <c r="AH345" s="151">
        <v>0</v>
      </c>
      <c r="AI345" s="151"/>
      <c r="AJ345" s="151"/>
      <c r="AK345" s="151"/>
      <c r="AL345" s="151"/>
      <c r="AM345" s="151"/>
      <c r="AN345" s="151"/>
      <c r="AO345" s="151"/>
      <c r="AP345" s="151"/>
      <c r="AQ345" s="151"/>
      <c r="AR345" s="151"/>
      <c r="AS345" s="151"/>
      <c r="AT345" s="151"/>
      <c r="AU345" s="151"/>
      <c r="AV345" s="151"/>
      <c r="AW345" s="151"/>
      <c r="AX345" s="151"/>
      <c r="AY345" s="151"/>
      <c r="AZ345" s="151"/>
      <c r="BA345" s="151"/>
      <c r="BB345" s="151"/>
      <c r="BC345" s="151"/>
      <c r="BD345" s="151"/>
      <c r="BE345" s="151"/>
      <c r="BF345" s="151"/>
      <c r="BG345" s="151"/>
      <c r="BH345" s="151"/>
    </row>
    <row r="346" spans="1:60" outlineLevel="1" x14ac:dyDescent="0.2">
      <c r="A346" s="172">
        <v>144</v>
      </c>
      <c r="B346" s="173" t="s">
        <v>588</v>
      </c>
      <c r="C346" s="188" t="s">
        <v>589</v>
      </c>
      <c r="D346" s="174" t="s">
        <v>181</v>
      </c>
      <c r="E346" s="175">
        <v>14</v>
      </c>
      <c r="F346" s="176"/>
      <c r="G346" s="177">
        <f>ROUND(E346*F346,2)</f>
        <v>0</v>
      </c>
      <c r="H346" s="176"/>
      <c r="I346" s="177">
        <f>ROUND(E346*H346,2)</f>
        <v>0</v>
      </c>
      <c r="J346" s="176"/>
      <c r="K346" s="177">
        <f>ROUND(E346*J346,2)</f>
        <v>0</v>
      </c>
      <c r="L346" s="177">
        <v>21</v>
      </c>
      <c r="M346" s="177">
        <f>G346*(1+L346/100)</f>
        <v>0</v>
      </c>
      <c r="N346" s="175">
        <v>0</v>
      </c>
      <c r="O346" s="175">
        <f>ROUND(E346*N346,2)</f>
        <v>0</v>
      </c>
      <c r="P346" s="175">
        <v>3.065E-2</v>
      </c>
      <c r="Q346" s="175">
        <f>ROUND(E346*P346,2)</f>
        <v>0.43</v>
      </c>
      <c r="R346" s="177"/>
      <c r="S346" s="177" t="s">
        <v>141</v>
      </c>
      <c r="T346" s="178" t="s">
        <v>142</v>
      </c>
      <c r="U346" s="161">
        <v>0.57599999999999996</v>
      </c>
      <c r="V346" s="161">
        <f>ROUND(E346*U346,2)</f>
        <v>8.06</v>
      </c>
      <c r="W346" s="161"/>
      <c r="X346" s="161" t="s">
        <v>143</v>
      </c>
      <c r="Y346" s="161" t="s">
        <v>144</v>
      </c>
      <c r="Z346" s="151"/>
      <c r="AA346" s="151"/>
      <c r="AB346" s="151"/>
      <c r="AC346" s="151"/>
      <c r="AD346" s="151"/>
      <c r="AE346" s="151"/>
      <c r="AF346" s="151"/>
      <c r="AG346" s="151" t="s">
        <v>145</v>
      </c>
      <c r="AH346" s="151"/>
      <c r="AI346" s="151"/>
      <c r="AJ346" s="151"/>
      <c r="AK346" s="151"/>
      <c r="AL346" s="151"/>
      <c r="AM346" s="151"/>
      <c r="AN346" s="151"/>
      <c r="AO346" s="151"/>
      <c r="AP346" s="151"/>
      <c r="AQ346" s="151"/>
      <c r="AR346" s="151"/>
      <c r="AS346" s="151"/>
      <c r="AT346" s="151"/>
      <c r="AU346" s="151"/>
      <c r="AV346" s="151"/>
      <c r="AW346" s="151"/>
      <c r="AX346" s="151"/>
      <c r="AY346" s="151"/>
      <c r="AZ346" s="151"/>
      <c r="BA346" s="151"/>
      <c r="BB346" s="151"/>
      <c r="BC346" s="151"/>
      <c r="BD346" s="151"/>
      <c r="BE346" s="151"/>
      <c r="BF346" s="151"/>
      <c r="BG346" s="151"/>
      <c r="BH346" s="151"/>
    </row>
    <row r="347" spans="1:60" outlineLevel="2" x14ac:dyDescent="0.2">
      <c r="A347" s="158"/>
      <c r="B347" s="159"/>
      <c r="C347" s="189" t="s">
        <v>453</v>
      </c>
      <c r="D347" s="162"/>
      <c r="E347" s="163">
        <v>14</v>
      </c>
      <c r="F347" s="161"/>
      <c r="G347" s="161"/>
      <c r="H347" s="161"/>
      <c r="I347" s="161"/>
      <c r="J347" s="161"/>
      <c r="K347" s="161"/>
      <c r="L347" s="161"/>
      <c r="M347" s="161"/>
      <c r="N347" s="160"/>
      <c r="O347" s="160"/>
      <c r="P347" s="160"/>
      <c r="Q347" s="160"/>
      <c r="R347" s="161"/>
      <c r="S347" s="161"/>
      <c r="T347" s="161"/>
      <c r="U347" s="161"/>
      <c r="V347" s="161"/>
      <c r="W347" s="161"/>
      <c r="X347" s="161"/>
      <c r="Y347" s="161"/>
      <c r="Z347" s="151"/>
      <c r="AA347" s="151"/>
      <c r="AB347" s="151"/>
      <c r="AC347" s="151"/>
      <c r="AD347" s="151"/>
      <c r="AE347" s="151"/>
      <c r="AF347" s="151"/>
      <c r="AG347" s="151" t="s">
        <v>175</v>
      </c>
      <c r="AH347" s="151">
        <v>0</v>
      </c>
      <c r="AI347" s="151"/>
      <c r="AJ347" s="151"/>
      <c r="AK347" s="151"/>
      <c r="AL347" s="151"/>
      <c r="AM347" s="151"/>
      <c r="AN347" s="151"/>
      <c r="AO347" s="151"/>
      <c r="AP347" s="151"/>
      <c r="AQ347" s="151"/>
      <c r="AR347" s="151"/>
      <c r="AS347" s="151"/>
      <c r="AT347" s="151"/>
      <c r="AU347" s="151"/>
      <c r="AV347" s="151"/>
      <c r="AW347" s="151"/>
      <c r="AX347" s="151"/>
      <c r="AY347" s="151"/>
      <c r="AZ347" s="151"/>
      <c r="BA347" s="151"/>
      <c r="BB347" s="151"/>
      <c r="BC347" s="151"/>
      <c r="BD347" s="151"/>
      <c r="BE347" s="151"/>
      <c r="BF347" s="151"/>
      <c r="BG347" s="151"/>
      <c r="BH347" s="151"/>
    </row>
    <row r="348" spans="1:60" x14ac:dyDescent="0.2">
      <c r="A348" s="165" t="s">
        <v>136</v>
      </c>
      <c r="B348" s="166" t="s">
        <v>94</v>
      </c>
      <c r="C348" s="186" t="s">
        <v>95</v>
      </c>
      <c r="D348" s="167"/>
      <c r="E348" s="168"/>
      <c r="F348" s="169"/>
      <c r="G348" s="169">
        <f>SUMIF(AG349:AG352,"&lt;&gt;NOR",G349:G352)</f>
        <v>0</v>
      </c>
      <c r="H348" s="169"/>
      <c r="I348" s="169">
        <f>SUM(I349:I352)</f>
        <v>0</v>
      </c>
      <c r="J348" s="169"/>
      <c r="K348" s="169">
        <f>SUM(K349:K352)</f>
        <v>0</v>
      </c>
      <c r="L348" s="169"/>
      <c r="M348" s="169">
        <f>SUM(M349:M352)</f>
        <v>0</v>
      </c>
      <c r="N348" s="168"/>
      <c r="O348" s="168">
        <f>SUM(O349:O352)</f>
        <v>0</v>
      </c>
      <c r="P348" s="168"/>
      <c r="Q348" s="168">
        <f>SUM(Q349:Q352)</f>
        <v>0</v>
      </c>
      <c r="R348" s="169"/>
      <c r="S348" s="169"/>
      <c r="T348" s="170"/>
      <c r="U348" s="164"/>
      <c r="V348" s="164">
        <f>SUM(V349:V352)</f>
        <v>2.75</v>
      </c>
      <c r="W348" s="164"/>
      <c r="X348" s="164"/>
      <c r="Y348" s="164"/>
      <c r="AG348" t="s">
        <v>137</v>
      </c>
    </row>
    <row r="349" spans="1:60" outlineLevel="1" x14ac:dyDescent="0.2">
      <c r="A349" s="172">
        <v>145</v>
      </c>
      <c r="B349" s="173" t="s">
        <v>590</v>
      </c>
      <c r="C349" s="188" t="s">
        <v>591</v>
      </c>
      <c r="D349" s="174" t="s">
        <v>245</v>
      </c>
      <c r="E349" s="175">
        <v>23</v>
      </c>
      <c r="F349" s="176"/>
      <c r="G349" s="177">
        <f>ROUND(E349*F349,2)</f>
        <v>0</v>
      </c>
      <c r="H349" s="176"/>
      <c r="I349" s="177">
        <f>ROUND(E349*H349,2)</f>
        <v>0</v>
      </c>
      <c r="J349" s="176"/>
      <c r="K349" s="177">
        <f>ROUND(E349*J349,2)</f>
        <v>0</v>
      </c>
      <c r="L349" s="177">
        <v>21</v>
      </c>
      <c r="M349" s="177">
        <f>G349*(1+L349/100)</f>
        <v>0</v>
      </c>
      <c r="N349" s="175">
        <v>0</v>
      </c>
      <c r="O349" s="175">
        <f>ROUND(E349*N349,2)</f>
        <v>0</v>
      </c>
      <c r="P349" s="175">
        <v>0</v>
      </c>
      <c r="Q349" s="175">
        <f>ROUND(E349*P349,2)</f>
        <v>0</v>
      </c>
      <c r="R349" s="177"/>
      <c r="S349" s="177" t="s">
        <v>141</v>
      </c>
      <c r="T349" s="178" t="s">
        <v>142</v>
      </c>
      <c r="U349" s="161">
        <v>0.115</v>
      </c>
      <c r="V349" s="161">
        <f>ROUND(E349*U349,2)</f>
        <v>2.65</v>
      </c>
      <c r="W349" s="161"/>
      <c r="X349" s="161" t="s">
        <v>143</v>
      </c>
      <c r="Y349" s="161" t="s">
        <v>144</v>
      </c>
      <c r="Z349" s="151"/>
      <c r="AA349" s="151"/>
      <c r="AB349" s="151"/>
      <c r="AC349" s="151"/>
      <c r="AD349" s="151"/>
      <c r="AE349" s="151"/>
      <c r="AF349" s="151"/>
      <c r="AG349" s="151" t="s">
        <v>145</v>
      </c>
      <c r="AH349" s="151"/>
      <c r="AI349" s="151"/>
      <c r="AJ349" s="151"/>
      <c r="AK349" s="151"/>
      <c r="AL349" s="151"/>
      <c r="AM349" s="151"/>
      <c r="AN349" s="151"/>
      <c r="AO349" s="151"/>
      <c r="AP349" s="151"/>
      <c r="AQ349" s="151"/>
      <c r="AR349" s="151"/>
      <c r="AS349" s="151"/>
      <c r="AT349" s="151"/>
      <c r="AU349" s="151"/>
      <c r="AV349" s="151"/>
      <c r="AW349" s="151"/>
      <c r="AX349" s="151"/>
      <c r="AY349" s="151"/>
      <c r="AZ349" s="151"/>
      <c r="BA349" s="151"/>
      <c r="BB349" s="151"/>
      <c r="BC349" s="151"/>
      <c r="BD349" s="151"/>
      <c r="BE349" s="151"/>
      <c r="BF349" s="151"/>
      <c r="BG349" s="151"/>
      <c r="BH349" s="151"/>
    </row>
    <row r="350" spans="1:60" outlineLevel="2" x14ac:dyDescent="0.2">
      <c r="A350" s="158"/>
      <c r="B350" s="159"/>
      <c r="C350" s="189" t="s">
        <v>322</v>
      </c>
      <c r="D350" s="162"/>
      <c r="E350" s="163">
        <v>23</v>
      </c>
      <c r="F350" s="161"/>
      <c r="G350" s="161"/>
      <c r="H350" s="161"/>
      <c r="I350" s="161"/>
      <c r="J350" s="161"/>
      <c r="K350" s="161"/>
      <c r="L350" s="161"/>
      <c r="M350" s="161"/>
      <c r="N350" s="160"/>
      <c r="O350" s="160"/>
      <c r="P350" s="160"/>
      <c r="Q350" s="160"/>
      <c r="R350" s="161"/>
      <c r="S350" s="161"/>
      <c r="T350" s="161"/>
      <c r="U350" s="161"/>
      <c r="V350" s="161"/>
      <c r="W350" s="161"/>
      <c r="X350" s="161"/>
      <c r="Y350" s="161"/>
      <c r="Z350" s="151"/>
      <c r="AA350" s="151"/>
      <c r="AB350" s="151"/>
      <c r="AC350" s="151"/>
      <c r="AD350" s="151"/>
      <c r="AE350" s="151"/>
      <c r="AF350" s="151"/>
      <c r="AG350" s="151" t="s">
        <v>175</v>
      </c>
      <c r="AH350" s="151">
        <v>0</v>
      </c>
      <c r="AI350" s="151"/>
      <c r="AJ350" s="151"/>
      <c r="AK350" s="151"/>
      <c r="AL350" s="151"/>
      <c r="AM350" s="151"/>
      <c r="AN350" s="151"/>
      <c r="AO350" s="151"/>
      <c r="AP350" s="151"/>
      <c r="AQ350" s="151"/>
      <c r="AR350" s="151"/>
      <c r="AS350" s="151"/>
      <c r="AT350" s="151"/>
      <c r="AU350" s="151"/>
      <c r="AV350" s="151"/>
      <c r="AW350" s="151"/>
      <c r="AX350" s="151"/>
      <c r="AY350" s="151"/>
      <c r="AZ350" s="151"/>
      <c r="BA350" s="151"/>
      <c r="BB350" s="151"/>
      <c r="BC350" s="151"/>
      <c r="BD350" s="151"/>
      <c r="BE350" s="151"/>
      <c r="BF350" s="151"/>
      <c r="BG350" s="151"/>
      <c r="BH350" s="151"/>
    </row>
    <row r="351" spans="1:60" outlineLevel="1" x14ac:dyDescent="0.2">
      <c r="A351" s="172">
        <v>146</v>
      </c>
      <c r="B351" s="173" t="s">
        <v>592</v>
      </c>
      <c r="C351" s="188" t="s">
        <v>593</v>
      </c>
      <c r="D351" s="174" t="s">
        <v>245</v>
      </c>
      <c r="E351" s="175">
        <v>1</v>
      </c>
      <c r="F351" s="176"/>
      <c r="G351" s="177">
        <f>ROUND(E351*F351,2)</f>
        <v>0</v>
      </c>
      <c r="H351" s="176"/>
      <c r="I351" s="177">
        <f>ROUND(E351*H351,2)</f>
        <v>0</v>
      </c>
      <c r="J351" s="176"/>
      <c r="K351" s="177">
        <f>ROUND(E351*J351,2)</f>
        <v>0</v>
      </c>
      <c r="L351" s="177">
        <v>21</v>
      </c>
      <c r="M351" s="177">
        <f>G351*(1+L351/100)</f>
        <v>0</v>
      </c>
      <c r="N351" s="175">
        <v>0</v>
      </c>
      <c r="O351" s="175">
        <f>ROUND(E351*N351,2)</f>
        <v>0</v>
      </c>
      <c r="P351" s="175">
        <v>0</v>
      </c>
      <c r="Q351" s="175">
        <f>ROUND(E351*P351,2)</f>
        <v>0</v>
      </c>
      <c r="R351" s="177"/>
      <c r="S351" s="177" t="s">
        <v>141</v>
      </c>
      <c r="T351" s="178" t="s">
        <v>142</v>
      </c>
      <c r="U351" s="161">
        <v>0.1</v>
      </c>
      <c r="V351" s="161">
        <f>ROUND(E351*U351,2)</f>
        <v>0.1</v>
      </c>
      <c r="W351" s="161"/>
      <c r="X351" s="161" t="s">
        <v>143</v>
      </c>
      <c r="Y351" s="161" t="s">
        <v>144</v>
      </c>
      <c r="Z351" s="151"/>
      <c r="AA351" s="151"/>
      <c r="AB351" s="151"/>
      <c r="AC351" s="151"/>
      <c r="AD351" s="151"/>
      <c r="AE351" s="151"/>
      <c r="AF351" s="151"/>
      <c r="AG351" s="151" t="s">
        <v>145</v>
      </c>
      <c r="AH351" s="151"/>
      <c r="AI351" s="151"/>
      <c r="AJ351" s="151"/>
      <c r="AK351" s="151"/>
      <c r="AL351" s="151"/>
      <c r="AM351" s="151"/>
      <c r="AN351" s="151"/>
      <c r="AO351" s="151"/>
      <c r="AP351" s="151"/>
      <c r="AQ351" s="151"/>
      <c r="AR351" s="151"/>
      <c r="AS351" s="151"/>
      <c r="AT351" s="151"/>
      <c r="AU351" s="151"/>
      <c r="AV351" s="151"/>
      <c r="AW351" s="151"/>
      <c r="AX351" s="151"/>
      <c r="AY351" s="151"/>
      <c r="AZ351" s="151"/>
      <c r="BA351" s="151"/>
      <c r="BB351" s="151"/>
      <c r="BC351" s="151"/>
      <c r="BD351" s="151"/>
      <c r="BE351" s="151"/>
      <c r="BF351" s="151"/>
      <c r="BG351" s="151"/>
      <c r="BH351" s="151"/>
    </row>
    <row r="352" spans="1:60" outlineLevel="2" x14ac:dyDescent="0.2">
      <c r="A352" s="158"/>
      <c r="B352" s="159"/>
      <c r="C352" s="189" t="s">
        <v>325</v>
      </c>
      <c r="D352" s="162"/>
      <c r="E352" s="163">
        <v>1</v>
      </c>
      <c r="F352" s="161"/>
      <c r="G352" s="161"/>
      <c r="H352" s="161"/>
      <c r="I352" s="161"/>
      <c r="J352" s="161"/>
      <c r="K352" s="161"/>
      <c r="L352" s="161"/>
      <c r="M352" s="161"/>
      <c r="N352" s="160"/>
      <c r="O352" s="160"/>
      <c r="P352" s="160"/>
      <c r="Q352" s="160"/>
      <c r="R352" s="161"/>
      <c r="S352" s="161"/>
      <c r="T352" s="161"/>
      <c r="U352" s="161"/>
      <c r="V352" s="161"/>
      <c r="W352" s="161"/>
      <c r="X352" s="161"/>
      <c r="Y352" s="161"/>
      <c r="Z352" s="151"/>
      <c r="AA352" s="151"/>
      <c r="AB352" s="151"/>
      <c r="AC352" s="151"/>
      <c r="AD352" s="151"/>
      <c r="AE352" s="151"/>
      <c r="AF352" s="151"/>
      <c r="AG352" s="151" t="s">
        <v>175</v>
      </c>
      <c r="AH352" s="151">
        <v>0</v>
      </c>
      <c r="AI352" s="151"/>
      <c r="AJ352" s="151"/>
      <c r="AK352" s="151"/>
      <c r="AL352" s="151"/>
      <c r="AM352" s="151"/>
      <c r="AN352" s="151"/>
      <c r="AO352" s="151"/>
      <c r="AP352" s="151"/>
      <c r="AQ352" s="151"/>
      <c r="AR352" s="151"/>
      <c r="AS352" s="151"/>
      <c r="AT352" s="151"/>
      <c r="AU352" s="151"/>
      <c r="AV352" s="151"/>
      <c r="AW352" s="151"/>
      <c r="AX352" s="151"/>
      <c r="AY352" s="151"/>
      <c r="AZ352" s="151"/>
      <c r="BA352" s="151"/>
      <c r="BB352" s="151"/>
      <c r="BC352" s="151"/>
      <c r="BD352" s="151"/>
      <c r="BE352" s="151"/>
      <c r="BF352" s="151"/>
      <c r="BG352" s="151"/>
      <c r="BH352" s="151"/>
    </row>
    <row r="353" spans="1:60" x14ac:dyDescent="0.2">
      <c r="A353" s="165" t="s">
        <v>136</v>
      </c>
      <c r="B353" s="166" t="s">
        <v>100</v>
      </c>
      <c r="C353" s="186" t="s">
        <v>101</v>
      </c>
      <c r="D353" s="167"/>
      <c r="E353" s="168"/>
      <c r="F353" s="169"/>
      <c r="G353" s="169">
        <f>SUMIF(AG354:AG355,"&lt;&gt;NOR",G354:G355)</f>
        <v>0</v>
      </c>
      <c r="H353" s="169"/>
      <c r="I353" s="169">
        <f>SUM(I354:I355)</f>
        <v>0</v>
      </c>
      <c r="J353" s="169"/>
      <c r="K353" s="169">
        <f>SUM(K354:K355)</f>
        <v>0</v>
      </c>
      <c r="L353" s="169"/>
      <c r="M353" s="169">
        <f>SUM(M354:M355)</f>
        <v>0</v>
      </c>
      <c r="N353" s="168"/>
      <c r="O353" s="168">
        <f>SUM(O354:O355)</f>
        <v>0.01</v>
      </c>
      <c r="P353" s="168"/>
      <c r="Q353" s="168">
        <f>SUM(Q354:Q355)</f>
        <v>0</v>
      </c>
      <c r="R353" s="169"/>
      <c r="S353" s="169"/>
      <c r="T353" s="170"/>
      <c r="U353" s="164"/>
      <c r="V353" s="164">
        <f>SUM(V354:V355)</f>
        <v>0.2</v>
      </c>
      <c r="W353" s="164"/>
      <c r="X353" s="164"/>
      <c r="Y353" s="164"/>
      <c r="AG353" t="s">
        <v>137</v>
      </c>
    </row>
    <row r="354" spans="1:60" outlineLevel="1" x14ac:dyDescent="0.2">
      <c r="A354" s="172">
        <v>147</v>
      </c>
      <c r="B354" s="173" t="s">
        <v>594</v>
      </c>
      <c r="C354" s="188" t="s">
        <v>595</v>
      </c>
      <c r="D354" s="174" t="s">
        <v>181</v>
      </c>
      <c r="E354" s="175">
        <v>4</v>
      </c>
      <c r="F354" s="176"/>
      <c r="G354" s="177">
        <f>ROUND(E354*F354,2)</f>
        <v>0</v>
      </c>
      <c r="H354" s="176"/>
      <c r="I354" s="177">
        <f>ROUND(E354*H354,2)</f>
        <v>0</v>
      </c>
      <c r="J354" s="176"/>
      <c r="K354" s="177">
        <f>ROUND(E354*J354,2)</f>
        <v>0</v>
      </c>
      <c r="L354" s="177">
        <v>21</v>
      </c>
      <c r="M354" s="177">
        <f>G354*(1+L354/100)</f>
        <v>0</v>
      </c>
      <c r="N354" s="175">
        <v>2.4199999999999998E-3</v>
      </c>
      <c r="O354" s="175">
        <f>ROUND(E354*N354,2)</f>
        <v>0.01</v>
      </c>
      <c r="P354" s="175">
        <v>0</v>
      </c>
      <c r="Q354" s="175">
        <f>ROUND(E354*P354,2)</f>
        <v>0</v>
      </c>
      <c r="R354" s="177"/>
      <c r="S354" s="177" t="s">
        <v>141</v>
      </c>
      <c r="T354" s="178" t="s">
        <v>142</v>
      </c>
      <c r="U354" s="161">
        <v>0.05</v>
      </c>
      <c r="V354" s="161">
        <f>ROUND(E354*U354,2)</f>
        <v>0.2</v>
      </c>
      <c r="W354" s="161"/>
      <c r="X354" s="161" t="s">
        <v>143</v>
      </c>
      <c r="Y354" s="161" t="s">
        <v>144</v>
      </c>
      <c r="Z354" s="151"/>
      <c r="AA354" s="151"/>
      <c r="AB354" s="151"/>
      <c r="AC354" s="151"/>
      <c r="AD354" s="151"/>
      <c r="AE354" s="151"/>
      <c r="AF354" s="151"/>
      <c r="AG354" s="151" t="s">
        <v>145</v>
      </c>
      <c r="AH354" s="151"/>
      <c r="AI354" s="151"/>
      <c r="AJ354" s="151"/>
      <c r="AK354" s="151"/>
      <c r="AL354" s="151"/>
      <c r="AM354" s="151"/>
      <c r="AN354" s="151"/>
      <c r="AO354" s="151"/>
      <c r="AP354" s="151"/>
      <c r="AQ354" s="151"/>
      <c r="AR354" s="151"/>
      <c r="AS354" s="151"/>
      <c r="AT354" s="151"/>
      <c r="AU354" s="151"/>
      <c r="AV354" s="151"/>
      <c r="AW354" s="151"/>
      <c r="AX354" s="151"/>
      <c r="AY354" s="151"/>
      <c r="AZ354" s="151"/>
      <c r="BA354" s="151"/>
      <c r="BB354" s="151"/>
      <c r="BC354" s="151"/>
      <c r="BD354" s="151"/>
      <c r="BE354" s="151"/>
      <c r="BF354" s="151"/>
      <c r="BG354" s="151"/>
      <c r="BH354" s="151"/>
    </row>
    <row r="355" spans="1:60" outlineLevel="2" x14ac:dyDescent="0.2">
      <c r="A355" s="158"/>
      <c r="B355" s="159"/>
      <c r="C355" s="189" t="s">
        <v>203</v>
      </c>
      <c r="D355" s="162"/>
      <c r="E355" s="163">
        <v>4</v>
      </c>
      <c r="F355" s="161"/>
      <c r="G355" s="161"/>
      <c r="H355" s="161"/>
      <c r="I355" s="161"/>
      <c r="J355" s="161"/>
      <c r="K355" s="161"/>
      <c r="L355" s="161"/>
      <c r="M355" s="161"/>
      <c r="N355" s="160"/>
      <c r="O355" s="160"/>
      <c r="P355" s="160"/>
      <c r="Q355" s="160"/>
      <c r="R355" s="161"/>
      <c r="S355" s="161"/>
      <c r="T355" s="161"/>
      <c r="U355" s="161"/>
      <c r="V355" s="161"/>
      <c r="W355" s="161"/>
      <c r="X355" s="161"/>
      <c r="Y355" s="161"/>
      <c r="Z355" s="151"/>
      <c r="AA355" s="151"/>
      <c r="AB355" s="151"/>
      <c r="AC355" s="151"/>
      <c r="AD355" s="151"/>
      <c r="AE355" s="151"/>
      <c r="AF355" s="151"/>
      <c r="AG355" s="151" t="s">
        <v>175</v>
      </c>
      <c r="AH355" s="151">
        <v>0</v>
      </c>
      <c r="AI355" s="151"/>
      <c r="AJ355" s="151"/>
      <c r="AK355" s="151"/>
      <c r="AL355" s="151"/>
      <c r="AM355" s="151"/>
      <c r="AN355" s="151"/>
      <c r="AO355" s="151"/>
      <c r="AP355" s="151"/>
      <c r="AQ355" s="151"/>
      <c r="AR355" s="151"/>
      <c r="AS355" s="151"/>
      <c r="AT355" s="151"/>
      <c r="AU355" s="151"/>
      <c r="AV355" s="151"/>
      <c r="AW355" s="151"/>
      <c r="AX355" s="151"/>
      <c r="AY355" s="151"/>
      <c r="AZ355" s="151"/>
      <c r="BA355" s="151"/>
      <c r="BB355" s="151"/>
      <c r="BC355" s="151"/>
      <c r="BD355" s="151"/>
      <c r="BE355" s="151"/>
      <c r="BF355" s="151"/>
      <c r="BG355" s="151"/>
      <c r="BH355" s="151"/>
    </row>
    <row r="356" spans="1:60" x14ac:dyDescent="0.2">
      <c r="A356" s="165" t="s">
        <v>136</v>
      </c>
      <c r="B356" s="166" t="s">
        <v>96</v>
      </c>
      <c r="C356" s="186" t="s">
        <v>97</v>
      </c>
      <c r="D356" s="167"/>
      <c r="E356" s="168"/>
      <c r="F356" s="169"/>
      <c r="G356" s="169">
        <f>SUMIF(AG357:AG359,"&lt;&gt;NOR",G357:G359)</f>
        <v>0</v>
      </c>
      <c r="H356" s="169"/>
      <c r="I356" s="169">
        <f>SUM(I357:I359)</f>
        <v>0</v>
      </c>
      <c r="J356" s="169"/>
      <c r="K356" s="169">
        <f>SUM(K357:K359)</f>
        <v>0</v>
      </c>
      <c r="L356" s="169"/>
      <c r="M356" s="169">
        <f>SUM(M357:M359)</f>
        <v>0</v>
      </c>
      <c r="N356" s="168"/>
      <c r="O356" s="168">
        <f>SUM(O357:O359)</f>
        <v>0</v>
      </c>
      <c r="P356" s="168"/>
      <c r="Q356" s="168">
        <f>SUM(Q357:Q359)</f>
        <v>0</v>
      </c>
      <c r="R356" s="169"/>
      <c r="S356" s="169"/>
      <c r="T356" s="170"/>
      <c r="U356" s="164"/>
      <c r="V356" s="164">
        <f>SUM(V357:V359)</f>
        <v>65.510000000000005</v>
      </c>
      <c r="W356" s="164"/>
      <c r="X356" s="164"/>
      <c r="Y356" s="164"/>
      <c r="AG356" t="s">
        <v>137</v>
      </c>
    </row>
    <row r="357" spans="1:60" ht="22.5" outlineLevel="1" x14ac:dyDescent="0.2">
      <c r="A357" s="172">
        <v>148</v>
      </c>
      <c r="B357" s="173" t="s">
        <v>596</v>
      </c>
      <c r="C357" s="188" t="s">
        <v>597</v>
      </c>
      <c r="D357" s="174" t="s">
        <v>308</v>
      </c>
      <c r="E357" s="175">
        <v>309.72967999999997</v>
      </c>
      <c r="F357" s="176"/>
      <c r="G357" s="177">
        <f>ROUND(E357*F357,2)</f>
        <v>0</v>
      </c>
      <c r="H357" s="176"/>
      <c r="I357" s="177">
        <f>ROUND(E357*H357,2)</f>
        <v>0</v>
      </c>
      <c r="J357" s="176"/>
      <c r="K357" s="177">
        <f>ROUND(E357*J357,2)</f>
        <v>0</v>
      </c>
      <c r="L357" s="177">
        <v>21</v>
      </c>
      <c r="M357" s="177">
        <f>G357*(1+L357/100)</f>
        <v>0</v>
      </c>
      <c r="N357" s="175">
        <v>0</v>
      </c>
      <c r="O357" s="175">
        <f>ROUND(E357*N357,2)</f>
        <v>0</v>
      </c>
      <c r="P357" s="175">
        <v>0</v>
      </c>
      <c r="Q357" s="175">
        <f>ROUND(E357*P357,2)</f>
        <v>0</v>
      </c>
      <c r="R357" s="177" t="s">
        <v>598</v>
      </c>
      <c r="S357" s="177" t="s">
        <v>599</v>
      </c>
      <c r="T357" s="178" t="s">
        <v>599</v>
      </c>
      <c r="U357" s="161">
        <v>0.21149999999999999</v>
      </c>
      <c r="V357" s="161">
        <f>ROUND(E357*U357,2)</f>
        <v>65.510000000000005</v>
      </c>
      <c r="W357" s="161"/>
      <c r="X357" s="161" t="s">
        <v>600</v>
      </c>
      <c r="Y357" s="161" t="s">
        <v>144</v>
      </c>
      <c r="Z357" s="151"/>
      <c r="AA357" s="151"/>
      <c r="AB357" s="151"/>
      <c r="AC357" s="151"/>
      <c r="AD357" s="151"/>
      <c r="AE357" s="151"/>
      <c r="AF357" s="151"/>
      <c r="AG357" s="151" t="s">
        <v>601</v>
      </c>
      <c r="AH357" s="151"/>
      <c r="AI357" s="151"/>
      <c r="AJ357" s="151"/>
      <c r="AK357" s="151"/>
      <c r="AL357" s="151"/>
      <c r="AM357" s="151"/>
      <c r="AN357" s="151"/>
      <c r="AO357" s="151"/>
      <c r="AP357" s="151"/>
      <c r="AQ357" s="151"/>
      <c r="AR357" s="151"/>
      <c r="AS357" s="151"/>
      <c r="AT357" s="151"/>
      <c r="AU357" s="151"/>
      <c r="AV357" s="151"/>
      <c r="AW357" s="151"/>
      <c r="AX357" s="151"/>
      <c r="AY357" s="151"/>
      <c r="AZ357" s="151"/>
      <c r="BA357" s="151"/>
      <c r="BB357" s="151"/>
      <c r="BC357" s="151"/>
      <c r="BD357" s="151"/>
      <c r="BE357" s="151"/>
      <c r="BF357" s="151"/>
      <c r="BG357" s="151"/>
      <c r="BH357" s="151"/>
    </row>
    <row r="358" spans="1:60" outlineLevel="2" x14ac:dyDescent="0.2">
      <c r="A358" s="158"/>
      <c r="B358" s="159"/>
      <c r="C358" s="260" t="s">
        <v>602</v>
      </c>
      <c r="D358" s="261"/>
      <c r="E358" s="261"/>
      <c r="F358" s="261"/>
      <c r="G358" s="261"/>
      <c r="H358" s="161"/>
      <c r="I358" s="161"/>
      <c r="J358" s="161"/>
      <c r="K358" s="161"/>
      <c r="L358" s="161"/>
      <c r="M358" s="161"/>
      <c r="N358" s="160"/>
      <c r="O358" s="160"/>
      <c r="P358" s="160"/>
      <c r="Q358" s="160"/>
      <c r="R358" s="161"/>
      <c r="S358" s="161"/>
      <c r="T358" s="161"/>
      <c r="U358" s="161"/>
      <c r="V358" s="161"/>
      <c r="W358" s="161"/>
      <c r="X358" s="161"/>
      <c r="Y358" s="161"/>
      <c r="Z358" s="151"/>
      <c r="AA358" s="151"/>
      <c r="AB358" s="151"/>
      <c r="AC358" s="151"/>
      <c r="AD358" s="151"/>
      <c r="AE358" s="151"/>
      <c r="AF358" s="151"/>
      <c r="AG358" s="151" t="s">
        <v>603</v>
      </c>
      <c r="AH358" s="151"/>
      <c r="AI358" s="151"/>
      <c r="AJ358" s="151"/>
      <c r="AK358" s="151"/>
      <c r="AL358" s="151"/>
      <c r="AM358" s="151"/>
      <c r="AN358" s="151"/>
      <c r="AO358" s="151"/>
      <c r="AP358" s="151"/>
      <c r="AQ358" s="151"/>
      <c r="AR358" s="151"/>
      <c r="AS358" s="151"/>
      <c r="AT358" s="151"/>
      <c r="AU358" s="151"/>
      <c r="AV358" s="151"/>
      <c r="AW358" s="151"/>
      <c r="AX358" s="151"/>
      <c r="AY358" s="151"/>
      <c r="AZ358" s="151"/>
      <c r="BA358" s="151"/>
      <c r="BB358" s="151"/>
      <c r="BC358" s="151"/>
      <c r="BD358" s="151"/>
      <c r="BE358" s="151"/>
      <c r="BF358" s="151"/>
      <c r="BG358" s="151"/>
      <c r="BH358" s="151"/>
    </row>
    <row r="359" spans="1:60" outlineLevel="2" x14ac:dyDescent="0.2">
      <c r="A359" s="158"/>
      <c r="B359" s="159"/>
      <c r="C359" s="258" t="s">
        <v>604</v>
      </c>
      <c r="D359" s="259"/>
      <c r="E359" s="259"/>
      <c r="F359" s="259"/>
      <c r="G359" s="259"/>
      <c r="H359" s="161"/>
      <c r="I359" s="161"/>
      <c r="J359" s="161"/>
      <c r="K359" s="161"/>
      <c r="L359" s="161"/>
      <c r="M359" s="161"/>
      <c r="N359" s="160"/>
      <c r="O359" s="160"/>
      <c r="P359" s="160"/>
      <c r="Q359" s="160"/>
      <c r="R359" s="161"/>
      <c r="S359" s="161"/>
      <c r="T359" s="161"/>
      <c r="U359" s="161"/>
      <c r="V359" s="161"/>
      <c r="W359" s="161"/>
      <c r="X359" s="161"/>
      <c r="Y359" s="161"/>
      <c r="Z359" s="151"/>
      <c r="AA359" s="151"/>
      <c r="AB359" s="151"/>
      <c r="AC359" s="151"/>
      <c r="AD359" s="151"/>
      <c r="AE359" s="151"/>
      <c r="AF359" s="151"/>
      <c r="AG359" s="151" t="s">
        <v>605</v>
      </c>
      <c r="AH359" s="151"/>
      <c r="AI359" s="151"/>
      <c r="AJ359" s="151"/>
      <c r="AK359" s="151"/>
      <c r="AL359" s="151"/>
      <c r="AM359" s="151"/>
      <c r="AN359" s="151"/>
      <c r="AO359" s="151"/>
      <c r="AP359" s="151"/>
      <c r="AQ359" s="151"/>
      <c r="AR359" s="151"/>
      <c r="AS359" s="151"/>
      <c r="AT359" s="151"/>
      <c r="AU359" s="151"/>
      <c r="AV359" s="151"/>
      <c r="AW359" s="151"/>
      <c r="AX359" s="151"/>
      <c r="AY359" s="151"/>
      <c r="AZ359" s="151"/>
      <c r="BA359" s="151"/>
      <c r="BB359" s="151"/>
      <c r="BC359" s="151"/>
      <c r="BD359" s="151"/>
      <c r="BE359" s="151"/>
      <c r="BF359" s="151"/>
      <c r="BG359" s="151"/>
      <c r="BH359" s="151"/>
    </row>
    <row r="360" spans="1:60" x14ac:dyDescent="0.2">
      <c r="A360" s="165" t="s">
        <v>136</v>
      </c>
      <c r="B360" s="166" t="s">
        <v>102</v>
      </c>
      <c r="C360" s="186" t="s">
        <v>103</v>
      </c>
      <c r="D360" s="167"/>
      <c r="E360" s="168"/>
      <c r="F360" s="169"/>
      <c r="G360" s="169">
        <f>SUMIF(AG361:AG370,"&lt;&gt;NOR",G361:G370)</f>
        <v>0</v>
      </c>
      <c r="H360" s="169"/>
      <c r="I360" s="169">
        <f>SUM(I361:I370)</f>
        <v>0</v>
      </c>
      <c r="J360" s="169"/>
      <c r="K360" s="169">
        <f>SUM(K361:K370)</f>
        <v>0</v>
      </c>
      <c r="L360" s="169"/>
      <c r="M360" s="169">
        <f>SUM(M361:M370)</f>
        <v>0</v>
      </c>
      <c r="N360" s="168"/>
      <c r="O360" s="168">
        <f>SUM(O361:O370)</f>
        <v>0</v>
      </c>
      <c r="P360" s="168"/>
      <c r="Q360" s="168">
        <f>SUM(Q361:Q370)</f>
        <v>0</v>
      </c>
      <c r="R360" s="169"/>
      <c r="S360" s="169"/>
      <c r="T360" s="170"/>
      <c r="U360" s="164"/>
      <c r="V360" s="164">
        <f>SUM(V361:V370)</f>
        <v>15.010000000000002</v>
      </c>
      <c r="W360" s="164"/>
      <c r="X360" s="164"/>
      <c r="Y360" s="164"/>
      <c r="AG360" t="s">
        <v>137</v>
      </c>
    </row>
    <row r="361" spans="1:60" outlineLevel="1" x14ac:dyDescent="0.2">
      <c r="A361" s="179">
        <v>149</v>
      </c>
      <c r="B361" s="180" t="s">
        <v>606</v>
      </c>
      <c r="C361" s="187" t="s">
        <v>607</v>
      </c>
      <c r="D361" s="181" t="s">
        <v>308</v>
      </c>
      <c r="E361" s="182">
        <v>0.98909999999999998</v>
      </c>
      <c r="F361" s="183"/>
      <c r="G361" s="184">
        <f>ROUND(E361*F361,2)</f>
        <v>0</v>
      </c>
      <c r="H361" s="183"/>
      <c r="I361" s="184">
        <f>ROUND(E361*H361,2)</f>
        <v>0</v>
      </c>
      <c r="J361" s="183"/>
      <c r="K361" s="184">
        <f>ROUND(E361*J361,2)</f>
        <v>0</v>
      </c>
      <c r="L361" s="184">
        <v>21</v>
      </c>
      <c r="M361" s="184">
        <f>G361*(1+L361/100)</f>
        <v>0</v>
      </c>
      <c r="N361" s="182">
        <v>0</v>
      </c>
      <c r="O361" s="182">
        <f>ROUND(E361*N361,2)</f>
        <v>0</v>
      </c>
      <c r="P361" s="182">
        <v>0</v>
      </c>
      <c r="Q361" s="182">
        <f>ROUND(E361*P361,2)</f>
        <v>0</v>
      </c>
      <c r="R361" s="184"/>
      <c r="S361" s="184" t="s">
        <v>141</v>
      </c>
      <c r="T361" s="185" t="s">
        <v>142</v>
      </c>
      <c r="U361" s="161">
        <v>0.35099999999999998</v>
      </c>
      <c r="V361" s="161">
        <f>ROUND(E361*U361,2)</f>
        <v>0.35</v>
      </c>
      <c r="W361" s="161"/>
      <c r="X361" s="161" t="s">
        <v>143</v>
      </c>
      <c r="Y361" s="161" t="s">
        <v>144</v>
      </c>
      <c r="Z361" s="151"/>
      <c r="AA361" s="151"/>
      <c r="AB361" s="151"/>
      <c r="AC361" s="151"/>
      <c r="AD361" s="151"/>
      <c r="AE361" s="151"/>
      <c r="AF361" s="151"/>
      <c r="AG361" s="151" t="s">
        <v>145</v>
      </c>
      <c r="AH361" s="151"/>
      <c r="AI361" s="151"/>
      <c r="AJ361" s="151"/>
      <c r="AK361" s="151"/>
      <c r="AL361" s="151"/>
      <c r="AM361" s="151"/>
      <c r="AN361" s="151"/>
      <c r="AO361" s="151"/>
      <c r="AP361" s="151"/>
      <c r="AQ361" s="151"/>
      <c r="AR361" s="151"/>
      <c r="AS361" s="151"/>
      <c r="AT361" s="151"/>
      <c r="AU361" s="151"/>
      <c r="AV361" s="151"/>
      <c r="AW361" s="151"/>
      <c r="AX361" s="151"/>
      <c r="AY361" s="151"/>
      <c r="AZ361" s="151"/>
      <c r="BA361" s="151"/>
      <c r="BB361" s="151"/>
      <c r="BC361" s="151"/>
      <c r="BD361" s="151"/>
      <c r="BE361" s="151"/>
      <c r="BF361" s="151"/>
      <c r="BG361" s="151"/>
      <c r="BH361" s="151"/>
    </row>
    <row r="362" spans="1:60" outlineLevel="1" x14ac:dyDescent="0.2">
      <c r="A362" s="172">
        <v>150</v>
      </c>
      <c r="B362" s="173" t="s">
        <v>608</v>
      </c>
      <c r="C362" s="188" t="s">
        <v>609</v>
      </c>
      <c r="D362" s="174" t="s">
        <v>308</v>
      </c>
      <c r="E362" s="175">
        <v>122.70072</v>
      </c>
      <c r="F362" s="176"/>
      <c r="G362" s="177">
        <f>ROUND(E362*F362,2)</f>
        <v>0</v>
      </c>
      <c r="H362" s="176"/>
      <c r="I362" s="177">
        <f>ROUND(E362*H362,2)</f>
        <v>0</v>
      </c>
      <c r="J362" s="176"/>
      <c r="K362" s="177">
        <f>ROUND(E362*J362,2)</f>
        <v>0</v>
      </c>
      <c r="L362" s="177">
        <v>21</v>
      </c>
      <c r="M362" s="177">
        <f>G362*(1+L362/100)</f>
        <v>0</v>
      </c>
      <c r="N362" s="175">
        <v>0</v>
      </c>
      <c r="O362" s="175">
        <f>ROUND(E362*N362,2)</f>
        <v>0</v>
      </c>
      <c r="P362" s="175">
        <v>0</v>
      </c>
      <c r="Q362" s="175">
        <f>ROUND(E362*P362,2)</f>
        <v>0</v>
      </c>
      <c r="R362" s="177"/>
      <c r="S362" s="177" t="s">
        <v>141</v>
      </c>
      <c r="T362" s="178" t="s">
        <v>142</v>
      </c>
      <c r="U362" s="161">
        <v>0.01</v>
      </c>
      <c r="V362" s="161">
        <f>ROUND(E362*U362,2)</f>
        <v>1.23</v>
      </c>
      <c r="W362" s="161"/>
      <c r="X362" s="161" t="s">
        <v>143</v>
      </c>
      <c r="Y362" s="161" t="s">
        <v>144</v>
      </c>
      <c r="Z362" s="151"/>
      <c r="AA362" s="151"/>
      <c r="AB362" s="151"/>
      <c r="AC362" s="151"/>
      <c r="AD362" s="151"/>
      <c r="AE362" s="151"/>
      <c r="AF362" s="151"/>
      <c r="AG362" s="151" t="s">
        <v>145</v>
      </c>
      <c r="AH362" s="151"/>
      <c r="AI362" s="151"/>
      <c r="AJ362" s="151"/>
      <c r="AK362" s="151"/>
      <c r="AL362" s="151"/>
      <c r="AM362" s="151"/>
      <c r="AN362" s="151"/>
      <c r="AO362" s="151"/>
      <c r="AP362" s="151"/>
      <c r="AQ362" s="151"/>
      <c r="AR362" s="151"/>
      <c r="AS362" s="151"/>
      <c r="AT362" s="151"/>
      <c r="AU362" s="151"/>
      <c r="AV362" s="151"/>
      <c r="AW362" s="151"/>
      <c r="AX362" s="151"/>
      <c r="AY362" s="151"/>
      <c r="AZ362" s="151"/>
      <c r="BA362" s="151"/>
      <c r="BB362" s="151"/>
      <c r="BC362" s="151"/>
      <c r="BD362" s="151"/>
      <c r="BE362" s="151"/>
      <c r="BF362" s="151"/>
      <c r="BG362" s="151"/>
      <c r="BH362" s="151"/>
    </row>
    <row r="363" spans="1:60" outlineLevel="2" x14ac:dyDescent="0.2">
      <c r="A363" s="158"/>
      <c r="B363" s="159"/>
      <c r="C363" s="189" t="s">
        <v>610</v>
      </c>
      <c r="D363" s="162"/>
      <c r="E363" s="163">
        <v>45.86</v>
      </c>
      <c r="F363" s="161"/>
      <c r="G363" s="161"/>
      <c r="H363" s="161"/>
      <c r="I363" s="161"/>
      <c r="J363" s="161"/>
      <c r="K363" s="161"/>
      <c r="L363" s="161"/>
      <c r="M363" s="161"/>
      <c r="N363" s="160"/>
      <c r="O363" s="160"/>
      <c r="P363" s="160"/>
      <c r="Q363" s="160"/>
      <c r="R363" s="161"/>
      <c r="S363" s="161"/>
      <c r="T363" s="161"/>
      <c r="U363" s="161"/>
      <c r="V363" s="161"/>
      <c r="W363" s="161"/>
      <c r="X363" s="161"/>
      <c r="Y363" s="161"/>
      <c r="Z363" s="151"/>
      <c r="AA363" s="151"/>
      <c r="AB363" s="151"/>
      <c r="AC363" s="151"/>
      <c r="AD363" s="151"/>
      <c r="AE363" s="151"/>
      <c r="AF363" s="151"/>
      <c r="AG363" s="151" t="s">
        <v>175</v>
      </c>
      <c r="AH363" s="151">
        <v>0</v>
      </c>
      <c r="AI363" s="151"/>
      <c r="AJ363" s="151"/>
      <c r="AK363" s="151"/>
      <c r="AL363" s="151"/>
      <c r="AM363" s="151"/>
      <c r="AN363" s="151"/>
      <c r="AO363" s="151"/>
      <c r="AP363" s="151"/>
      <c r="AQ363" s="151"/>
      <c r="AR363" s="151"/>
      <c r="AS363" s="151"/>
      <c r="AT363" s="151"/>
      <c r="AU363" s="151"/>
      <c r="AV363" s="151"/>
      <c r="AW363" s="151"/>
      <c r="AX363" s="151"/>
      <c r="AY363" s="151"/>
      <c r="AZ363" s="151"/>
      <c r="BA363" s="151"/>
      <c r="BB363" s="151"/>
      <c r="BC363" s="151"/>
      <c r="BD363" s="151"/>
      <c r="BE363" s="151"/>
      <c r="BF363" s="151"/>
      <c r="BG363" s="151"/>
      <c r="BH363" s="151"/>
    </row>
    <row r="364" spans="1:60" outlineLevel="3" x14ac:dyDescent="0.2">
      <c r="A364" s="158"/>
      <c r="B364" s="159"/>
      <c r="C364" s="189" t="s">
        <v>611</v>
      </c>
      <c r="D364" s="162"/>
      <c r="E364" s="163">
        <v>64.02</v>
      </c>
      <c r="F364" s="161"/>
      <c r="G364" s="161"/>
      <c r="H364" s="161"/>
      <c r="I364" s="161"/>
      <c r="J364" s="161"/>
      <c r="K364" s="161"/>
      <c r="L364" s="161"/>
      <c r="M364" s="161"/>
      <c r="N364" s="160"/>
      <c r="O364" s="160"/>
      <c r="P364" s="160"/>
      <c r="Q364" s="160"/>
      <c r="R364" s="161"/>
      <c r="S364" s="161"/>
      <c r="T364" s="161"/>
      <c r="U364" s="161"/>
      <c r="V364" s="161"/>
      <c r="W364" s="161"/>
      <c r="X364" s="161"/>
      <c r="Y364" s="161"/>
      <c r="Z364" s="151"/>
      <c r="AA364" s="151"/>
      <c r="AB364" s="151"/>
      <c r="AC364" s="151"/>
      <c r="AD364" s="151"/>
      <c r="AE364" s="151"/>
      <c r="AF364" s="151"/>
      <c r="AG364" s="151" t="s">
        <v>175</v>
      </c>
      <c r="AH364" s="151">
        <v>0</v>
      </c>
      <c r="AI364" s="151"/>
      <c r="AJ364" s="151"/>
      <c r="AK364" s="151"/>
      <c r="AL364" s="151"/>
      <c r="AM364" s="151"/>
      <c r="AN364" s="151"/>
      <c r="AO364" s="151"/>
      <c r="AP364" s="151"/>
      <c r="AQ364" s="151"/>
      <c r="AR364" s="151"/>
      <c r="AS364" s="151"/>
      <c r="AT364" s="151"/>
      <c r="AU364" s="151"/>
      <c r="AV364" s="151"/>
      <c r="AW364" s="151"/>
      <c r="AX364" s="151"/>
      <c r="AY364" s="151"/>
      <c r="AZ364" s="151"/>
      <c r="BA364" s="151"/>
      <c r="BB364" s="151"/>
      <c r="BC364" s="151"/>
      <c r="BD364" s="151"/>
      <c r="BE364" s="151"/>
      <c r="BF364" s="151"/>
      <c r="BG364" s="151"/>
      <c r="BH364" s="151"/>
    </row>
    <row r="365" spans="1:60" outlineLevel="3" x14ac:dyDescent="0.2">
      <c r="A365" s="158"/>
      <c r="B365" s="159"/>
      <c r="C365" s="189" t="s">
        <v>612</v>
      </c>
      <c r="D365" s="162"/>
      <c r="E365" s="163">
        <v>12.82</v>
      </c>
      <c r="F365" s="161"/>
      <c r="G365" s="161"/>
      <c r="H365" s="161"/>
      <c r="I365" s="161"/>
      <c r="J365" s="161"/>
      <c r="K365" s="161"/>
      <c r="L365" s="161"/>
      <c r="M365" s="161"/>
      <c r="N365" s="160"/>
      <c r="O365" s="160"/>
      <c r="P365" s="160"/>
      <c r="Q365" s="160"/>
      <c r="R365" s="161"/>
      <c r="S365" s="161"/>
      <c r="T365" s="161"/>
      <c r="U365" s="161"/>
      <c r="V365" s="161"/>
      <c r="W365" s="161"/>
      <c r="X365" s="161"/>
      <c r="Y365" s="161"/>
      <c r="Z365" s="151"/>
      <c r="AA365" s="151"/>
      <c r="AB365" s="151"/>
      <c r="AC365" s="151"/>
      <c r="AD365" s="151"/>
      <c r="AE365" s="151"/>
      <c r="AF365" s="151"/>
      <c r="AG365" s="151" t="s">
        <v>175</v>
      </c>
      <c r="AH365" s="151">
        <v>0</v>
      </c>
      <c r="AI365" s="151"/>
      <c r="AJ365" s="151"/>
      <c r="AK365" s="151"/>
      <c r="AL365" s="151"/>
      <c r="AM365" s="151"/>
      <c r="AN365" s="151"/>
      <c r="AO365" s="151"/>
      <c r="AP365" s="151"/>
      <c r="AQ365" s="151"/>
      <c r="AR365" s="151"/>
      <c r="AS365" s="151"/>
      <c r="AT365" s="151"/>
      <c r="AU365" s="151"/>
      <c r="AV365" s="151"/>
      <c r="AW365" s="151"/>
      <c r="AX365" s="151"/>
      <c r="AY365" s="151"/>
      <c r="AZ365" s="151"/>
      <c r="BA365" s="151"/>
      <c r="BB365" s="151"/>
      <c r="BC365" s="151"/>
      <c r="BD365" s="151"/>
      <c r="BE365" s="151"/>
      <c r="BF365" s="151"/>
      <c r="BG365" s="151"/>
      <c r="BH365" s="151"/>
    </row>
    <row r="366" spans="1:60" outlineLevel="1" x14ac:dyDescent="0.2">
      <c r="A366" s="172">
        <v>151</v>
      </c>
      <c r="B366" s="173" t="s">
        <v>613</v>
      </c>
      <c r="C366" s="188" t="s">
        <v>614</v>
      </c>
      <c r="D366" s="174" t="s">
        <v>308</v>
      </c>
      <c r="E366" s="175">
        <v>613.50360000000001</v>
      </c>
      <c r="F366" s="176"/>
      <c r="G366" s="177">
        <f>ROUND(E366*F366,2)</f>
        <v>0</v>
      </c>
      <c r="H366" s="176"/>
      <c r="I366" s="177">
        <f>ROUND(E366*H366,2)</f>
        <v>0</v>
      </c>
      <c r="J366" s="176"/>
      <c r="K366" s="177">
        <f>ROUND(E366*J366,2)</f>
        <v>0</v>
      </c>
      <c r="L366" s="177">
        <v>21</v>
      </c>
      <c r="M366" s="177">
        <f>G366*(1+L366/100)</f>
        <v>0</v>
      </c>
      <c r="N366" s="175">
        <v>0</v>
      </c>
      <c r="O366" s="175">
        <f>ROUND(E366*N366,2)</f>
        <v>0</v>
      </c>
      <c r="P366" s="175">
        <v>0</v>
      </c>
      <c r="Q366" s="175">
        <f>ROUND(E366*P366,2)</f>
        <v>0</v>
      </c>
      <c r="R366" s="177"/>
      <c r="S366" s="177" t="s">
        <v>141</v>
      </c>
      <c r="T366" s="178" t="s">
        <v>142</v>
      </c>
      <c r="U366" s="161">
        <v>0</v>
      </c>
      <c r="V366" s="161">
        <f>ROUND(E366*U366,2)</f>
        <v>0</v>
      </c>
      <c r="W366" s="161"/>
      <c r="X366" s="161" t="s">
        <v>143</v>
      </c>
      <c r="Y366" s="161" t="s">
        <v>144</v>
      </c>
      <c r="Z366" s="151"/>
      <c r="AA366" s="151"/>
      <c r="AB366" s="151"/>
      <c r="AC366" s="151"/>
      <c r="AD366" s="151"/>
      <c r="AE366" s="151"/>
      <c r="AF366" s="151"/>
      <c r="AG366" s="151" t="s">
        <v>145</v>
      </c>
      <c r="AH366" s="151"/>
      <c r="AI366" s="151"/>
      <c r="AJ366" s="151"/>
      <c r="AK366" s="151"/>
      <c r="AL366" s="151"/>
      <c r="AM366" s="151"/>
      <c r="AN366" s="151"/>
      <c r="AO366" s="151"/>
      <c r="AP366" s="151"/>
      <c r="AQ366" s="151"/>
      <c r="AR366" s="151"/>
      <c r="AS366" s="151"/>
      <c r="AT366" s="151"/>
      <c r="AU366" s="151"/>
      <c r="AV366" s="151"/>
      <c r="AW366" s="151"/>
      <c r="AX366" s="151"/>
      <c r="AY366" s="151"/>
      <c r="AZ366" s="151"/>
      <c r="BA366" s="151"/>
      <c r="BB366" s="151"/>
      <c r="BC366" s="151"/>
      <c r="BD366" s="151"/>
      <c r="BE366" s="151"/>
      <c r="BF366" s="151"/>
      <c r="BG366" s="151"/>
      <c r="BH366" s="151"/>
    </row>
    <row r="367" spans="1:60" outlineLevel="2" x14ac:dyDescent="0.2">
      <c r="A367" s="158"/>
      <c r="B367" s="159"/>
      <c r="C367" s="189" t="s">
        <v>615</v>
      </c>
      <c r="D367" s="162"/>
      <c r="E367" s="163">
        <v>613.5</v>
      </c>
      <c r="F367" s="161"/>
      <c r="G367" s="161"/>
      <c r="H367" s="161"/>
      <c r="I367" s="161"/>
      <c r="J367" s="161"/>
      <c r="K367" s="161"/>
      <c r="L367" s="161"/>
      <c r="M367" s="161"/>
      <c r="N367" s="160"/>
      <c r="O367" s="160"/>
      <c r="P367" s="160"/>
      <c r="Q367" s="160"/>
      <c r="R367" s="161"/>
      <c r="S367" s="161"/>
      <c r="T367" s="161"/>
      <c r="U367" s="161"/>
      <c r="V367" s="161"/>
      <c r="W367" s="161"/>
      <c r="X367" s="161"/>
      <c r="Y367" s="161"/>
      <c r="Z367" s="151"/>
      <c r="AA367" s="151"/>
      <c r="AB367" s="151"/>
      <c r="AC367" s="151"/>
      <c r="AD367" s="151"/>
      <c r="AE367" s="151"/>
      <c r="AF367" s="151"/>
      <c r="AG367" s="151" t="s">
        <v>175</v>
      </c>
      <c r="AH367" s="151">
        <v>0</v>
      </c>
      <c r="AI367" s="151"/>
      <c r="AJ367" s="151"/>
      <c r="AK367" s="151"/>
      <c r="AL367" s="151"/>
      <c r="AM367" s="151"/>
      <c r="AN367" s="151"/>
      <c r="AO367" s="151"/>
      <c r="AP367" s="151"/>
      <c r="AQ367" s="151"/>
      <c r="AR367" s="151"/>
      <c r="AS367" s="151"/>
      <c r="AT367" s="151"/>
      <c r="AU367" s="151"/>
      <c r="AV367" s="151"/>
      <c r="AW367" s="151"/>
      <c r="AX367" s="151"/>
      <c r="AY367" s="151"/>
      <c r="AZ367" s="151"/>
      <c r="BA367" s="151"/>
      <c r="BB367" s="151"/>
      <c r="BC367" s="151"/>
      <c r="BD367" s="151"/>
      <c r="BE367" s="151"/>
      <c r="BF367" s="151"/>
      <c r="BG367" s="151"/>
      <c r="BH367" s="151"/>
    </row>
    <row r="368" spans="1:60" outlineLevel="1" x14ac:dyDescent="0.2">
      <c r="A368" s="179">
        <v>152</v>
      </c>
      <c r="B368" s="180" t="s">
        <v>616</v>
      </c>
      <c r="C368" s="187" t="s">
        <v>617</v>
      </c>
      <c r="D368" s="181" t="s">
        <v>308</v>
      </c>
      <c r="E368" s="182">
        <v>0.98909999999999998</v>
      </c>
      <c r="F368" s="183"/>
      <c r="G368" s="184">
        <f>ROUND(E368*F368,2)</f>
        <v>0</v>
      </c>
      <c r="H368" s="183"/>
      <c r="I368" s="184">
        <f>ROUND(E368*H368,2)</f>
        <v>0</v>
      </c>
      <c r="J368" s="183"/>
      <c r="K368" s="184">
        <f>ROUND(E368*J368,2)</f>
        <v>0</v>
      </c>
      <c r="L368" s="184">
        <v>21</v>
      </c>
      <c r="M368" s="184">
        <f>G368*(1+L368/100)</f>
        <v>0</v>
      </c>
      <c r="N368" s="182">
        <v>0</v>
      </c>
      <c r="O368" s="182">
        <f>ROUND(E368*N368,2)</f>
        <v>0</v>
      </c>
      <c r="P368" s="182">
        <v>0</v>
      </c>
      <c r="Q368" s="182">
        <f>ROUND(E368*P368,2)</f>
        <v>0</v>
      </c>
      <c r="R368" s="184"/>
      <c r="S368" s="184" t="s">
        <v>141</v>
      </c>
      <c r="T368" s="185" t="s">
        <v>142</v>
      </c>
      <c r="U368" s="161">
        <v>0.56399999999999995</v>
      </c>
      <c r="V368" s="161">
        <f>ROUND(E368*U368,2)</f>
        <v>0.56000000000000005</v>
      </c>
      <c r="W368" s="161"/>
      <c r="X368" s="161" t="s">
        <v>143</v>
      </c>
      <c r="Y368" s="161" t="s">
        <v>144</v>
      </c>
      <c r="Z368" s="151"/>
      <c r="AA368" s="151"/>
      <c r="AB368" s="151"/>
      <c r="AC368" s="151"/>
      <c r="AD368" s="151"/>
      <c r="AE368" s="151"/>
      <c r="AF368" s="151"/>
      <c r="AG368" s="151" t="s">
        <v>145</v>
      </c>
      <c r="AH368" s="151"/>
      <c r="AI368" s="151"/>
      <c r="AJ368" s="151"/>
      <c r="AK368" s="151"/>
      <c r="AL368" s="151"/>
      <c r="AM368" s="151"/>
      <c r="AN368" s="151"/>
      <c r="AO368" s="151"/>
      <c r="AP368" s="151"/>
      <c r="AQ368" s="151"/>
      <c r="AR368" s="151"/>
      <c r="AS368" s="151"/>
      <c r="AT368" s="151"/>
      <c r="AU368" s="151"/>
      <c r="AV368" s="151"/>
      <c r="AW368" s="151"/>
      <c r="AX368" s="151"/>
      <c r="AY368" s="151"/>
      <c r="AZ368" s="151"/>
      <c r="BA368" s="151"/>
      <c r="BB368" s="151"/>
      <c r="BC368" s="151"/>
      <c r="BD368" s="151"/>
      <c r="BE368" s="151"/>
      <c r="BF368" s="151"/>
      <c r="BG368" s="151"/>
      <c r="BH368" s="151"/>
    </row>
    <row r="369" spans="1:60" outlineLevel="1" x14ac:dyDescent="0.2">
      <c r="A369" s="179">
        <v>153</v>
      </c>
      <c r="B369" s="180" t="s">
        <v>618</v>
      </c>
      <c r="C369" s="187" t="s">
        <v>619</v>
      </c>
      <c r="D369" s="181" t="s">
        <v>308</v>
      </c>
      <c r="E369" s="182">
        <v>122.70072</v>
      </c>
      <c r="F369" s="183"/>
      <c r="G369" s="184">
        <f>ROUND(E369*F369,2)</f>
        <v>0</v>
      </c>
      <c r="H369" s="183"/>
      <c r="I369" s="184">
        <f>ROUND(E369*H369,2)</f>
        <v>0</v>
      </c>
      <c r="J369" s="183"/>
      <c r="K369" s="184">
        <f>ROUND(E369*J369,2)</f>
        <v>0</v>
      </c>
      <c r="L369" s="184">
        <v>21</v>
      </c>
      <c r="M369" s="184">
        <f>G369*(1+L369/100)</f>
        <v>0</v>
      </c>
      <c r="N369" s="182">
        <v>0</v>
      </c>
      <c r="O369" s="182">
        <f>ROUND(E369*N369,2)</f>
        <v>0</v>
      </c>
      <c r="P369" s="182">
        <v>0</v>
      </c>
      <c r="Q369" s="182">
        <f>ROUND(E369*P369,2)</f>
        <v>0</v>
      </c>
      <c r="R369" s="184"/>
      <c r="S369" s="184" t="s">
        <v>141</v>
      </c>
      <c r="T369" s="185" t="s">
        <v>142</v>
      </c>
      <c r="U369" s="161">
        <v>9.9000000000000005E-2</v>
      </c>
      <c r="V369" s="161">
        <f>ROUND(E369*U369,2)</f>
        <v>12.15</v>
      </c>
      <c r="W369" s="161"/>
      <c r="X369" s="161" t="s">
        <v>143</v>
      </c>
      <c r="Y369" s="161" t="s">
        <v>144</v>
      </c>
      <c r="Z369" s="151"/>
      <c r="AA369" s="151"/>
      <c r="AB369" s="151"/>
      <c r="AC369" s="151"/>
      <c r="AD369" s="151"/>
      <c r="AE369" s="151"/>
      <c r="AF369" s="151"/>
      <c r="AG369" s="151" t="s">
        <v>145</v>
      </c>
      <c r="AH369" s="151"/>
      <c r="AI369" s="151"/>
      <c r="AJ369" s="151"/>
      <c r="AK369" s="151"/>
      <c r="AL369" s="151"/>
      <c r="AM369" s="151"/>
      <c r="AN369" s="151"/>
      <c r="AO369" s="151"/>
      <c r="AP369" s="151"/>
      <c r="AQ369" s="151"/>
      <c r="AR369" s="151"/>
      <c r="AS369" s="151"/>
      <c r="AT369" s="151"/>
      <c r="AU369" s="151"/>
      <c r="AV369" s="151"/>
      <c r="AW369" s="151"/>
      <c r="AX369" s="151"/>
      <c r="AY369" s="151"/>
      <c r="AZ369" s="151"/>
      <c r="BA369" s="151"/>
      <c r="BB369" s="151"/>
      <c r="BC369" s="151"/>
      <c r="BD369" s="151"/>
      <c r="BE369" s="151"/>
      <c r="BF369" s="151"/>
      <c r="BG369" s="151"/>
      <c r="BH369" s="151"/>
    </row>
    <row r="370" spans="1:60" outlineLevel="1" x14ac:dyDescent="0.2">
      <c r="A370" s="179">
        <v>154</v>
      </c>
      <c r="B370" s="180" t="s">
        <v>620</v>
      </c>
      <c r="C370" s="187" t="s">
        <v>621</v>
      </c>
      <c r="D370" s="181" t="s">
        <v>308</v>
      </c>
      <c r="E370" s="182">
        <v>120.70072</v>
      </c>
      <c r="F370" s="183"/>
      <c r="G370" s="184">
        <f>ROUND(E370*F370,2)</f>
        <v>0</v>
      </c>
      <c r="H370" s="183"/>
      <c r="I370" s="184">
        <f>ROUND(E370*H370,2)</f>
        <v>0</v>
      </c>
      <c r="J370" s="183"/>
      <c r="K370" s="184">
        <f>ROUND(E370*J370,2)</f>
        <v>0</v>
      </c>
      <c r="L370" s="184">
        <v>21</v>
      </c>
      <c r="M370" s="184">
        <f>G370*(1+L370/100)</f>
        <v>0</v>
      </c>
      <c r="N370" s="182">
        <v>0</v>
      </c>
      <c r="O370" s="182">
        <f>ROUND(E370*N370,2)</f>
        <v>0</v>
      </c>
      <c r="P370" s="182">
        <v>0</v>
      </c>
      <c r="Q370" s="182">
        <f>ROUND(E370*P370,2)</f>
        <v>0</v>
      </c>
      <c r="R370" s="184"/>
      <c r="S370" s="184" t="s">
        <v>141</v>
      </c>
      <c r="T370" s="185" t="s">
        <v>142</v>
      </c>
      <c r="U370" s="161">
        <v>6.0000000000000001E-3</v>
      </c>
      <c r="V370" s="161">
        <f>ROUND(E370*U370,2)</f>
        <v>0.72</v>
      </c>
      <c r="W370" s="161"/>
      <c r="X370" s="161" t="s">
        <v>143</v>
      </c>
      <c r="Y370" s="161" t="s">
        <v>144</v>
      </c>
      <c r="Z370" s="151"/>
      <c r="AA370" s="151"/>
      <c r="AB370" s="151"/>
      <c r="AC370" s="151"/>
      <c r="AD370" s="151"/>
      <c r="AE370" s="151"/>
      <c r="AF370" s="151"/>
      <c r="AG370" s="151" t="s">
        <v>145</v>
      </c>
      <c r="AH370" s="151"/>
      <c r="AI370" s="151"/>
      <c r="AJ370" s="151"/>
      <c r="AK370" s="151"/>
      <c r="AL370" s="151"/>
      <c r="AM370" s="151"/>
      <c r="AN370" s="151"/>
      <c r="AO370" s="151"/>
      <c r="AP370" s="151"/>
      <c r="AQ370" s="151"/>
      <c r="AR370" s="151"/>
      <c r="AS370" s="151"/>
      <c r="AT370" s="151"/>
      <c r="AU370" s="151"/>
      <c r="AV370" s="151"/>
      <c r="AW370" s="151"/>
      <c r="AX370" s="151"/>
      <c r="AY370" s="151"/>
      <c r="AZ370" s="151"/>
      <c r="BA370" s="151"/>
      <c r="BB370" s="151"/>
      <c r="BC370" s="151"/>
      <c r="BD370" s="151"/>
      <c r="BE370" s="151"/>
      <c r="BF370" s="151"/>
      <c r="BG370" s="151"/>
      <c r="BH370" s="151"/>
    </row>
    <row r="371" spans="1:60" x14ac:dyDescent="0.2">
      <c r="A371" s="165" t="s">
        <v>136</v>
      </c>
      <c r="B371" s="166" t="s">
        <v>105</v>
      </c>
      <c r="C371" s="186" t="s">
        <v>106</v>
      </c>
      <c r="D371" s="167"/>
      <c r="E371" s="168"/>
      <c r="F371" s="169"/>
      <c r="G371" s="169">
        <f>SUMIF(AG372:AG378,"&lt;&gt;NOR",G372:G378)</f>
        <v>0</v>
      </c>
      <c r="H371" s="169"/>
      <c r="I371" s="169">
        <f>SUM(I372:I378)</f>
        <v>0</v>
      </c>
      <c r="J371" s="169"/>
      <c r="K371" s="169">
        <f>SUM(K372:K378)</f>
        <v>0</v>
      </c>
      <c r="L371" s="169"/>
      <c r="M371" s="169">
        <f>SUM(M372:M378)</f>
        <v>0</v>
      </c>
      <c r="N371" s="168"/>
      <c r="O371" s="168">
        <f>SUM(O372:O378)</f>
        <v>0</v>
      </c>
      <c r="P371" s="168"/>
      <c r="Q371" s="168">
        <f>SUM(Q372:Q378)</f>
        <v>0</v>
      </c>
      <c r="R371" s="169"/>
      <c r="S371" s="169"/>
      <c r="T371" s="170"/>
      <c r="U371" s="164"/>
      <c r="V371" s="164">
        <f>SUM(V372:V378)</f>
        <v>0</v>
      </c>
      <c r="W371" s="164"/>
      <c r="X371" s="164"/>
      <c r="Y371" s="164"/>
      <c r="AG371" t="s">
        <v>137</v>
      </c>
    </row>
    <row r="372" spans="1:60" outlineLevel="1" x14ac:dyDescent="0.2">
      <c r="A372" s="172">
        <v>155</v>
      </c>
      <c r="B372" s="173" t="s">
        <v>622</v>
      </c>
      <c r="C372" s="188" t="s">
        <v>623</v>
      </c>
      <c r="D372" s="174" t="s">
        <v>308</v>
      </c>
      <c r="E372" s="175">
        <v>173.12144000000001</v>
      </c>
      <c r="F372" s="176"/>
      <c r="G372" s="177">
        <f>ROUND(E372*F372,2)</f>
        <v>0</v>
      </c>
      <c r="H372" s="176"/>
      <c r="I372" s="177">
        <f>ROUND(E372*H372,2)</f>
        <v>0</v>
      </c>
      <c r="J372" s="176"/>
      <c r="K372" s="177">
        <f>ROUND(E372*J372,2)</f>
        <v>0</v>
      </c>
      <c r="L372" s="177">
        <v>21</v>
      </c>
      <c r="M372" s="177">
        <f>G372*(1+L372/100)</f>
        <v>0</v>
      </c>
      <c r="N372" s="175">
        <v>0</v>
      </c>
      <c r="O372" s="175">
        <f>ROUND(E372*N372,2)</f>
        <v>0</v>
      </c>
      <c r="P372" s="175">
        <v>0</v>
      </c>
      <c r="Q372" s="175">
        <f>ROUND(E372*P372,2)</f>
        <v>0</v>
      </c>
      <c r="R372" s="177"/>
      <c r="S372" s="177" t="s">
        <v>141</v>
      </c>
      <c r="T372" s="178" t="s">
        <v>142</v>
      </c>
      <c r="U372" s="161">
        <v>0</v>
      </c>
      <c r="V372" s="161">
        <f>ROUND(E372*U372,2)</f>
        <v>0</v>
      </c>
      <c r="W372" s="161"/>
      <c r="X372" s="161" t="s">
        <v>143</v>
      </c>
      <c r="Y372" s="161" t="s">
        <v>144</v>
      </c>
      <c r="Z372" s="151"/>
      <c r="AA372" s="151"/>
      <c r="AB372" s="151"/>
      <c r="AC372" s="151"/>
      <c r="AD372" s="151"/>
      <c r="AE372" s="151"/>
      <c r="AF372" s="151"/>
      <c r="AG372" s="151" t="s">
        <v>145</v>
      </c>
      <c r="AH372" s="151"/>
      <c r="AI372" s="151"/>
      <c r="AJ372" s="151"/>
      <c r="AK372" s="151"/>
      <c r="AL372" s="151"/>
      <c r="AM372" s="151"/>
      <c r="AN372" s="151"/>
      <c r="AO372" s="151"/>
      <c r="AP372" s="151"/>
      <c r="AQ372" s="151"/>
      <c r="AR372" s="151"/>
      <c r="AS372" s="151"/>
      <c r="AT372" s="151"/>
      <c r="AU372" s="151"/>
      <c r="AV372" s="151"/>
      <c r="AW372" s="151"/>
      <c r="AX372" s="151"/>
      <c r="AY372" s="151"/>
      <c r="AZ372" s="151"/>
      <c r="BA372" s="151"/>
      <c r="BB372" s="151"/>
      <c r="BC372" s="151"/>
      <c r="BD372" s="151"/>
      <c r="BE372" s="151"/>
      <c r="BF372" s="151"/>
      <c r="BG372" s="151"/>
      <c r="BH372" s="151"/>
    </row>
    <row r="373" spans="1:60" outlineLevel="2" x14ac:dyDescent="0.2">
      <c r="A373" s="158"/>
      <c r="B373" s="159"/>
      <c r="C373" s="189" t="s">
        <v>624</v>
      </c>
      <c r="D373" s="162"/>
      <c r="E373" s="163">
        <v>127.26</v>
      </c>
      <c r="F373" s="161"/>
      <c r="G373" s="161"/>
      <c r="H373" s="161"/>
      <c r="I373" s="161"/>
      <c r="J373" s="161"/>
      <c r="K373" s="161"/>
      <c r="L373" s="161"/>
      <c r="M373" s="161"/>
      <c r="N373" s="160"/>
      <c r="O373" s="160"/>
      <c r="P373" s="160"/>
      <c r="Q373" s="160"/>
      <c r="R373" s="161"/>
      <c r="S373" s="161"/>
      <c r="T373" s="161"/>
      <c r="U373" s="161"/>
      <c r="V373" s="161"/>
      <c r="W373" s="161"/>
      <c r="X373" s="161"/>
      <c r="Y373" s="161"/>
      <c r="Z373" s="151"/>
      <c r="AA373" s="151"/>
      <c r="AB373" s="151"/>
      <c r="AC373" s="151"/>
      <c r="AD373" s="151"/>
      <c r="AE373" s="151"/>
      <c r="AF373" s="151"/>
      <c r="AG373" s="151" t="s">
        <v>175</v>
      </c>
      <c r="AH373" s="151">
        <v>0</v>
      </c>
      <c r="AI373" s="151"/>
      <c r="AJ373" s="151"/>
      <c r="AK373" s="151"/>
      <c r="AL373" s="151"/>
      <c r="AM373" s="151"/>
      <c r="AN373" s="151"/>
      <c r="AO373" s="151"/>
      <c r="AP373" s="151"/>
      <c r="AQ373" s="151"/>
      <c r="AR373" s="151"/>
      <c r="AS373" s="151"/>
      <c r="AT373" s="151"/>
      <c r="AU373" s="151"/>
      <c r="AV373" s="151"/>
      <c r="AW373" s="151"/>
      <c r="AX373" s="151"/>
      <c r="AY373" s="151"/>
      <c r="AZ373" s="151"/>
      <c r="BA373" s="151"/>
      <c r="BB373" s="151"/>
      <c r="BC373" s="151"/>
      <c r="BD373" s="151"/>
      <c r="BE373" s="151"/>
      <c r="BF373" s="151"/>
      <c r="BG373" s="151"/>
      <c r="BH373" s="151"/>
    </row>
    <row r="374" spans="1:60" outlineLevel="3" x14ac:dyDescent="0.2">
      <c r="A374" s="158"/>
      <c r="B374" s="159"/>
      <c r="C374" s="189" t="s">
        <v>625</v>
      </c>
      <c r="D374" s="162"/>
      <c r="E374" s="163">
        <v>45.86</v>
      </c>
      <c r="F374" s="161"/>
      <c r="G374" s="161"/>
      <c r="H374" s="161"/>
      <c r="I374" s="161"/>
      <c r="J374" s="161"/>
      <c r="K374" s="161"/>
      <c r="L374" s="161"/>
      <c r="M374" s="161"/>
      <c r="N374" s="160"/>
      <c r="O374" s="160"/>
      <c r="P374" s="160"/>
      <c r="Q374" s="160"/>
      <c r="R374" s="161"/>
      <c r="S374" s="161"/>
      <c r="T374" s="161"/>
      <c r="U374" s="161"/>
      <c r="V374" s="161"/>
      <c r="W374" s="161"/>
      <c r="X374" s="161"/>
      <c r="Y374" s="161"/>
      <c r="Z374" s="151"/>
      <c r="AA374" s="151"/>
      <c r="AB374" s="151"/>
      <c r="AC374" s="151"/>
      <c r="AD374" s="151"/>
      <c r="AE374" s="151"/>
      <c r="AF374" s="151"/>
      <c r="AG374" s="151" t="s">
        <v>175</v>
      </c>
      <c r="AH374" s="151">
        <v>0</v>
      </c>
      <c r="AI374" s="151"/>
      <c r="AJ374" s="151"/>
      <c r="AK374" s="151"/>
      <c r="AL374" s="151"/>
      <c r="AM374" s="151"/>
      <c r="AN374" s="151"/>
      <c r="AO374" s="151"/>
      <c r="AP374" s="151"/>
      <c r="AQ374" s="151"/>
      <c r="AR374" s="151"/>
      <c r="AS374" s="151"/>
      <c r="AT374" s="151"/>
      <c r="AU374" s="151"/>
      <c r="AV374" s="151"/>
      <c r="AW374" s="151"/>
      <c r="AX374" s="151"/>
      <c r="AY374" s="151"/>
      <c r="AZ374" s="151"/>
      <c r="BA374" s="151"/>
      <c r="BB374" s="151"/>
      <c r="BC374" s="151"/>
      <c r="BD374" s="151"/>
      <c r="BE374" s="151"/>
      <c r="BF374" s="151"/>
      <c r="BG374" s="151"/>
      <c r="BH374" s="151"/>
    </row>
    <row r="375" spans="1:60" outlineLevel="1" x14ac:dyDescent="0.2">
      <c r="A375" s="172">
        <v>156</v>
      </c>
      <c r="B375" s="173" t="s">
        <v>626</v>
      </c>
      <c r="C375" s="188" t="s">
        <v>627</v>
      </c>
      <c r="D375" s="174" t="s">
        <v>308</v>
      </c>
      <c r="E375" s="175">
        <v>12.82</v>
      </c>
      <c r="F375" s="176"/>
      <c r="G375" s="177">
        <f>ROUND(E375*F375,2)</f>
        <v>0</v>
      </c>
      <c r="H375" s="176"/>
      <c r="I375" s="177">
        <f>ROUND(E375*H375,2)</f>
        <v>0</v>
      </c>
      <c r="J375" s="176"/>
      <c r="K375" s="177">
        <f>ROUND(E375*J375,2)</f>
        <v>0</v>
      </c>
      <c r="L375" s="177">
        <v>21</v>
      </c>
      <c r="M375" s="177">
        <f>G375*(1+L375/100)</f>
        <v>0</v>
      </c>
      <c r="N375" s="175">
        <v>0</v>
      </c>
      <c r="O375" s="175">
        <f>ROUND(E375*N375,2)</f>
        <v>0</v>
      </c>
      <c r="P375" s="175">
        <v>0</v>
      </c>
      <c r="Q375" s="175">
        <f>ROUND(E375*P375,2)</f>
        <v>0</v>
      </c>
      <c r="R375" s="177"/>
      <c r="S375" s="177" t="s">
        <v>141</v>
      </c>
      <c r="T375" s="178" t="s">
        <v>142</v>
      </c>
      <c r="U375" s="161">
        <v>0</v>
      </c>
      <c r="V375" s="161">
        <f>ROUND(E375*U375,2)</f>
        <v>0</v>
      </c>
      <c r="W375" s="161"/>
      <c r="X375" s="161" t="s">
        <v>143</v>
      </c>
      <c r="Y375" s="161" t="s">
        <v>144</v>
      </c>
      <c r="Z375" s="151"/>
      <c r="AA375" s="151"/>
      <c r="AB375" s="151"/>
      <c r="AC375" s="151"/>
      <c r="AD375" s="151"/>
      <c r="AE375" s="151"/>
      <c r="AF375" s="151"/>
      <c r="AG375" s="151" t="s">
        <v>145</v>
      </c>
      <c r="AH375" s="151"/>
      <c r="AI375" s="151"/>
      <c r="AJ375" s="151"/>
      <c r="AK375" s="151"/>
      <c r="AL375" s="151"/>
      <c r="AM375" s="151"/>
      <c r="AN375" s="151"/>
      <c r="AO375" s="151"/>
      <c r="AP375" s="151"/>
      <c r="AQ375" s="151"/>
      <c r="AR375" s="151"/>
      <c r="AS375" s="151"/>
      <c r="AT375" s="151"/>
      <c r="AU375" s="151"/>
      <c r="AV375" s="151"/>
      <c r="AW375" s="151"/>
      <c r="AX375" s="151"/>
      <c r="AY375" s="151"/>
      <c r="AZ375" s="151"/>
      <c r="BA375" s="151"/>
      <c r="BB375" s="151"/>
      <c r="BC375" s="151"/>
      <c r="BD375" s="151"/>
      <c r="BE375" s="151"/>
      <c r="BF375" s="151"/>
      <c r="BG375" s="151"/>
      <c r="BH375" s="151"/>
    </row>
    <row r="376" spans="1:60" outlineLevel="2" x14ac:dyDescent="0.2">
      <c r="A376" s="158"/>
      <c r="B376" s="159"/>
      <c r="C376" s="189" t="s">
        <v>628</v>
      </c>
      <c r="D376" s="162"/>
      <c r="E376" s="163">
        <v>12.82</v>
      </c>
      <c r="F376" s="161"/>
      <c r="G376" s="161"/>
      <c r="H376" s="161"/>
      <c r="I376" s="161"/>
      <c r="J376" s="161"/>
      <c r="K376" s="161"/>
      <c r="L376" s="161"/>
      <c r="M376" s="161"/>
      <c r="N376" s="160"/>
      <c r="O376" s="160"/>
      <c r="P376" s="160"/>
      <c r="Q376" s="160"/>
      <c r="R376" s="161"/>
      <c r="S376" s="161"/>
      <c r="T376" s="161"/>
      <c r="U376" s="161"/>
      <c r="V376" s="161"/>
      <c r="W376" s="161"/>
      <c r="X376" s="161"/>
      <c r="Y376" s="161"/>
      <c r="Z376" s="151"/>
      <c r="AA376" s="151"/>
      <c r="AB376" s="151"/>
      <c r="AC376" s="151"/>
      <c r="AD376" s="151"/>
      <c r="AE376" s="151"/>
      <c r="AF376" s="151"/>
      <c r="AG376" s="151" t="s">
        <v>175</v>
      </c>
      <c r="AH376" s="151">
        <v>0</v>
      </c>
      <c r="AI376" s="151"/>
      <c r="AJ376" s="151"/>
      <c r="AK376" s="151"/>
      <c r="AL376" s="151"/>
      <c r="AM376" s="151"/>
      <c r="AN376" s="151"/>
      <c r="AO376" s="151"/>
      <c r="AP376" s="151"/>
      <c r="AQ376" s="151"/>
      <c r="AR376" s="151"/>
      <c r="AS376" s="151"/>
      <c r="AT376" s="151"/>
      <c r="AU376" s="151"/>
      <c r="AV376" s="151"/>
      <c r="AW376" s="151"/>
      <c r="AX376" s="151"/>
      <c r="AY376" s="151"/>
      <c r="AZ376" s="151"/>
      <c r="BA376" s="151"/>
      <c r="BB376" s="151"/>
      <c r="BC376" s="151"/>
      <c r="BD376" s="151"/>
      <c r="BE376" s="151"/>
      <c r="BF376" s="151"/>
      <c r="BG376" s="151"/>
      <c r="BH376" s="151"/>
    </row>
    <row r="377" spans="1:60" outlineLevel="1" x14ac:dyDescent="0.2">
      <c r="A377" s="172">
        <v>157</v>
      </c>
      <c r="B377" s="173" t="s">
        <v>629</v>
      </c>
      <c r="C377" s="188" t="s">
        <v>630</v>
      </c>
      <c r="D377" s="174" t="s">
        <v>308</v>
      </c>
      <c r="E377" s="175">
        <v>64.02</v>
      </c>
      <c r="F377" s="176"/>
      <c r="G377" s="177">
        <f>ROUND(E377*F377,2)</f>
        <v>0</v>
      </c>
      <c r="H377" s="176"/>
      <c r="I377" s="177">
        <f>ROUND(E377*H377,2)</f>
        <v>0</v>
      </c>
      <c r="J377" s="176"/>
      <c r="K377" s="177">
        <f>ROUND(E377*J377,2)</f>
        <v>0</v>
      </c>
      <c r="L377" s="177">
        <v>21</v>
      </c>
      <c r="M377" s="177">
        <f>G377*(1+L377/100)</f>
        <v>0</v>
      </c>
      <c r="N377" s="175">
        <v>0</v>
      </c>
      <c r="O377" s="175">
        <f>ROUND(E377*N377,2)</f>
        <v>0</v>
      </c>
      <c r="P377" s="175">
        <v>0</v>
      </c>
      <c r="Q377" s="175">
        <f>ROUND(E377*P377,2)</f>
        <v>0</v>
      </c>
      <c r="R377" s="177"/>
      <c r="S377" s="177" t="s">
        <v>141</v>
      </c>
      <c r="T377" s="178" t="s">
        <v>142</v>
      </c>
      <c r="U377" s="161">
        <v>0</v>
      </c>
      <c r="V377" s="161">
        <f>ROUND(E377*U377,2)</f>
        <v>0</v>
      </c>
      <c r="W377" s="161"/>
      <c r="X377" s="161" t="s">
        <v>143</v>
      </c>
      <c r="Y377" s="161" t="s">
        <v>144</v>
      </c>
      <c r="Z377" s="151"/>
      <c r="AA377" s="151"/>
      <c r="AB377" s="151"/>
      <c r="AC377" s="151"/>
      <c r="AD377" s="151"/>
      <c r="AE377" s="151"/>
      <c r="AF377" s="151"/>
      <c r="AG377" s="151" t="s">
        <v>145</v>
      </c>
      <c r="AH377" s="151"/>
      <c r="AI377" s="151"/>
      <c r="AJ377" s="151"/>
      <c r="AK377" s="151"/>
      <c r="AL377" s="151"/>
      <c r="AM377" s="151"/>
      <c r="AN377" s="151"/>
      <c r="AO377" s="151"/>
      <c r="AP377" s="151"/>
      <c r="AQ377" s="151"/>
      <c r="AR377" s="151"/>
      <c r="AS377" s="151"/>
      <c r="AT377" s="151"/>
      <c r="AU377" s="151"/>
      <c r="AV377" s="151"/>
      <c r="AW377" s="151"/>
      <c r="AX377" s="151"/>
      <c r="AY377" s="151"/>
      <c r="AZ377" s="151"/>
      <c r="BA377" s="151"/>
      <c r="BB377" s="151"/>
      <c r="BC377" s="151"/>
      <c r="BD377" s="151"/>
      <c r="BE377" s="151"/>
      <c r="BF377" s="151"/>
      <c r="BG377" s="151"/>
      <c r="BH377" s="151"/>
    </row>
    <row r="378" spans="1:60" outlineLevel="2" x14ac:dyDescent="0.2">
      <c r="A378" s="158"/>
      <c r="B378" s="159"/>
      <c r="C378" s="189" t="s">
        <v>611</v>
      </c>
      <c r="D378" s="162"/>
      <c r="E378" s="163">
        <v>64.02</v>
      </c>
      <c r="F378" s="161"/>
      <c r="G378" s="161"/>
      <c r="H378" s="161"/>
      <c r="I378" s="161"/>
      <c r="J378" s="161"/>
      <c r="K378" s="161"/>
      <c r="L378" s="161"/>
      <c r="M378" s="161"/>
      <c r="N378" s="160"/>
      <c r="O378" s="160"/>
      <c r="P378" s="160"/>
      <c r="Q378" s="160"/>
      <c r="R378" s="161"/>
      <c r="S378" s="161"/>
      <c r="T378" s="161"/>
      <c r="U378" s="161"/>
      <c r="V378" s="161"/>
      <c r="W378" s="161"/>
      <c r="X378" s="161"/>
      <c r="Y378" s="161"/>
      <c r="Z378" s="151"/>
      <c r="AA378" s="151"/>
      <c r="AB378" s="151"/>
      <c r="AC378" s="151"/>
      <c r="AD378" s="151"/>
      <c r="AE378" s="151"/>
      <c r="AF378" s="151"/>
      <c r="AG378" s="151" t="s">
        <v>175</v>
      </c>
      <c r="AH378" s="151">
        <v>0</v>
      </c>
      <c r="AI378" s="151"/>
      <c r="AJ378" s="151"/>
      <c r="AK378" s="151"/>
      <c r="AL378" s="151"/>
      <c r="AM378" s="151"/>
      <c r="AN378" s="151"/>
      <c r="AO378" s="151"/>
      <c r="AP378" s="151"/>
      <c r="AQ378" s="151"/>
      <c r="AR378" s="151"/>
      <c r="AS378" s="151"/>
      <c r="AT378" s="151"/>
      <c r="AU378" s="151"/>
      <c r="AV378" s="151"/>
      <c r="AW378" s="151"/>
      <c r="AX378" s="151"/>
      <c r="AY378" s="151"/>
      <c r="AZ378" s="151"/>
      <c r="BA378" s="151"/>
      <c r="BB378" s="151"/>
      <c r="BC378" s="151"/>
      <c r="BD378" s="151"/>
      <c r="BE378" s="151"/>
      <c r="BF378" s="151"/>
      <c r="BG378" s="151"/>
      <c r="BH378" s="151"/>
    </row>
    <row r="379" spans="1:60" x14ac:dyDescent="0.2">
      <c r="A379" s="3"/>
      <c r="B379" s="4"/>
      <c r="C379" s="190"/>
      <c r="D379" s="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AE379">
        <v>12</v>
      </c>
      <c r="AF379">
        <v>21</v>
      </c>
      <c r="AG379" t="s">
        <v>122</v>
      </c>
    </row>
    <row r="380" spans="1:60" x14ac:dyDescent="0.2">
      <c r="A380" s="154"/>
      <c r="B380" s="155" t="s">
        <v>29</v>
      </c>
      <c r="C380" s="191"/>
      <c r="D380" s="156"/>
      <c r="E380" s="157"/>
      <c r="F380" s="157"/>
      <c r="G380" s="171">
        <f>G8+G98+G130+G143+G157+G185+G200+G207+G327+G338+G341+G348+G353+G356+G360+G371</f>
        <v>0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AE380">
        <f>SUMIF(L7:L378,AE379,G7:G378)</f>
        <v>0</v>
      </c>
      <c r="AF380">
        <f>SUMIF(L7:L378,AF379,G7:G378)</f>
        <v>0</v>
      </c>
      <c r="AG380" t="s">
        <v>193</v>
      </c>
    </row>
    <row r="381" spans="1:60" x14ac:dyDescent="0.2">
      <c r="C381" s="192"/>
      <c r="D381" s="10"/>
      <c r="AG381" t="s">
        <v>194</v>
      </c>
    </row>
    <row r="382" spans="1:60" x14ac:dyDescent="0.2">
      <c r="D382" s="10"/>
    </row>
    <row r="383" spans="1:60" x14ac:dyDescent="0.2">
      <c r="D383" s="10"/>
    </row>
    <row r="384" spans="1:60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vnYJ0wp7UzphyfOFUSSGqKqHcaNrcbyqnCB11MXaz5DfLL6Vq5HNaTGV/iXIINOZMJ+q2TZUi3ojXwqCj2P2WA==" saltValue="c0V6EkP8cyzBUkjGdCND8Q==" spinCount="100000" sheet="1" formatRows="0"/>
  <mergeCells count="6">
    <mergeCell ref="C359:G359"/>
    <mergeCell ref="A1:G1"/>
    <mergeCell ref="C2:G2"/>
    <mergeCell ref="C3:G3"/>
    <mergeCell ref="C4:G4"/>
    <mergeCell ref="C358:G358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2C4F-0200-4ACC-8FA4-5436556BC39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4" customWidth="1"/>
    <col min="3" max="3" width="63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1" t="s">
        <v>109</v>
      </c>
      <c r="B1" s="251"/>
      <c r="C1" s="251"/>
      <c r="D1" s="251"/>
      <c r="E1" s="251"/>
      <c r="F1" s="251"/>
      <c r="G1" s="251"/>
      <c r="AG1" t="s">
        <v>110</v>
      </c>
    </row>
    <row r="2" spans="1:60" ht="24.95" customHeight="1" x14ac:dyDescent="0.2">
      <c r="A2" s="143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111</v>
      </c>
    </row>
    <row r="3" spans="1:60" ht="24.95" customHeight="1" x14ac:dyDescent="0.2">
      <c r="A3" s="143" t="s">
        <v>8</v>
      </c>
      <c r="B3" s="49" t="s">
        <v>47</v>
      </c>
      <c r="C3" s="252" t="s">
        <v>48</v>
      </c>
      <c r="D3" s="253"/>
      <c r="E3" s="253"/>
      <c r="F3" s="253"/>
      <c r="G3" s="254"/>
      <c r="AC3" s="124" t="s">
        <v>111</v>
      </c>
      <c r="AG3" t="s">
        <v>112</v>
      </c>
    </row>
    <row r="4" spans="1:60" ht="24.95" customHeight="1" x14ac:dyDescent="0.2">
      <c r="A4" s="144" t="s">
        <v>9</v>
      </c>
      <c r="B4" s="145" t="s">
        <v>52</v>
      </c>
      <c r="C4" s="255" t="s">
        <v>53</v>
      </c>
      <c r="D4" s="256"/>
      <c r="E4" s="256"/>
      <c r="F4" s="256"/>
      <c r="G4" s="257"/>
      <c r="AG4" t="s">
        <v>113</v>
      </c>
    </row>
    <row r="5" spans="1:60" x14ac:dyDescent="0.2">
      <c r="D5" s="10"/>
    </row>
    <row r="6" spans="1:60" ht="38.25" x14ac:dyDescent="0.2">
      <c r="A6" s="147" t="s">
        <v>114</v>
      </c>
      <c r="B6" s="149" t="s">
        <v>115</v>
      </c>
      <c r="C6" s="149" t="s">
        <v>116</v>
      </c>
      <c r="D6" s="148" t="s">
        <v>117</v>
      </c>
      <c r="E6" s="147" t="s">
        <v>118</v>
      </c>
      <c r="F6" s="146" t="s">
        <v>119</v>
      </c>
      <c r="G6" s="147" t="s">
        <v>29</v>
      </c>
      <c r="H6" s="150" t="s">
        <v>30</v>
      </c>
      <c r="I6" s="150" t="s">
        <v>120</v>
      </c>
      <c r="J6" s="150" t="s">
        <v>31</v>
      </c>
      <c r="K6" s="150" t="s">
        <v>121</v>
      </c>
      <c r="L6" s="150" t="s">
        <v>122</v>
      </c>
      <c r="M6" s="150" t="s">
        <v>123</v>
      </c>
      <c r="N6" s="150" t="s">
        <v>124</v>
      </c>
      <c r="O6" s="150" t="s">
        <v>125</v>
      </c>
      <c r="P6" s="150" t="s">
        <v>126</v>
      </c>
      <c r="Q6" s="150" t="s">
        <v>127</v>
      </c>
      <c r="R6" s="150" t="s">
        <v>128</v>
      </c>
      <c r="S6" s="150" t="s">
        <v>129</v>
      </c>
      <c r="T6" s="150" t="s">
        <v>130</v>
      </c>
      <c r="U6" s="150" t="s">
        <v>131</v>
      </c>
      <c r="V6" s="150" t="s">
        <v>132</v>
      </c>
      <c r="W6" s="150" t="s">
        <v>133</v>
      </c>
      <c r="X6" s="150" t="s">
        <v>134</v>
      </c>
      <c r="Y6" s="150" t="s">
        <v>135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5" t="s">
        <v>136</v>
      </c>
      <c r="B8" s="166" t="s">
        <v>72</v>
      </c>
      <c r="C8" s="186" t="s">
        <v>73</v>
      </c>
      <c r="D8" s="167"/>
      <c r="E8" s="168"/>
      <c r="F8" s="169"/>
      <c r="G8" s="169">
        <f>SUMIF(AG9:AG149,"&lt;&gt;NOR",G9:G149)</f>
        <v>0</v>
      </c>
      <c r="H8" s="169"/>
      <c r="I8" s="169">
        <f>SUM(I9:I149)</f>
        <v>0</v>
      </c>
      <c r="J8" s="169"/>
      <c r="K8" s="169">
        <f>SUM(K9:K149)</f>
        <v>0</v>
      </c>
      <c r="L8" s="169"/>
      <c r="M8" s="169">
        <f>SUM(M9:M149)</f>
        <v>0</v>
      </c>
      <c r="N8" s="168"/>
      <c r="O8" s="168">
        <f>SUM(O9:O149)</f>
        <v>77.570000000000007</v>
      </c>
      <c r="P8" s="168"/>
      <c r="Q8" s="168">
        <f>SUM(Q9:Q149)</f>
        <v>0</v>
      </c>
      <c r="R8" s="169"/>
      <c r="S8" s="169"/>
      <c r="T8" s="170"/>
      <c r="U8" s="164"/>
      <c r="V8" s="164">
        <f>SUM(V9:V149)</f>
        <v>786.56</v>
      </c>
      <c r="W8" s="164"/>
      <c r="X8" s="164"/>
      <c r="Y8" s="164"/>
      <c r="AG8" t="s">
        <v>137</v>
      </c>
    </row>
    <row r="9" spans="1:60" outlineLevel="1" x14ac:dyDescent="0.2">
      <c r="A9" s="179">
        <v>1</v>
      </c>
      <c r="B9" s="180" t="s">
        <v>195</v>
      </c>
      <c r="C9" s="187" t="s">
        <v>196</v>
      </c>
      <c r="D9" s="181" t="s">
        <v>197</v>
      </c>
      <c r="E9" s="182">
        <v>60</v>
      </c>
      <c r="F9" s="183"/>
      <c r="G9" s="184">
        <f>ROUND(E9*F9,2)</f>
        <v>0</v>
      </c>
      <c r="H9" s="183"/>
      <c r="I9" s="184">
        <f>ROUND(E9*H9,2)</f>
        <v>0</v>
      </c>
      <c r="J9" s="183"/>
      <c r="K9" s="184">
        <f>ROUND(E9*J9,2)</f>
        <v>0</v>
      </c>
      <c r="L9" s="184">
        <v>21</v>
      </c>
      <c r="M9" s="184">
        <f>G9*(1+L9/100)</f>
        <v>0</v>
      </c>
      <c r="N9" s="182">
        <v>0</v>
      </c>
      <c r="O9" s="182">
        <f>ROUND(E9*N9,2)</f>
        <v>0</v>
      </c>
      <c r="P9" s="182">
        <v>0</v>
      </c>
      <c r="Q9" s="182">
        <f>ROUND(E9*P9,2)</f>
        <v>0</v>
      </c>
      <c r="R9" s="184"/>
      <c r="S9" s="184" t="s">
        <v>141</v>
      </c>
      <c r="T9" s="185" t="s">
        <v>142</v>
      </c>
      <c r="U9" s="161">
        <v>0.20300000000000001</v>
      </c>
      <c r="V9" s="161">
        <f>ROUND(E9*U9,2)</f>
        <v>12.18</v>
      </c>
      <c r="W9" s="161"/>
      <c r="X9" s="161" t="s">
        <v>143</v>
      </c>
      <c r="Y9" s="161" t="s">
        <v>144</v>
      </c>
      <c r="Z9" s="151"/>
      <c r="AA9" s="151"/>
      <c r="AB9" s="151"/>
      <c r="AC9" s="151"/>
      <c r="AD9" s="151"/>
      <c r="AE9" s="151"/>
      <c r="AF9" s="151"/>
      <c r="AG9" s="151" t="s">
        <v>145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79">
        <v>2</v>
      </c>
      <c r="B10" s="180" t="s">
        <v>198</v>
      </c>
      <c r="C10" s="187" t="s">
        <v>199</v>
      </c>
      <c r="D10" s="181" t="s">
        <v>200</v>
      </c>
      <c r="E10" s="182">
        <v>20</v>
      </c>
      <c r="F10" s="183"/>
      <c r="G10" s="184">
        <f>ROUND(E10*F10,2)</f>
        <v>0</v>
      </c>
      <c r="H10" s="183"/>
      <c r="I10" s="184">
        <f>ROUND(E10*H10,2)</f>
        <v>0</v>
      </c>
      <c r="J10" s="183"/>
      <c r="K10" s="184">
        <f>ROUND(E10*J10,2)</f>
        <v>0</v>
      </c>
      <c r="L10" s="184">
        <v>21</v>
      </c>
      <c r="M10" s="184">
        <f>G10*(1+L10/100)</f>
        <v>0</v>
      </c>
      <c r="N10" s="182">
        <v>0</v>
      </c>
      <c r="O10" s="182">
        <f>ROUND(E10*N10,2)</f>
        <v>0</v>
      </c>
      <c r="P10" s="182">
        <v>0</v>
      </c>
      <c r="Q10" s="182">
        <f>ROUND(E10*P10,2)</f>
        <v>0</v>
      </c>
      <c r="R10" s="184"/>
      <c r="S10" s="184" t="s">
        <v>141</v>
      </c>
      <c r="T10" s="185" t="s">
        <v>142</v>
      </c>
      <c r="U10" s="161">
        <v>0</v>
      </c>
      <c r="V10" s="161">
        <f>ROUND(E10*U10,2)</f>
        <v>0</v>
      </c>
      <c r="W10" s="161"/>
      <c r="X10" s="161" t="s">
        <v>143</v>
      </c>
      <c r="Y10" s="161" t="s">
        <v>144</v>
      </c>
      <c r="Z10" s="151"/>
      <c r="AA10" s="151"/>
      <c r="AB10" s="151"/>
      <c r="AC10" s="151"/>
      <c r="AD10" s="151"/>
      <c r="AE10" s="151"/>
      <c r="AF10" s="151"/>
      <c r="AG10" s="151" t="s">
        <v>145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2">
        <v>3</v>
      </c>
      <c r="B11" s="173" t="s">
        <v>201</v>
      </c>
      <c r="C11" s="188" t="s">
        <v>202</v>
      </c>
      <c r="D11" s="174" t="s">
        <v>181</v>
      </c>
      <c r="E11" s="175">
        <v>24</v>
      </c>
      <c r="F11" s="176"/>
      <c r="G11" s="177">
        <f>ROUND(E11*F11,2)</f>
        <v>0</v>
      </c>
      <c r="H11" s="176"/>
      <c r="I11" s="177">
        <f>ROUND(E11*H11,2)</f>
        <v>0</v>
      </c>
      <c r="J11" s="176"/>
      <c r="K11" s="177">
        <f>ROUND(E11*J11,2)</f>
        <v>0</v>
      </c>
      <c r="L11" s="177">
        <v>21</v>
      </c>
      <c r="M11" s="177">
        <f>G11*(1+L11/100)</f>
        <v>0</v>
      </c>
      <c r="N11" s="175">
        <v>2.478E-2</v>
      </c>
      <c r="O11" s="175">
        <f>ROUND(E11*N11,2)</f>
        <v>0.59</v>
      </c>
      <c r="P11" s="175">
        <v>0</v>
      </c>
      <c r="Q11" s="175">
        <f>ROUND(E11*P11,2)</f>
        <v>0</v>
      </c>
      <c r="R11" s="177"/>
      <c r="S11" s="177" t="s">
        <v>141</v>
      </c>
      <c r="T11" s="178" t="s">
        <v>142</v>
      </c>
      <c r="U11" s="161">
        <v>0.54700000000000004</v>
      </c>
      <c r="V11" s="161">
        <f>ROUND(E11*U11,2)</f>
        <v>13.13</v>
      </c>
      <c r="W11" s="161"/>
      <c r="X11" s="161" t="s">
        <v>143</v>
      </c>
      <c r="Y11" s="161" t="s">
        <v>144</v>
      </c>
      <c r="Z11" s="151"/>
      <c r="AA11" s="151"/>
      <c r="AB11" s="151"/>
      <c r="AC11" s="151"/>
      <c r="AD11" s="151"/>
      <c r="AE11" s="151"/>
      <c r="AF11" s="151"/>
      <c r="AG11" s="151" t="s">
        <v>145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9" t="s">
        <v>631</v>
      </c>
      <c r="D12" s="162"/>
      <c r="E12" s="163">
        <v>8</v>
      </c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175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3" x14ac:dyDescent="0.2">
      <c r="A13" s="158"/>
      <c r="B13" s="159"/>
      <c r="C13" s="189" t="s">
        <v>632</v>
      </c>
      <c r="D13" s="162"/>
      <c r="E13" s="163">
        <v>16</v>
      </c>
      <c r="F13" s="161"/>
      <c r="G13" s="161"/>
      <c r="H13" s="161"/>
      <c r="I13" s="161"/>
      <c r="J13" s="161"/>
      <c r="K13" s="161"/>
      <c r="L13" s="161"/>
      <c r="M13" s="161"/>
      <c r="N13" s="160"/>
      <c r="O13" s="160"/>
      <c r="P13" s="160"/>
      <c r="Q13" s="160"/>
      <c r="R13" s="161"/>
      <c r="S13" s="161"/>
      <c r="T13" s="161"/>
      <c r="U13" s="161"/>
      <c r="V13" s="161"/>
      <c r="W13" s="161"/>
      <c r="X13" s="161"/>
      <c r="Y13" s="161"/>
      <c r="Z13" s="151"/>
      <c r="AA13" s="151"/>
      <c r="AB13" s="151"/>
      <c r="AC13" s="151"/>
      <c r="AD13" s="151"/>
      <c r="AE13" s="151"/>
      <c r="AF13" s="151"/>
      <c r="AG13" s="151" t="s">
        <v>175</v>
      </c>
      <c r="AH13" s="151">
        <v>0</v>
      </c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1" x14ac:dyDescent="0.2">
      <c r="A14" s="172">
        <v>4</v>
      </c>
      <c r="B14" s="173" t="s">
        <v>204</v>
      </c>
      <c r="C14" s="188" t="s">
        <v>205</v>
      </c>
      <c r="D14" s="174" t="s">
        <v>181</v>
      </c>
      <c r="E14" s="175">
        <v>15</v>
      </c>
      <c r="F14" s="176"/>
      <c r="G14" s="177">
        <f>ROUND(E14*F14,2)</f>
        <v>0</v>
      </c>
      <c r="H14" s="176"/>
      <c r="I14" s="177">
        <f>ROUND(E14*H14,2)</f>
        <v>0</v>
      </c>
      <c r="J14" s="176"/>
      <c r="K14" s="177">
        <f>ROUND(E14*J14,2)</f>
        <v>0</v>
      </c>
      <c r="L14" s="177">
        <v>21</v>
      </c>
      <c r="M14" s="177">
        <f>G14*(1+L14/100)</f>
        <v>0</v>
      </c>
      <c r="N14" s="175">
        <v>8.6800000000000002E-3</v>
      </c>
      <c r="O14" s="175">
        <f>ROUND(E14*N14,2)</f>
        <v>0.13</v>
      </c>
      <c r="P14" s="175">
        <v>0</v>
      </c>
      <c r="Q14" s="175">
        <f>ROUND(E14*P14,2)</f>
        <v>0</v>
      </c>
      <c r="R14" s="177"/>
      <c r="S14" s="177" t="s">
        <v>141</v>
      </c>
      <c r="T14" s="178" t="s">
        <v>142</v>
      </c>
      <c r="U14" s="161">
        <v>0.70299999999999996</v>
      </c>
      <c r="V14" s="161">
        <f>ROUND(E14*U14,2)</f>
        <v>10.55</v>
      </c>
      <c r="W14" s="161"/>
      <c r="X14" s="161" t="s">
        <v>143</v>
      </c>
      <c r="Y14" s="161" t="s">
        <v>144</v>
      </c>
      <c r="Z14" s="151"/>
      <c r="AA14" s="151"/>
      <c r="AB14" s="151"/>
      <c r="AC14" s="151"/>
      <c r="AD14" s="151"/>
      <c r="AE14" s="151"/>
      <c r="AF14" s="151"/>
      <c r="AG14" s="151" t="s">
        <v>145</v>
      </c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2" x14ac:dyDescent="0.2">
      <c r="A15" s="158"/>
      <c r="B15" s="159"/>
      <c r="C15" s="189" t="s">
        <v>633</v>
      </c>
      <c r="D15" s="162"/>
      <c r="E15" s="163">
        <v>5</v>
      </c>
      <c r="F15" s="161"/>
      <c r="G15" s="161"/>
      <c r="H15" s="161"/>
      <c r="I15" s="161"/>
      <c r="J15" s="161"/>
      <c r="K15" s="161"/>
      <c r="L15" s="161"/>
      <c r="M15" s="161"/>
      <c r="N15" s="160"/>
      <c r="O15" s="160"/>
      <c r="P15" s="160"/>
      <c r="Q15" s="160"/>
      <c r="R15" s="161"/>
      <c r="S15" s="161"/>
      <c r="T15" s="161"/>
      <c r="U15" s="161"/>
      <c r="V15" s="161"/>
      <c r="W15" s="161"/>
      <c r="X15" s="161"/>
      <c r="Y15" s="161"/>
      <c r="Z15" s="151"/>
      <c r="AA15" s="151"/>
      <c r="AB15" s="151"/>
      <c r="AC15" s="151"/>
      <c r="AD15" s="151"/>
      <c r="AE15" s="151"/>
      <c r="AF15" s="151"/>
      <c r="AG15" s="151" t="s">
        <v>175</v>
      </c>
      <c r="AH15" s="151">
        <v>0</v>
      </c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3" x14ac:dyDescent="0.2">
      <c r="A16" s="158"/>
      <c r="B16" s="159"/>
      <c r="C16" s="189" t="s">
        <v>634</v>
      </c>
      <c r="D16" s="162"/>
      <c r="E16" s="163">
        <v>1</v>
      </c>
      <c r="F16" s="161"/>
      <c r="G16" s="16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175</v>
      </c>
      <c r="AH16" s="151">
        <v>0</v>
      </c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3" x14ac:dyDescent="0.2">
      <c r="A17" s="158"/>
      <c r="B17" s="159"/>
      <c r="C17" s="189" t="s">
        <v>635</v>
      </c>
      <c r="D17" s="162"/>
      <c r="E17" s="163">
        <v>9</v>
      </c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175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1" x14ac:dyDescent="0.2">
      <c r="A18" s="172">
        <v>5</v>
      </c>
      <c r="B18" s="173" t="s">
        <v>207</v>
      </c>
      <c r="C18" s="188" t="s">
        <v>208</v>
      </c>
      <c r="D18" s="174" t="s">
        <v>209</v>
      </c>
      <c r="E18" s="175">
        <v>28.4</v>
      </c>
      <c r="F18" s="176"/>
      <c r="G18" s="177">
        <f>ROUND(E18*F18,2)</f>
        <v>0</v>
      </c>
      <c r="H18" s="176"/>
      <c r="I18" s="177">
        <f>ROUND(E18*H18,2)</f>
        <v>0</v>
      </c>
      <c r="J18" s="176"/>
      <c r="K18" s="177">
        <f>ROUND(E18*J18,2)</f>
        <v>0</v>
      </c>
      <c r="L18" s="177">
        <v>21</v>
      </c>
      <c r="M18" s="177">
        <f>G18*(1+L18/100)</f>
        <v>0</v>
      </c>
      <c r="N18" s="175">
        <v>0</v>
      </c>
      <c r="O18" s="175">
        <f>ROUND(E18*N18,2)</f>
        <v>0</v>
      </c>
      <c r="P18" s="175">
        <v>0</v>
      </c>
      <c r="Q18" s="175">
        <f>ROUND(E18*P18,2)</f>
        <v>0</v>
      </c>
      <c r="R18" s="177"/>
      <c r="S18" s="177" t="s">
        <v>141</v>
      </c>
      <c r="T18" s="178" t="s">
        <v>142</v>
      </c>
      <c r="U18" s="161">
        <v>3.2000000000000001E-2</v>
      </c>
      <c r="V18" s="161">
        <f>ROUND(E18*U18,2)</f>
        <v>0.91</v>
      </c>
      <c r="W18" s="161"/>
      <c r="X18" s="161" t="s">
        <v>143</v>
      </c>
      <c r="Y18" s="161" t="s">
        <v>144</v>
      </c>
      <c r="Z18" s="151"/>
      <c r="AA18" s="151"/>
      <c r="AB18" s="151"/>
      <c r="AC18" s="151"/>
      <c r="AD18" s="151"/>
      <c r="AE18" s="151"/>
      <c r="AF18" s="151"/>
      <c r="AG18" s="151" t="s">
        <v>145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2" x14ac:dyDescent="0.2">
      <c r="A19" s="158"/>
      <c r="B19" s="159"/>
      <c r="C19" s="189" t="s">
        <v>636</v>
      </c>
      <c r="D19" s="162"/>
      <c r="E19" s="163"/>
      <c r="F19" s="161"/>
      <c r="G19" s="161"/>
      <c r="H19" s="161"/>
      <c r="I19" s="161"/>
      <c r="J19" s="161"/>
      <c r="K19" s="161"/>
      <c r="L19" s="161"/>
      <c r="M19" s="161"/>
      <c r="N19" s="160"/>
      <c r="O19" s="160"/>
      <c r="P19" s="160"/>
      <c r="Q19" s="160"/>
      <c r="R19" s="161"/>
      <c r="S19" s="161"/>
      <c r="T19" s="161"/>
      <c r="U19" s="161"/>
      <c r="V19" s="161"/>
      <c r="W19" s="161"/>
      <c r="X19" s="161"/>
      <c r="Y19" s="161"/>
      <c r="Z19" s="151"/>
      <c r="AA19" s="151"/>
      <c r="AB19" s="151"/>
      <c r="AC19" s="151"/>
      <c r="AD19" s="151"/>
      <c r="AE19" s="151"/>
      <c r="AF19" s="151"/>
      <c r="AG19" s="151" t="s">
        <v>175</v>
      </c>
      <c r="AH19" s="151">
        <v>0</v>
      </c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3" x14ac:dyDescent="0.2">
      <c r="A20" s="158"/>
      <c r="B20" s="159"/>
      <c r="C20" s="189" t="s">
        <v>637</v>
      </c>
      <c r="D20" s="162"/>
      <c r="E20" s="163">
        <v>13</v>
      </c>
      <c r="F20" s="161"/>
      <c r="G20" s="161"/>
      <c r="H20" s="161"/>
      <c r="I20" s="161"/>
      <c r="J20" s="161"/>
      <c r="K20" s="161"/>
      <c r="L20" s="161"/>
      <c r="M20" s="161"/>
      <c r="N20" s="160"/>
      <c r="O20" s="160"/>
      <c r="P20" s="160"/>
      <c r="Q20" s="160"/>
      <c r="R20" s="161"/>
      <c r="S20" s="161"/>
      <c r="T20" s="161"/>
      <c r="U20" s="161"/>
      <c r="V20" s="161"/>
      <c r="W20" s="161"/>
      <c r="X20" s="161"/>
      <c r="Y20" s="161"/>
      <c r="Z20" s="151"/>
      <c r="AA20" s="151"/>
      <c r="AB20" s="151"/>
      <c r="AC20" s="151"/>
      <c r="AD20" s="151"/>
      <c r="AE20" s="151"/>
      <c r="AF20" s="151"/>
      <c r="AG20" s="151" t="s">
        <v>175</v>
      </c>
      <c r="AH20" s="151">
        <v>0</v>
      </c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3" x14ac:dyDescent="0.2">
      <c r="A21" s="158"/>
      <c r="B21" s="159"/>
      <c r="C21" s="189" t="s">
        <v>638</v>
      </c>
      <c r="D21" s="162"/>
      <c r="E21" s="163">
        <v>15.4</v>
      </c>
      <c r="F21" s="161"/>
      <c r="G21" s="161"/>
      <c r="H21" s="161"/>
      <c r="I21" s="161"/>
      <c r="J21" s="161"/>
      <c r="K21" s="161"/>
      <c r="L21" s="161"/>
      <c r="M21" s="161"/>
      <c r="N21" s="160"/>
      <c r="O21" s="160"/>
      <c r="P21" s="160"/>
      <c r="Q21" s="160"/>
      <c r="R21" s="161"/>
      <c r="S21" s="161"/>
      <c r="T21" s="161"/>
      <c r="U21" s="161"/>
      <c r="V21" s="161"/>
      <c r="W21" s="161"/>
      <c r="X21" s="161"/>
      <c r="Y21" s="161"/>
      <c r="Z21" s="151"/>
      <c r="AA21" s="151"/>
      <c r="AB21" s="151"/>
      <c r="AC21" s="151"/>
      <c r="AD21" s="151"/>
      <c r="AE21" s="151"/>
      <c r="AF21" s="151"/>
      <c r="AG21" s="151" t="s">
        <v>175</v>
      </c>
      <c r="AH21" s="151">
        <v>0</v>
      </c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1" x14ac:dyDescent="0.2">
      <c r="A22" s="172">
        <v>6</v>
      </c>
      <c r="B22" s="173" t="s">
        <v>212</v>
      </c>
      <c r="C22" s="188" t="s">
        <v>213</v>
      </c>
      <c r="D22" s="174" t="s">
        <v>209</v>
      </c>
      <c r="E22" s="175">
        <v>13.2</v>
      </c>
      <c r="F22" s="176"/>
      <c r="G22" s="177">
        <f>ROUND(E22*F22,2)</f>
        <v>0</v>
      </c>
      <c r="H22" s="176"/>
      <c r="I22" s="177">
        <f>ROUND(E22*H22,2)</f>
        <v>0</v>
      </c>
      <c r="J22" s="176"/>
      <c r="K22" s="177">
        <f>ROUND(E22*J22,2)</f>
        <v>0</v>
      </c>
      <c r="L22" s="177">
        <v>21</v>
      </c>
      <c r="M22" s="177">
        <f>G22*(1+L22/100)</f>
        <v>0</v>
      </c>
      <c r="N22" s="175">
        <v>0</v>
      </c>
      <c r="O22" s="175">
        <f>ROUND(E22*N22,2)</f>
        <v>0</v>
      </c>
      <c r="P22" s="175">
        <v>0</v>
      </c>
      <c r="Q22" s="175">
        <f>ROUND(E22*P22,2)</f>
        <v>0</v>
      </c>
      <c r="R22" s="177"/>
      <c r="S22" s="177" t="s">
        <v>141</v>
      </c>
      <c r="T22" s="178" t="s">
        <v>142</v>
      </c>
      <c r="U22" s="161">
        <v>1.7629999999999999</v>
      </c>
      <c r="V22" s="161">
        <f>ROUND(E22*U22,2)</f>
        <v>23.27</v>
      </c>
      <c r="W22" s="161"/>
      <c r="X22" s="161" t="s">
        <v>143</v>
      </c>
      <c r="Y22" s="161" t="s">
        <v>144</v>
      </c>
      <c r="Z22" s="151"/>
      <c r="AA22" s="151"/>
      <c r="AB22" s="151"/>
      <c r="AC22" s="151"/>
      <c r="AD22" s="151"/>
      <c r="AE22" s="151"/>
      <c r="AF22" s="151"/>
      <c r="AG22" s="151" t="s">
        <v>145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2" x14ac:dyDescent="0.2">
      <c r="A23" s="158"/>
      <c r="B23" s="159"/>
      <c r="C23" s="189" t="s">
        <v>639</v>
      </c>
      <c r="D23" s="162"/>
      <c r="E23" s="163"/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175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3" x14ac:dyDescent="0.2">
      <c r="A24" s="158"/>
      <c r="B24" s="159"/>
      <c r="C24" s="189" t="s">
        <v>640</v>
      </c>
      <c r="D24" s="162"/>
      <c r="E24" s="163">
        <v>1.65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175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outlineLevel="3" x14ac:dyDescent="0.2">
      <c r="A25" s="158"/>
      <c r="B25" s="159"/>
      <c r="C25" s="189" t="s">
        <v>641</v>
      </c>
      <c r="D25" s="162"/>
      <c r="E25" s="163"/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175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3" x14ac:dyDescent="0.2">
      <c r="A26" s="158"/>
      <c r="B26" s="159"/>
      <c r="C26" s="189" t="s">
        <v>642</v>
      </c>
      <c r="D26" s="162"/>
      <c r="E26" s="163">
        <v>3.3</v>
      </c>
      <c r="F26" s="161"/>
      <c r="G26" s="161"/>
      <c r="H26" s="161"/>
      <c r="I26" s="161"/>
      <c r="J26" s="161"/>
      <c r="K26" s="161"/>
      <c r="L26" s="161"/>
      <c r="M26" s="161"/>
      <c r="N26" s="160"/>
      <c r="O26" s="160"/>
      <c r="P26" s="160"/>
      <c r="Q26" s="160"/>
      <c r="R26" s="161"/>
      <c r="S26" s="161"/>
      <c r="T26" s="161"/>
      <c r="U26" s="161"/>
      <c r="V26" s="161"/>
      <c r="W26" s="161"/>
      <c r="X26" s="161"/>
      <c r="Y26" s="161"/>
      <c r="Z26" s="151"/>
      <c r="AA26" s="151"/>
      <c r="AB26" s="151"/>
      <c r="AC26" s="151"/>
      <c r="AD26" s="151"/>
      <c r="AE26" s="151"/>
      <c r="AF26" s="151"/>
      <c r="AG26" s="151" t="s">
        <v>175</v>
      </c>
      <c r="AH26" s="151">
        <v>0</v>
      </c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3" x14ac:dyDescent="0.2">
      <c r="A27" s="158"/>
      <c r="B27" s="159"/>
      <c r="C27" s="189" t="s">
        <v>643</v>
      </c>
      <c r="D27" s="162"/>
      <c r="E27" s="163">
        <v>4.95</v>
      </c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175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3" x14ac:dyDescent="0.2">
      <c r="A28" s="158"/>
      <c r="B28" s="159"/>
      <c r="C28" s="189" t="s">
        <v>644</v>
      </c>
      <c r="D28" s="162"/>
      <c r="E28" s="163">
        <v>3.3</v>
      </c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175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1" x14ac:dyDescent="0.2">
      <c r="A29" s="172">
        <v>7</v>
      </c>
      <c r="B29" s="173" t="s">
        <v>218</v>
      </c>
      <c r="C29" s="188" t="s">
        <v>219</v>
      </c>
      <c r="D29" s="174" t="s">
        <v>209</v>
      </c>
      <c r="E29" s="175">
        <v>3.0636000000000001</v>
      </c>
      <c r="F29" s="176"/>
      <c r="G29" s="177">
        <f>ROUND(E29*F29,2)</f>
        <v>0</v>
      </c>
      <c r="H29" s="176"/>
      <c r="I29" s="177">
        <f>ROUND(E29*H29,2)</f>
        <v>0</v>
      </c>
      <c r="J29" s="176"/>
      <c r="K29" s="177">
        <f>ROUND(E29*J29,2)</f>
        <v>0</v>
      </c>
      <c r="L29" s="177">
        <v>21</v>
      </c>
      <c r="M29" s="177">
        <f>G29*(1+L29/100)</f>
        <v>0</v>
      </c>
      <c r="N29" s="175">
        <v>0</v>
      </c>
      <c r="O29" s="175">
        <f>ROUND(E29*N29,2)</f>
        <v>0</v>
      </c>
      <c r="P29" s="175">
        <v>0</v>
      </c>
      <c r="Q29" s="175">
        <f>ROUND(E29*P29,2)</f>
        <v>0</v>
      </c>
      <c r="R29" s="177"/>
      <c r="S29" s="177" t="s">
        <v>141</v>
      </c>
      <c r="T29" s="178" t="s">
        <v>142</v>
      </c>
      <c r="U29" s="161">
        <v>0.36499999999999999</v>
      </c>
      <c r="V29" s="161">
        <f>ROUND(E29*U29,2)</f>
        <v>1.1200000000000001</v>
      </c>
      <c r="W29" s="161"/>
      <c r="X29" s="161" t="s">
        <v>143</v>
      </c>
      <c r="Y29" s="161" t="s">
        <v>144</v>
      </c>
      <c r="Z29" s="151"/>
      <c r="AA29" s="151"/>
      <c r="AB29" s="151"/>
      <c r="AC29" s="151"/>
      <c r="AD29" s="151"/>
      <c r="AE29" s="151"/>
      <c r="AF29" s="151"/>
      <c r="AG29" s="151" t="s">
        <v>145</v>
      </c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2" x14ac:dyDescent="0.2">
      <c r="A30" s="158"/>
      <c r="B30" s="159"/>
      <c r="C30" s="189" t="s">
        <v>645</v>
      </c>
      <c r="D30" s="162"/>
      <c r="E30" s="163">
        <v>0.72</v>
      </c>
      <c r="F30" s="161"/>
      <c r="G30" s="161"/>
      <c r="H30" s="161"/>
      <c r="I30" s="161"/>
      <c r="J30" s="161"/>
      <c r="K30" s="161"/>
      <c r="L30" s="161"/>
      <c r="M30" s="161"/>
      <c r="N30" s="160"/>
      <c r="O30" s="160"/>
      <c r="P30" s="160"/>
      <c r="Q30" s="160"/>
      <c r="R30" s="161"/>
      <c r="S30" s="161"/>
      <c r="T30" s="161"/>
      <c r="U30" s="161"/>
      <c r="V30" s="161"/>
      <c r="W30" s="161"/>
      <c r="X30" s="161"/>
      <c r="Y30" s="161"/>
      <c r="Z30" s="151"/>
      <c r="AA30" s="151"/>
      <c r="AB30" s="151"/>
      <c r="AC30" s="151"/>
      <c r="AD30" s="151"/>
      <c r="AE30" s="151"/>
      <c r="AF30" s="151"/>
      <c r="AG30" s="151" t="s">
        <v>175</v>
      </c>
      <c r="AH30" s="151">
        <v>0</v>
      </c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3" x14ac:dyDescent="0.2">
      <c r="A31" s="158"/>
      <c r="B31" s="159"/>
      <c r="C31" s="189" t="s">
        <v>646</v>
      </c>
      <c r="D31" s="162"/>
      <c r="E31" s="163">
        <v>2.34</v>
      </c>
      <c r="F31" s="161"/>
      <c r="G31" s="161"/>
      <c r="H31" s="161"/>
      <c r="I31" s="161"/>
      <c r="J31" s="161"/>
      <c r="K31" s="161"/>
      <c r="L31" s="161"/>
      <c r="M31" s="161"/>
      <c r="N31" s="160"/>
      <c r="O31" s="160"/>
      <c r="P31" s="160"/>
      <c r="Q31" s="160"/>
      <c r="R31" s="161"/>
      <c r="S31" s="161"/>
      <c r="T31" s="161"/>
      <c r="U31" s="161"/>
      <c r="V31" s="161"/>
      <c r="W31" s="161"/>
      <c r="X31" s="161"/>
      <c r="Y31" s="161"/>
      <c r="Z31" s="151"/>
      <c r="AA31" s="151"/>
      <c r="AB31" s="151"/>
      <c r="AC31" s="151"/>
      <c r="AD31" s="151"/>
      <c r="AE31" s="151"/>
      <c r="AF31" s="151"/>
      <c r="AG31" s="151" t="s">
        <v>175</v>
      </c>
      <c r="AH31" s="151">
        <v>0</v>
      </c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1" x14ac:dyDescent="0.2">
      <c r="A32" s="179">
        <v>8</v>
      </c>
      <c r="B32" s="180" t="s">
        <v>221</v>
      </c>
      <c r="C32" s="187" t="s">
        <v>222</v>
      </c>
      <c r="D32" s="181" t="s">
        <v>209</v>
      </c>
      <c r="E32" s="182">
        <v>3.0636000000000001</v>
      </c>
      <c r="F32" s="183"/>
      <c r="G32" s="184">
        <f>ROUND(E32*F32,2)</f>
        <v>0</v>
      </c>
      <c r="H32" s="183"/>
      <c r="I32" s="184">
        <f>ROUND(E32*H32,2)</f>
        <v>0</v>
      </c>
      <c r="J32" s="183"/>
      <c r="K32" s="184">
        <f>ROUND(E32*J32,2)</f>
        <v>0</v>
      </c>
      <c r="L32" s="184">
        <v>21</v>
      </c>
      <c r="M32" s="184">
        <f>G32*(1+L32/100)</f>
        <v>0</v>
      </c>
      <c r="N32" s="182">
        <v>0</v>
      </c>
      <c r="O32" s="182">
        <f>ROUND(E32*N32,2)</f>
        <v>0</v>
      </c>
      <c r="P32" s="182">
        <v>0</v>
      </c>
      <c r="Q32" s="182">
        <f>ROUND(E32*P32,2)</f>
        <v>0</v>
      </c>
      <c r="R32" s="184"/>
      <c r="S32" s="184" t="s">
        <v>141</v>
      </c>
      <c r="T32" s="185" t="s">
        <v>142</v>
      </c>
      <c r="U32" s="161">
        <v>0.38979999999999998</v>
      </c>
      <c r="V32" s="161">
        <f>ROUND(E32*U32,2)</f>
        <v>1.19</v>
      </c>
      <c r="W32" s="161"/>
      <c r="X32" s="161" t="s">
        <v>143</v>
      </c>
      <c r="Y32" s="161" t="s">
        <v>144</v>
      </c>
      <c r="Z32" s="151"/>
      <c r="AA32" s="151"/>
      <c r="AB32" s="151"/>
      <c r="AC32" s="151"/>
      <c r="AD32" s="151"/>
      <c r="AE32" s="151"/>
      <c r="AF32" s="151"/>
      <c r="AG32" s="151" t="s">
        <v>145</v>
      </c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72">
        <v>9</v>
      </c>
      <c r="B33" s="173" t="s">
        <v>223</v>
      </c>
      <c r="C33" s="188" t="s">
        <v>224</v>
      </c>
      <c r="D33" s="174" t="s">
        <v>209</v>
      </c>
      <c r="E33" s="175">
        <v>40.549410000000002</v>
      </c>
      <c r="F33" s="176"/>
      <c r="G33" s="177">
        <f>ROUND(E33*F33,2)</f>
        <v>0</v>
      </c>
      <c r="H33" s="176"/>
      <c r="I33" s="177">
        <f>ROUND(E33*H33,2)</f>
        <v>0</v>
      </c>
      <c r="J33" s="176"/>
      <c r="K33" s="177">
        <f>ROUND(E33*J33,2)</f>
        <v>0</v>
      </c>
      <c r="L33" s="177">
        <v>21</v>
      </c>
      <c r="M33" s="177">
        <f>G33*(1+L33/100)</f>
        <v>0</v>
      </c>
      <c r="N33" s="175">
        <v>0</v>
      </c>
      <c r="O33" s="175">
        <f>ROUND(E33*N33,2)</f>
        <v>0</v>
      </c>
      <c r="P33" s="175">
        <v>0</v>
      </c>
      <c r="Q33" s="175">
        <f>ROUND(E33*P33,2)</f>
        <v>0</v>
      </c>
      <c r="R33" s="177"/>
      <c r="S33" s="177" t="s">
        <v>141</v>
      </c>
      <c r="T33" s="178" t="s">
        <v>142</v>
      </c>
      <c r="U33" s="161">
        <v>0.36499999999999999</v>
      </c>
      <c r="V33" s="161">
        <f>ROUND(E33*U33,2)</f>
        <v>14.8</v>
      </c>
      <c r="W33" s="161"/>
      <c r="X33" s="161" t="s">
        <v>143</v>
      </c>
      <c r="Y33" s="161" t="s">
        <v>144</v>
      </c>
      <c r="Z33" s="151"/>
      <c r="AA33" s="151"/>
      <c r="AB33" s="151"/>
      <c r="AC33" s="151"/>
      <c r="AD33" s="151"/>
      <c r="AE33" s="151"/>
      <c r="AF33" s="151"/>
      <c r="AG33" s="151" t="s">
        <v>145</v>
      </c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2" x14ac:dyDescent="0.2">
      <c r="A34" s="158"/>
      <c r="B34" s="159"/>
      <c r="C34" s="189" t="s">
        <v>641</v>
      </c>
      <c r="D34" s="162"/>
      <c r="E34" s="163"/>
      <c r="F34" s="161"/>
      <c r="G34" s="161"/>
      <c r="H34" s="161"/>
      <c r="I34" s="161"/>
      <c r="J34" s="161"/>
      <c r="K34" s="161"/>
      <c r="L34" s="161"/>
      <c r="M34" s="161"/>
      <c r="N34" s="160"/>
      <c r="O34" s="160"/>
      <c r="P34" s="160"/>
      <c r="Q34" s="160"/>
      <c r="R34" s="161"/>
      <c r="S34" s="161"/>
      <c r="T34" s="161"/>
      <c r="U34" s="161"/>
      <c r="V34" s="161"/>
      <c r="W34" s="161"/>
      <c r="X34" s="161"/>
      <c r="Y34" s="161"/>
      <c r="Z34" s="151"/>
      <c r="AA34" s="151"/>
      <c r="AB34" s="151"/>
      <c r="AC34" s="151"/>
      <c r="AD34" s="151"/>
      <c r="AE34" s="151"/>
      <c r="AF34" s="151"/>
      <c r="AG34" s="151" t="s">
        <v>175</v>
      </c>
      <c r="AH34" s="151">
        <v>0</v>
      </c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3" x14ac:dyDescent="0.2">
      <c r="A35" s="158"/>
      <c r="B35" s="159"/>
      <c r="C35" s="189" t="s">
        <v>647</v>
      </c>
      <c r="D35" s="162"/>
      <c r="E35" s="163">
        <v>26.2</v>
      </c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175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3" x14ac:dyDescent="0.2">
      <c r="A36" s="158"/>
      <c r="B36" s="159"/>
      <c r="C36" s="189" t="s">
        <v>648</v>
      </c>
      <c r="D36" s="162"/>
      <c r="E36" s="163">
        <v>14.35</v>
      </c>
      <c r="F36" s="161"/>
      <c r="G36" s="161"/>
      <c r="H36" s="161"/>
      <c r="I36" s="161"/>
      <c r="J36" s="161"/>
      <c r="K36" s="161"/>
      <c r="L36" s="161"/>
      <c r="M36" s="161"/>
      <c r="N36" s="160"/>
      <c r="O36" s="160"/>
      <c r="P36" s="160"/>
      <c r="Q36" s="160"/>
      <c r="R36" s="161"/>
      <c r="S36" s="161"/>
      <c r="T36" s="161"/>
      <c r="U36" s="161"/>
      <c r="V36" s="161"/>
      <c r="W36" s="161"/>
      <c r="X36" s="161"/>
      <c r="Y36" s="161"/>
      <c r="Z36" s="151"/>
      <c r="AA36" s="151"/>
      <c r="AB36" s="151"/>
      <c r="AC36" s="151"/>
      <c r="AD36" s="151"/>
      <c r="AE36" s="151"/>
      <c r="AF36" s="151"/>
      <c r="AG36" s="151" t="s">
        <v>175</v>
      </c>
      <c r="AH36" s="151">
        <v>0</v>
      </c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79">
        <v>10</v>
      </c>
      <c r="B37" s="180" t="s">
        <v>227</v>
      </c>
      <c r="C37" s="187" t="s">
        <v>228</v>
      </c>
      <c r="D37" s="181" t="s">
        <v>209</v>
      </c>
      <c r="E37" s="182">
        <v>40.549410000000002</v>
      </c>
      <c r="F37" s="183"/>
      <c r="G37" s="184">
        <f>ROUND(E37*F37,2)</f>
        <v>0</v>
      </c>
      <c r="H37" s="183"/>
      <c r="I37" s="184">
        <f>ROUND(E37*H37,2)</f>
        <v>0</v>
      </c>
      <c r="J37" s="183"/>
      <c r="K37" s="184">
        <f>ROUND(E37*J37,2)</f>
        <v>0</v>
      </c>
      <c r="L37" s="184">
        <v>21</v>
      </c>
      <c r="M37" s="184">
        <f>G37*(1+L37/100)</f>
        <v>0</v>
      </c>
      <c r="N37" s="182">
        <v>0</v>
      </c>
      <c r="O37" s="182">
        <f>ROUND(E37*N37,2)</f>
        <v>0</v>
      </c>
      <c r="P37" s="182">
        <v>0</v>
      </c>
      <c r="Q37" s="182">
        <f>ROUND(E37*P37,2)</f>
        <v>0</v>
      </c>
      <c r="R37" s="184"/>
      <c r="S37" s="184" t="s">
        <v>141</v>
      </c>
      <c r="T37" s="185" t="s">
        <v>142</v>
      </c>
      <c r="U37" s="161">
        <v>8.4000000000000005E-2</v>
      </c>
      <c r="V37" s="161">
        <f>ROUND(E37*U37,2)</f>
        <v>3.41</v>
      </c>
      <c r="W37" s="161"/>
      <c r="X37" s="161" t="s">
        <v>143</v>
      </c>
      <c r="Y37" s="161" t="s">
        <v>144</v>
      </c>
      <c r="Z37" s="151"/>
      <c r="AA37" s="151"/>
      <c r="AB37" s="151"/>
      <c r="AC37" s="151"/>
      <c r="AD37" s="151"/>
      <c r="AE37" s="151"/>
      <c r="AF37" s="151"/>
      <c r="AG37" s="151" t="s">
        <v>145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72">
        <v>11</v>
      </c>
      <c r="B38" s="173" t="s">
        <v>229</v>
      </c>
      <c r="C38" s="188" t="s">
        <v>230</v>
      </c>
      <c r="D38" s="174" t="s">
        <v>209</v>
      </c>
      <c r="E38" s="175">
        <v>44.426929999999999</v>
      </c>
      <c r="F38" s="176"/>
      <c r="G38" s="177">
        <f>ROUND(E38*F38,2)</f>
        <v>0</v>
      </c>
      <c r="H38" s="176"/>
      <c r="I38" s="177">
        <f>ROUND(E38*H38,2)</f>
        <v>0</v>
      </c>
      <c r="J38" s="176"/>
      <c r="K38" s="177">
        <f>ROUND(E38*J38,2)</f>
        <v>0</v>
      </c>
      <c r="L38" s="177">
        <v>21</v>
      </c>
      <c r="M38" s="177">
        <f>G38*(1+L38/100)</f>
        <v>0</v>
      </c>
      <c r="N38" s="175">
        <v>0</v>
      </c>
      <c r="O38" s="175">
        <f>ROUND(E38*N38,2)</f>
        <v>0</v>
      </c>
      <c r="P38" s="175">
        <v>0</v>
      </c>
      <c r="Q38" s="175">
        <f>ROUND(E38*P38,2)</f>
        <v>0</v>
      </c>
      <c r="R38" s="177"/>
      <c r="S38" s="177" t="s">
        <v>141</v>
      </c>
      <c r="T38" s="178" t="s">
        <v>142</v>
      </c>
      <c r="U38" s="161">
        <v>2.2490000000000001</v>
      </c>
      <c r="V38" s="161">
        <f>ROUND(E38*U38,2)</f>
        <v>99.92</v>
      </c>
      <c r="W38" s="161"/>
      <c r="X38" s="161" t="s">
        <v>143</v>
      </c>
      <c r="Y38" s="161" t="s">
        <v>144</v>
      </c>
      <c r="Z38" s="151"/>
      <c r="AA38" s="151"/>
      <c r="AB38" s="151"/>
      <c r="AC38" s="151"/>
      <c r="AD38" s="151"/>
      <c r="AE38" s="151"/>
      <c r="AF38" s="151"/>
      <c r="AG38" s="151" t="s">
        <v>145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2" x14ac:dyDescent="0.2">
      <c r="A39" s="158"/>
      <c r="B39" s="159"/>
      <c r="C39" s="189" t="s">
        <v>639</v>
      </c>
      <c r="D39" s="162"/>
      <c r="E39" s="163"/>
      <c r="F39" s="161"/>
      <c r="G39" s="161"/>
      <c r="H39" s="161"/>
      <c r="I39" s="161"/>
      <c r="J39" s="161"/>
      <c r="K39" s="161"/>
      <c r="L39" s="161"/>
      <c r="M39" s="161"/>
      <c r="N39" s="160"/>
      <c r="O39" s="160"/>
      <c r="P39" s="160"/>
      <c r="Q39" s="160"/>
      <c r="R39" s="161"/>
      <c r="S39" s="161"/>
      <c r="T39" s="161"/>
      <c r="U39" s="161"/>
      <c r="V39" s="161"/>
      <c r="W39" s="161"/>
      <c r="X39" s="161"/>
      <c r="Y39" s="161"/>
      <c r="Z39" s="151"/>
      <c r="AA39" s="151"/>
      <c r="AB39" s="151"/>
      <c r="AC39" s="151"/>
      <c r="AD39" s="151"/>
      <c r="AE39" s="151"/>
      <c r="AF39" s="151"/>
      <c r="AG39" s="151" t="s">
        <v>175</v>
      </c>
      <c r="AH39" s="151">
        <v>0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3" x14ac:dyDescent="0.2">
      <c r="A40" s="158"/>
      <c r="B40" s="159"/>
      <c r="C40" s="189" t="s">
        <v>649</v>
      </c>
      <c r="D40" s="162"/>
      <c r="E40" s="163">
        <v>4.72</v>
      </c>
      <c r="F40" s="161"/>
      <c r="G40" s="161"/>
      <c r="H40" s="161"/>
      <c r="I40" s="161"/>
      <c r="J40" s="161"/>
      <c r="K40" s="161"/>
      <c r="L40" s="161"/>
      <c r="M40" s="161"/>
      <c r="N40" s="160"/>
      <c r="O40" s="160"/>
      <c r="P40" s="160"/>
      <c r="Q40" s="160"/>
      <c r="R40" s="161"/>
      <c r="S40" s="161"/>
      <c r="T40" s="161"/>
      <c r="U40" s="161"/>
      <c r="V40" s="161"/>
      <c r="W40" s="161"/>
      <c r="X40" s="161"/>
      <c r="Y40" s="161"/>
      <c r="Z40" s="151"/>
      <c r="AA40" s="151"/>
      <c r="AB40" s="151"/>
      <c r="AC40" s="151"/>
      <c r="AD40" s="151"/>
      <c r="AE40" s="151"/>
      <c r="AF40" s="151"/>
      <c r="AG40" s="151" t="s">
        <v>175</v>
      </c>
      <c r="AH40" s="151">
        <v>0</v>
      </c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3" x14ac:dyDescent="0.2">
      <c r="A41" s="158"/>
      <c r="B41" s="159"/>
      <c r="C41" s="189" t="s">
        <v>650</v>
      </c>
      <c r="D41" s="162"/>
      <c r="E41" s="163">
        <v>12.25</v>
      </c>
      <c r="F41" s="161"/>
      <c r="G41" s="161"/>
      <c r="H41" s="161"/>
      <c r="I41" s="161"/>
      <c r="J41" s="161"/>
      <c r="K41" s="161"/>
      <c r="L41" s="161"/>
      <c r="M41" s="161"/>
      <c r="N41" s="160"/>
      <c r="O41" s="160"/>
      <c r="P41" s="160"/>
      <c r="Q41" s="160"/>
      <c r="R41" s="161"/>
      <c r="S41" s="161"/>
      <c r="T41" s="161"/>
      <c r="U41" s="161"/>
      <c r="V41" s="161"/>
      <c r="W41" s="161"/>
      <c r="X41" s="161"/>
      <c r="Y41" s="161"/>
      <c r="Z41" s="151"/>
      <c r="AA41" s="151"/>
      <c r="AB41" s="151"/>
      <c r="AC41" s="151"/>
      <c r="AD41" s="151"/>
      <c r="AE41" s="151"/>
      <c r="AF41" s="151"/>
      <c r="AG41" s="151" t="s">
        <v>175</v>
      </c>
      <c r="AH41" s="151">
        <v>0</v>
      </c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3" x14ac:dyDescent="0.2">
      <c r="A42" s="158"/>
      <c r="B42" s="159"/>
      <c r="C42" s="189" t="s">
        <v>651</v>
      </c>
      <c r="D42" s="162"/>
      <c r="E42" s="163">
        <v>1.63</v>
      </c>
      <c r="F42" s="161"/>
      <c r="G42" s="161"/>
      <c r="H42" s="161"/>
      <c r="I42" s="161"/>
      <c r="J42" s="161"/>
      <c r="K42" s="161"/>
      <c r="L42" s="161"/>
      <c r="M42" s="161"/>
      <c r="N42" s="160"/>
      <c r="O42" s="160"/>
      <c r="P42" s="160"/>
      <c r="Q42" s="160"/>
      <c r="R42" s="161"/>
      <c r="S42" s="161"/>
      <c r="T42" s="161"/>
      <c r="U42" s="161"/>
      <c r="V42" s="161"/>
      <c r="W42" s="161"/>
      <c r="X42" s="161"/>
      <c r="Y42" s="161"/>
      <c r="Z42" s="151"/>
      <c r="AA42" s="151"/>
      <c r="AB42" s="151"/>
      <c r="AC42" s="151"/>
      <c r="AD42" s="151"/>
      <c r="AE42" s="151"/>
      <c r="AF42" s="151"/>
      <c r="AG42" s="151" t="s">
        <v>175</v>
      </c>
      <c r="AH42" s="151">
        <v>0</v>
      </c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3" x14ac:dyDescent="0.2">
      <c r="A43" s="158"/>
      <c r="B43" s="159"/>
      <c r="C43" s="189" t="s">
        <v>641</v>
      </c>
      <c r="D43" s="162"/>
      <c r="E43" s="163"/>
      <c r="F43" s="161"/>
      <c r="G43" s="161"/>
      <c r="H43" s="161"/>
      <c r="I43" s="161"/>
      <c r="J43" s="161"/>
      <c r="K43" s="161"/>
      <c r="L43" s="161"/>
      <c r="M43" s="161"/>
      <c r="N43" s="160"/>
      <c r="O43" s="160"/>
      <c r="P43" s="160"/>
      <c r="Q43" s="160"/>
      <c r="R43" s="161"/>
      <c r="S43" s="161"/>
      <c r="T43" s="161"/>
      <c r="U43" s="161"/>
      <c r="V43" s="161"/>
      <c r="W43" s="161"/>
      <c r="X43" s="161"/>
      <c r="Y43" s="161"/>
      <c r="Z43" s="151"/>
      <c r="AA43" s="151"/>
      <c r="AB43" s="151"/>
      <c r="AC43" s="151"/>
      <c r="AD43" s="151"/>
      <c r="AE43" s="151"/>
      <c r="AF43" s="151"/>
      <c r="AG43" s="151" t="s">
        <v>175</v>
      </c>
      <c r="AH43" s="151">
        <v>0</v>
      </c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3" x14ac:dyDescent="0.2">
      <c r="A44" s="158"/>
      <c r="B44" s="159"/>
      <c r="C44" s="189" t="s">
        <v>652</v>
      </c>
      <c r="D44" s="162"/>
      <c r="E44" s="163">
        <v>12.87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175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3" x14ac:dyDescent="0.2">
      <c r="A45" s="158"/>
      <c r="B45" s="159"/>
      <c r="C45" s="189" t="s">
        <v>653</v>
      </c>
      <c r="D45" s="162"/>
      <c r="E45" s="163">
        <v>10.64</v>
      </c>
      <c r="F45" s="161"/>
      <c r="G45" s="161"/>
      <c r="H45" s="161"/>
      <c r="I45" s="161"/>
      <c r="J45" s="161"/>
      <c r="K45" s="161"/>
      <c r="L45" s="161"/>
      <c r="M45" s="161"/>
      <c r="N45" s="160"/>
      <c r="O45" s="160"/>
      <c r="P45" s="160"/>
      <c r="Q45" s="160"/>
      <c r="R45" s="161"/>
      <c r="S45" s="161"/>
      <c r="T45" s="161"/>
      <c r="U45" s="161"/>
      <c r="V45" s="161"/>
      <c r="W45" s="161"/>
      <c r="X45" s="161"/>
      <c r="Y45" s="161"/>
      <c r="Z45" s="151"/>
      <c r="AA45" s="151"/>
      <c r="AB45" s="151"/>
      <c r="AC45" s="151"/>
      <c r="AD45" s="151"/>
      <c r="AE45" s="151"/>
      <c r="AF45" s="151"/>
      <c r="AG45" s="151" t="s">
        <v>175</v>
      </c>
      <c r="AH45" s="151">
        <v>0</v>
      </c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3" x14ac:dyDescent="0.2">
      <c r="A46" s="158"/>
      <c r="B46" s="159"/>
      <c r="C46" s="189" t="s">
        <v>654</v>
      </c>
      <c r="D46" s="162"/>
      <c r="E46" s="163">
        <v>2.33</v>
      </c>
      <c r="F46" s="161"/>
      <c r="G46" s="161"/>
      <c r="H46" s="161"/>
      <c r="I46" s="161"/>
      <c r="J46" s="161"/>
      <c r="K46" s="161"/>
      <c r="L46" s="161"/>
      <c r="M46" s="161"/>
      <c r="N46" s="160"/>
      <c r="O46" s="160"/>
      <c r="P46" s="160"/>
      <c r="Q46" s="160"/>
      <c r="R46" s="161"/>
      <c r="S46" s="161"/>
      <c r="T46" s="161"/>
      <c r="U46" s="161"/>
      <c r="V46" s="161"/>
      <c r="W46" s="161"/>
      <c r="X46" s="161"/>
      <c r="Y46" s="161"/>
      <c r="Z46" s="151"/>
      <c r="AA46" s="151"/>
      <c r="AB46" s="151"/>
      <c r="AC46" s="151"/>
      <c r="AD46" s="151"/>
      <c r="AE46" s="151"/>
      <c r="AF46" s="151"/>
      <c r="AG46" s="151" t="s">
        <v>175</v>
      </c>
      <c r="AH46" s="151">
        <v>0</v>
      </c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1" x14ac:dyDescent="0.2">
      <c r="A47" s="179">
        <v>12</v>
      </c>
      <c r="B47" s="180" t="s">
        <v>234</v>
      </c>
      <c r="C47" s="187" t="s">
        <v>235</v>
      </c>
      <c r="D47" s="181" t="s">
        <v>209</v>
      </c>
      <c r="E47" s="182">
        <v>44.426929999999999</v>
      </c>
      <c r="F47" s="183"/>
      <c r="G47" s="184">
        <f>ROUND(E47*F47,2)</f>
        <v>0</v>
      </c>
      <c r="H47" s="183"/>
      <c r="I47" s="184">
        <f>ROUND(E47*H47,2)</f>
        <v>0</v>
      </c>
      <c r="J47" s="183"/>
      <c r="K47" s="184">
        <f>ROUND(E47*J47,2)</f>
        <v>0</v>
      </c>
      <c r="L47" s="184">
        <v>21</v>
      </c>
      <c r="M47" s="184">
        <f>G47*(1+L47/100)</f>
        <v>0</v>
      </c>
      <c r="N47" s="182">
        <v>0</v>
      </c>
      <c r="O47" s="182">
        <f>ROUND(E47*N47,2)</f>
        <v>0</v>
      </c>
      <c r="P47" s="182">
        <v>0</v>
      </c>
      <c r="Q47" s="182">
        <f>ROUND(E47*P47,2)</f>
        <v>0</v>
      </c>
      <c r="R47" s="184"/>
      <c r="S47" s="184" t="s">
        <v>141</v>
      </c>
      <c r="T47" s="185" t="s">
        <v>142</v>
      </c>
      <c r="U47" s="161">
        <v>0.107</v>
      </c>
      <c r="V47" s="161">
        <f>ROUND(E47*U47,2)</f>
        <v>4.75</v>
      </c>
      <c r="W47" s="161"/>
      <c r="X47" s="161" t="s">
        <v>143</v>
      </c>
      <c r="Y47" s="161" t="s">
        <v>144</v>
      </c>
      <c r="Z47" s="151"/>
      <c r="AA47" s="151"/>
      <c r="AB47" s="151"/>
      <c r="AC47" s="151"/>
      <c r="AD47" s="151"/>
      <c r="AE47" s="151"/>
      <c r="AF47" s="151"/>
      <c r="AG47" s="151" t="s">
        <v>145</v>
      </c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1" x14ac:dyDescent="0.2">
      <c r="A48" s="172">
        <v>13</v>
      </c>
      <c r="B48" s="173" t="s">
        <v>236</v>
      </c>
      <c r="C48" s="188" t="s">
        <v>237</v>
      </c>
      <c r="D48" s="174" t="s">
        <v>209</v>
      </c>
      <c r="E48" s="175">
        <v>8</v>
      </c>
      <c r="F48" s="176"/>
      <c r="G48" s="177">
        <f>ROUND(E48*F48,2)</f>
        <v>0</v>
      </c>
      <c r="H48" s="176"/>
      <c r="I48" s="177">
        <f>ROUND(E48*H48,2)</f>
        <v>0</v>
      </c>
      <c r="J48" s="176"/>
      <c r="K48" s="177">
        <f>ROUND(E48*J48,2)</f>
        <v>0</v>
      </c>
      <c r="L48" s="177">
        <v>21</v>
      </c>
      <c r="M48" s="177">
        <f>G48*(1+L48/100)</f>
        <v>0</v>
      </c>
      <c r="N48" s="175">
        <v>0</v>
      </c>
      <c r="O48" s="175">
        <f>ROUND(E48*N48,2)</f>
        <v>0</v>
      </c>
      <c r="P48" s="175">
        <v>0</v>
      </c>
      <c r="Q48" s="175">
        <f>ROUND(E48*P48,2)</f>
        <v>0</v>
      </c>
      <c r="R48" s="177"/>
      <c r="S48" s="177" t="s">
        <v>141</v>
      </c>
      <c r="T48" s="178" t="s">
        <v>142</v>
      </c>
      <c r="U48" s="161">
        <v>3.5329999999999999</v>
      </c>
      <c r="V48" s="161">
        <f>ROUND(E48*U48,2)</f>
        <v>28.26</v>
      </c>
      <c r="W48" s="161"/>
      <c r="X48" s="161" t="s">
        <v>143</v>
      </c>
      <c r="Y48" s="161" t="s">
        <v>144</v>
      </c>
      <c r="Z48" s="151"/>
      <c r="AA48" s="151"/>
      <c r="AB48" s="151"/>
      <c r="AC48" s="151"/>
      <c r="AD48" s="151"/>
      <c r="AE48" s="151"/>
      <c r="AF48" s="151"/>
      <c r="AG48" s="151" t="s">
        <v>145</v>
      </c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2" x14ac:dyDescent="0.2">
      <c r="A49" s="158"/>
      <c r="B49" s="159"/>
      <c r="C49" s="189" t="s">
        <v>238</v>
      </c>
      <c r="D49" s="162"/>
      <c r="E49" s="163"/>
      <c r="F49" s="161"/>
      <c r="G49" s="161"/>
      <c r="H49" s="161"/>
      <c r="I49" s="161"/>
      <c r="J49" s="161"/>
      <c r="K49" s="161"/>
      <c r="L49" s="161"/>
      <c r="M49" s="161"/>
      <c r="N49" s="160"/>
      <c r="O49" s="160"/>
      <c r="P49" s="160"/>
      <c r="Q49" s="160"/>
      <c r="R49" s="161"/>
      <c r="S49" s="161"/>
      <c r="T49" s="161"/>
      <c r="U49" s="161"/>
      <c r="V49" s="161"/>
      <c r="W49" s="161"/>
      <c r="X49" s="161"/>
      <c r="Y49" s="161"/>
      <c r="Z49" s="151"/>
      <c r="AA49" s="151"/>
      <c r="AB49" s="151"/>
      <c r="AC49" s="151"/>
      <c r="AD49" s="151"/>
      <c r="AE49" s="151"/>
      <c r="AF49" s="151"/>
      <c r="AG49" s="151" t="s">
        <v>175</v>
      </c>
      <c r="AH49" s="151">
        <v>0</v>
      </c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3" x14ac:dyDescent="0.2">
      <c r="A50" s="158"/>
      <c r="B50" s="159"/>
      <c r="C50" s="189" t="s">
        <v>655</v>
      </c>
      <c r="D50" s="162"/>
      <c r="E50" s="163">
        <v>4</v>
      </c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175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3" x14ac:dyDescent="0.2">
      <c r="A51" s="158"/>
      <c r="B51" s="159"/>
      <c r="C51" s="189" t="s">
        <v>656</v>
      </c>
      <c r="D51" s="162"/>
      <c r="E51" s="163">
        <v>4</v>
      </c>
      <c r="F51" s="161"/>
      <c r="G51" s="161"/>
      <c r="H51" s="161"/>
      <c r="I51" s="161"/>
      <c r="J51" s="161"/>
      <c r="K51" s="161"/>
      <c r="L51" s="161"/>
      <c r="M51" s="161"/>
      <c r="N51" s="160"/>
      <c r="O51" s="160"/>
      <c r="P51" s="160"/>
      <c r="Q51" s="160"/>
      <c r="R51" s="161"/>
      <c r="S51" s="161"/>
      <c r="T51" s="161"/>
      <c r="U51" s="161"/>
      <c r="V51" s="161"/>
      <c r="W51" s="161"/>
      <c r="X51" s="161"/>
      <c r="Y51" s="161"/>
      <c r="Z51" s="151"/>
      <c r="AA51" s="151"/>
      <c r="AB51" s="151"/>
      <c r="AC51" s="151"/>
      <c r="AD51" s="151"/>
      <c r="AE51" s="151"/>
      <c r="AF51" s="151"/>
      <c r="AG51" s="151" t="s">
        <v>175</v>
      </c>
      <c r="AH51" s="151">
        <v>0</v>
      </c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1" x14ac:dyDescent="0.2">
      <c r="A52" s="172">
        <v>14</v>
      </c>
      <c r="B52" s="173" t="s">
        <v>240</v>
      </c>
      <c r="C52" s="188" t="s">
        <v>241</v>
      </c>
      <c r="D52" s="174" t="s">
        <v>181</v>
      </c>
      <c r="E52" s="175">
        <v>194.6</v>
      </c>
      <c r="F52" s="176"/>
      <c r="G52" s="177">
        <f>ROUND(E52*F52,2)</f>
        <v>0</v>
      </c>
      <c r="H52" s="176"/>
      <c r="I52" s="177">
        <f>ROUND(E52*H52,2)</f>
        <v>0</v>
      </c>
      <c r="J52" s="176"/>
      <c r="K52" s="177">
        <f>ROUND(E52*J52,2)</f>
        <v>0</v>
      </c>
      <c r="L52" s="177">
        <v>21</v>
      </c>
      <c r="M52" s="177">
        <f>G52*(1+L52/100)</f>
        <v>0</v>
      </c>
      <c r="N52" s="175">
        <v>3.48E-3</v>
      </c>
      <c r="O52" s="175">
        <f>ROUND(E52*N52,2)</f>
        <v>0.68</v>
      </c>
      <c r="P52" s="175">
        <v>0</v>
      </c>
      <c r="Q52" s="175">
        <f>ROUND(E52*P52,2)</f>
        <v>0</v>
      </c>
      <c r="R52" s="177"/>
      <c r="S52" s="177" t="s">
        <v>141</v>
      </c>
      <c r="T52" s="178" t="s">
        <v>142</v>
      </c>
      <c r="U52" s="161">
        <v>1.7012400000000001</v>
      </c>
      <c r="V52" s="161">
        <f>ROUND(E52*U52,2)</f>
        <v>331.06</v>
      </c>
      <c r="W52" s="161"/>
      <c r="X52" s="161" t="s">
        <v>143</v>
      </c>
      <c r="Y52" s="161" t="s">
        <v>144</v>
      </c>
      <c r="Z52" s="151"/>
      <c r="AA52" s="151"/>
      <c r="AB52" s="151"/>
      <c r="AC52" s="151"/>
      <c r="AD52" s="151"/>
      <c r="AE52" s="151"/>
      <c r="AF52" s="151"/>
      <c r="AG52" s="151" t="s">
        <v>145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outlineLevel="2" x14ac:dyDescent="0.2">
      <c r="A53" s="158"/>
      <c r="B53" s="159"/>
      <c r="C53" s="189" t="s">
        <v>657</v>
      </c>
      <c r="D53" s="162"/>
      <c r="E53" s="163">
        <v>69.099999999999994</v>
      </c>
      <c r="F53" s="161"/>
      <c r="G53" s="161"/>
      <c r="H53" s="161"/>
      <c r="I53" s="161"/>
      <c r="J53" s="161"/>
      <c r="K53" s="161"/>
      <c r="L53" s="161"/>
      <c r="M53" s="161"/>
      <c r="N53" s="160"/>
      <c r="O53" s="160"/>
      <c r="P53" s="160"/>
      <c r="Q53" s="160"/>
      <c r="R53" s="161"/>
      <c r="S53" s="161"/>
      <c r="T53" s="161"/>
      <c r="U53" s="161"/>
      <c r="V53" s="161"/>
      <c r="W53" s="161"/>
      <c r="X53" s="161"/>
      <c r="Y53" s="161"/>
      <c r="Z53" s="151"/>
      <c r="AA53" s="151"/>
      <c r="AB53" s="151"/>
      <c r="AC53" s="151"/>
      <c r="AD53" s="151"/>
      <c r="AE53" s="151"/>
      <c r="AF53" s="151"/>
      <c r="AG53" s="151" t="s">
        <v>175</v>
      </c>
      <c r="AH53" s="151">
        <v>0</v>
      </c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3" x14ac:dyDescent="0.2">
      <c r="A54" s="158"/>
      <c r="B54" s="159"/>
      <c r="C54" s="189" t="s">
        <v>658</v>
      </c>
      <c r="D54" s="162"/>
      <c r="E54" s="163">
        <v>125.5</v>
      </c>
      <c r="F54" s="161"/>
      <c r="G54" s="161"/>
      <c r="H54" s="161"/>
      <c r="I54" s="161"/>
      <c r="J54" s="161"/>
      <c r="K54" s="161"/>
      <c r="L54" s="161"/>
      <c r="M54" s="161"/>
      <c r="N54" s="160"/>
      <c r="O54" s="160"/>
      <c r="P54" s="160"/>
      <c r="Q54" s="160"/>
      <c r="R54" s="161"/>
      <c r="S54" s="161"/>
      <c r="T54" s="161"/>
      <c r="U54" s="161"/>
      <c r="V54" s="161"/>
      <c r="W54" s="161"/>
      <c r="X54" s="161"/>
      <c r="Y54" s="161"/>
      <c r="Z54" s="151"/>
      <c r="AA54" s="151"/>
      <c r="AB54" s="151"/>
      <c r="AC54" s="151"/>
      <c r="AD54" s="151"/>
      <c r="AE54" s="151"/>
      <c r="AF54" s="151"/>
      <c r="AG54" s="151" t="s">
        <v>175</v>
      </c>
      <c r="AH54" s="151">
        <v>0</v>
      </c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outlineLevel="1" x14ac:dyDescent="0.2">
      <c r="A55" s="172">
        <v>15</v>
      </c>
      <c r="B55" s="173" t="s">
        <v>659</v>
      </c>
      <c r="C55" s="188" t="s">
        <v>660</v>
      </c>
      <c r="D55" s="174" t="s">
        <v>181</v>
      </c>
      <c r="E55" s="175">
        <v>17</v>
      </c>
      <c r="F55" s="176"/>
      <c r="G55" s="177">
        <f>ROUND(E55*F55,2)</f>
        <v>0</v>
      </c>
      <c r="H55" s="176"/>
      <c r="I55" s="177">
        <f>ROUND(E55*H55,2)</f>
        <v>0</v>
      </c>
      <c r="J55" s="176"/>
      <c r="K55" s="177">
        <f>ROUND(E55*J55,2)</f>
        <v>0</v>
      </c>
      <c r="L55" s="177">
        <v>21</v>
      </c>
      <c r="M55" s="177">
        <f>G55*(1+L55/100)</f>
        <v>0</v>
      </c>
      <c r="N55" s="175">
        <v>7.26E-3</v>
      </c>
      <c r="O55" s="175">
        <f>ROUND(E55*N55,2)</f>
        <v>0.12</v>
      </c>
      <c r="P55" s="175">
        <v>0</v>
      </c>
      <c r="Q55" s="175">
        <f>ROUND(E55*P55,2)</f>
        <v>0</v>
      </c>
      <c r="R55" s="177"/>
      <c r="S55" s="177" t="s">
        <v>141</v>
      </c>
      <c r="T55" s="178" t="s">
        <v>142</v>
      </c>
      <c r="U55" s="161">
        <v>1.7250000000000001</v>
      </c>
      <c r="V55" s="161">
        <f>ROUND(E55*U55,2)</f>
        <v>29.33</v>
      </c>
      <c r="W55" s="161"/>
      <c r="X55" s="161" t="s">
        <v>143</v>
      </c>
      <c r="Y55" s="161" t="s">
        <v>144</v>
      </c>
      <c r="Z55" s="151"/>
      <c r="AA55" s="151"/>
      <c r="AB55" s="151"/>
      <c r="AC55" s="151"/>
      <c r="AD55" s="151"/>
      <c r="AE55" s="151"/>
      <c r="AF55" s="151"/>
      <c r="AG55" s="151" t="s">
        <v>145</v>
      </c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outlineLevel="2" x14ac:dyDescent="0.2">
      <c r="A56" s="158"/>
      <c r="B56" s="159"/>
      <c r="C56" s="189" t="s">
        <v>661</v>
      </c>
      <c r="D56" s="162"/>
      <c r="E56" s="163">
        <v>8</v>
      </c>
      <c r="F56" s="161"/>
      <c r="G56" s="161"/>
      <c r="H56" s="161"/>
      <c r="I56" s="161"/>
      <c r="J56" s="161"/>
      <c r="K56" s="161"/>
      <c r="L56" s="161"/>
      <c r="M56" s="161"/>
      <c r="N56" s="160"/>
      <c r="O56" s="160"/>
      <c r="P56" s="160"/>
      <c r="Q56" s="160"/>
      <c r="R56" s="161"/>
      <c r="S56" s="161"/>
      <c r="T56" s="161"/>
      <c r="U56" s="161"/>
      <c r="V56" s="161"/>
      <c r="W56" s="161"/>
      <c r="X56" s="161"/>
      <c r="Y56" s="161"/>
      <c r="Z56" s="151"/>
      <c r="AA56" s="151"/>
      <c r="AB56" s="151"/>
      <c r="AC56" s="151"/>
      <c r="AD56" s="151"/>
      <c r="AE56" s="151"/>
      <c r="AF56" s="151"/>
      <c r="AG56" s="151" t="s">
        <v>175</v>
      </c>
      <c r="AH56" s="151">
        <v>0</v>
      </c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3" x14ac:dyDescent="0.2">
      <c r="A57" s="158"/>
      <c r="B57" s="159"/>
      <c r="C57" s="189" t="s">
        <v>662</v>
      </c>
      <c r="D57" s="162"/>
      <c r="E57" s="163">
        <v>9</v>
      </c>
      <c r="F57" s="161"/>
      <c r="G57" s="161"/>
      <c r="H57" s="161"/>
      <c r="I57" s="161"/>
      <c r="J57" s="161"/>
      <c r="K57" s="161"/>
      <c r="L57" s="161"/>
      <c r="M57" s="161"/>
      <c r="N57" s="160"/>
      <c r="O57" s="160"/>
      <c r="P57" s="160"/>
      <c r="Q57" s="160"/>
      <c r="R57" s="161"/>
      <c r="S57" s="161"/>
      <c r="T57" s="161"/>
      <c r="U57" s="161"/>
      <c r="V57" s="161"/>
      <c r="W57" s="161"/>
      <c r="X57" s="161"/>
      <c r="Y57" s="161"/>
      <c r="Z57" s="151"/>
      <c r="AA57" s="151"/>
      <c r="AB57" s="151"/>
      <c r="AC57" s="151"/>
      <c r="AD57" s="151"/>
      <c r="AE57" s="151"/>
      <c r="AF57" s="151"/>
      <c r="AG57" s="151" t="s">
        <v>175</v>
      </c>
      <c r="AH57" s="151">
        <v>0</v>
      </c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1" x14ac:dyDescent="0.2">
      <c r="A58" s="172">
        <v>16</v>
      </c>
      <c r="B58" s="173" t="s">
        <v>243</v>
      </c>
      <c r="C58" s="188" t="s">
        <v>244</v>
      </c>
      <c r="D58" s="174" t="s">
        <v>245</v>
      </c>
      <c r="E58" s="175">
        <v>87.362430000000003</v>
      </c>
      <c r="F58" s="176"/>
      <c r="G58" s="177">
        <f>ROUND(E58*F58,2)</f>
        <v>0</v>
      </c>
      <c r="H58" s="176"/>
      <c r="I58" s="177">
        <f>ROUND(E58*H58,2)</f>
        <v>0</v>
      </c>
      <c r="J58" s="176"/>
      <c r="K58" s="177">
        <f>ROUND(E58*J58,2)</f>
        <v>0</v>
      </c>
      <c r="L58" s="177">
        <v>21</v>
      </c>
      <c r="M58" s="177">
        <f>G58*(1+L58/100)</f>
        <v>0</v>
      </c>
      <c r="N58" s="175">
        <v>9.8999999999999999E-4</v>
      </c>
      <c r="O58" s="175">
        <f>ROUND(E58*N58,2)</f>
        <v>0.09</v>
      </c>
      <c r="P58" s="175">
        <v>0</v>
      </c>
      <c r="Q58" s="175">
        <f>ROUND(E58*P58,2)</f>
        <v>0</v>
      </c>
      <c r="R58" s="177"/>
      <c r="S58" s="177" t="s">
        <v>141</v>
      </c>
      <c r="T58" s="178" t="s">
        <v>142</v>
      </c>
      <c r="U58" s="161">
        <v>0.23599999999999999</v>
      </c>
      <c r="V58" s="161">
        <f>ROUND(E58*U58,2)</f>
        <v>20.62</v>
      </c>
      <c r="W58" s="161"/>
      <c r="X58" s="161" t="s">
        <v>143</v>
      </c>
      <c r="Y58" s="161" t="s">
        <v>144</v>
      </c>
      <c r="Z58" s="151"/>
      <c r="AA58" s="151"/>
      <c r="AB58" s="151"/>
      <c r="AC58" s="151"/>
      <c r="AD58" s="151"/>
      <c r="AE58" s="151"/>
      <c r="AF58" s="151"/>
      <c r="AG58" s="151" t="s">
        <v>145</v>
      </c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2" x14ac:dyDescent="0.2">
      <c r="A59" s="158"/>
      <c r="B59" s="159"/>
      <c r="C59" s="189" t="s">
        <v>639</v>
      </c>
      <c r="D59" s="162"/>
      <c r="E59" s="163"/>
      <c r="F59" s="161"/>
      <c r="G59" s="161"/>
      <c r="H59" s="161"/>
      <c r="I59" s="161"/>
      <c r="J59" s="161"/>
      <c r="K59" s="161"/>
      <c r="L59" s="161"/>
      <c r="M59" s="161"/>
      <c r="N59" s="160"/>
      <c r="O59" s="160"/>
      <c r="P59" s="160"/>
      <c r="Q59" s="160"/>
      <c r="R59" s="161"/>
      <c r="S59" s="161"/>
      <c r="T59" s="161"/>
      <c r="U59" s="161"/>
      <c r="V59" s="161"/>
      <c r="W59" s="161"/>
      <c r="X59" s="161"/>
      <c r="Y59" s="161"/>
      <c r="Z59" s="151"/>
      <c r="AA59" s="151"/>
      <c r="AB59" s="151"/>
      <c r="AC59" s="151"/>
      <c r="AD59" s="151"/>
      <c r="AE59" s="151"/>
      <c r="AF59" s="151"/>
      <c r="AG59" s="151" t="s">
        <v>175</v>
      </c>
      <c r="AH59" s="151">
        <v>0</v>
      </c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outlineLevel="3" x14ac:dyDescent="0.2">
      <c r="A60" s="158"/>
      <c r="B60" s="159"/>
      <c r="C60" s="189" t="s">
        <v>663</v>
      </c>
      <c r="D60" s="162"/>
      <c r="E60" s="163">
        <v>8.58</v>
      </c>
      <c r="F60" s="161"/>
      <c r="G60" s="161"/>
      <c r="H60" s="161"/>
      <c r="I60" s="161"/>
      <c r="J60" s="161"/>
      <c r="K60" s="161"/>
      <c r="L60" s="161"/>
      <c r="M60" s="161"/>
      <c r="N60" s="160"/>
      <c r="O60" s="160"/>
      <c r="P60" s="160"/>
      <c r="Q60" s="160"/>
      <c r="R60" s="161"/>
      <c r="S60" s="161"/>
      <c r="T60" s="161"/>
      <c r="U60" s="161"/>
      <c r="V60" s="161"/>
      <c r="W60" s="161"/>
      <c r="X60" s="161"/>
      <c r="Y60" s="161"/>
      <c r="Z60" s="151"/>
      <c r="AA60" s="151"/>
      <c r="AB60" s="151"/>
      <c r="AC60" s="151"/>
      <c r="AD60" s="151"/>
      <c r="AE60" s="151"/>
      <c r="AF60" s="151"/>
      <c r="AG60" s="151" t="s">
        <v>175</v>
      </c>
      <c r="AH60" s="151">
        <v>0</v>
      </c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outlineLevel="3" x14ac:dyDescent="0.2">
      <c r="A61" s="158"/>
      <c r="B61" s="159"/>
      <c r="C61" s="189" t="s">
        <v>664</v>
      </c>
      <c r="D61" s="162"/>
      <c r="E61" s="163">
        <v>22.27</v>
      </c>
      <c r="F61" s="161"/>
      <c r="G61" s="161"/>
      <c r="H61" s="161"/>
      <c r="I61" s="161"/>
      <c r="J61" s="161"/>
      <c r="K61" s="161"/>
      <c r="L61" s="161"/>
      <c r="M61" s="161"/>
      <c r="N61" s="160"/>
      <c r="O61" s="160"/>
      <c r="P61" s="160"/>
      <c r="Q61" s="160"/>
      <c r="R61" s="161"/>
      <c r="S61" s="161"/>
      <c r="T61" s="161"/>
      <c r="U61" s="161"/>
      <c r="V61" s="161"/>
      <c r="W61" s="161"/>
      <c r="X61" s="161"/>
      <c r="Y61" s="161"/>
      <c r="Z61" s="151"/>
      <c r="AA61" s="151"/>
      <c r="AB61" s="151"/>
      <c r="AC61" s="151"/>
      <c r="AD61" s="151"/>
      <c r="AE61" s="151"/>
      <c r="AF61" s="151"/>
      <c r="AG61" s="151" t="s">
        <v>175</v>
      </c>
      <c r="AH61" s="151">
        <v>0</v>
      </c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3" x14ac:dyDescent="0.2">
      <c r="A62" s="158"/>
      <c r="B62" s="159"/>
      <c r="C62" s="189" t="s">
        <v>641</v>
      </c>
      <c r="D62" s="162"/>
      <c r="E62" s="163"/>
      <c r="F62" s="161"/>
      <c r="G62" s="161"/>
      <c r="H62" s="161"/>
      <c r="I62" s="161"/>
      <c r="J62" s="161"/>
      <c r="K62" s="161"/>
      <c r="L62" s="161"/>
      <c r="M62" s="161"/>
      <c r="N62" s="160"/>
      <c r="O62" s="160"/>
      <c r="P62" s="160"/>
      <c r="Q62" s="160"/>
      <c r="R62" s="161"/>
      <c r="S62" s="161"/>
      <c r="T62" s="161"/>
      <c r="U62" s="161"/>
      <c r="V62" s="161"/>
      <c r="W62" s="161"/>
      <c r="X62" s="161"/>
      <c r="Y62" s="161"/>
      <c r="Z62" s="151"/>
      <c r="AA62" s="151"/>
      <c r="AB62" s="151"/>
      <c r="AC62" s="151"/>
      <c r="AD62" s="151"/>
      <c r="AE62" s="151"/>
      <c r="AF62" s="151"/>
      <c r="AG62" s="151" t="s">
        <v>175</v>
      </c>
      <c r="AH62" s="151">
        <v>0</v>
      </c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3" x14ac:dyDescent="0.2">
      <c r="A63" s="158"/>
      <c r="B63" s="159"/>
      <c r="C63" s="189" t="s">
        <v>665</v>
      </c>
      <c r="D63" s="162"/>
      <c r="E63" s="163">
        <v>2.96</v>
      </c>
      <c r="F63" s="161"/>
      <c r="G63" s="161"/>
      <c r="H63" s="161"/>
      <c r="I63" s="161"/>
      <c r="J63" s="161"/>
      <c r="K63" s="161"/>
      <c r="L63" s="161"/>
      <c r="M63" s="161"/>
      <c r="N63" s="160"/>
      <c r="O63" s="160"/>
      <c r="P63" s="160"/>
      <c r="Q63" s="160"/>
      <c r="R63" s="161"/>
      <c r="S63" s="161"/>
      <c r="T63" s="161"/>
      <c r="U63" s="161"/>
      <c r="V63" s="161"/>
      <c r="W63" s="161"/>
      <c r="X63" s="161"/>
      <c r="Y63" s="161"/>
      <c r="Z63" s="151"/>
      <c r="AA63" s="151"/>
      <c r="AB63" s="151"/>
      <c r="AC63" s="151"/>
      <c r="AD63" s="151"/>
      <c r="AE63" s="151"/>
      <c r="AF63" s="151"/>
      <c r="AG63" s="151" t="s">
        <v>175</v>
      </c>
      <c r="AH63" s="151">
        <v>0</v>
      </c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3" x14ac:dyDescent="0.2">
      <c r="A64" s="158"/>
      <c r="B64" s="159"/>
      <c r="C64" s="189" t="s">
        <v>666</v>
      </c>
      <c r="D64" s="162"/>
      <c r="E64" s="163">
        <v>23.4</v>
      </c>
      <c r="F64" s="161"/>
      <c r="G64" s="161"/>
      <c r="H64" s="161"/>
      <c r="I64" s="161"/>
      <c r="J64" s="161"/>
      <c r="K64" s="161"/>
      <c r="L64" s="161"/>
      <c r="M64" s="161"/>
      <c r="N64" s="160"/>
      <c r="O64" s="160"/>
      <c r="P64" s="160"/>
      <c r="Q64" s="160"/>
      <c r="R64" s="161"/>
      <c r="S64" s="161"/>
      <c r="T64" s="161"/>
      <c r="U64" s="161"/>
      <c r="V64" s="161"/>
      <c r="W64" s="161"/>
      <c r="X64" s="161"/>
      <c r="Y64" s="161"/>
      <c r="Z64" s="151"/>
      <c r="AA64" s="151"/>
      <c r="AB64" s="151"/>
      <c r="AC64" s="151"/>
      <c r="AD64" s="151"/>
      <c r="AE64" s="151"/>
      <c r="AF64" s="151"/>
      <c r="AG64" s="151" t="s">
        <v>175</v>
      </c>
      <c r="AH64" s="151">
        <v>0</v>
      </c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3" x14ac:dyDescent="0.2">
      <c r="A65" s="158"/>
      <c r="B65" s="159"/>
      <c r="C65" s="189" t="s">
        <v>667</v>
      </c>
      <c r="D65" s="162"/>
      <c r="E65" s="163">
        <v>5.88</v>
      </c>
      <c r="F65" s="161"/>
      <c r="G65" s="161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175</v>
      </c>
      <c r="AH65" s="151">
        <v>0</v>
      </c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3" x14ac:dyDescent="0.2">
      <c r="A66" s="158"/>
      <c r="B66" s="159"/>
      <c r="C66" s="189" t="s">
        <v>668</v>
      </c>
      <c r="D66" s="162"/>
      <c r="E66" s="163">
        <v>19.34</v>
      </c>
      <c r="F66" s="161"/>
      <c r="G66" s="161"/>
      <c r="H66" s="161"/>
      <c r="I66" s="161"/>
      <c r="J66" s="161"/>
      <c r="K66" s="161"/>
      <c r="L66" s="161"/>
      <c r="M66" s="161"/>
      <c r="N66" s="160"/>
      <c r="O66" s="160"/>
      <c r="P66" s="160"/>
      <c r="Q66" s="160"/>
      <c r="R66" s="161"/>
      <c r="S66" s="161"/>
      <c r="T66" s="161"/>
      <c r="U66" s="161"/>
      <c r="V66" s="161"/>
      <c r="W66" s="161"/>
      <c r="X66" s="161"/>
      <c r="Y66" s="161"/>
      <c r="Z66" s="151"/>
      <c r="AA66" s="151"/>
      <c r="AB66" s="151"/>
      <c r="AC66" s="151"/>
      <c r="AD66" s="151"/>
      <c r="AE66" s="151"/>
      <c r="AF66" s="151"/>
      <c r="AG66" s="151" t="s">
        <v>175</v>
      </c>
      <c r="AH66" s="151">
        <v>0</v>
      </c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3" x14ac:dyDescent="0.2">
      <c r="A67" s="158"/>
      <c r="B67" s="159"/>
      <c r="C67" s="189" t="s">
        <v>669</v>
      </c>
      <c r="D67" s="162"/>
      <c r="E67" s="163">
        <v>0.71</v>
      </c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175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outlineLevel="3" x14ac:dyDescent="0.2">
      <c r="A68" s="158"/>
      <c r="B68" s="159"/>
      <c r="C68" s="189" t="s">
        <v>670</v>
      </c>
      <c r="D68" s="162"/>
      <c r="E68" s="163">
        <v>4.2300000000000004</v>
      </c>
      <c r="F68" s="161"/>
      <c r="G68" s="161"/>
      <c r="H68" s="161"/>
      <c r="I68" s="161"/>
      <c r="J68" s="161"/>
      <c r="K68" s="161"/>
      <c r="L68" s="161"/>
      <c r="M68" s="161"/>
      <c r="N68" s="160"/>
      <c r="O68" s="160"/>
      <c r="P68" s="160"/>
      <c r="Q68" s="160"/>
      <c r="R68" s="161"/>
      <c r="S68" s="161"/>
      <c r="T68" s="161"/>
      <c r="U68" s="161"/>
      <c r="V68" s="161"/>
      <c r="W68" s="161"/>
      <c r="X68" s="161"/>
      <c r="Y68" s="161"/>
      <c r="Z68" s="151"/>
      <c r="AA68" s="151"/>
      <c r="AB68" s="151"/>
      <c r="AC68" s="151"/>
      <c r="AD68" s="151"/>
      <c r="AE68" s="151"/>
      <c r="AF68" s="151"/>
      <c r="AG68" s="151" t="s">
        <v>175</v>
      </c>
      <c r="AH68" s="151">
        <v>0</v>
      </c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1" x14ac:dyDescent="0.2">
      <c r="A69" s="179">
        <v>17</v>
      </c>
      <c r="B69" s="180" t="s">
        <v>249</v>
      </c>
      <c r="C69" s="187" t="s">
        <v>250</v>
      </c>
      <c r="D69" s="181" t="s">
        <v>245</v>
      </c>
      <c r="E69" s="182">
        <v>87.362430000000003</v>
      </c>
      <c r="F69" s="183"/>
      <c r="G69" s="184">
        <f>ROUND(E69*F69,2)</f>
        <v>0</v>
      </c>
      <c r="H69" s="183"/>
      <c r="I69" s="184">
        <f>ROUND(E69*H69,2)</f>
        <v>0</v>
      </c>
      <c r="J69" s="183"/>
      <c r="K69" s="184">
        <f>ROUND(E69*J69,2)</f>
        <v>0</v>
      </c>
      <c r="L69" s="184">
        <v>21</v>
      </c>
      <c r="M69" s="184">
        <f>G69*(1+L69/100)</f>
        <v>0</v>
      </c>
      <c r="N69" s="182">
        <v>0</v>
      </c>
      <c r="O69" s="182">
        <f>ROUND(E69*N69,2)</f>
        <v>0</v>
      </c>
      <c r="P69" s="182">
        <v>0</v>
      </c>
      <c r="Q69" s="182">
        <f>ROUND(E69*P69,2)</f>
        <v>0</v>
      </c>
      <c r="R69" s="184"/>
      <c r="S69" s="184" t="s">
        <v>141</v>
      </c>
      <c r="T69" s="185" t="s">
        <v>142</v>
      </c>
      <c r="U69" s="161">
        <v>7.0000000000000007E-2</v>
      </c>
      <c r="V69" s="161">
        <f>ROUND(E69*U69,2)</f>
        <v>6.12</v>
      </c>
      <c r="W69" s="161"/>
      <c r="X69" s="161" t="s">
        <v>143</v>
      </c>
      <c r="Y69" s="161" t="s">
        <v>144</v>
      </c>
      <c r="Z69" s="151"/>
      <c r="AA69" s="151"/>
      <c r="AB69" s="151"/>
      <c r="AC69" s="151"/>
      <c r="AD69" s="151"/>
      <c r="AE69" s="151"/>
      <c r="AF69" s="151"/>
      <c r="AG69" s="151" t="s">
        <v>145</v>
      </c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1" x14ac:dyDescent="0.2">
      <c r="A70" s="172">
        <v>18</v>
      </c>
      <c r="B70" s="173" t="s">
        <v>251</v>
      </c>
      <c r="C70" s="188" t="s">
        <v>252</v>
      </c>
      <c r="D70" s="174" t="s">
        <v>173</v>
      </c>
      <c r="E70" s="175">
        <v>7</v>
      </c>
      <c r="F70" s="176"/>
      <c r="G70" s="177">
        <f>ROUND(E70*F70,2)</f>
        <v>0</v>
      </c>
      <c r="H70" s="176"/>
      <c r="I70" s="177">
        <f>ROUND(E70*H70,2)</f>
        <v>0</v>
      </c>
      <c r="J70" s="176"/>
      <c r="K70" s="177">
        <f>ROUND(E70*J70,2)</f>
        <v>0</v>
      </c>
      <c r="L70" s="177">
        <v>21</v>
      </c>
      <c r="M70" s="177">
        <f>G70*(1+L70/100)</f>
        <v>0</v>
      </c>
      <c r="N70" s="175">
        <v>0</v>
      </c>
      <c r="O70" s="175">
        <f>ROUND(E70*N70,2)</f>
        <v>0</v>
      </c>
      <c r="P70" s="175">
        <v>0</v>
      </c>
      <c r="Q70" s="175">
        <f>ROUND(E70*P70,2)</f>
        <v>0</v>
      </c>
      <c r="R70" s="177"/>
      <c r="S70" s="177" t="s">
        <v>141</v>
      </c>
      <c r="T70" s="178" t="s">
        <v>142</v>
      </c>
      <c r="U70" s="161">
        <v>0.91039999999999999</v>
      </c>
      <c r="V70" s="161">
        <f>ROUND(E70*U70,2)</f>
        <v>6.37</v>
      </c>
      <c r="W70" s="161"/>
      <c r="X70" s="161" t="s">
        <v>143</v>
      </c>
      <c r="Y70" s="161" t="s">
        <v>144</v>
      </c>
      <c r="Z70" s="151"/>
      <c r="AA70" s="151"/>
      <c r="AB70" s="151"/>
      <c r="AC70" s="151"/>
      <c r="AD70" s="151"/>
      <c r="AE70" s="151"/>
      <c r="AF70" s="151"/>
      <c r="AG70" s="151" t="s">
        <v>145</v>
      </c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outlineLevel="2" x14ac:dyDescent="0.2">
      <c r="A71" s="158"/>
      <c r="B71" s="159"/>
      <c r="C71" s="189" t="s">
        <v>671</v>
      </c>
      <c r="D71" s="162"/>
      <c r="E71" s="163">
        <v>7</v>
      </c>
      <c r="F71" s="161"/>
      <c r="G71" s="161"/>
      <c r="H71" s="161"/>
      <c r="I71" s="161"/>
      <c r="J71" s="161"/>
      <c r="K71" s="161"/>
      <c r="L71" s="161"/>
      <c r="M71" s="161"/>
      <c r="N71" s="160"/>
      <c r="O71" s="160"/>
      <c r="P71" s="160"/>
      <c r="Q71" s="160"/>
      <c r="R71" s="161"/>
      <c r="S71" s="161"/>
      <c r="T71" s="161"/>
      <c r="U71" s="161"/>
      <c r="V71" s="161"/>
      <c r="W71" s="161"/>
      <c r="X71" s="161"/>
      <c r="Y71" s="161"/>
      <c r="Z71" s="151"/>
      <c r="AA71" s="151"/>
      <c r="AB71" s="151"/>
      <c r="AC71" s="151"/>
      <c r="AD71" s="151"/>
      <c r="AE71" s="151"/>
      <c r="AF71" s="151"/>
      <c r="AG71" s="151" t="s">
        <v>175</v>
      </c>
      <c r="AH71" s="151">
        <v>0</v>
      </c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outlineLevel="1" x14ac:dyDescent="0.2">
      <c r="A72" s="172">
        <v>19</v>
      </c>
      <c r="B72" s="173" t="s">
        <v>253</v>
      </c>
      <c r="C72" s="188" t="s">
        <v>254</v>
      </c>
      <c r="D72" s="174" t="s">
        <v>255</v>
      </c>
      <c r="E72" s="175">
        <v>20</v>
      </c>
      <c r="F72" s="176"/>
      <c r="G72" s="177">
        <f>ROUND(E72*F72,2)</f>
        <v>0</v>
      </c>
      <c r="H72" s="176"/>
      <c r="I72" s="177">
        <f>ROUND(E72*H72,2)</f>
        <v>0</v>
      </c>
      <c r="J72" s="176"/>
      <c r="K72" s="177">
        <f>ROUND(E72*J72,2)</f>
        <v>0</v>
      </c>
      <c r="L72" s="177">
        <v>21</v>
      </c>
      <c r="M72" s="177">
        <f>G72*(1+L72/100)</f>
        <v>0</v>
      </c>
      <c r="N72" s="175">
        <v>0</v>
      </c>
      <c r="O72" s="175">
        <f>ROUND(E72*N72,2)</f>
        <v>0</v>
      </c>
      <c r="P72" s="175">
        <v>0</v>
      </c>
      <c r="Q72" s="175">
        <f>ROUND(E72*P72,2)</f>
        <v>0</v>
      </c>
      <c r="R72" s="177"/>
      <c r="S72" s="177" t="s">
        <v>141</v>
      </c>
      <c r="T72" s="178" t="s">
        <v>142</v>
      </c>
      <c r="U72" s="161">
        <v>0</v>
      </c>
      <c r="V72" s="161">
        <f>ROUND(E72*U72,2)</f>
        <v>0</v>
      </c>
      <c r="W72" s="161"/>
      <c r="X72" s="161" t="s">
        <v>143</v>
      </c>
      <c r="Y72" s="161" t="s">
        <v>144</v>
      </c>
      <c r="Z72" s="151"/>
      <c r="AA72" s="151"/>
      <c r="AB72" s="151"/>
      <c r="AC72" s="151"/>
      <c r="AD72" s="151"/>
      <c r="AE72" s="151"/>
      <c r="AF72" s="151"/>
      <c r="AG72" s="151" t="s">
        <v>145</v>
      </c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2" x14ac:dyDescent="0.2">
      <c r="A73" s="158"/>
      <c r="B73" s="159"/>
      <c r="C73" s="189" t="s">
        <v>256</v>
      </c>
      <c r="D73" s="162"/>
      <c r="E73" s="163">
        <v>20</v>
      </c>
      <c r="F73" s="161"/>
      <c r="G73" s="161"/>
      <c r="H73" s="161"/>
      <c r="I73" s="161"/>
      <c r="J73" s="161"/>
      <c r="K73" s="161"/>
      <c r="L73" s="161"/>
      <c r="M73" s="161"/>
      <c r="N73" s="160"/>
      <c r="O73" s="160"/>
      <c r="P73" s="160"/>
      <c r="Q73" s="160"/>
      <c r="R73" s="161"/>
      <c r="S73" s="161"/>
      <c r="T73" s="161"/>
      <c r="U73" s="161"/>
      <c r="V73" s="161"/>
      <c r="W73" s="161"/>
      <c r="X73" s="161"/>
      <c r="Y73" s="161"/>
      <c r="Z73" s="151"/>
      <c r="AA73" s="151"/>
      <c r="AB73" s="151"/>
      <c r="AC73" s="151"/>
      <c r="AD73" s="151"/>
      <c r="AE73" s="151"/>
      <c r="AF73" s="151"/>
      <c r="AG73" s="151" t="s">
        <v>175</v>
      </c>
      <c r="AH73" s="151">
        <v>0</v>
      </c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outlineLevel="1" x14ac:dyDescent="0.2">
      <c r="A74" s="179">
        <v>20</v>
      </c>
      <c r="B74" s="180" t="s">
        <v>257</v>
      </c>
      <c r="C74" s="187" t="s">
        <v>258</v>
      </c>
      <c r="D74" s="181" t="s">
        <v>173</v>
      </c>
      <c r="E74" s="182">
        <v>7</v>
      </c>
      <c r="F74" s="183"/>
      <c r="G74" s="184">
        <f>ROUND(E74*F74,2)</f>
        <v>0</v>
      </c>
      <c r="H74" s="183"/>
      <c r="I74" s="184">
        <f>ROUND(E74*H74,2)</f>
        <v>0</v>
      </c>
      <c r="J74" s="183"/>
      <c r="K74" s="184">
        <f>ROUND(E74*J74,2)</f>
        <v>0</v>
      </c>
      <c r="L74" s="184">
        <v>21</v>
      </c>
      <c r="M74" s="184">
        <f>G74*(1+L74/100)</f>
        <v>0</v>
      </c>
      <c r="N74" s="182">
        <v>0</v>
      </c>
      <c r="O74" s="182">
        <f>ROUND(E74*N74,2)</f>
        <v>0</v>
      </c>
      <c r="P74" s="182">
        <v>0</v>
      </c>
      <c r="Q74" s="182">
        <f>ROUND(E74*P74,2)</f>
        <v>0</v>
      </c>
      <c r="R74" s="184"/>
      <c r="S74" s="184" t="s">
        <v>141</v>
      </c>
      <c r="T74" s="185" t="s">
        <v>142</v>
      </c>
      <c r="U74" s="161">
        <v>0.89439999999999997</v>
      </c>
      <c r="V74" s="161">
        <f>ROUND(E74*U74,2)</f>
        <v>6.26</v>
      </c>
      <c r="W74" s="161"/>
      <c r="X74" s="161" t="s">
        <v>143</v>
      </c>
      <c r="Y74" s="161" t="s">
        <v>144</v>
      </c>
      <c r="Z74" s="151"/>
      <c r="AA74" s="151"/>
      <c r="AB74" s="151"/>
      <c r="AC74" s="151"/>
      <c r="AD74" s="151"/>
      <c r="AE74" s="151"/>
      <c r="AF74" s="151"/>
      <c r="AG74" s="151" t="s">
        <v>145</v>
      </c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outlineLevel="1" x14ac:dyDescent="0.2">
      <c r="A75" s="172">
        <v>21</v>
      </c>
      <c r="B75" s="173" t="s">
        <v>259</v>
      </c>
      <c r="C75" s="188" t="s">
        <v>260</v>
      </c>
      <c r="D75" s="174" t="s">
        <v>209</v>
      </c>
      <c r="E75" s="175">
        <v>96.039940000000001</v>
      </c>
      <c r="F75" s="176"/>
      <c r="G75" s="177">
        <f>ROUND(E75*F75,2)</f>
        <v>0</v>
      </c>
      <c r="H75" s="176"/>
      <c r="I75" s="177">
        <f>ROUND(E75*H75,2)</f>
        <v>0</v>
      </c>
      <c r="J75" s="176"/>
      <c r="K75" s="177">
        <f>ROUND(E75*J75,2)</f>
        <v>0</v>
      </c>
      <c r="L75" s="177">
        <v>21</v>
      </c>
      <c r="M75" s="177">
        <f>G75*(1+L75/100)</f>
        <v>0</v>
      </c>
      <c r="N75" s="175">
        <v>0</v>
      </c>
      <c r="O75" s="175">
        <f>ROUND(E75*N75,2)</f>
        <v>0</v>
      </c>
      <c r="P75" s="175">
        <v>0</v>
      </c>
      <c r="Q75" s="175">
        <f>ROUND(E75*P75,2)</f>
        <v>0</v>
      </c>
      <c r="R75" s="177"/>
      <c r="S75" s="177" t="s">
        <v>141</v>
      </c>
      <c r="T75" s="178" t="s">
        <v>142</v>
      </c>
      <c r="U75" s="161">
        <v>0.34499999999999997</v>
      </c>
      <c r="V75" s="161">
        <f>ROUND(E75*U75,2)</f>
        <v>33.130000000000003</v>
      </c>
      <c r="W75" s="161"/>
      <c r="X75" s="161" t="s">
        <v>143</v>
      </c>
      <c r="Y75" s="161" t="s">
        <v>144</v>
      </c>
      <c r="Z75" s="151"/>
      <c r="AA75" s="151"/>
      <c r="AB75" s="151"/>
      <c r="AC75" s="151"/>
      <c r="AD75" s="151"/>
      <c r="AE75" s="151"/>
      <c r="AF75" s="151"/>
      <c r="AG75" s="151" t="s">
        <v>145</v>
      </c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2" x14ac:dyDescent="0.2">
      <c r="A76" s="158"/>
      <c r="B76" s="159"/>
      <c r="C76" s="189" t="s">
        <v>672</v>
      </c>
      <c r="D76" s="162"/>
      <c r="E76" s="163">
        <v>96.04</v>
      </c>
      <c r="F76" s="161"/>
      <c r="G76" s="161"/>
      <c r="H76" s="161"/>
      <c r="I76" s="161"/>
      <c r="J76" s="161"/>
      <c r="K76" s="161"/>
      <c r="L76" s="161"/>
      <c r="M76" s="161"/>
      <c r="N76" s="160"/>
      <c r="O76" s="160"/>
      <c r="P76" s="160"/>
      <c r="Q76" s="160"/>
      <c r="R76" s="161"/>
      <c r="S76" s="161"/>
      <c r="T76" s="161"/>
      <c r="U76" s="161"/>
      <c r="V76" s="161"/>
      <c r="W76" s="161"/>
      <c r="X76" s="161"/>
      <c r="Y76" s="161"/>
      <c r="Z76" s="151"/>
      <c r="AA76" s="151"/>
      <c r="AB76" s="151"/>
      <c r="AC76" s="151"/>
      <c r="AD76" s="151"/>
      <c r="AE76" s="151"/>
      <c r="AF76" s="151"/>
      <c r="AG76" s="151" t="s">
        <v>175</v>
      </c>
      <c r="AH76" s="151">
        <v>0</v>
      </c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1" x14ac:dyDescent="0.2">
      <c r="A77" s="172">
        <v>22</v>
      </c>
      <c r="B77" s="173" t="s">
        <v>262</v>
      </c>
      <c r="C77" s="188" t="s">
        <v>263</v>
      </c>
      <c r="D77" s="174" t="s">
        <v>209</v>
      </c>
      <c r="E77" s="175">
        <v>138.98937000000001</v>
      </c>
      <c r="F77" s="176"/>
      <c r="G77" s="177">
        <f>ROUND(E77*F77,2)</f>
        <v>0</v>
      </c>
      <c r="H77" s="176"/>
      <c r="I77" s="177">
        <f>ROUND(E77*H77,2)</f>
        <v>0</v>
      </c>
      <c r="J77" s="176"/>
      <c r="K77" s="177">
        <f>ROUND(E77*J77,2)</f>
        <v>0</v>
      </c>
      <c r="L77" s="177">
        <v>21</v>
      </c>
      <c r="M77" s="177">
        <f>G77*(1+L77/100)</f>
        <v>0</v>
      </c>
      <c r="N77" s="175">
        <v>0</v>
      </c>
      <c r="O77" s="175">
        <f>ROUND(E77*N77,2)</f>
        <v>0</v>
      </c>
      <c r="P77" s="175">
        <v>0</v>
      </c>
      <c r="Q77" s="175">
        <f>ROUND(E77*P77,2)</f>
        <v>0</v>
      </c>
      <c r="R77" s="177"/>
      <c r="S77" s="177" t="s">
        <v>141</v>
      </c>
      <c r="T77" s="178" t="s">
        <v>142</v>
      </c>
      <c r="U77" s="161">
        <v>1.0999999999999999E-2</v>
      </c>
      <c r="V77" s="161">
        <f>ROUND(E77*U77,2)</f>
        <v>1.53</v>
      </c>
      <c r="W77" s="161"/>
      <c r="X77" s="161" t="s">
        <v>143</v>
      </c>
      <c r="Y77" s="161" t="s">
        <v>144</v>
      </c>
      <c r="Z77" s="151"/>
      <c r="AA77" s="151"/>
      <c r="AB77" s="151"/>
      <c r="AC77" s="151"/>
      <c r="AD77" s="151"/>
      <c r="AE77" s="151"/>
      <c r="AF77" s="151"/>
      <c r="AG77" s="151" t="s">
        <v>145</v>
      </c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outlineLevel="2" x14ac:dyDescent="0.2">
      <c r="A78" s="158"/>
      <c r="B78" s="159"/>
      <c r="C78" s="189" t="s">
        <v>673</v>
      </c>
      <c r="D78" s="162"/>
      <c r="E78" s="163">
        <v>96.04</v>
      </c>
      <c r="F78" s="161"/>
      <c r="G78" s="161"/>
      <c r="H78" s="161"/>
      <c r="I78" s="161"/>
      <c r="J78" s="161"/>
      <c r="K78" s="161"/>
      <c r="L78" s="161"/>
      <c r="M78" s="161"/>
      <c r="N78" s="160"/>
      <c r="O78" s="160"/>
      <c r="P78" s="160"/>
      <c r="Q78" s="160"/>
      <c r="R78" s="161"/>
      <c r="S78" s="161"/>
      <c r="T78" s="161"/>
      <c r="U78" s="161"/>
      <c r="V78" s="161"/>
      <c r="W78" s="161"/>
      <c r="X78" s="161"/>
      <c r="Y78" s="161"/>
      <c r="Z78" s="151"/>
      <c r="AA78" s="151"/>
      <c r="AB78" s="151"/>
      <c r="AC78" s="151"/>
      <c r="AD78" s="151"/>
      <c r="AE78" s="151"/>
      <c r="AF78" s="151"/>
      <c r="AG78" s="151" t="s">
        <v>175</v>
      </c>
      <c r="AH78" s="151">
        <v>0</v>
      </c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outlineLevel="3" x14ac:dyDescent="0.2">
      <c r="A79" s="158"/>
      <c r="B79" s="159"/>
      <c r="C79" s="189" t="s">
        <v>674</v>
      </c>
      <c r="D79" s="162"/>
      <c r="E79" s="163">
        <v>42.95</v>
      </c>
      <c r="F79" s="161"/>
      <c r="G79" s="161"/>
      <c r="H79" s="161"/>
      <c r="I79" s="161"/>
      <c r="J79" s="161"/>
      <c r="K79" s="161"/>
      <c r="L79" s="161"/>
      <c r="M79" s="161"/>
      <c r="N79" s="160"/>
      <c r="O79" s="160"/>
      <c r="P79" s="160"/>
      <c r="Q79" s="160"/>
      <c r="R79" s="161"/>
      <c r="S79" s="161"/>
      <c r="T79" s="161"/>
      <c r="U79" s="161"/>
      <c r="V79" s="161"/>
      <c r="W79" s="161"/>
      <c r="X79" s="161"/>
      <c r="Y79" s="161"/>
      <c r="Z79" s="151"/>
      <c r="AA79" s="151"/>
      <c r="AB79" s="151"/>
      <c r="AC79" s="151"/>
      <c r="AD79" s="151"/>
      <c r="AE79" s="151"/>
      <c r="AF79" s="151"/>
      <c r="AG79" s="151" t="s">
        <v>175</v>
      </c>
      <c r="AH79" s="151">
        <v>0</v>
      </c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</row>
    <row r="80" spans="1:60" outlineLevel="1" x14ac:dyDescent="0.2">
      <c r="A80" s="172">
        <v>23</v>
      </c>
      <c r="B80" s="173" t="s">
        <v>266</v>
      </c>
      <c r="C80" s="188" t="s">
        <v>267</v>
      </c>
      <c r="D80" s="174" t="s">
        <v>209</v>
      </c>
      <c r="E80" s="175">
        <v>53.090510000000002</v>
      </c>
      <c r="F80" s="176"/>
      <c r="G80" s="177">
        <f>ROUND(E80*F80,2)</f>
        <v>0</v>
      </c>
      <c r="H80" s="176"/>
      <c r="I80" s="177">
        <f>ROUND(E80*H80,2)</f>
        <v>0</v>
      </c>
      <c r="J80" s="176"/>
      <c r="K80" s="177">
        <f>ROUND(E80*J80,2)</f>
        <v>0</v>
      </c>
      <c r="L80" s="177">
        <v>21</v>
      </c>
      <c r="M80" s="177">
        <f>G80*(1+L80/100)</f>
        <v>0</v>
      </c>
      <c r="N80" s="175">
        <v>0</v>
      </c>
      <c r="O80" s="175">
        <f>ROUND(E80*N80,2)</f>
        <v>0</v>
      </c>
      <c r="P80" s="175">
        <v>0</v>
      </c>
      <c r="Q80" s="175">
        <f>ROUND(E80*P80,2)</f>
        <v>0</v>
      </c>
      <c r="R80" s="177"/>
      <c r="S80" s="177" t="s">
        <v>141</v>
      </c>
      <c r="T80" s="178" t="s">
        <v>142</v>
      </c>
      <c r="U80" s="161">
        <v>1.0999999999999999E-2</v>
      </c>
      <c r="V80" s="161">
        <f>ROUND(E80*U80,2)</f>
        <v>0.57999999999999996</v>
      </c>
      <c r="W80" s="161"/>
      <c r="X80" s="161" t="s">
        <v>143</v>
      </c>
      <c r="Y80" s="161" t="s">
        <v>144</v>
      </c>
      <c r="Z80" s="151"/>
      <c r="AA80" s="151"/>
      <c r="AB80" s="151"/>
      <c r="AC80" s="151"/>
      <c r="AD80" s="151"/>
      <c r="AE80" s="151"/>
      <c r="AF80" s="151"/>
      <c r="AG80" s="151" t="s">
        <v>145</v>
      </c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2" x14ac:dyDescent="0.2">
      <c r="A81" s="158"/>
      <c r="B81" s="159"/>
      <c r="C81" s="189" t="s">
        <v>675</v>
      </c>
      <c r="D81" s="162"/>
      <c r="E81" s="163">
        <v>96.04</v>
      </c>
      <c r="F81" s="161"/>
      <c r="G81" s="161"/>
      <c r="H81" s="161"/>
      <c r="I81" s="161"/>
      <c r="J81" s="161"/>
      <c r="K81" s="161"/>
      <c r="L81" s="161"/>
      <c r="M81" s="161"/>
      <c r="N81" s="160"/>
      <c r="O81" s="160"/>
      <c r="P81" s="160"/>
      <c r="Q81" s="160"/>
      <c r="R81" s="161"/>
      <c r="S81" s="161"/>
      <c r="T81" s="161"/>
      <c r="U81" s="161"/>
      <c r="V81" s="161"/>
      <c r="W81" s="161"/>
      <c r="X81" s="161"/>
      <c r="Y81" s="161"/>
      <c r="Z81" s="151"/>
      <c r="AA81" s="151"/>
      <c r="AB81" s="151"/>
      <c r="AC81" s="151"/>
      <c r="AD81" s="151"/>
      <c r="AE81" s="151"/>
      <c r="AF81" s="151"/>
      <c r="AG81" s="151" t="s">
        <v>175</v>
      </c>
      <c r="AH81" s="151">
        <v>0</v>
      </c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3" x14ac:dyDescent="0.2">
      <c r="A82" s="158"/>
      <c r="B82" s="159"/>
      <c r="C82" s="189" t="s">
        <v>676</v>
      </c>
      <c r="D82" s="162"/>
      <c r="E82" s="163">
        <v>-42.95</v>
      </c>
      <c r="F82" s="161"/>
      <c r="G82" s="161"/>
      <c r="H82" s="161"/>
      <c r="I82" s="161"/>
      <c r="J82" s="161"/>
      <c r="K82" s="161"/>
      <c r="L82" s="161"/>
      <c r="M82" s="161"/>
      <c r="N82" s="160"/>
      <c r="O82" s="160"/>
      <c r="P82" s="160"/>
      <c r="Q82" s="160"/>
      <c r="R82" s="161"/>
      <c r="S82" s="161"/>
      <c r="T82" s="161"/>
      <c r="U82" s="161"/>
      <c r="V82" s="161"/>
      <c r="W82" s="161"/>
      <c r="X82" s="161"/>
      <c r="Y82" s="161"/>
      <c r="Z82" s="151"/>
      <c r="AA82" s="151"/>
      <c r="AB82" s="151"/>
      <c r="AC82" s="151"/>
      <c r="AD82" s="151"/>
      <c r="AE82" s="151"/>
      <c r="AF82" s="151"/>
      <c r="AG82" s="151" t="s">
        <v>175</v>
      </c>
      <c r="AH82" s="151">
        <v>0</v>
      </c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1" x14ac:dyDescent="0.2">
      <c r="A83" s="172">
        <v>24</v>
      </c>
      <c r="B83" s="173" t="s">
        <v>270</v>
      </c>
      <c r="C83" s="188" t="s">
        <v>271</v>
      </c>
      <c r="D83" s="174" t="s">
        <v>209</v>
      </c>
      <c r="E83" s="175">
        <v>42.94943</v>
      </c>
      <c r="F83" s="176"/>
      <c r="G83" s="177">
        <f>ROUND(E83*F83,2)</f>
        <v>0</v>
      </c>
      <c r="H83" s="176"/>
      <c r="I83" s="177">
        <f>ROUND(E83*H83,2)</f>
        <v>0</v>
      </c>
      <c r="J83" s="176"/>
      <c r="K83" s="177">
        <f>ROUND(E83*J83,2)</f>
        <v>0</v>
      </c>
      <c r="L83" s="177">
        <v>21</v>
      </c>
      <c r="M83" s="177">
        <f>G83*(1+L83/100)</f>
        <v>0</v>
      </c>
      <c r="N83" s="175">
        <v>0</v>
      </c>
      <c r="O83" s="175">
        <f>ROUND(E83*N83,2)</f>
        <v>0</v>
      </c>
      <c r="P83" s="175">
        <v>0</v>
      </c>
      <c r="Q83" s="175">
        <f>ROUND(E83*P83,2)</f>
        <v>0</v>
      </c>
      <c r="R83" s="177"/>
      <c r="S83" s="177" t="s">
        <v>141</v>
      </c>
      <c r="T83" s="178" t="s">
        <v>142</v>
      </c>
      <c r="U83" s="161">
        <v>0.65200000000000002</v>
      </c>
      <c r="V83" s="161">
        <f>ROUND(E83*U83,2)</f>
        <v>28</v>
      </c>
      <c r="W83" s="161"/>
      <c r="X83" s="161" t="s">
        <v>143</v>
      </c>
      <c r="Y83" s="161" t="s">
        <v>144</v>
      </c>
      <c r="Z83" s="151"/>
      <c r="AA83" s="151"/>
      <c r="AB83" s="151"/>
      <c r="AC83" s="151"/>
      <c r="AD83" s="151"/>
      <c r="AE83" s="151"/>
      <c r="AF83" s="151"/>
      <c r="AG83" s="151" t="s">
        <v>145</v>
      </c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outlineLevel="2" x14ac:dyDescent="0.2">
      <c r="A84" s="158"/>
      <c r="B84" s="159"/>
      <c r="C84" s="189" t="s">
        <v>677</v>
      </c>
      <c r="D84" s="162"/>
      <c r="E84" s="163">
        <v>42.95</v>
      </c>
      <c r="F84" s="161"/>
      <c r="G84" s="161"/>
      <c r="H84" s="161"/>
      <c r="I84" s="161"/>
      <c r="J84" s="161"/>
      <c r="K84" s="161"/>
      <c r="L84" s="161"/>
      <c r="M84" s="161"/>
      <c r="N84" s="160"/>
      <c r="O84" s="160"/>
      <c r="P84" s="160"/>
      <c r="Q84" s="160"/>
      <c r="R84" s="161"/>
      <c r="S84" s="161"/>
      <c r="T84" s="161"/>
      <c r="U84" s="161"/>
      <c r="V84" s="161"/>
      <c r="W84" s="161"/>
      <c r="X84" s="161"/>
      <c r="Y84" s="161"/>
      <c r="Z84" s="151"/>
      <c r="AA84" s="151"/>
      <c r="AB84" s="151"/>
      <c r="AC84" s="151"/>
      <c r="AD84" s="151"/>
      <c r="AE84" s="151"/>
      <c r="AF84" s="151"/>
      <c r="AG84" s="151" t="s">
        <v>175</v>
      </c>
      <c r="AH84" s="151">
        <v>0</v>
      </c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</row>
    <row r="85" spans="1:60" outlineLevel="1" x14ac:dyDescent="0.2">
      <c r="A85" s="179">
        <v>25</v>
      </c>
      <c r="B85" s="180" t="s">
        <v>273</v>
      </c>
      <c r="C85" s="187" t="s">
        <v>274</v>
      </c>
      <c r="D85" s="181" t="s">
        <v>209</v>
      </c>
      <c r="E85" s="182">
        <v>53.090510000000002</v>
      </c>
      <c r="F85" s="183"/>
      <c r="G85" s="184">
        <f>ROUND(E85*F85,2)</f>
        <v>0</v>
      </c>
      <c r="H85" s="183"/>
      <c r="I85" s="184">
        <f>ROUND(E85*H85,2)</f>
        <v>0</v>
      </c>
      <c r="J85" s="183"/>
      <c r="K85" s="184">
        <f>ROUND(E85*J85,2)</f>
        <v>0</v>
      </c>
      <c r="L85" s="184">
        <v>21</v>
      </c>
      <c r="M85" s="184">
        <f>G85*(1+L85/100)</f>
        <v>0</v>
      </c>
      <c r="N85" s="182">
        <v>0</v>
      </c>
      <c r="O85" s="182">
        <f>ROUND(E85*N85,2)</f>
        <v>0</v>
      </c>
      <c r="P85" s="182">
        <v>0</v>
      </c>
      <c r="Q85" s="182">
        <f>ROUND(E85*P85,2)</f>
        <v>0</v>
      </c>
      <c r="R85" s="184"/>
      <c r="S85" s="184" t="s">
        <v>141</v>
      </c>
      <c r="T85" s="185" t="s">
        <v>142</v>
      </c>
      <c r="U85" s="161">
        <v>8.9999999999999993E-3</v>
      </c>
      <c r="V85" s="161">
        <f>ROUND(E85*U85,2)</f>
        <v>0.48</v>
      </c>
      <c r="W85" s="161"/>
      <c r="X85" s="161" t="s">
        <v>143</v>
      </c>
      <c r="Y85" s="161" t="s">
        <v>144</v>
      </c>
      <c r="Z85" s="151"/>
      <c r="AA85" s="151"/>
      <c r="AB85" s="151"/>
      <c r="AC85" s="151"/>
      <c r="AD85" s="151"/>
      <c r="AE85" s="151"/>
      <c r="AF85" s="151"/>
      <c r="AG85" s="151" t="s">
        <v>145</v>
      </c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</row>
    <row r="86" spans="1:60" outlineLevel="1" x14ac:dyDescent="0.2">
      <c r="A86" s="172">
        <v>26</v>
      </c>
      <c r="B86" s="173" t="s">
        <v>275</v>
      </c>
      <c r="C86" s="188" t="s">
        <v>276</v>
      </c>
      <c r="D86" s="174" t="s">
        <v>209</v>
      </c>
      <c r="E86" s="175">
        <v>68.576800000000006</v>
      </c>
      <c r="F86" s="176"/>
      <c r="G86" s="177">
        <f>ROUND(E86*F86,2)</f>
        <v>0</v>
      </c>
      <c r="H86" s="176"/>
      <c r="I86" s="177">
        <f>ROUND(E86*H86,2)</f>
        <v>0</v>
      </c>
      <c r="J86" s="176"/>
      <c r="K86" s="177">
        <f>ROUND(E86*J86,2)</f>
        <v>0</v>
      </c>
      <c r="L86" s="177">
        <v>21</v>
      </c>
      <c r="M86" s="177">
        <f>G86*(1+L86/100)</f>
        <v>0</v>
      </c>
      <c r="N86" s="175">
        <v>0</v>
      </c>
      <c r="O86" s="175">
        <f>ROUND(E86*N86,2)</f>
        <v>0</v>
      </c>
      <c r="P86" s="175">
        <v>0</v>
      </c>
      <c r="Q86" s="175">
        <f>ROUND(E86*P86,2)</f>
        <v>0</v>
      </c>
      <c r="R86" s="177"/>
      <c r="S86" s="177" t="s">
        <v>141</v>
      </c>
      <c r="T86" s="178" t="s">
        <v>142</v>
      </c>
      <c r="U86" s="161">
        <v>0.20200000000000001</v>
      </c>
      <c r="V86" s="161">
        <f>ROUND(E86*U86,2)</f>
        <v>13.85</v>
      </c>
      <c r="W86" s="161"/>
      <c r="X86" s="161" t="s">
        <v>143</v>
      </c>
      <c r="Y86" s="161" t="s">
        <v>144</v>
      </c>
      <c r="Z86" s="151"/>
      <c r="AA86" s="151"/>
      <c r="AB86" s="151"/>
      <c r="AC86" s="151"/>
      <c r="AD86" s="151"/>
      <c r="AE86" s="151"/>
      <c r="AF86" s="151"/>
      <c r="AG86" s="151" t="s">
        <v>145</v>
      </c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2" x14ac:dyDescent="0.2">
      <c r="A87" s="158"/>
      <c r="B87" s="159"/>
      <c r="C87" s="189" t="s">
        <v>639</v>
      </c>
      <c r="D87" s="162"/>
      <c r="E87" s="163"/>
      <c r="F87" s="161"/>
      <c r="G87" s="161"/>
      <c r="H87" s="161"/>
      <c r="I87" s="161"/>
      <c r="J87" s="161"/>
      <c r="K87" s="161"/>
      <c r="L87" s="161"/>
      <c r="M87" s="161"/>
      <c r="N87" s="160"/>
      <c r="O87" s="160"/>
      <c r="P87" s="160"/>
      <c r="Q87" s="160"/>
      <c r="R87" s="161"/>
      <c r="S87" s="161"/>
      <c r="T87" s="161"/>
      <c r="U87" s="161"/>
      <c r="V87" s="161"/>
      <c r="W87" s="161"/>
      <c r="X87" s="161"/>
      <c r="Y87" s="161"/>
      <c r="Z87" s="151"/>
      <c r="AA87" s="151"/>
      <c r="AB87" s="151"/>
      <c r="AC87" s="151"/>
      <c r="AD87" s="151"/>
      <c r="AE87" s="151"/>
      <c r="AF87" s="151"/>
      <c r="AG87" s="151" t="s">
        <v>175</v>
      </c>
      <c r="AH87" s="151">
        <v>0</v>
      </c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3" x14ac:dyDescent="0.2">
      <c r="A88" s="158"/>
      <c r="B88" s="159"/>
      <c r="C88" s="189" t="s">
        <v>277</v>
      </c>
      <c r="D88" s="162"/>
      <c r="E88" s="163"/>
      <c r="F88" s="161"/>
      <c r="G88" s="161"/>
      <c r="H88" s="161"/>
      <c r="I88" s="161"/>
      <c r="J88" s="161"/>
      <c r="K88" s="161"/>
      <c r="L88" s="161"/>
      <c r="M88" s="161"/>
      <c r="N88" s="160"/>
      <c r="O88" s="160"/>
      <c r="P88" s="160"/>
      <c r="Q88" s="160"/>
      <c r="R88" s="161"/>
      <c r="S88" s="161"/>
      <c r="T88" s="161"/>
      <c r="U88" s="161"/>
      <c r="V88" s="161"/>
      <c r="W88" s="161"/>
      <c r="X88" s="161"/>
      <c r="Y88" s="161"/>
      <c r="Z88" s="151"/>
      <c r="AA88" s="151"/>
      <c r="AB88" s="151"/>
      <c r="AC88" s="151"/>
      <c r="AD88" s="151"/>
      <c r="AE88" s="151"/>
      <c r="AF88" s="151"/>
      <c r="AG88" s="151" t="s">
        <v>175</v>
      </c>
      <c r="AH88" s="151">
        <v>0</v>
      </c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outlineLevel="3" x14ac:dyDescent="0.2">
      <c r="A89" s="158"/>
      <c r="B89" s="159"/>
      <c r="C89" s="189" t="s">
        <v>282</v>
      </c>
      <c r="D89" s="162"/>
      <c r="E89" s="163"/>
      <c r="F89" s="161"/>
      <c r="G89" s="161"/>
      <c r="H89" s="161"/>
      <c r="I89" s="161"/>
      <c r="J89" s="161"/>
      <c r="K89" s="161"/>
      <c r="L89" s="161"/>
      <c r="M89" s="161"/>
      <c r="N89" s="160"/>
      <c r="O89" s="160"/>
      <c r="P89" s="160"/>
      <c r="Q89" s="160"/>
      <c r="R89" s="161"/>
      <c r="S89" s="161"/>
      <c r="T89" s="161"/>
      <c r="U89" s="161"/>
      <c r="V89" s="161"/>
      <c r="W89" s="161"/>
      <c r="X89" s="161"/>
      <c r="Y89" s="161"/>
      <c r="Z89" s="151"/>
      <c r="AA89" s="151"/>
      <c r="AB89" s="151"/>
      <c r="AC89" s="151"/>
      <c r="AD89" s="151"/>
      <c r="AE89" s="151"/>
      <c r="AF89" s="151"/>
      <c r="AG89" s="151" t="s">
        <v>175</v>
      </c>
      <c r="AH89" s="151">
        <v>0</v>
      </c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</row>
    <row r="90" spans="1:60" outlineLevel="3" x14ac:dyDescent="0.2">
      <c r="A90" s="158"/>
      <c r="B90" s="159"/>
      <c r="C90" s="189" t="s">
        <v>678</v>
      </c>
      <c r="D90" s="162"/>
      <c r="E90" s="163">
        <v>3.2</v>
      </c>
      <c r="F90" s="161"/>
      <c r="G90" s="161"/>
      <c r="H90" s="161"/>
      <c r="I90" s="161"/>
      <c r="J90" s="161"/>
      <c r="K90" s="161"/>
      <c r="L90" s="161"/>
      <c r="M90" s="161"/>
      <c r="N90" s="160"/>
      <c r="O90" s="160"/>
      <c r="P90" s="160"/>
      <c r="Q90" s="160"/>
      <c r="R90" s="161"/>
      <c r="S90" s="161"/>
      <c r="T90" s="161"/>
      <c r="U90" s="161"/>
      <c r="V90" s="161"/>
      <c r="W90" s="161"/>
      <c r="X90" s="161"/>
      <c r="Y90" s="161"/>
      <c r="Z90" s="151"/>
      <c r="AA90" s="151"/>
      <c r="AB90" s="151"/>
      <c r="AC90" s="151"/>
      <c r="AD90" s="151"/>
      <c r="AE90" s="151"/>
      <c r="AF90" s="151"/>
      <c r="AG90" s="151" t="s">
        <v>175</v>
      </c>
      <c r="AH90" s="151">
        <v>0</v>
      </c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</row>
    <row r="91" spans="1:60" outlineLevel="3" x14ac:dyDescent="0.2">
      <c r="A91" s="158"/>
      <c r="B91" s="159"/>
      <c r="C91" s="189" t="s">
        <v>679</v>
      </c>
      <c r="D91" s="162"/>
      <c r="E91" s="163">
        <v>1.19</v>
      </c>
      <c r="F91" s="161"/>
      <c r="G91" s="161"/>
      <c r="H91" s="161"/>
      <c r="I91" s="161"/>
      <c r="J91" s="161"/>
      <c r="K91" s="161"/>
      <c r="L91" s="161"/>
      <c r="M91" s="161"/>
      <c r="N91" s="160"/>
      <c r="O91" s="160"/>
      <c r="P91" s="160"/>
      <c r="Q91" s="160"/>
      <c r="R91" s="161"/>
      <c r="S91" s="161"/>
      <c r="T91" s="161"/>
      <c r="U91" s="161"/>
      <c r="V91" s="161"/>
      <c r="W91" s="161"/>
      <c r="X91" s="161"/>
      <c r="Y91" s="161"/>
      <c r="Z91" s="151"/>
      <c r="AA91" s="151"/>
      <c r="AB91" s="151"/>
      <c r="AC91" s="151"/>
      <c r="AD91" s="151"/>
      <c r="AE91" s="151"/>
      <c r="AF91" s="151"/>
      <c r="AG91" s="151" t="s">
        <v>175</v>
      </c>
      <c r="AH91" s="151">
        <v>0</v>
      </c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outlineLevel="3" x14ac:dyDescent="0.2">
      <c r="A92" s="158"/>
      <c r="B92" s="159"/>
      <c r="C92" s="195" t="s">
        <v>281</v>
      </c>
      <c r="D92" s="193"/>
      <c r="E92" s="194"/>
      <c r="F92" s="161"/>
      <c r="G92" s="161"/>
      <c r="H92" s="161"/>
      <c r="I92" s="161"/>
      <c r="J92" s="161"/>
      <c r="K92" s="161"/>
      <c r="L92" s="161"/>
      <c r="M92" s="161"/>
      <c r="N92" s="160"/>
      <c r="O92" s="160"/>
      <c r="P92" s="160"/>
      <c r="Q92" s="160"/>
      <c r="R92" s="161"/>
      <c r="S92" s="161"/>
      <c r="T92" s="161"/>
      <c r="U92" s="161"/>
      <c r="V92" s="161"/>
      <c r="W92" s="161"/>
      <c r="X92" s="161"/>
      <c r="Y92" s="161"/>
      <c r="Z92" s="151"/>
      <c r="AA92" s="151"/>
      <c r="AB92" s="151"/>
      <c r="AC92" s="151"/>
      <c r="AD92" s="151"/>
      <c r="AE92" s="151"/>
      <c r="AF92" s="151"/>
      <c r="AG92" s="151" t="s">
        <v>175</v>
      </c>
      <c r="AH92" s="151">
        <v>1</v>
      </c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outlineLevel="3" x14ac:dyDescent="0.2">
      <c r="A93" s="158"/>
      <c r="B93" s="159"/>
      <c r="C93" s="189" t="s">
        <v>285</v>
      </c>
      <c r="D93" s="162"/>
      <c r="E93" s="163"/>
      <c r="F93" s="161"/>
      <c r="G93" s="161"/>
      <c r="H93" s="161"/>
      <c r="I93" s="161"/>
      <c r="J93" s="161"/>
      <c r="K93" s="161"/>
      <c r="L93" s="161"/>
      <c r="M93" s="161"/>
      <c r="N93" s="160"/>
      <c r="O93" s="160"/>
      <c r="P93" s="160"/>
      <c r="Q93" s="160"/>
      <c r="R93" s="161"/>
      <c r="S93" s="161"/>
      <c r="T93" s="161"/>
      <c r="U93" s="161"/>
      <c r="V93" s="161"/>
      <c r="W93" s="161"/>
      <c r="X93" s="161"/>
      <c r="Y93" s="161"/>
      <c r="Z93" s="151"/>
      <c r="AA93" s="151"/>
      <c r="AB93" s="151"/>
      <c r="AC93" s="151"/>
      <c r="AD93" s="151"/>
      <c r="AE93" s="151"/>
      <c r="AF93" s="151"/>
      <c r="AG93" s="151" t="s">
        <v>175</v>
      </c>
      <c r="AH93" s="151">
        <v>0</v>
      </c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ht="22.5" outlineLevel="3" x14ac:dyDescent="0.2">
      <c r="A94" s="158"/>
      <c r="B94" s="159"/>
      <c r="C94" s="189" t="s">
        <v>680</v>
      </c>
      <c r="D94" s="162"/>
      <c r="E94" s="163">
        <v>8.93</v>
      </c>
      <c r="F94" s="161"/>
      <c r="G94" s="161"/>
      <c r="H94" s="161"/>
      <c r="I94" s="161"/>
      <c r="J94" s="161"/>
      <c r="K94" s="161"/>
      <c r="L94" s="161"/>
      <c r="M94" s="161"/>
      <c r="N94" s="160"/>
      <c r="O94" s="160"/>
      <c r="P94" s="160"/>
      <c r="Q94" s="160"/>
      <c r="R94" s="161"/>
      <c r="S94" s="161"/>
      <c r="T94" s="161"/>
      <c r="U94" s="161"/>
      <c r="V94" s="161"/>
      <c r="W94" s="161"/>
      <c r="X94" s="161"/>
      <c r="Y94" s="161"/>
      <c r="Z94" s="151"/>
      <c r="AA94" s="151"/>
      <c r="AB94" s="151"/>
      <c r="AC94" s="151"/>
      <c r="AD94" s="151"/>
      <c r="AE94" s="151"/>
      <c r="AF94" s="151"/>
      <c r="AG94" s="151" t="s">
        <v>175</v>
      </c>
      <c r="AH94" s="151">
        <v>0</v>
      </c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3" x14ac:dyDescent="0.2">
      <c r="A95" s="158"/>
      <c r="B95" s="159"/>
      <c r="C95" s="189" t="s">
        <v>681</v>
      </c>
      <c r="D95" s="162"/>
      <c r="E95" s="163">
        <v>4</v>
      </c>
      <c r="F95" s="161"/>
      <c r="G95" s="161"/>
      <c r="H95" s="161"/>
      <c r="I95" s="161"/>
      <c r="J95" s="161"/>
      <c r="K95" s="161"/>
      <c r="L95" s="161"/>
      <c r="M95" s="161"/>
      <c r="N95" s="160"/>
      <c r="O95" s="160"/>
      <c r="P95" s="160"/>
      <c r="Q95" s="160"/>
      <c r="R95" s="161"/>
      <c r="S95" s="161"/>
      <c r="T95" s="161"/>
      <c r="U95" s="161"/>
      <c r="V95" s="161"/>
      <c r="W95" s="161"/>
      <c r="X95" s="161"/>
      <c r="Y95" s="161"/>
      <c r="Z95" s="151"/>
      <c r="AA95" s="151"/>
      <c r="AB95" s="151"/>
      <c r="AC95" s="151"/>
      <c r="AD95" s="151"/>
      <c r="AE95" s="151"/>
      <c r="AF95" s="151"/>
      <c r="AG95" s="151" t="s">
        <v>175</v>
      </c>
      <c r="AH95" s="151">
        <v>0</v>
      </c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outlineLevel="3" x14ac:dyDescent="0.2">
      <c r="A96" s="158"/>
      <c r="B96" s="159"/>
      <c r="C96" s="195" t="s">
        <v>281</v>
      </c>
      <c r="D96" s="193"/>
      <c r="E96" s="194"/>
      <c r="F96" s="161"/>
      <c r="G96" s="161"/>
      <c r="H96" s="161"/>
      <c r="I96" s="161"/>
      <c r="J96" s="161"/>
      <c r="K96" s="161"/>
      <c r="L96" s="161"/>
      <c r="M96" s="161"/>
      <c r="N96" s="160"/>
      <c r="O96" s="160"/>
      <c r="P96" s="160"/>
      <c r="Q96" s="160"/>
      <c r="R96" s="161"/>
      <c r="S96" s="161"/>
      <c r="T96" s="161"/>
      <c r="U96" s="161"/>
      <c r="V96" s="161"/>
      <c r="W96" s="161"/>
      <c r="X96" s="161"/>
      <c r="Y96" s="161"/>
      <c r="Z96" s="151"/>
      <c r="AA96" s="151"/>
      <c r="AB96" s="151"/>
      <c r="AC96" s="151"/>
      <c r="AD96" s="151"/>
      <c r="AE96" s="151"/>
      <c r="AF96" s="151"/>
      <c r="AG96" s="151" t="s">
        <v>175</v>
      </c>
      <c r="AH96" s="151">
        <v>1</v>
      </c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</row>
    <row r="97" spans="1:60" outlineLevel="3" x14ac:dyDescent="0.2">
      <c r="A97" s="158"/>
      <c r="B97" s="159"/>
      <c r="C97" s="189" t="s">
        <v>641</v>
      </c>
      <c r="D97" s="162"/>
      <c r="E97" s="163"/>
      <c r="F97" s="161"/>
      <c r="G97" s="161"/>
      <c r="H97" s="161"/>
      <c r="I97" s="161"/>
      <c r="J97" s="161"/>
      <c r="K97" s="161"/>
      <c r="L97" s="161"/>
      <c r="M97" s="161"/>
      <c r="N97" s="160"/>
      <c r="O97" s="160"/>
      <c r="P97" s="160"/>
      <c r="Q97" s="160"/>
      <c r="R97" s="161"/>
      <c r="S97" s="161"/>
      <c r="T97" s="161"/>
      <c r="U97" s="161"/>
      <c r="V97" s="161"/>
      <c r="W97" s="161"/>
      <c r="X97" s="161"/>
      <c r="Y97" s="161"/>
      <c r="Z97" s="151"/>
      <c r="AA97" s="151"/>
      <c r="AB97" s="151"/>
      <c r="AC97" s="151"/>
      <c r="AD97" s="151"/>
      <c r="AE97" s="151"/>
      <c r="AF97" s="151"/>
      <c r="AG97" s="151" t="s">
        <v>175</v>
      </c>
      <c r="AH97" s="151">
        <v>0</v>
      </c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outlineLevel="3" x14ac:dyDescent="0.2">
      <c r="A98" s="158"/>
      <c r="B98" s="159"/>
      <c r="C98" s="189" t="s">
        <v>277</v>
      </c>
      <c r="D98" s="162"/>
      <c r="E98" s="163"/>
      <c r="F98" s="161"/>
      <c r="G98" s="161"/>
      <c r="H98" s="161"/>
      <c r="I98" s="161"/>
      <c r="J98" s="161"/>
      <c r="K98" s="161"/>
      <c r="L98" s="161"/>
      <c r="M98" s="161"/>
      <c r="N98" s="160"/>
      <c r="O98" s="160"/>
      <c r="P98" s="160"/>
      <c r="Q98" s="160"/>
      <c r="R98" s="161"/>
      <c r="S98" s="161"/>
      <c r="T98" s="161"/>
      <c r="U98" s="161"/>
      <c r="V98" s="161"/>
      <c r="W98" s="161"/>
      <c r="X98" s="161"/>
      <c r="Y98" s="161"/>
      <c r="Z98" s="151"/>
      <c r="AA98" s="151"/>
      <c r="AB98" s="151"/>
      <c r="AC98" s="151"/>
      <c r="AD98" s="151"/>
      <c r="AE98" s="151"/>
      <c r="AF98" s="151"/>
      <c r="AG98" s="151" t="s">
        <v>175</v>
      </c>
      <c r="AH98" s="151">
        <v>0</v>
      </c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</row>
    <row r="99" spans="1:60" outlineLevel="3" x14ac:dyDescent="0.2">
      <c r="A99" s="158"/>
      <c r="B99" s="159"/>
      <c r="C99" s="189" t="s">
        <v>278</v>
      </c>
      <c r="D99" s="162"/>
      <c r="E99" s="163"/>
      <c r="F99" s="161"/>
      <c r="G99" s="161"/>
      <c r="H99" s="161"/>
      <c r="I99" s="161"/>
      <c r="J99" s="161"/>
      <c r="K99" s="161"/>
      <c r="L99" s="161"/>
      <c r="M99" s="161"/>
      <c r="N99" s="160"/>
      <c r="O99" s="160"/>
      <c r="P99" s="160"/>
      <c r="Q99" s="160"/>
      <c r="R99" s="161"/>
      <c r="S99" s="161"/>
      <c r="T99" s="161"/>
      <c r="U99" s="161"/>
      <c r="V99" s="161"/>
      <c r="W99" s="161"/>
      <c r="X99" s="161"/>
      <c r="Y99" s="161"/>
      <c r="Z99" s="151"/>
      <c r="AA99" s="151"/>
      <c r="AB99" s="151"/>
      <c r="AC99" s="151"/>
      <c r="AD99" s="151"/>
      <c r="AE99" s="151"/>
      <c r="AF99" s="151"/>
      <c r="AG99" s="151" t="s">
        <v>175</v>
      </c>
      <c r="AH99" s="151">
        <v>0</v>
      </c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outlineLevel="3" x14ac:dyDescent="0.2">
      <c r="A100" s="158"/>
      <c r="B100" s="159"/>
      <c r="C100" s="189" t="s">
        <v>682</v>
      </c>
      <c r="D100" s="162"/>
      <c r="E100" s="163">
        <v>10.28</v>
      </c>
      <c r="F100" s="161"/>
      <c r="G100" s="161"/>
      <c r="H100" s="161"/>
      <c r="I100" s="161"/>
      <c r="J100" s="161"/>
      <c r="K100" s="161"/>
      <c r="L100" s="161"/>
      <c r="M100" s="161"/>
      <c r="N100" s="160"/>
      <c r="O100" s="160"/>
      <c r="P100" s="160"/>
      <c r="Q100" s="160"/>
      <c r="R100" s="161"/>
      <c r="S100" s="161"/>
      <c r="T100" s="161"/>
      <c r="U100" s="161"/>
      <c r="V100" s="161"/>
      <c r="W100" s="161"/>
      <c r="X100" s="161"/>
      <c r="Y100" s="161"/>
      <c r="Z100" s="151"/>
      <c r="AA100" s="151"/>
      <c r="AB100" s="151"/>
      <c r="AC100" s="151"/>
      <c r="AD100" s="151"/>
      <c r="AE100" s="151"/>
      <c r="AF100" s="151"/>
      <c r="AG100" s="151" t="s">
        <v>175</v>
      </c>
      <c r="AH100" s="151">
        <v>0</v>
      </c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outlineLevel="3" x14ac:dyDescent="0.2">
      <c r="A101" s="158"/>
      <c r="B101" s="159"/>
      <c r="C101" s="189" t="s">
        <v>282</v>
      </c>
      <c r="D101" s="162"/>
      <c r="E101" s="163"/>
      <c r="F101" s="161"/>
      <c r="G101" s="161"/>
      <c r="H101" s="161"/>
      <c r="I101" s="161"/>
      <c r="J101" s="161"/>
      <c r="K101" s="161"/>
      <c r="L101" s="161"/>
      <c r="M101" s="161"/>
      <c r="N101" s="160"/>
      <c r="O101" s="160"/>
      <c r="P101" s="160"/>
      <c r="Q101" s="160"/>
      <c r="R101" s="161"/>
      <c r="S101" s="161"/>
      <c r="T101" s="161"/>
      <c r="U101" s="161"/>
      <c r="V101" s="161"/>
      <c r="W101" s="161"/>
      <c r="X101" s="161"/>
      <c r="Y101" s="161"/>
      <c r="Z101" s="151"/>
      <c r="AA101" s="151"/>
      <c r="AB101" s="151"/>
      <c r="AC101" s="151"/>
      <c r="AD101" s="151"/>
      <c r="AE101" s="151"/>
      <c r="AF101" s="151"/>
      <c r="AG101" s="151" t="s">
        <v>175</v>
      </c>
      <c r="AH101" s="151">
        <v>0</v>
      </c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</row>
    <row r="102" spans="1:60" ht="22.5" outlineLevel="3" x14ac:dyDescent="0.2">
      <c r="A102" s="158"/>
      <c r="B102" s="159"/>
      <c r="C102" s="189" t="s">
        <v>683</v>
      </c>
      <c r="D102" s="162"/>
      <c r="E102" s="163">
        <v>9.3000000000000007</v>
      </c>
      <c r="F102" s="161"/>
      <c r="G102" s="161"/>
      <c r="H102" s="161"/>
      <c r="I102" s="161"/>
      <c r="J102" s="161"/>
      <c r="K102" s="161"/>
      <c r="L102" s="161"/>
      <c r="M102" s="161"/>
      <c r="N102" s="160"/>
      <c r="O102" s="160"/>
      <c r="P102" s="160"/>
      <c r="Q102" s="160"/>
      <c r="R102" s="161"/>
      <c r="S102" s="161"/>
      <c r="T102" s="161"/>
      <c r="U102" s="161"/>
      <c r="V102" s="161"/>
      <c r="W102" s="161"/>
      <c r="X102" s="161"/>
      <c r="Y102" s="161"/>
      <c r="Z102" s="151"/>
      <c r="AA102" s="151"/>
      <c r="AB102" s="151"/>
      <c r="AC102" s="151"/>
      <c r="AD102" s="151"/>
      <c r="AE102" s="151"/>
      <c r="AF102" s="151"/>
      <c r="AG102" s="151" t="s">
        <v>175</v>
      </c>
      <c r="AH102" s="151">
        <v>0</v>
      </c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outlineLevel="3" x14ac:dyDescent="0.2">
      <c r="A103" s="158"/>
      <c r="B103" s="159"/>
      <c r="C103" s="189" t="s">
        <v>684</v>
      </c>
      <c r="D103" s="162"/>
      <c r="E103" s="163">
        <v>1.66</v>
      </c>
      <c r="F103" s="161"/>
      <c r="G103" s="161"/>
      <c r="H103" s="161"/>
      <c r="I103" s="161"/>
      <c r="J103" s="161"/>
      <c r="K103" s="161"/>
      <c r="L103" s="161"/>
      <c r="M103" s="161"/>
      <c r="N103" s="160"/>
      <c r="O103" s="160"/>
      <c r="P103" s="160"/>
      <c r="Q103" s="160"/>
      <c r="R103" s="161"/>
      <c r="S103" s="161"/>
      <c r="T103" s="161"/>
      <c r="U103" s="161"/>
      <c r="V103" s="161"/>
      <c r="W103" s="161"/>
      <c r="X103" s="161"/>
      <c r="Y103" s="161"/>
      <c r="Z103" s="151"/>
      <c r="AA103" s="151"/>
      <c r="AB103" s="151"/>
      <c r="AC103" s="151"/>
      <c r="AD103" s="151"/>
      <c r="AE103" s="151"/>
      <c r="AF103" s="151"/>
      <c r="AG103" s="151" t="s">
        <v>175</v>
      </c>
      <c r="AH103" s="151">
        <v>0</v>
      </c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</row>
    <row r="104" spans="1:60" outlineLevel="3" x14ac:dyDescent="0.2">
      <c r="A104" s="158"/>
      <c r="B104" s="159"/>
      <c r="C104" s="195" t="s">
        <v>281</v>
      </c>
      <c r="D104" s="193"/>
      <c r="E104" s="194"/>
      <c r="F104" s="161"/>
      <c r="G104" s="161"/>
      <c r="H104" s="161"/>
      <c r="I104" s="161"/>
      <c r="J104" s="161"/>
      <c r="K104" s="161"/>
      <c r="L104" s="161"/>
      <c r="M104" s="161"/>
      <c r="N104" s="160"/>
      <c r="O104" s="160"/>
      <c r="P104" s="160"/>
      <c r="Q104" s="160"/>
      <c r="R104" s="161"/>
      <c r="S104" s="161"/>
      <c r="T104" s="161"/>
      <c r="U104" s="161"/>
      <c r="V104" s="161"/>
      <c r="W104" s="161"/>
      <c r="X104" s="161"/>
      <c r="Y104" s="161"/>
      <c r="Z104" s="151"/>
      <c r="AA104" s="151"/>
      <c r="AB104" s="151"/>
      <c r="AC104" s="151"/>
      <c r="AD104" s="151"/>
      <c r="AE104" s="151"/>
      <c r="AF104" s="151"/>
      <c r="AG104" s="151" t="s">
        <v>175</v>
      </c>
      <c r="AH104" s="151">
        <v>1</v>
      </c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</row>
    <row r="105" spans="1:60" outlineLevel="3" x14ac:dyDescent="0.2">
      <c r="A105" s="158"/>
      <c r="B105" s="159"/>
      <c r="C105" s="189" t="s">
        <v>285</v>
      </c>
      <c r="D105" s="162"/>
      <c r="E105" s="163"/>
      <c r="F105" s="161"/>
      <c r="G105" s="161"/>
      <c r="H105" s="161"/>
      <c r="I105" s="161"/>
      <c r="J105" s="161"/>
      <c r="K105" s="161"/>
      <c r="L105" s="161"/>
      <c r="M105" s="161"/>
      <c r="N105" s="160"/>
      <c r="O105" s="160"/>
      <c r="P105" s="160"/>
      <c r="Q105" s="160"/>
      <c r="R105" s="161"/>
      <c r="S105" s="161"/>
      <c r="T105" s="161"/>
      <c r="U105" s="161"/>
      <c r="V105" s="161"/>
      <c r="W105" s="161"/>
      <c r="X105" s="161"/>
      <c r="Y105" s="161"/>
      <c r="Z105" s="151"/>
      <c r="AA105" s="151"/>
      <c r="AB105" s="151"/>
      <c r="AC105" s="151"/>
      <c r="AD105" s="151"/>
      <c r="AE105" s="151"/>
      <c r="AF105" s="151"/>
      <c r="AG105" s="151" t="s">
        <v>175</v>
      </c>
      <c r="AH105" s="151">
        <v>0</v>
      </c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</row>
    <row r="106" spans="1:60" ht="22.5" outlineLevel="3" x14ac:dyDescent="0.2">
      <c r="A106" s="158"/>
      <c r="B106" s="159"/>
      <c r="C106" s="189" t="s">
        <v>685</v>
      </c>
      <c r="D106" s="162"/>
      <c r="E106" s="163">
        <v>26.02</v>
      </c>
      <c r="F106" s="161"/>
      <c r="G106" s="161"/>
      <c r="H106" s="161"/>
      <c r="I106" s="161"/>
      <c r="J106" s="161"/>
      <c r="K106" s="161"/>
      <c r="L106" s="161"/>
      <c r="M106" s="161"/>
      <c r="N106" s="160"/>
      <c r="O106" s="160"/>
      <c r="P106" s="160"/>
      <c r="Q106" s="160"/>
      <c r="R106" s="161"/>
      <c r="S106" s="161"/>
      <c r="T106" s="161"/>
      <c r="U106" s="161"/>
      <c r="V106" s="161"/>
      <c r="W106" s="161"/>
      <c r="X106" s="161"/>
      <c r="Y106" s="161"/>
      <c r="Z106" s="151"/>
      <c r="AA106" s="151"/>
      <c r="AB106" s="151"/>
      <c r="AC106" s="151"/>
      <c r="AD106" s="151"/>
      <c r="AE106" s="151"/>
      <c r="AF106" s="151"/>
      <c r="AG106" s="151" t="s">
        <v>175</v>
      </c>
      <c r="AH106" s="151">
        <v>0</v>
      </c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</row>
    <row r="107" spans="1:60" outlineLevel="3" x14ac:dyDescent="0.2">
      <c r="A107" s="158"/>
      <c r="B107" s="159"/>
      <c r="C107" s="189" t="s">
        <v>681</v>
      </c>
      <c r="D107" s="162"/>
      <c r="E107" s="163">
        <v>4</v>
      </c>
      <c r="F107" s="161"/>
      <c r="G107" s="161"/>
      <c r="H107" s="161"/>
      <c r="I107" s="161"/>
      <c r="J107" s="161"/>
      <c r="K107" s="161"/>
      <c r="L107" s="161"/>
      <c r="M107" s="161"/>
      <c r="N107" s="160"/>
      <c r="O107" s="160"/>
      <c r="P107" s="160"/>
      <c r="Q107" s="160"/>
      <c r="R107" s="161"/>
      <c r="S107" s="161"/>
      <c r="T107" s="161"/>
      <c r="U107" s="161"/>
      <c r="V107" s="161"/>
      <c r="W107" s="161"/>
      <c r="X107" s="161"/>
      <c r="Y107" s="161"/>
      <c r="Z107" s="151"/>
      <c r="AA107" s="151"/>
      <c r="AB107" s="151"/>
      <c r="AC107" s="151"/>
      <c r="AD107" s="151"/>
      <c r="AE107" s="151"/>
      <c r="AF107" s="151"/>
      <c r="AG107" s="151" t="s">
        <v>175</v>
      </c>
      <c r="AH107" s="151">
        <v>0</v>
      </c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</row>
    <row r="108" spans="1:60" outlineLevel="3" x14ac:dyDescent="0.2">
      <c r="A108" s="158"/>
      <c r="B108" s="159"/>
      <c r="C108" s="195" t="s">
        <v>281</v>
      </c>
      <c r="D108" s="193"/>
      <c r="E108" s="194"/>
      <c r="F108" s="161"/>
      <c r="G108" s="161"/>
      <c r="H108" s="161"/>
      <c r="I108" s="161"/>
      <c r="J108" s="161"/>
      <c r="K108" s="161"/>
      <c r="L108" s="161"/>
      <c r="M108" s="161"/>
      <c r="N108" s="160"/>
      <c r="O108" s="160"/>
      <c r="P108" s="160"/>
      <c r="Q108" s="160"/>
      <c r="R108" s="161"/>
      <c r="S108" s="161"/>
      <c r="T108" s="161"/>
      <c r="U108" s="161"/>
      <c r="V108" s="161"/>
      <c r="W108" s="161"/>
      <c r="X108" s="161"/>
      <c r="Y108" s="161"/>
      <c r="Z108" s="151"/>
      <c r="AA108" s="151"/>
      <c r="AB108" s="151"/>
      <c r="AC108" s="151"/>
      <c r="AD108" s="151"/>
      <c r="AE108" s="151"/>
      <c r="AF108" s="151"/>
      <c r="AG108" s="151" t="s">
        <v>175</v>
      </c>
      <c r="AH108" s="151">
        <v>1</v>
      </c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</row>
    <row r="109" spans="1:60" outlineLevel="1" x14ac:dyDescent="0.2">
      <c r="A109" s="172">
        <v>27</v>
      </c>
      <c r="B109" s="173" t="s">
        <v>288</v>
      </c>
      <c r="C109" s="188" t="s">
        <v>289</v>
      </c>
      <c r="D109" s="174" t="s">
        <v>209</v>
      </c>
      <c r="E109" s="175">
        <v>16.564080000000001</v>
      </c>
      <c r="F109" s="176"/>
      <c r="G109" s="177">
        <f>ROUND(E109*F109,2)</f>
        <v>0</v>
      </c>
      <c r="H109" s="176"/>
      <c r="I109" s="177">
        <f>ROUND(E109*H109,2)</f>
        <v>0</v>
      </c>
      <c r="J109" s="176"/>
      <c r="K109" s="177">
        <f>ROUND(E109*J109,2)</f>
        <v>0</v>
      </c>
      <c r="L109" s="177">
        <v>21</v>
      </c>
      <c r="M109" s="177">
        <f>G109*(1+L109/100)</f>
        <v>0</v>
      </c>
      <c r="N109" s="175">
        <v>0</v>
      </c>
      <c r="O109" s="175">
        <f>ROUND(E109*N109,2)</f>
        <v>0</v>
      </c>
      <c r="P109" s="175">
        <v>0</v>
      </c>
      <c r="Q109" s="175">
        <f>ROUND(E109*P109,2)</f>
        <v>0</v>
      </c>
      <c r="R109" s="177"/>
      <c r="S109" s="177" t="s">
        <v>141</v>
      </c>
      <c r="T109" s="178" t="s">
        <v>142</v>
      </c>
      <c r="U109" s="161">
        <v>1.587</v>
      </c>
      <c r="V109" s="161">
        <f>ROUND(E109*U109,2)</f>
        <v>26.29</v>
      </c>
      <c r="W109" s="161"/>
      <c r="X109" s="161" t="s">
        <v>143</v>
      </c>
      <c r="Y109" s="161" t="s">
        <v>144</v>
      </c>
      <c r="Z109" s="151"/>
      <c r="AA109" s="151"/>
      <c r="AB109" s="151"/>
      <c r="AC109" s="151"/>
      <c r="AD109" s="151"/>
      <c r="AE109" s="151"/>
      <c r="AF109" s="151"/>
      <c r="AG109" s="151" t="s">
        <v>145</v>
      </c>
      <c r="AH109" s="151"/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</row>
    <row r="110" spans="1:60" outlineLevel="2" x14ac:dyDescent="0.2">
      <c r="A110" s="158"/>
      <c r="B110" s="159"/>
      <c r="C110" s="189" t="s">
        <v>639</v>
      </c>
      <c r="D110" s="162"/>
      <c r="E110" s="163"/>
      <c r="F110" s="161"/>
      <c r="G110" s="161"/>
      <c r="H110" s="161"/>
      <c r="I110" s="161"/>
      <c r="J110" s="161"/>
      <c r="K110" s="161"/>
      <c r="L110" s="161"/>
      <c r="M110" s="161"/>
      <c r="N110" s="160"/>
      <c r="O110" s="160"/>
      <c r="P110" s="160"/>
      <c r="Q110" s="160"/>
      <c r="R110" s="161"/>
      <c r="S110" s="161"/>
      <c r="T110" s="161"/>
      <c r="U110" s="161"/>
      <c r="V110" s="161"/>
      <c r="W110" s="161"/>
      <c r="X110" s="161"/>
      <c r="Y110" s="161"/>
      <c r="Z110" s="151"/>
      <c r="AA110" s="151"/>
      <c r="AB110" s="151"/>
      <c r="AC110" s="151"/>
      <c r="AD110" s="151"/>
      <c r="AE110" s="151"/>
      <c r="AF110" s="151"/>
      <c r="AG110" s="151" t="s">
        <v>175</v>
      </c>
      <c r="AH110" s="151">
        <v>0</v>
      </c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</row>
    <row r="111" spans="1:60" outlineLevel="3" x14ac:dyDescent="0.2">
      <c r="A111" s="158"/>
      <c r="B111" s="159"/>
      <c r="C111" s="189" t="s">
        <v>686</v>
      </c>
      <c r="D111" s="162"/>
      <c r="E111" s="163">
        <v>1.1299999999999999</v>
      </c>
      <c r="F111" s="161"/>
      <c r="G111" s="161"/>
      <c r="H111" s="161"/>
      <c r="I111" s="161"/>
      <c r="J111" s="161"/>
      <c r="K111" s="161"/>
      <c r="L111" s="161"/>
      <c r="M111" s="161"/>
      <c r="N111" s="160"/>
      <c r="O111" s="160"/>
      <c r="P111" s="160"/>
      <c r="Q111" s="160"/>
      <c r="R111" s="161"/>
      <c r="S111" s="161"/>
      <c r="T111" s="161"/>
      <c r="U111" s="161"/>
      <c r="V111" s="161"/>
      <c r="W111" s="161"/>
      <c r="X111" s="161"/>
      <c r="Y111" s="161"/>
      <c r="Z111" s="151"/>
      <c r="AA111" s="151"/>
      <c r="AB111" s="151"/>
      <c r="AC111" s="151"/>
      <c r="AD111" s="151"/>
      <c r="AE111" s="151"/>
      <c r="AF111" s="151"/>
      <c r="AG111" s="151" t="s">
        <v>175</v>
      </c>
      <c r="AH111" s="151">
        <v>0</v>
      </c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</row>
    <row r="112" spans="1:60" ht="22.5" outlineLevel="3" x14ac:dyDescent="0.2">
      <c r="A112" s="158"/>
      <c r="B112" s="159"/>
      <c r="C112" s="189" t="s">
        <v>687</v>
      </c>
      <c r="D112" s="162"/>
      <c r="E112" s="163">
        <v>2.4700000000000002</v>
      </c>
      <c r="F112" s="161"/>
      <c r="G112" s="161"/>
      <c r="H112" s="161"/>
      <c r="I112" s="161"/>
      <c r="J112" s="161"/>
      <c r="K112" s="161"/>
      <c r="L112" s="161"/>
      <c r="M112" s="161"/>
      <c r="N112" s="160"/>
      <c r="O112" s="160"/>
      <c r="P112" s="160"/>
      <c r="Q112" s="160"/>
      <c r="R112" s="161"/>
      <c r="S112" s="161"/>
      <c r="T112" s="161"/>
      <c r="U112" s="161"/>
      <c r="V112" s="161"/>
      <c r="W112" s="161"/>
      <c r="X112" s="161"/>
      <c r="Y112" s="161"/>
      <c r="Z112" s="151"/>
      <c r="AA112" s="151"/>
      <c r="AB112" s="151"/>
      <c r="AC112" s="151"/>
      <c r="AD112" s="151"/>
      <c r="AE112" s="151"/>
      <c r="AF112" s="151"/>
      <c r="AG112" s="151" t="s">
        <v>175</v>
      </c>
      <c r="AH112" s="151">
        <v>0</v>
      </c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</row>
    <row r="113" spans="1:60" outlineLevel="3" x14ac:dyDescent="0.2">
      <c r="A113" s="158"/>
      <c r="B113" s="159"/>
      <c r="C113" s="189" t="s">
        <v>688</v>
      </c>
      <c r="D113" s="162"/>
      <c r="E113" s="163">
        <v>0.33</v>
      </c>
      <c r="F113" s="161"/>
      <c r="G113" s="161"/>
      <c r="H113" s="161"/>
      <c r="I113" s="161"/>
      <c r="J113" s="161"/>
      <c r="K113" s="161"/>
      <c r="L113" s="161"/>
      <c r="M113" s="161"/>
      <c r="N113" s="160"/>
      <c r="O113" s="160"/>
      <c r="P113" s="160"/>
      <c r="Q113" s="160"/>
      <c r="R113" s="161"/>
      <c r="S113" s="161"/>
      <c r="T113" s="161"/>
      <c r="U113" s="161"/>
      <c r="V113" s="161"/>
      <c r="W113" s="161"/>
      <c r="X113" s="161"/>
      <c r="Y113" s="161"/>
      <c r="Z113" s="151"/>
      <c r="AA113" s="151"/>
      <c r="AB113" s="151"/>
      <c r="AC113" s="151"/>
      <c r="AD113" s="151"/>
      <c r="AE113" s="151"/>
      <c r="AF113" s="151"/>
      <c r="AG113" s="151" t="s">
        <v>175</v>
      </c>
      <c r="AH113" s="151">
        <v>0</v>
      </c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</row>
    <row r="114" spans="1:60" outlineLevel="3" x14ac:dyDescent="0.2">
      <c r="A114" s="158"/>
      <c r="B114" s="159"/>
      <c r="C114" s="195" t="s">
        <v>281</v>
      </c>
      <c r="D114" s="193"/>
      <c r="E114" s="194"/>
      <c r="F114" s="161"/>
      <c r="G114" s="161"/>
      <c r="H114" s="161"/>
      <c r="I114" s="161"/>
      <c r="J114" s="161"/>
      <c r="K114" s="161"/>
      <c r="L114" s="161"/>
      <c r="M114" s="161"/>
      <c r="N114" s="160"/>
      <c r="O114" s="160"/>
      <c r="P114" s="160"/>
      <c r="Q114" s="160"/>
      <c r="R114" s="161"/>
      <c r="S114" s="161"/>
      <c r="T114" s="161"/>
      <c r="U114" s="161"/>
      <c r="V114" s="161"/>
      <c r="W114" s="161"/>
      <c r="X114" s="161"/>
      <c r="Y114" s="161"/>
      <c r="Z114" s="151"/>
      <c r="AA114" s="151"/>
      <c r="AB114" s="151"/>
      <c r="AC114" s="151"/>
      <c r="AD114" s="151"/>
      <c r="AE114" s="151"/>
      <c r="AF114" s="151"/>
      <c r="AG114" s="151" t="s">
        <v>175</v>
      </c>
      <c r="AH114" s="151">
        <v>1</v>
      </c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</row>
    <row r="115" spans="1:60" outlineLevel="3" x14ac:dyDescent="0.2">
      <c r="A115" s="158"/>
      <c r="B115" s="159"/>
      <c r="C115" s="189" t="s">
        <v>641</v>
      </c>
      <c r="D115" s="162"/>
      <c r="E115" s="163"/>
      <c r="F115" s="161"/>
      <c r="G115" s="161"/>
      <c r="H115" s="161"/>
      <c r="I115" s="161"/>
      <c r="J115" s="161"/>
      <c r="K115" s="161"/>
      <c r="L115" s="161"/>
      <c r="M115" s="161"/>
      <c r="N115" s="160"/>
      <c r="O115" s="160"/>
      <c r="P115" s="160"/>
      <c r="Q115" s="160"/>
      <c r="R115" s="161"/>
      <c r="S115" s="161"/>
      <c r="T115" s="161"/>
      <c r="U115" s="161"/>
      <c r="V115" s="161"/>
      <c r="W115" s="161"/>
      <c r="X115" s="161"/>
      <c r="Y115" s="161"/>
      <c r="Z115" s="151"/>
      <c r="AA115" s="151"/>
      <c r="AB115" s="151"/>
      <c r="AC115" s="151"/>
      <c r="AD115" s="151"/>
      <c r="AE115" s="151"/>
      <c r="AF115" s="151"/>
      <c r="AG115" s="151" t="s">
        <v>175</v>
      </c>
      <c r="AH115" s="151">
        <v>0</v>
      </c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</row>
    <row r="116" spans="1:60" ht="22.5" outlineLevel="3" x14ac:dyDescent="0.2">
      <c r="A116" s="158"/>
      <c r="B116" s="159"/>
      <c r="C116" s="189" t="s">
        <v>689</v>
      </c>
      <c r="D116" s="162"/>
      <c r="E116" s="163">
        <v>2.62</v>
      </c>
      <c r="F116" s="161"/>
      <c r="G116" s="161"/>
      <c r="H116" s="161"/>
      <c r="I116" s="161"/>
      <c r="J116" s="161"/>
      <c r="K116" s="161"/>
      <c r="L116" s="161"/>
      <c r="M116" s="161"/>
      <c r="N116" s="160"/>
      <c r="O116" s="160"/>
      <c r="P116" s="160"/>
      <c r="Q116" s="160"/>
      <c r="R116" s="161"/>
      <c r="S116" s="161"/>
      <c r="T116" s="161"/>
      <c r="U116" s="161"/>
      <c r="V116" s="161"/>
      <c r="W116" s="161"/>
      <c r="X116" s="161"/>
      <c r="Y116" s="161"/>
      <c r="Z116" s="151"/>
      <c r="AA116" s="151"/>
      <c r="AB116" s="151"/>
      <c r="AC116" s="151"/>
      <c r="AD116" s="151"/>
      <c r="AE116" s="151"/>
      <c r="AF116" s="151"/>
      <c r="AG116" s="151" t="s">
        <v>175</v>
      </c>
      <c r="AH116" s="151">
        <v>0</v>
      </c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</row>
    <row r="117" spans="1:60" ht="22.5" outlineLevel="3" x14ac:dyDescent="0.2">
      <c r="A117" s="158"/>
      <c r="B117" s="159"/>
      <c r="C117" s="189" t="s">
        <v>690</v>
      </c>
      <c r="D117" s="162"/>
      <c r="E117" s="163">
        <v>6.53</v>
      </c>
      <c r="F117" s="161"/>
      <c r="G117" s="161"/>
      <c r="H117" s="161"/>
      <c r="I117" s="161"/>
      <c r="J117" s="161"/>
      <c r="K117" s="161"/>
      <c r="L117" s="161"/>
      <c r="M117" s="161"/>
      <c r="N117" s="160"/>
      <c r="O117" s="160"/>
      <c r="P117" s="160"/>
      <c r="Q117" s="160"/>
      <c r="R117" s="161"/>
      <c r="S117" s="161"/>
      <c r="T117" s="161"/>
      <c r="U117" s="161"/>
      <c r="V117" s="161"/>
      <c r="W117" s="161"/>
      <c r="X117" s="161"/>
      <c r="Y117" s="161"/>
      <c r="Z117" s="151"/>
      <c r="AA117" s="151"/>
      <c r="AB117" s="151"/>
      <c r="AC117" s="151"/>
      <c r="AD117" s="151"/>
      <c r="AE117" s="151"/>
      <c r="AF117" s="151"/>
      <c r="AG117" s="151" t="s">
        <v>175</v>
      </c>
      <c r="AH117" s="151">
        <v>0</v>
      </c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</row>
    <row r="118" spans="1:60" outlineLevel="3" x14ac:dyDescent="0.2">
      <c r="A118" s="158"/>
      <c r="B118" s="159"/>
      <c r="C118" s="189" t="s">
        <v>691</v>
      </c>
      <c r="D118" s="162"/>
      <c r="E118" s="163">
        <v>2.99</v>
      </c>
      <c r="F118" s="161"/>
      <c r="G118" s="161"/>
      <c r="H118" s="161"/>
      <c r="I118" s="161"/>
      <c r="J118" s="161"/>
      <c r="K118" s="161"/>
      <c r="L118" s="161"/>
      <c r="M118" s="161"/>
      <c r="N118" s="160"/>
      <c r="O118" s="160"/>
      <c r="P118" s="160"/>
      <c r="Q118" s="160"/>
      <c r="R118" s="161"/>
      <c r="S118" s="161"/>
      <c r="T118" s="161"/>
      <c r="U118" s="161"/>
      <c r="V118" s="161"/>
      <c r="W118" s="161"/>
      <c r="X118" s="161"/>
      <c r="Y118" s="161"/>
      <c r="Z118" s="151"/>
      <c r="AA118" s="151"/>
      <c r="AB118" s="151"/>
      <c r="AC118" s="151"/>
      <c r="AD118" s="151"/>
      <c r="AE118" s="151"/>
      <c r="AF118" s="151"/>
      <c r="AG118" s="151" t="s">
        <v>175</v>
      </c>
      <c r="AH118" s="151">
        <v>0</v>
      </c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</row>
    <row r="119" spans="1:60" outlineLevel="3" x14ac:dyDescent="0.2">
      <c r="A119" s="158"/>
      <c r="B119" s="159"/>
      <c r="C119" s="189" t="s">
        <v>692</v>
      </c>
      <c r="D119" s="162"/>
      <c r="E119" s="163">
        <v>0.49</v>
      </c>
      <c r="F119" s="161"/>
      <c r="G119" s="161"/>
      <c r="H119" s="161"/>
      <c r="I119" s="161"/>
      <c r="J119" s="161"/>
      <c r="K119" s="161"/>
      <c r="L119" s="161"/>
      <c r="M119" s="161"/>
      <c r="N119" s="160"/>
      <c r="O119" s="160"/>
      <c r="P119" s="160"/>
      <c r="Q119" s="160"/>
      <c r="R119" s="161"/>
      <c r="S119" s="161"/>
      <c r="T119" s="161"/>
      <c r="U119" s="161"/>
      <c r="V119" s="161"/>
      <c r="W119" s="161"/>
      <c r="X119" s="161"/>
      <c r="Y119" s="161"/>
      <c r="Z119" s="151"/>
      <c r="AA119" s="151"/>
      <c r="AB119" s="151"/>
      <c r="AC119" s="151"/>
      <c r="AD119" s="151"/>
      <c r="AE119" s="151"/>
      <c r="AF119" s="151"/>
      <c r="AG119" s="151" t="s">
        <v>175</v>
      </c>
      <c r="AH119" s="151">
        <v>0</v>
      </c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</row>
    <row r="120" spans="1:60" outlineLevel="3" x14ac:dyDescent="0.2">
      <c r="A120" s="158"/>
      <c r="B120" s="159"/>
      <c r="C120" s="195" t="s">
        <v>281</v>
      </c>
      <c r="D120" s="193"/>
      <c r="E120" s="194"/>
      <c r="F120" s="161"/>
      <c r="G120" s="161"/>
      <c r="H120" s="161"/>
      <c r="I120" s="161"/>
      <c r="J120" s="161"/>
      <c r="K120" s="161"/>
      <c r="L120" s="161"/>
      <c r="M120" s="161"/>
      <c r="N120" s="160"/>
      <c r="O120" s="160"/>
      <c r="P120" s="160"/>
      <c r="Q120" s="160"/>
      <c r="R120" s="161"/>
      <c r="S120" s="161"/>
      <c r="T120" s="161"/>
      <c r="U120" s="161"/>
      <c r="V120" s="161"/>
      <c r="W120" s="161"/>
      <c r="X120" s="161"/>
      <c r="Y120" s="161"/>
      <c r="Z120" s="151"/>
      <c r="AA120" s="151"/>
      <c r="AB120" s="151"/>
      <c r="AC120" s="151"/>
      <c r="AD120" s="151"/>
      <c r="AE120" s="151"/>
      <c r="AF120" s="151"/>
      <c r="AG120" s="151" t="s">
        <v>175</v>
      </c>
      <c r="AH120" s="151">
        <v>1</v>
      </c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</row>
    <row r="121" spans="1:60" outlineLevel="1" x14ac:dyDescent="0.2">
      <c r="A121" s="172">
        <v>28</v>
      </c>
      <c r="B121" s="173" t="s">
        <v>293</v>
      </c>
      <c r="C121" s="188" t="s">
        <v>294</v>
      </c>
      <c r="D121" s="174" t="s">
        <v>245</v>
      </c>
      <c r="E121" s="175">
        <v>284</v>
      </c>
      <c r="F121" s="176"/>
      <c r="G121" s="177">
        <f>ROUND(E121*F121,2)</f>
        <v>0</v>
      </c>
      <c r="H121" s="176"/>
      <c r="I121" s="177">
        <f>ROUND(E121*H121,2)</f>
        <v>0</v>
      </c>
      <c r="J121" s="176"/>
      <c r="K121" s="177">
        <f>ROUND(E121*J121,2)</f>
        <v>0</v>
      </c>
      <c r="L121" s="177">
        <v>21</v>
      </c>
      <c r="M121" s="177">
        <f>G121*(1+L121/100)</f>
        <v>0</v>
      </c>
      <c r="N121" s="175">
        <v>0</v>
      </c>
      <c r="O121" s="175">
        <f>ROUND(E121*N121,2)</f>
        <v>0</v>
      </c>
      <c r="P121" s="175">
        <v>0</v>
      </c>
      <c r="Q121" s="175">
        <f>ROUND(E121*P121,2)</f>
        <v>0</v>
      </c>
      <c r="R121" s="177"/>
      <c r="S121" s="177" t="s">
        <v>141</v>
      </c>
      <c r="T121" s="178" t="s">
        <v>142</v>
      </c>
      <c r="U121" s="161">
        <v>2.1000000000000001E-2</v>
      </c>
      <c r="V121" s="161">
        <f>ROUND(E121*U121,2)</f>
        <v>5.96</v>
      </c>
      <c r="W121" s="161"/>
      <c r="X121" s="161" t="s">
        <v>143</v>
      </c>
      <c r="Y121" s="161" t="s">
        <v>144</v>
      </c>
      <c r="Z121" s="151"/>
      <c r="AA121" s="151"/>
      <c r="AB121" s="151"/>
      <c r="AC121" s="151"/>
      <c r="AD121" s="151"/>
      <c r="AE121" s="151"/>
      <c r="AF121" s="151"/>
      <c r="AG121" s="151" t="s">
        <v>145</v>
      </c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</row>
    <row r="122" spans="1:60" outlineLevel="2" x14ac:dyDescent="0.2">
      <c r="A122" s="158"/>
      <c r="B122" s="159"/>
      <c r="C122" s="189" t="s">
        <v>693</v>
      </c>
      <c r="D122" s="162"/>
      <c r="E122" s="163">
        <v>130</v>
      </c>
      <c r="F122" s="161"/>
      <c r="G122" s="161"/>
      <c r="H122" s="161"/>
      <c r="I122" s="161"/>
      <c r="J122" s="161"/>
      <c r="K122" s="161"/>
      <c r="L122" s="161"/>
      <c r="M122" s="161"/>
      <c r="N122" s="160"/>
      <c r="O122" s="160"/>
      <c r="P122" s="160"/>
      <c r="Q122" s="160"/>
      <c r="R122" s="161"/>
      <c r="S122" s="161"/>
      <c r="T122" s="161"/>
      <c r="U122" s="161"/>
      <c r="V122" s="161"/>
      <c r="W122" s="161"/>
      <c r="X122" s="161"/>
      <c r="Y122" s="161"/>
      <c r="Z122" s="151"/>
      <c r="AA122" s="151"/>
      <c r="AB122" s="151"/>
      <c r="AC122" s="151"/>
      <c r="AD122" s="151"/>
      <c r="AE122" s="151"/>
      <c r="AF122" s="151"/>
      <c r="AG122" s="151" t="s">
        <v>175</v>
      </c>
      <c r="AH122" s="151">
        <v>0</v>
      </c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</row>
    <row r="123" spans="1:60" outlineLevel="3" x14ac:dyDescent="0.2">
      <c r="A123" s="158"/>
      <c r="B123" s="159"/>
      <c r="C123" s="189" t="s">
        <v>694</v>
      </c>
      <c r="D123" s="162"/>
      <c r="E123" s="163">
        <v>154</v>
      </c>
      <c r="F123" s="161"/>
      <c r="G123" s="161"/>
      <c r="H123" s="161"/>
      <c r="I123" s="161"/>
      <c r="J123" s="161"/>
      <c r="K123" s="161"/>
      <c r="L123" s="161"/>
      <c r="M123" s="161"/>
      <c r="N123" s="160"/>
      <c r="O123" s="160"/>
      <c r="P123" s="160"/>
      <c r="Q123" s="160"/>
      <c r="R123" s="161"/>
      <c r="S123" s="161"/>
      <c r="T123" s="161"/>
      <c r="U123" s="161"/>
      <c r="V123" s="161"/>
      <c r="W123" s="161"/>
      <c r="X123" s="161"/>
      <c r="Y123" s="161"/>
      <c r="Z123" s="151"/>
      <c r="AA123" s="151"/>
      <c r="AB123" s="151"/>
      <c r="AC123" s="151"/>
      <c r="AD123" s="151"/>
      <c r="AE123" s="151"/>
      <c r="AF123" s="151"/>
      <c r="AG123" s="151" t="s">
        <v>175</v>
      </c>
      <c r="AH123" s="151">
        <v>0</v>
      </c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</row>
    <row r="124" spans="1:60" outlineLevel="1" x14ac:dyDescent="0.2">
      <c r="A124" s="172">
        <v>29</v>
      </c>
      <c r="B124" s="173" t="s">
        <v>295</v>
      </c>
      <c r="C124" s="188" t="s">
        <v>296</v>
      </c>
      <c r="D124" s="174" t="s">
        <v>245</v>
      </c>
      <c r="E124" s="175">
        <v>56.165999999999997</v>
      </c>
      <c r="F124" s="176"/>
      <c r="G124" s="177">
        <f>ROUND(E124*F124,2)</f>
        <v>0</v>
      </c>
      <c r="H124" s="176"/>
      <c r="I124" s="177">
        <f>ROUND(E124*H124,2)</f>
        <v>0</v>
      </c>
      <c r="J124" s="176"/>
      <c r="K124" s="177">
        <f>ROUND(E124*J124,2)</f>
        <v>0</v>
      </c>
      <c r="L124" s="177">
        <v>21</v>
      </c>
      <c r="M124" s="177">
        <f>G124*(1+L124/100)</f>
        <v>0</v>
      </c>
      <c r="N124" s="175">
        <v>0</v>
      </c>
      <c r="O124" s="175">
        <f>ROUND(E124*N124,2)</f>
        <v>0</v>
      </c>
      <c r="P124" s="175">
        <v>0</v>
      </c>
      <c r="Q124" s="175">
        <f>ROUND(E124*P124,2)</f>
        <v>0</v>
      </c>
      <c r="R124" s="177"/>
      <c r="S124" s="177" t="s">
        <v>141</v>
      </c>
      <c r="T124" s="178" t="s">
        <v>142</v>
      </c>
      <c r="U124" s="161">
        <v>1.7999999999999999E-2</v>
      </c>
      <c r="V124" s="161">
        <f>ROUND(E124*U124,2)</f>
        <v>1.01</v>
      </c>
      <c r="W124" s="161"/>
      <c r="X124" s="161" t="s">
        <v>143</v>
      </c>
      <c r="Y124" s="161" t="s">
        <v>144</v>
      </c>
      <c r="Z124" s="151"/>
      <c r="AA124" s="151"/>
      <c r="AB124" s="151"/>
      <c r="AC124" s="151"/>
      <c r="AD124" s="151"/>
      <c r="AE124" s="151"/>
      <c r="AF124" s="151"/>
      <c r="AG124" s="151" t="s">
        <v>145</v>
      </c>
      <c r="AH124" s="151"/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</row>
    <row r="125" spans="1:60" outlineLevel="2" x14ac:dyDescent="0.2">
      <c r="A125" s="158"/>
      <c r="B125" s="159"/>
      <c r="C125" s="189" t="s">
        <v>639</v>
      </c>
      <c r="D125" s="162"/>
      <c r="E125" s="163"/>
      <c r="F125" s="161"/>
      <c r="G125" s="161"/>
      <c r="H125" s="161"/>
      <c r="I125" s="161"/>
      <c r="J125" s="161"/>
      <c r="K125" s="161"/>
      <c r="L125" s="161"/>
      <c r="M125" s="161"/>
      <c r="N125" s="160"/>
      <c r="O125" s="160"/>
      <c r="P125" s="160"/>
      <c r="Q125" s="160"/>
      <c r="R125" s="161"/>
      <c r="S125" s="161"/>
      <c r="T125" s="161"/>
      <c r="U125" s="161"/>
      <c r="V125" s="161"/>
      <c r="W125" s="161"/>
      <c r="X125" s="161"/>
      <c r="Y125" s="161"/>
      <c r="Z125" s="151"/>
      <c r="AA125" s="151"/>
      <c r="AB125" s="151"/>
      <c r="AC125" s="151"/>
      <c r="AD125" s="151"/>
      <c r="AE125" s="151"/>
      <c r="AF125" s="151"/>
      <c r="AG125" s="151" t="s">
        <v>175</v>
      </c>
      <c r="AH125" s="151">
        <v>0</v>
      </c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</row>
    <row r="126" spans="1:60" outlineLevel="3" x14ac:dyDescent="0.2">
      <c r="A126" s="158"/>
      <c r="B126" s="159"/>
      <c r="C126" s="189" t="s">
        <v>695</v>
      </c>
      <c r="D126" s="162"/>
      <c r="E126" s="163">
        <v>3.81</v>
      </c>
      <c r="F126" s="161"/>
      <c r="G126" s="161"/>
      <c r="H126" s="161"/>
      <c r="I126" s="161"/>
      <c r="J126" s="161"/>
      <c r="K126" s="161"/>
      <c r="L126" s="161"/>
      <c r="M126" s="161"/>
      <c r="N126" s="160"/>
      <c r="O126" s="160"/>
      <c r="P126" s="160"/>
      <c r="Q126" s="160"/>
      <c r="R126" s="161"/>
      <c r="S126" s="161"/>
      <c r="T126" s="161"/>
      <c r="U126" s="161"/>
      <c r="V126" s="161"/>
      <c r="W126" s="161"/>
      <c r="X126" s="161"/>
      <c r="Y126" s="161"/>
      <c r="Z126" s="151"/>
      <c r="AA126" s="151"/>
      <c r="AB126" s="151"/>
      <c r="AC126" s="151"/>
      <c r="AD126" s="151"/>
      <c r="AE126" s="151"/>
      <c r="AF126" s="151"/>
      <c r="AG126" s="151" t="s">
        <v>175</v>
      </c>
      <c r="AH126" s="151">
        <v>0</v>
      </c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</row>
    <row r="127" spans="1:60" outlineLevel="3" x14ac:dyDescent="0.2">
      <c r="A127" s="158"/>
      <c r="B127" s="159"/>
      <c r="C127" s="189" t="s">
        <v>696</v>
      </c>
      <c r="D127" s="162"/>
      <c r="E127" s="163">
        <v>8.3000000000000007</v>
      </c>
      <c r="F127" s="161"/>
      <c r="G127" s="161"/>
      <c r="H127" s="161"/>
      <c r="I127" s="161"/>
      <c r="J127" s="161"/>
      <c r="K127" s="161"/>
      <c r="L127" s="161"/>
      <c r="M127" s="161"/>
      <c r="N127" s="160"/>
      <c r="O127" s="160"/>
      <c r="P127" s="160"/>
      <c r="Q127" s="160"/>
      <c r="R127" s="161"/>
      <c r="S127" s="161"/>
      <c r="T127" s="161"/>
      <c r="U127" s="161"/>
      <c r="V127" s="161"/>
      <c r="W127" s="161"/>
      <c r="X127" s="161"/>
      <c r="Y127" s="161"/>
      <c r="Z127" s="151"/>
      <c r="AA127" s="151"/>
      <c r="AB127" s="151"/>
      <c r="AC127" s="151"/>
      <c r="AD127" s="151"/>
      <c r="AE127" s="151"/>
      <c r="AF127" s="151"/>
      <c r="AG127" s="151" t="s">
        <v>175</v>
      </c>
      <c r="AH127" s="151">
        <v>0</v>
      </c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</row>
    <row r="128" spans="1:60" outlineLevel="3" x14ac:dyDescent="0.2">
      <c r="A128" s="158"/>
      <c r="B128" s="159"/>
      <c r="C128" s="189" t="s">
        <v>697</v>
      </c>
      <c r="D128" s="162"/>
      <c r="E128" s="163">
        <v>1.1000000000000001</v>
      </c>
      <c r="F128" s="161"/>
      <c r="G128" s="161"/>
      <c r="H128" s="161"/>
      <c r="I128" s="161"/>
      <c r="J128" s="161"/>
      <c r="K128" s="161"/>
      <c r="L128" s="161"/>
      <c r="M128" s="161"/>
      <c r="N128" s="160"/>
      <c r="O128" s="160"/>
      <c r="P128" s="160"/>
      <c r="Q128" s="160"/>
      <c r="R128" s="161"/>
      <c r="S128" s="161"/>
      <c r="T128" s="161"/>
      <c r="U128" s="161"/>
      <c r="V128" s="161"/>
      <c r="W128" s="161"/>
      <c r="X128" s="161"/>
      <c r="Y128" s="161"/>
      <c r="Z128" s="151"/>
      <c r="AA128" s="151"/>
      <c r="AB128" s="151"/>
      <c r="AC128" s="151"/>
      <c r="AD128" s="151"/>
      <c r="AE128" s="151"/>
      <c r="AF128" s="151"/>
      <c r="AG128" s="151" t="s">
        <v>175</v>
      </c>
      <c r="AH128" s="151">
        <v>0</v>
      </c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</row>
    <row r="129" spans="1:60" outlineLevel="3" x14ac:dyDescent="0.2">
      <c r="A129" s="158"/>
      <c r="B129" s="159"/>
      <c r="C129" s="195" t="s">
        <v>281</v>
      </c>
      <c r="D129" s="193"/>
      <c r="E129" s="194"/>
      <c r="F129" s="161"/>
      <c r="G129" s="161"/>
      <c r="H129" s="161"/>
      <c r="I129" s="161"/>
      <c r="J129" s="161"/>
      <c r="K129" s="161"/>
      <c r="L129" s="161"/>
      <c r="M129" s="161"/>
      <c r="N129" s="160"/>
      <c r="O129" s="160"/>
      <c r="P129" s="160"/>
      <c r="Q129" s="160"/>
      <c r="R129" s="161"/>
      <c r="S129" s="161"/>
      <c r="T129" s="161"/>
      <c r="U129" s="161"/>
      <c r="V129" s="161"/>
      <c r="W129" s="161"/>
      <c r="X129" s="161"/>
      <c r="Y129" s="161"/>
      <c r="Z129" s="151"/>
      <c r="AA129" s="151"/>
      <c r="AB129" s="151"/>
      <c r="AC129" s="151"/>
      <c r="AD129" s="151"/>
      <c r="AE129" s="151"/>
      <c r="AF129" s="151"/>
      <c r="AG129" s="151" t="s">
        <v>175</v>
      </c>
      <c r="AH129" s="151">
        <v>1</v>
      </c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</row>
    <row r="130" spans="1:60" outlineLevel="3" x14ac:dyDescent="0.2">
      <c r="A130" s="158"/>
      <c r="B130" s="159"/>
      <c r="C130" s="189" t="s">
        <v>641</v>
      </c>
      <c r="D130" s="162"/>
      <c r="E130" s="163"/>
      <c r="F130" s="161"/>
      <c r="G130" s="161"/>
      <c r="H130" s="161"/>
      <c r="I130" s="161"/>
      <c r="J130" s="161"/>
      <c r="K130" s="161"/>
      <c r="L130" s="161"/>
      <c r="M130" s="161"/>
      <c r="N130" s="160"/>
      <c r="O130" s="160"/>
      <c r="P130" s="160"/>
      <c r="Q130" s="160"/>
      <c r="R130" s="161"/>
      <c r="S130" s="161"/>
      <c r="T130" s="161"/>
      <c r="U130" s="161"/>
      <c r="V130" s="161"/>
      <c r="W130" s="161"/>
      <c r="X130" s="161"/>
      <c r="Y130" s="161"/>
      <c r="Z130" s="151"/>
      <c r="AA130" s="151"/>
      <c r="AB130" s="151"/>
      <c r="AC130" s="151"/>
      <c r="AD130" s="151"/>
      <c r="AE130" s="151"/>
      <c r="AF130" s="151"/>
      <c r="AG130" s="151" t="s">
        <v>175</v>
      </c>
      <c r="AH130" s="151">
        <v>0</v>
      </c>
      <c r="AI130" s="151"/>
      <c r="AJ130" s="151"/>
      <c r="AK130" s="151"/>
      <c r="AL130" s="151"/>
      <c r="AM130" s="151"/>
      <c r="AN130" s="151"/>
      <c r="AO130" s="151"/>
      <c r="AP130" s="151"/>
      <c r="AQ130" s="151"/>
      <c r="AR130" s="151"/>
      <c r="AS130" s="151"/>
      <c r="AT130" s="151"/>
      <c r="AU130" s="151"/>
      <c r="AV130" s="151"/>
      <c r="AW130" s="151"/>
      <c r="AX130" s="151"/>
      <c r="AY130" s="151"/>
      <c r="AZ130" s="151"/>
      <c r="BA130" s="151"/>
      <c r="BB130" s="151"/>
      <c r="BC130" s="151"/>
      <c r="BD130" s="151"/>
      <c r="BE130" s="151"/>
      <c r="BF130" s="151"/>
      <c r="BG130" s="151"/>
      <c r="BH130" s="151"/>
    </row>
    <row r="131" spans="1:60" outlineLevel="3" x14ac:dyDescent="0.2">
      <c r="A131" s="158"/>
      <c r="B131" s="159"/>
      <c r="C131" s="189" t="s">
        <v>698</v>
      </c>
      <c r="D131" s="162"/>
      <c r="E131" s="163">
        <v>8.91</v>
      </c>
      <c r="F131" s="161"/>
      <c r="G131" s="161"/>
      <c r="H131" s="161"/>
      <c r="I131" s="161"/>
      <c r="J131" s="161"/>
      <c r="K131" s="161"/>
      <c r="L131" s="161"/>
      <c r="M131" s="161"/>
      <c r="N131" s="160"/>
      <c r="O131" s="160"/>
      <c r="P131" s="160"/>
      <c r="Q131" s="160"/>
      <c r="R131" s="161"/>
      <c r="S131" s="161"/>
      <c r="T131" s="161"/>
      <c r="U131" s="161"/>
      <c r="V131" s="161"/>
      <c r="W131" s="161"/>
      <c r="X131" s="161"/>
      <c r="Y131" s="161"/>
      <c r="Z131" s="151"/>
      <c r="AA131" s="151"/>
      <c r="AB131" s="151"/>
      <c r="AC131" s="151"/>
      <c r="AD131" s="151"/>
      <c r="AE131" s="151"/>
      <c r="AF131" s="151"/>
      <c r="AG131" s="151" t="s">
        <v>175</v>
      </c>
      <c r="AH131" s="151">
        <v>0</v>
      </c>
      <c r="AI131" s="151"/>
      <c r="AJ131" s="151"/>
      <c r="AK131" s="151"/>
      <c r="AL131" s="151"/>
      <c r="AM131" s="151"/>
      <c r="AN131" s="151"/>
      <c r="AO131" s="151"/>
      <c r="AP131" s="151"/>
      <c r="AQ131" s="151"/>
      <c r="AR131" s="151"/>
      <c r="AS131" s="151"/>
      <c r="AT131" s="151"/>
      <c r="AU131" s="151"/>
      <c r="AV131" s="151"/>
      <c r="AW131" s="151"/>
      <c r="AX131" s="151"/>
      <c r="AY131" s="151"/>
      <c r="AZ131" s="151"/>
      <c r="BA131" s="151"/>
      <c r="BB131" s="151"/>
      <c r="BC131" s="151"/>
      <c r="BD131" s="151"/>
      <c r="BE131" s="151"/>
      <c r="BF131" s="151"/>
      <c r="BG131" s="151"/>
      <c r="BH131" s="151"/>
    </row>
    <row r="132" spans="1:60" outlineLevel="3" x14ac:dyDescent="0.2">
      <c r="A132" s="158"/>
      <c r="B132" s="159"/>
      <c r="C132" s="189" t="s">
        <v>699</v>
      </c>
      <c r="D132" s="162"/>
      <c r="E132" s="163">
        <v>22.21</v>
      </c>
      <c r="F132" s="161"/>
      <c r="G132" s="161"/>
      <c r="H132" s="161"/>
      <c r="I132" s="161"/>
      <c r="J132" s="161"/>
      <c r="K132" s="161"/>
      <c r="L132" s="161"/>
      <c r="M132" s="161"/>
      <c r="N132" s="160"/>
      <c r="O132" s="160"/>
      <c r="P132" s="160"/>
      <c r="Q132" s="160"/>
      <c r="R132" s="161"/>
      <c r="S132" s="161"/>
      <c r="T132" s="161"/>
      <c r="U132" s="161"/>
      <c r="V132" s="161"/>
      <c r="W132" s="161"/>
      <c r="X132" s="161"/>
      <c r="Y132" s="161"/>
      <c r="Z132" s="151"/>
      <c r="AA132" s="151"/>
      <c r="AB132" s="151"/>
      <c r="AC132" s="151"/>
      <c r="AD132" s="151"/>
      <c r="AE132" s="151"/>
      <c r="AF132" s="151"/>
      <c r="AG132" s="151" t="s">
        <v>175</v>
      </c>
      <c r="AH132" s="151">
        <v>0</v>
      </c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</row>
    <row r="133" spans="1:60" outlineLevel="3" x14ac:dyDescent="0.2">
      <c r="A133" s="158"/>
      <c r="B133" s="159"/>
      <c r="C133" s="189" t="s">
        <v>700</v>
      </c>
      <c r="D133" s="162"/>
      <c r="E133" s="163">
        <v>10.18</v>
      </c>
      <c r="F133" s="161"/>
      <c r="G133" s="161"/>
      <c r="H133" s="161"/>
      <c r="I133" s="161"/>
      <c r="J133" s="161"/>
      <c r="K133" s="161"/>
      <c r="L133" s="161"/>
      <c r="M133" s="161"/>
      <c r="N133" s="160"/>
      <c r="O133" s="160"/>
      <c r="P133" s="160"/>
      <c r="Q133" s="160"/>
      <c r="R133" s="161"/>
      <c r="S133" s="161"/>
      <c r="T133" s="161"/>
      <c r="U133" s="161"/>
      <c r="V133" s="161"/>
      <c r="W133" s="161"/>
      <c r="X133" s="161"/>
      <c r="Y133" s="161"/>
      <c r="Z133" s="151"/>
      <c r="AA133" s="151"/>
      <c r="AB133" s="151"/>
      <c r="AC133" s="151"/>
      <c r="AD133" s="151"/>
      <c r="AE133" s="151"/>
      <c r="AF133" s="151"/>
      <c r="AG133" s="151" t="s">
        <v>175</v>
      </c>
      <c r="AH133" s="151">
        <v>0</v>
      </c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</row>
    <row r="134" spans="1:60" outlineLevel="3" x14ac:dyDescent="0.2">
      <c r="A134" s="158"/>
      <c r="B134" s="159"/>
      <c r="C134" s="189" t="s">
        <v>701</v>
      </c>
      <c r="D134" s="162"/>
      <c r="E134" s="163">
        <v>1.66</v>
      </c>
      <c r="F134" s="161"/>
      <c r="G134" s="161"/>
      <c r="H134" s="161"/>
      <c r="I134" s="161"/>
      <c r="J134" s="161"/>
      <c r="K134" s="161"/>
      <c r="L134" s="161"/>
      <c r="M134" s="161"/>
      <c r="N134" s="160"/>
      <c r="O134" s="160"/>
      <c r="P134" s="160"/>
      <c r="Q134" s="160"/>
      <c r="R134" s="161"/>
      <c r="S134" s="161"/>
      <c r="T134" s="161"/>
      <c r="U134" s="161"/>
      <c r="V134" s="161"/>
      <c r="W134" s="161"/>
      <c r="X134" s="161"/>
      <c r="Y134" s="161"/>
      <c r="Z134" s="151"/>
      <c r="AA134" s="151"/>
      <c r="AB134" s="151"/>
      <c r="AC134" s="151"/>
      <c r="AD134" s="151"/>
      <c r="AE134" s="151"/>
      <c r="AF134" s="151"/>
      <c r="AG134" s="151" t="s">
        <v>175</v>
      </c>
      <c r="AH134" s="151">
        <v>0</v>
      </c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</row>
    <row r="135" spans="1:60" outlineLevel="3" x14ac:dyDescent="0.2">
      <c r="A135" s="158"/>
      <c r="B135" s="159"/>
      <c r="C135" s="195" t="s">
        <v>281</v>
      </c>
      <c r="D135" s="193"/>
      <c r="E135" s="194"/>
      <c r="F135" s="161"/>
      <c r="G135" s="161"/>
      <c r="H135" s="161"/>
      <c r="I135" s="161"/>
      <c r="J135" s="161"/>
      <c r="K135" s="161"/>
      <c r="L135" s="161"/>
      <c r="M135" s="161"/>
      <c r="N135" s="160"/>
      <c r="O135" s="160"/>
      <c r="P135" s="160"/>
      <c r="Q135" s="160"/>
      <c r="R135" s="161"/>
      <c r="S135" s="161"/>
      <c r="T135" s="161"/>
      <c r="U135" s="161"/>
      <c r="V135" s="161"/>
      <c r="W135" s="161"/>
      <c r="X135" s="161"/>
      <c r="Y135" s="161"/>
      <c r="Z135" s="151"/>
      <c r="AA135" s="151"/>
      <c r="AB135" s="151"/>
      <c r="AC135" s="151"/>
      <c r="AD135" s="151"/>
      <c r="AE135" s="151"/>
      <c r="AF135" s="151"/>
      <c r="AG135" s="151" t="s">
        <v>175</v>
      </c>
      <c r="AH135" s="151">
        <v>1</v>
      </c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</row>
    <row r="136" spans="1:60" outlineLevel="1" x14ac:dyDescent="0.2">
      <c r="A136" s="172">
        <v>30</v>
      </c>
      <c r="B136" s="173" t="s">
        <v>301</v>
      </c>
      <c r="C136" s="188" t="s">
        <v>302</v>
      </c>
      <c r="D136" s="174" t="s">
        <v>245</v>
      </c>
      <c r="E136" s="175">
        <v>284</v>
      </c>
      <c r="F136" s="176"/>
      <c r="G136" s="177">
        <f>ROUND(E136*F136,2)</f>
        <v>0</v>
      </c>
      <c r="H136" s="176"/>
      <c r="I136" s="177">
        <f>ROUND(E136*H136,2)</f>
        <v>0</v>
      </c>
      <c r="J136" s="176"/>
      <c r="K136" s="177">
        <f>ROUND(E136*J136,2)</f>
        <v>0</v>
      </c>
      <c r="L136" s="177">
        <v>21</v>
      </c>
      <c r="M136" s="177">
        <f>G136*(1+L136/100)</f>
        <v>0</v>
      </c>
      <c r="N136" s="175">
        <v>0</v>
      </c>
      <c r="O136" s="175">
        <f>ROUND(E136*N136,2)</f>
        <v>0</v>
      </c>
      <c r="P136" s="175">
        <v>0</v>
      </c>
      <c r="Q136" s="175">
        <f>ROUND(E136*P136,2)</f>
        <v>0</v>
      </c>
      <c r="R136" s="177"/>
      <c r="S136" s="177" t="s">
        <v>141</v>
      </c>
      <c r="T136" s="178" t="s">
        <v>142</v>
      </c>
      <c r="U136" s="161">
        <v>0.13</v>
      </c>
      <c r="V136" s="161">
        <f>ROUND(E136*U136,2)</f>
        <v>36.92</v>
      </c>
      <c r="W136" s="161"/>
      <c r="X136" s="161" t="s">
        <v>143</v>
      </c>
      <c r="Y136" s="161" t="s">
        <v>144</v>
      </c>
      <c r="Z136" s="151"/>
      <c r="AA136" s="151"/>
      <c r="AB136" s="151"/>
      <c r="AC136" s="151"/>
      <c r="AD136" s="151"/>
      <c r="AE136" s="151"/>
      <c r="AF136" s="151"/>
      <c r="AG136" s="151" t="s">
        <v>145</v>
      </c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</row>
    <row r="137" spans="1:60" outlineLevel="2" x14ac:dyDescent="0.2">
      <c r="A137" s="158"/>
      <c r="B137" s="159"/>
      <c r="C137" s="189" t="s">
        <v>636</v>
      </c>
      <c r="D137" s="162"/>
      <c r="E137" s="163"/>
      <c r="F137" s="161"/>
      <c r="G137" s="161"/>
      <c r="H137" s="161"/>
      <c r="I137" s="161"/>
      <c r="J137" s="161"/>
      <c r="K137" s="161"/>
      <c r="L137" s="161"/>
      <c r="M137" s="161"/>
      <c r="N137" s="160"/>
      <c r="O137" s="160"/>
      <c r="P137" s="160"/>
      <c r="Q137" s="160"/>
      <c r="R137" s="161"/>
      <c r="S137" s="161"/>
      <c r="T137" s="161"/>
      <c r="U137" s="161"/>
      <c r="V137" s="161"/>
      <c r="W137" s="161"/>
      <c r="X137" s="161"/>
      <c r="Y137" s="161"/>
      <c r="Z137" s="151"/>
      <c r="AA137" s="151"/>
      <c r="AB137" s="151"/>
      <c r="AC137" s="151"/>
      <c r="AD137" s="151"/>
      <c r="AE137" s="151"/>
      <c r="AF137" s="151"/>
      <c r="AG137" s="151" t="s">
        <v>175</v>
      </c>
      <c r="AH137" s="151">
        <v>0</v>
      </c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</row>
    <row r="138" spans="1:60" outlineLevel="3" x14ac:dyDescent="0.2">
      <c r="A138" s="158"/>
      <c r="B138" s="159"/>
      <c r="C138" s="189" t="s">
        <v>693</v>
      </c>
      <c r="D138" s="162"/>
      <c r="E138" s="163">
        <v>130</v>
      </c>
      <c r="F138" s="161"/>
      <c r="G138" s="161"/>
      <c r="H138" s="161"/>
      <c r="I138" s="161"/>
      <c r="J138" s="161"/>
      <c r="K138" s="161"/>
      <c r="L138" s="161"/>
      <c r="M138" s="161"/>
      <c r="N138" s="160"/>
      <c r="O138" s="160"/>
      <c r="P138" s="160"/>
      <c r="Q138" s="160"/>
      <c r="R138" s="161"/>
      <c r="S138" s="161"/>
      <c r="T138" s="161"/>
      <c r="U138" s="161"/>
      <c r="V138" s="161"/>
      <c r="W138" s="161"/>
      <c r="X138" s="161"/>
      <c r="Y138" s="161"/>
      <c r="Z138" s="151"/>
      <c r="AA138" s="151"/>
      <c r="AB138" s="151"/>
      <c r="AC138" s="151"/>
      <c r="AD138" s="151"/>
      <c r="AE138" s="151"/>
      <c r="AF138" s="151"/>
      <c r="AG138" s="151" t="s">
        <v>175</v>
      </c>
      <c r="AH138" s="151">
        <v>0</v>
      </c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</row>
    <row r="139" spans="1:60" outlineLevel="3" x14ac:dyDescent="0.2">
      <c r="A139" s="158"/>
      <c r="B139" s="159"/>
      <c r="C139" s="189" t="s">
        <v>694</v>
      </c>
      <c r="D139" s="162"/>
      <c r="E139" s="163">
        <v>154</v>
      </c>
      <c r="F139" s="161"/>
      <c r="G139" s="161"/>
      <c r="H139" s="161"/>
      <c r="I139" s="161"/>
      <c r="J139" s="161"/>
      <c r="K139" s="161"/>
      <c r="L139" s="161"/>
      <c r="M139" s="161"/>
      <c r="N139" s="160"/>
      <c r="O139" s="160"/>
      <c r="P139" s="160"/>
      <c r="Q139" s="160"/>
      <c r="R139" s="161"/>
      <c r="S139" s="161"/>
      <c r="T139" s="161"/>
      <c r="U139" s="161"/>
      <c r="V139" s="161"/>
      <c r="W139" s="161"/>
      <c r="X139" s="161"/>
      <c r="Y139" s="161"/>
      <c r="Z139" s="151"/>
      <c r="AA139" s="151"/>
      <c r="AB139" s="151"/>
      <c r="AC139" s="151"/>
      <c r="AD139" s="151"/>
      <c r="AE139" s="151"/>
      <c r="AF139" s="151"/>
      <c r="AG139" s="151" t="s">
        <v>175</v>
      </c>
      <c r="AH139" s="151">
        <v>0</v>
      </c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</row>
    <row r="140" spans="1:60" outlineLevel="1" x14ac:dyDescent="0.2">
      <c r="A140" s="179">
        <v>31</v>
      </c>
      <c r="B140" s="180" t="s">
        <v>304</v>
      </c>
      <c r="C140" s="187" t="s">
        <v>305</v>
      </c>
      <c r="D140" s="181" t="s">
        <v>245</v>
      </c>
      <c r="E140" s="182">
        <v>284</v>
      </c>
      <c r="F140" s="183"/>
      <c r="G140" s="184">
        <f>ROUND(E140*F140,2)</f>
        <v>0</v>
      </c>
      <c r="H140" s="183"/>
      <c r="I140" s="184">
        <f>ROUND(E140*H140,2)</f>
        <v>0</v>
      </c>
      <c r="J140" s="183"/>
      <c r="K140" s="184">
        <f>ROUND(E140*J140,2)</f>
        <v>0</v>
      </c>
      <c r="L140" s="184">
        <v>21</v>
      </c>
      <c r="M140" s="184">
        <f>G140*(1+L140/100)</f>
        <v>0</v>
      </c>
      <c r="N140" s="182">
        <v>0</v>
      </c>
      <c r="O140" s="182">
        <f>ROUND(E140*N140,2)</f>
        <v>0</v>
      </c>
      <c r="P140" s="182">
        <v>0</v>
      </c>
      <c r="Q140" s="182">
        <f>ROUND(E140*P140,2)</f>
        <v>0</v>
      </c>
      <c r="R140" s="184"/>
      <c r="S140" s="184" t="s">
        <v>141</v>
      </c>
      <c r="T140" s="185" t="s">
        <v>142</v>
      </c>
      <c r="U140" s="161">
        <v>0.09</v>
      </c>
      <c r="V140" s="161">
        <f>ROUND(E140*U140,2)</f>
        <v>25.56</v>
      </c>
      <c r="W140" s="161"/>
      <c r="X140" s="161" t="s">
        <v>143</v>
      </c>
      <c r="Y140" s="161" t="s">
        <v>144</v>
      </c>
      <c r="Z140" s="151"/>
      <c r="AA140" s="151"/>
      <c r="AB140" s="151"/>
      <c r="AC140" s="151"/>
      <c r="AD140" s="151"/>
      <c r="AE140" s="151"/>
      <c r="AF140" s="151"/>
      <c r="AG140" s="151" t="s">
        <v>145</v>
      </c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</row>
    <row r="141" spans="1:60" outlineLevel="1" x14ac:dyDescent="0.2">
      <c r="A141" s="172">
        <v>32</v>
      </c>
      <c r="B141" s="173" t="s">
        <v>306</v>
      </c>
      <c r="C141" s="188" t="s">
        <v>307</v>
      </c>
      <c r="D141" s="174" t="s">
        <v>308</v>
      </c>
      <c r="E141" s="175">
        <v>29.815339999999999</v>
      </c>
      <c r="F141" s="176"/>
      <c r="G141" s="177">
        <f>ROUND(E141*F141,2)</f>
        <v>0</v>
      </c>
      <c r="H141" s="176"/>
      <c r="I141" s="177">
        <f>ROUND(E141*H141,2)</f>
        <v>0</v>
      </c>
      <c r="J141" s="176"/>
      <c r="K141" s="177">
        <f>ROUND(E141*J141,2)</f>
        <v>0</v>
      </c>
      <c r="L141" s="177">
        <v>21</v>
      </c>
      <c r="M141" s="177">
        <f>G141*(1+L141/100)</f>
        <v>0</v>
      </c>
      <c r="N141" s="175">
        <v>1</v>
      </c>
      <c r="O141" s="175">
        <f>ROUND(E141*N141,2)</f>
        <v>29.82</v>
      </c>
      <c r="P141" s="175">
        <v>0</v>
      </c>
      <c r="Q141" s="175">
        <f>ROUND(E141*P141,2)</f>
        <v>0</v>
      </c>
      <c r="R141" s="177"/>
      <c r="S141" s="177" t="s">
        <v>141</v>
      </c>
      <c r="T141" s="178" t="s">
        <v>142</v>
      </c>
      <c r="U141" s="161">
        <v>0</v>
      </c>
      <c r="V141" s="161">
        <f>ROUND(E141*U141,2)</f>
        <v>0</v>
      </c>
      <c r="W141" s="161"/>
      <c r="X141" s="161" t="s">
        <v>309</v>
      </c>
      <c r="Y141" s="161" t="s">
        <v>144</v>
      </c>
      <c r="Z141" s="151"/>
      <c r="AA141" s="151"/>
      <c r="AB141" s="151"/>
      <c r="AC141" s="151"/>
      <c r="AD141" s="151"/>
      <c r="AE141" s="151"/>
      <c r="AF141" s="151"/>
      <c r="AG141" s="151" t="s">
        <v>310</v>
      </c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</row>
    <row r="142" spans="1:60" outlineLevel="2" x14ac:dyDescent="0.2">
      <c r="A142" s="158"/>
      <c r="B142" s="159"/>
      <c r="C142" s="189" t="s">
        <v>702</v>
      </c>
      <c r="D142" s="162"/>
      <c r="E142" s="163">
        <v>29.82</v>
      </c>
      <c r="F142" s="161"/>
      <c r="G142" s="161"/>
      <c r="H142" s="161"/>
      <c r="I142" s="161"/>
      <c r="J142" s="161"/>
      <c r="K142" s="161"/>
      <c r="L142" s="161"/>
      <c r="M142" s="161"/>
      <c r="N142" s="160"/>
      <c r="O142" s="160"/>
      <c r="P142" s="160"/>
      <c r="Q142" s="160"/>
      <c r="R142" s="161"/>
      <c r="S142" s="161"/>
      <c r="T142" s="161"/>
      <c r="U142" s="161"/>
      <c r="V142" s="161"/>
      <c r="W142" s="161"/>
      <c r="X142" s="161"/>
      <c r="Y142" s="161"/>
      <c r="Z142" s="151"/>
      <c r="AA142" s="151"/>
      <c r="AB142" s="151"/>
      <c r="AC142" s="151"/>
      <c r="AD142" s="151"/>
      <c r="AE142" s="151"/>
      <c r="AF142" s="151"/>
      <c r="AG142" s="151" t="s">
        <v>175</v>
      </c>
      <c r="AH142" s="151">
        <v>0</v>
      </c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</row>
    <row r="143" spans="1:60" outlineLevel="1" x14ac:dyDescent="0.2">
      <c r="A143" s="172">
        <v>33</v>
      </c>
      <c r="B143" s="173" t="s">
        <v>312</v>
      </c>
      <c r="C143" s="188" t="s">
        <v>313</v>
      </c>
      <c r="D143" s="174" t="s">
        <v>308</v>
      </c>
      <c r="E143" s="175">
        <v>46.129280000000001</v>
      </c>
      <c r="F143" s="176"/>
      <c r="G143" s="177">
        <f>ROUND(E143*F143,2)</f>
        <v>0</v>
      </c>
      <c r="H143" s="176"/>
      <c r="I143" s="177">
        <f>ROUND(E143*H143,2)</f>
        <v>0</v>
      </c>
      <c r="J143" s="176"/>
      <c r="K143" s="177">
        <f>ROUND(E143*J143,2)</f>
        <v>0</v>
      </c>
      <c r="L143" s="177">
        <v>21</v>
      </c>
      <c r="M143" s="177">
        <f>G143*(1+L143/100)</f>
        <v>0</v>
      </c>
      <c r="N143" s="175">
        <v>1</v>
      </c>
      <c r="O143" s="175">
        <f>ROUND(E143*N143,2)</f>
        <v>46.13</v>
      </c>
      <c r="P143" s="175">
        <v>0</v>
      </c>
      <c r="Q143" s="175">
        <f>ROUND(E143*P143,2)</f>
        <v>0</v>
      </c>
      <c r="R143" s="177"/>
      <c r="S143" s="177" t="s">
        <v>141</v>
      </c>
      <c r="T143" s="178" t="s">
        <v>142</v>
      </c>
      <c r="U143" s="161">
        <v>0</v>
      </c>
      <c r="V143" s="161">
        <f>ROUND(E143*U143,2)</f>
        <v>0</v>
      </c>
      <c r="W143" s="161"/>
      <c r="X143" s="161" t="s">
        <v>309</v>
      </c>
      <c r="Y143" s="161" t="s">
        <v>144</v>
      </c>
      <c r="Z143" s="151"/>
      <c r="AA143" s="151"/>
      <c r="AB143" s="151"/>
      <c r="AC143" s="151"/>
      <c r="AD143" s="151"/>
      <c r="AE143" s="151"/>
      <c r="AF143" s="151"/>
      <c r="AG143" s="151" t="s">
        <v>310</v>
      </c>
      <c r="AH143" s="151"/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</row>
    <row r="144" spans="1:60" outlineLevel="2" x14ac:dyDescent="0.2">
      <c r="A144" s="158"/>
      <c r="B144" s="159"/>
      <c r="C144" s="189" t="s">
        <v>703</v>
      </c>
      <c r="D144" s="162"/>
      <c r="E144" s="163"/>
      <c r="F144" s="161"/>
      <c r="G144" s="161"/>
      <c r="H144" s="161"/>
      <c r="I144" s="161"/>
      <c r="J144" s="161"/>
      <c r="K144" s="161"/>
      <c r="L144" s="161"/>
      <c r="M144" s="161"/>
      <c r="N144" s="160"/>
      <c r="O144" s="160"/>
      <c r="P144" s="160"/>
      <c r="Q144" s="160"/>
      <c r="R144" s="161"/>
      <c r="S144" s="161"/>
      <c r="T144" s="161"/>
      <c r="U144" s="161"/>
      <c r="V144" s="161"/>
      <c r="W144" s="161"/>
      <c r="X144" s="161"/>
      <c r="Y144" s="161"/>
      <c r="Z144" s="151"/>
      <c r="AA144" s="151"/>
      <c r="AB144" s="151"/>
      <c r="AC144" s="151"/>
      <c r="AD144" s="151"/>
      <c r="AE144" s="151"/>
      <c r="AF144" s="151"/>
      <c r="AG144" s="151" t="s">
        <v>175</v>
      </c>
      <c r="AH144" s="151">
        <v>0</v>
      </c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</row>
    <row r="145" spans="1:60" outlineLevel="3" x14ac:dyDescent="0.2">
      <c r="A145" s="158"/>
      <c r="B145" s="159"/>
      <c r="C145" s="189" t="s">
        <v>704</v>
      </c>
      <c r="D145" s="162"/>
      <c r="E145" s="163">
        <v>7.89</v>
      </c>
      <c r="F145" s="161"/>
      <c r="G145" s="161"/>
      <c r="H145" s="161"/>
      <c r="I145" s="161"/>
      <c r="J145" s="161"/>
      <c r="K145" s="161"/>
      <c r="L145" s="161"/>
      <c r="M145" s="161"/>
      <c r="N145" s="160"/>
      <c r="O145" s="160"/>
      <c r="P145" s="160"/>
      <c r="Q145" s="160"/>
      <c r="R145" s="161"/>
      <c r="S145" s="161"/>
      <c r="T145" s="161"/>
      <c r="U145" s="161"/>
      <c r="V145" s="161"/>
      <c r="W145" s="161"/>
      <c r="X145" s="161"/>
      <c r="Y145" s="161"/>
      <c r="Z145" s="151"/>
      <c r="AA145" s="151"/>
      <c r="AB145" s="151"/>
      <c r="AC145" s="151"/>
      <c r="AD145" s="151"/>
      <c r="AE145" s="151"/>
      <c r="AF145" s="151"/>
      <c r="AG145" s="151" t="s">
        <v>175</v>
      </c>
      <c r="AH145" s="151">
        <v>0</v>
      </c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</row>
    <row r="146" spans="1:60" outlineLevel="3" x14ac:dyDescent="0.2">
      <c r="A146" s="158"/>
      <c r="B146" s="159"/>
      <c r="C146" s="189" t="s">
        <v>705</v>
      </c>
      <c r="D146" s="162"/>
      <c r="E146" s="163">
        <v>38.24</v>
      </c>
      <c r="F146" s="161"/>
      <c r="G146" s="161"/>
      <c r="H146" s="161"/>
      <c r="I146" s="161"/>
      <c r="J146" s="161"/>
      <c r="K146" s="161"/>
      <c r="L146" s="161"/>
      <c r="M146" s="161"/>
      <c r="N146" s="160"/>
      <c r="O146" s="160"/>
      <c r="P146" s="160"/>
      <c r="Q146" s="160"/>
      <c r="R146" s="161"/>
      <c r="S146" s="161"/>
      <c r="T146" s="161"/>
      <c r="U146" s="161"/>
      <c r="V146" s="161"/>
      <c r="W146" s="161"/>
      <c r="X146" s="161"/>
      <c r="Y146" s="161"/>
      <c r="Z146" s="151"/>
      <c r="AA146" s="151"/>
      <c r="AB146" s="151"/>
      <c r="AC146" s="151"/>
      <c r="AD146" s="151"/>
      <c r="AE146" s="151"/>
      <c r="AF146" s="151"/>
      <c r="AG146" s="151" t="s">
        <v>175</v>
      </c>
      <c r="AH146" s="151">
        <v>0</v>
      </c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</row>
    <row r="147" spans="1:60" outlineLevel="1" x14ac:dyDescent="0.2">
      <c r="A147" s="172">
        <v>34</v>
      </c>
      <c r="B147" s="173" t="s">
        <v>315</v>
      </c>
      <c r="C147" s="188" t="s">
        <v>316</v>
      </c>
      <c r="D147" s="174" t="s">
        <v>317</v>
      </c>
      <c r="E147" s="175">
        <v>11.36</v>
      </c>
      <c r="F147" s="176"/>
      <c r="G147" s="177">
        <f>ROUND(E147*F147,2)</f>
        <v>0</v>
      </c>
      <c r="H147" s="176"/>
      <c r="I147" s="177">
        <f>ROUND(E147*H147,2)</f>
        <v>0</v>
      </c>
      <c r="J147" s="176"/>
      <c r="K147" s="177">
        <f>ROUND(E147*J147,2)</f>
        <v>0</v>
      </c>
      <c r="L147" s="177">
        <v>21</v>
      </c>
      <c r="M147" s="177">
        <f>G147*(1+L147/100)</f>
        <v>0</v>
      </c>
      <c r="N147" s="175">
        <v>1E-3</v>
      </c>
      <c r="O147" s="175">
        <f>ROUND(E147*N147,2)</f>
        <v>0.01</v>
      </c>
      <c r="P147" s="175">
        <v>0</v>
      </c>
      <c r="Q147" s="175">
        <f>ROUND(E147*P147,2)</f>
        <v>0</v>
      </c>
      <c r="R147" s="177"/>
      <c r="S147" s="177" t="s">
        <v>141</v>
      </c>
      <c r="T147" s="178" t="s">
        <v>142</v>
      </c>
      <c r="U147" s="161">
        <v>0</v>
      </c>
      <c r="V147" s="161">
        <f>ROUND(E147*U147,2)</f>
        <v>0</v>
      </c>
      <c r="W147" s="161"/>
      <c r="X147" s="161" t="s">
        <v>309</v>
      </c>
      <c r="Y147" s="161" t="s">
        <v>144</v>
      </c>
      <c r="Z147" s="151"/>
      <c r="AA147" s="151"/>
      <c r="AB147" s="151"/>
      <c r="AC147" s="151"/>
      <c r="AD147" s="151"/>
      <c r="AE147" s="151"/>
      <c r="AF147" s="151"/>
      <c r="AG147" s="151" t="s">
        <v>310</v>
      </c>
      <c r="AH147" s="151"/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</row>
    <row r="148" spans="1:60" outlineLevel="2" x14ac:dyDescent="0.2">
      <c r="A148" s="158"/>
      <c r="B148" s="159"/>
      <c r="C148" s="189" t="s">
        <v>706</v>
      </c>
      <c r="D148" s="162"/>
      <c r="E148" s="163">
        <v>5.2</v>
      </c>
      <c r="F148" s="161"/>
      <c r="G148" s="161"/>
      <c r="H148" s="161"/>
      <c r="I148" s="161"/>
      <c r="J148" s="161"/>
      <c r="K148" s="161"/>
      <c r="L148" s="161"/>
      <c r="M148" s="161"/>
      <c r="N148" s="160"/>
      <c r="O148" s="160"/>
      <c r="P148" s="160"/>
      <c r="Q148" s="160"/>
      <c r="R148" s="161"/>
      <c r="S148" s="161"/>
      <c r="T148" s="161"/>
      <c r="U148" s="161"/>
      <c r="V148" s="161"/>
      <c r="W148" s="161"/>
      <c r="X148" s="161"/>
      <c r="Y148" s="161"/>
      <c r="Z148" s="151"/>
      <c r="AA148" s="151"/>
      <c r="AB148" s="151"/>
      <c r="AC148" s="151"/>
      <c r="AD148" s="151"/>
      <c r="AE148" s="151"/>
      <c r="AF148" s="151"/>
      <c r="AG148" s="151" t="s">
        <v>175</v>
      </c>
      <c r="AH148" s="151">
        <v>0</v>
      </c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</row>
    <row r="149" spans="1:60" outlineLevel="3" x14ac:dyDescent="0.2">
      <c r="A149" s="158"/>
      <c r="B149" s="159"/>
      <c r="C149" s="189" t="s">
        <v>707</v>
      </c>
      <c r="D149" s="162"/>
      <c r="E149" s="163">
        <v>6.16</v>
      </c>
      <c r="F149" s="161"/>
      <c r="G149" s="161"/>
      <c r="H149" s="161"/>
      <c r="I149" s="161"/>
      <c r="J149" s="161"/>
      <c r="K149" s="161"/>
      <c r="L149" s="161"/>
      <c r="M149" s="161"/>
      <c r="N149" s="160"/>
      <c r="O149" s="160"/>
      <c r="P149" s="160"/>
      <c r="Q149" s="160"/>
      <c r="R149" s="161"/>
      <c r="S149" s="161"/>
      <c r="T149" s="161"/>
      <c r="U149" s="161"/>
      <c r="V149" s="161"/>
      <c r="W149" s="161"/>
      <c r="X149" s="161"/>
      <c r="Y149" s="161"/>
      <c r="Z149" s="151"/>
      <c r="AA149" s="151"/>
      <c r="AB149" s="151"/>
      <c r="AC149" s="151"/>
      <c r="AD149" s="151"/>
      <c r="AE149" s="151"/>
      <c r="AF149" s="151"/>
      <c r="AG149" s="151" t="s">
        <v>175</v>
      </c>
      <c r="AH149" s="151">
        <v>0</v>
      </c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</row>
    <row r="150" spans="1:60" x14ac:dyDescent="0.2">
      <c r="A150" s="165" t="s">
        <v>136</v>
      </c>
      <c r="B150" s="166" t="s">
        <v>74</v>
      </c>
      <c r="C150" s="186" t="s">
        <v>75</v>
      </c>
      <c r="D150" s="167"/>
      <c r="E150" s="168"/>
      <c r="F150" s="169"/>
      <c r="G150" s="169">
        <f>SUMIF(AG151:AG192,"&lt;&gt;NOR",G151:G192)</f>
        <v>0</v>
      </c>
      <c r="H150" s="169"/>
      <c r="I150" s="169">
        <f>SUM(I151:I192)</f>
        <v>0</v>
      </c>
      <c r="J150" s="169"/>
      <c r="K150" s="169">
        <f>SUM(K151:K192)</f>
        <v>0</v>
      </c>
      <c r="L150" s="169"/>
      <c r="M150" s="169">
        <f>SUM(M151:M192)</f>
        <v>0</v>
      </c>
      <c r="N150" s="168"/>
      <c r="O150" s="168">
        <f>SUM(O151:O192)</f>
        <v>8.7799999999999994</v>
      </c>
      <c r="P150" s="168"/>
      <c r="Q150" s="168">
        <f>SUM(Q151:Q192)</f>
        <v>66.819999999999993</v>
      </c>
      <c r="R150" s="169"/>
      <c r="S150" s="169"/>
      <c r="T150" s="170"/>
      <c r="U150" s="164"/>
      <c r="V150" s="164">
        <f>SUM(V151:V192)</f>
        <v>72.110000000000014</v>
      </c>
      <c r="W150" s="164"/>
      <c r="X150" s="164"/>
      <c r="Y150" s="164"/>
      <c r="AG150" t="s">
        <v>137</v>
      </c>
    </row>
    <row r="151" spans="1:60" outlineLevel="1" x14ac:dyDescent="0.2">
      <c r="A151" s="172">
        <v>35</v>
      </c>
      <c r="B151" s="173" t="s">
        <v>319</v>
      </c>
      <c r="C151" s="188" t="s">
        <v>320</v>
      </c>
      <c r="D151" s="174" t="s">
        <v>245</v>
      </c>
      <c r="E151" s="175">
        <v>34</v>
      </c>
      <c r="F151" s="176"/>
      <c r="G151" s="177">
        <f>ROUND(E151*F151,2)</f>
        <v>0</v>
      </c>
      <c r="H151" s="176"/>
      <c r="I151" s="177">
        <f>ROUND(E151*H151,2)</f>
        <v>0</v>
      </c>
      <c r="J151" s="176"/>
      <c r="K151" s="177">
        <f>ROUND(E151*J151,2)</f>
        <v>0</v>
      </c>
      <c r="L151" s="177">
        <v>21</v>
      </c>
      <c r="M151" s="177">
        <f>G151*(1+L151/100)</f>
        <v>0</v>
      </c>
      <c r="N151" s="175">
        <v>0.17799999999999999</v>
      </c>
      <c r="O151" s="175">
        <f>ROUND(E151*N151,2)</f>
        <v>6.05</v>
      </c>
      <c r="P151" s="175">
        <v>4.7E-2</v>
      </c>
      <c r="Q151" s="175">
        <f>ROUND(E151*P151,2)</f>
        <v>1.6</v>
      </c>
      <c r="R151" s="177"/>
      <c r="S151" s="177" t="s">
        <v>141</v>
      </c>
      <c r="T151" s="178" t="s">
        <v>142</v>
      </c>
      <c r="U151" s="161">
        <v>0.14199999999999999</v>
      </c>
      <c r="V151" s="161">
        <f>ROUND(E151*U151,2)</f>
        <v>4.83</v>
      </c>
      <c r="W151" s="161"/>
      <c r="X151" s="161" t="s">
        <v>143</v>
      </c>
      <c r="Y151" s="161" t="s">
        <v>144</v>
      </c>
      <c r="Z151" s="151"/>
      <c r="AA151" s="151"/>
      <c r="AB151" s="151"/>
      <c r="AC151" s="151"/>
      <c r="AD151" s="151"/>
      <c r="AE151" s="151"/>
      <c r="AF151" s="151"/>
      <c r="AG151" s="151" t="s">
        <v>145</v>
      </c>
      <c r="AH151" s="151"/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</row>
    <row r="152" spans="1:60" outlineLevel="2" x14ac:dyDescent="0.2">
      <c r="A152" s="158"/>
      <c r="B152" s="159"/>
      <c r="C152" s="189" t="s">
        <v>321</v>
      </c>
      <c r="D152" s="162"/>
      <c r="E152" s="163"/>
      <c r="F152" s="161"/>
      <c r="G152" s="161"/>
      <c r="H152" s="161"/>
      <c r="I152" s="161"/>
      <c r="J152" s="161"/>
      <c r="K152" s="161"/>
      <c r="L152" s="161"/>
      <c r="M152" s="161"/>
      <c r="N152" s="160"/>
      <c r="O152" s="160"/>
      <c r="P152" s="160"/>
      <c r="Q152" s="160"/>
      <c r="R152" s="161"/>
      <c r="S152" s="161"/>
      <c r="T152" s="161"/>
      <c r="U152" s="161"/>
      <c r="V152" s="161"/>
      <c r="W152" s="161"/>
      <c r="X152" s="161"/>
      <c r="Y152" s="161"/>
      <c r="Z152" s="151"/>
      <c r="AA152" s="151"/>
      <c r="AB152" s="151"/>
      <c r="AC152" s="151"/>
      <c r="AD152" s="151"/>
      <c r="AE152" s="151"/>
      <c r="AF152" s="151"/>
      <c r="AG152" s="151" t="s">
        <v>175</v>
      </c>
      <c r="AH152" s="151">
        <v>0</v>
      </c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</row>
    <row r="153" spans="1:60" outlineLevel="3" x14ac:dyDescent="0.2">
      <c r="A153" s="158"/>
      <c r="B153" s="159"/>
      <c r="C153" s="189" t="s">
        <v>708</v>
      </c>
      <c r="D153" s="162"/>
      <c r="E153" s="163">
        <v>3</v>
      </c>
      <c r="F153" s="161"/>
      <c r="G153" s="161"/>
      <c r="H153" s="161"/>
      <c r="I153" s="161"/>
      <c r="J153" s="161"/>
      <c r="K153" s="161"/>
      <c r="L153" s="161"/>
      <c r="M153" s="161"/>
      <c r="N153" s="160"/>
      <c r="O153" s="160"/>
      <c r="P153" s="160"/>
      <c r="Q153" s="160"/>
      <c r="R153" s="161"/>
      <c r="S153" s="161"/>
      <c r="T153" s="161"/>
      <c r="U153" s="161"/>
      <c r="V153" s="161"/>
      <c r="W153" s="161"/>
      <c r="X153" s="161"/>
      <c r="Y153" s="161"/>
      <c r="Z153" s="151"/>
      <c r="AA153" s="151"/>
      <c r="AB153" s="151"/>
      <c r="AC153" s="151"/>
      <c r="AD153" s="151"/>
      <c r="AE153" s="151"/>
      <c r="AF153" s="151"/>
      <c r="AG153" s="151" t="s">
        <v>175</v>
      </c>
      <c r="AH153" s="151">
        <v>0</v>
      </c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</row>
    <row r="154" spans="1:60" outlineLevel="3" x14ac:dyDescent="0.2">
      <c r="A154" s="158"/>
      <c r="B154" s="159"/>
      <c r="C154" s="189" t="s">
        <v>709</v>
      </c>
      <c r="D154" s="162"/>
      <c r="E154" s="163">
        <v>31</v>
      </c>
      <c r="F154" s="161"/>
      <c r="G154" s="161"/>
      <c r="H154" s="161"/>
      <c r="I154" s="161"/>
      <c r="J154" s="161"/>
      <c r="K154" s="161"/>
      <c r="L154" s="161"/>
      <c r="M154" s="161"/>
      <c r="N154" s="160"/>
      <c r="O154" s="160"/>
      <c r="P154" s="160"/>
      <c r="Q154" s="160"/>
      <c r="R154" s="161"/>
      <c r="S154" s="161"/>
      <c r="T154" s="161"/>
      <c r="U154" s="161"/>
      <c r="V154" s="161"/>
      <c r="W154" s="161"/>
      <c r="X154" s="161"/>
      <c r="Y154" s="161"/>
      <c r="Z154" s="151"/>
      <c r="AA154" s="151"/>
      <c r="AB154" s="151"/>
      <c r="AC154" s="151"/>
      <c r="AD154" s="151"/>
      <c r="AE154" s="151"/>
      <c r="AF154" s="151"/>
      <c r="AG154" s="151" t="s">
        <v>175</v>
      </c>
      <c r="AH154" s="151">
        <v>0</v>
      </c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</row>
    <row r="155" spans="1:60" ht="22.5" outlineLevel="1" x14ac:dyDescent="0.2">
      <c r="A155" s="172">
        <v>36</v>
      </c>
      <c r="B155" s="173" t="s">
        <v>323</v>
      </c>
      <c r="C155" s="188" t="s">
        <v>324</v>
      </c>
      <c r="D155" s="174" t="s">
        <v>245</v>
      </c>
      <c r="E155" s="175">
        <v>3</v>
      </c>
      <c r="F155" s="176"/>
      <c r="G155" s="177">
        <f>ROUND(E155*F155,2)</f>
        <v>0</v>
      </c>
      <c r="H155" s="176"/>
      <c r="I155" s="177">
        <f>ROUND(E155*H155,2)</f>
        <v>0</v>
      </c>
      <c r="J155" s="176"/>
      <c r="K155" s="177">
        <f>ROUND(E155*J155,2)</f>
        <v>0</v>
      </c>
      <c r="L155" s="177">
        <v>21</v>
      </c>
      <c r="M155" s="177">
        <f>G155*(1+L155/100)</f>
        <v>0</v>
      </c>
      <c r="N155" s="175">
        <v>0.11</v>
      </c>
      <c r="O155" s="175">
        <f>ROUND(E155*N155,2)</f>
        <v>0.33</v>
      </c>
      <c r="P155" s="175">
        <v>0.09</v>
      </c>
      <c r="Q155" s="175">
        <f>ROUND(E155*P155,2)</f>
        <v>0.27</v>
      </c>
      <c r="R155" s="177"/>
      <c r="S155" s="177" t="s">
        <v>141</v>
      </c>
      <c r="T155" s="178" t="s">
        <v>142</v>
      </c>
      <c r="U155" s="161">
        <v>0.1</v>
      </c>
      <c r="V155" s="161">
        <f>ROUND(E155*U155,2)</f>
        <v>0.3</v>
      </c>
      <c r="W155" s="161"/>
      <c r="X155" s="161" t="s">
        <v>143</v>
      </c>
      <c r="Y155" s="161" t="s">
        <v>144</v>
      </c>
      <c r="Z155" s="151"/>
      <c r="AA155" s="151"/>
      <c r="AB155" s="151"/>
      <c r="AC155" s="151"/>
      <c r="AD155" s="151"/>
      <c r="AE155" s="151"/>
      <c r="AF155" s="151"/>
      <c r="AG155" s="151" t="s">
        <v>145</v>
      </c>
      <c r="AH155" s="151"/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</row>
    <row r="156" spans="1:60" outlineLevel="2" x14ac:dyDescent="0.2">
      <c r="A156" s="158"/>
      <c r="B156" s="159"/>
      <c r="C156" s="189" t="s">
        <v>710</v>
      </c>
      <c r="D156" s="162"/>
      <c r="E156" s="163">
        <v>3</v>
      </c>
      <c r="F156" s="161"/>
      <c r="G156" s="161"/>
      <c r="H156" s="161"/>
      <c r="I156" s="161"/>
      <c r="J156" s="161"/>
      <c r="K156" s="161"/>
      <c r="L156" s="161"/>
      <c r="M156" s="161"/>
      <c r="N156" s="160"/>
      <c r="O156" s="160"/>
      <c r="P156" s="160"/>
      <c r="Q156" s="160"/>
      <c r="R156" s="161"/>
      <c r="S156" s="161"/>
      <c r="T156" s="161"/>
      <c r="U156" s="161"/>
      <c r="V156" s="161"/>
      <c r="W156" s="161"/>
      <c r="X156" s="161"/>
      <c r="Y156" s="161"/>
      <c r="Z156" s="151"/>
      <c r="AA156" s="151"/>
      <c r="AB156" s="151"/>
      <c r="AC156" s="151"/>
      <c r="AD156" s="151"/>
      <c r="AE156" s="151"/>
      <c r="AF156" s="151"/>
      <c r="AG156" s="151" t="s">
        <v>175</v>
      </c>
      <c r="AH156" s="151">
        <v>0</v>
      </c>
      <c r="AI156" s="151"/>
      <c r="AJ156" s="151"/>
      <c r="AK156" s="151"/>
      <c r="AL156" s="151"/>
      <c r="AM156" s="151"/>
      <c r="AN156" s="151"/>
      <c r="AO156" s="151"/>
      <c r="AP156" s="151"/>
      <c r="AQ156" s="151"/>
      <c r="AR156" s="151"/>
      <c r="AS156" s="151"/>
      <c r="AT156" s="151"/>
      <c r="AU156" s="151"/>
      <c r="AV156" s="151"/>
      <c r="AW156" s="151"/>
      <c r="AX156" s="151"/>
      <c r="AY156" s="151"/>
      <c r="AZ156" s="151"/>
      <c r="BA156" s="151"/>
      <c r="BB156" s="151"/>
      <c r="BC156" s="151"/>
      <c r="BD156" s="151"/>
      <c r="BE156" s="151"/>
      <c r="BF156" s="151"/>
      <c r="BG156" s="151"/>
      <c r="BH156" s="151"/>
    </row>
    <row r="157" spans="1:60" outlineLevel="1" x14ac:dyDescent="0.2">
      <c r="A157" s="172">
        <v>37</v>
      </c>
      <c r="B157" s="173" t="s">
        <v>326</v>
      </c>
      <c r="C157" s="188" t="s">
        <v>327</v>
      </c>
      <c r="D157" s="174" t="s">
        <v>245</v>
      </c>
      <c r="E157" s="175">
        <v>22</v>
      </c>
      <c r="F157" s="176"/>
      <c r="G157" s="177">
        <f>ROUND(E157*F157,2)</f>
        <v>0</v>
      </c>
      <c r="H157" s="176"/>
      <c r="I157" s="177">
        <f>ROUND(E157*H157,2)</f>
        <v>0</v>
      </c>
      <c r="J157" s="176"/>
      <c r="K157" s="177">
        <f>ROUND(E157*J157,2)</f>
        <v>0</v>
      </c>
      <c r="L157" s="177">
        <v>21</v>
      </c>
      <c r="M157" s="177">
        <f>G157*(1+L157/100)</f>
        <v>0</v>
      </c>
      <c r="N157" s="175">
        <v>0</v>
      </c>
      <c r="O157" s="175">
        <f>ROUND(E157*N157,2)</f>
        <v>0</v>
      </c>
      <c r="P157" s="175">
        <v>0.66</v>
      </c>
      <c r="Q157" s="175">
        <f>ROUND(E157*P157,2)</f>
        <v>14.52</v>
      </c>
      <c r="R157" s="177"/>
      <c r="S157" s="177" t="s">
        <v>141</v>
      </c>
      <c r="T157" s="178" t="s">
        <v>142</v>
      </c>
      <c r="U157" s="161">
        <v>1.0529999999999999</v>
      </c>
      <c r="V157" s="161">
        <f>ROUND(E157*U157,2)</f>
        <v>23.17</v>
      </c>
      <c r="W157" s="161"/>
      <c r="X157" s="161" t="s">
        <v>143</v>
      </c>
      <c r="Y157" s="161" t="s">
        <v>144</v>
      </c>
      <c r="Z157" s="151"/>
      <c r="AA157" s="151"/>
      <c r="AB157" s="151"/>
      <c r="AC157" s="151"/>
      <c r="AD157" s="151"/>
      <c r="AE157" s="151"/>
      <c r="AF157" s="151"/>
      <c r="AG157" s="151" t="s">
        <v>145</v>
      </c>
      <c r="AH157" s="151"/>
      <c r="AI157" s="151"/>
      <c r="AJ157" s="151"/>
      <c r="AK157" s="151"/>
      <c r="AL157" s="151"/>
      <c r="AM157" s="151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/>
      <c r="BE157" s="151"/>
      <c r="BF157" s="151"/>
      <c r="BG157" s="151"/>
      <c r="BH157" s="151"/>
    </row>
    <row r="158" spans="1:60" outlineLevel="2" x14ac:dyDescent="0.2">
      <c r="A158" s="158"/>
      <c r="B158" s="159"/>
      <c r="C158" s="189" t="s">
        <v>639</v>
      </c>
      <c r="D158" s="162"/>
      <c r="E158" s="163"/>
      <c r="F158" s="161"/>
      <c r="G158" s="161"/>
      <c r="H158" s="161"/>
      <c r="I158" s="161"/>
      <c r="J158" s="161"/>
      <c r="K158" s="161"/>
      <c r="L158" s="161"/>
      <c r="M158" s="161"/>
      <c r="N158" s="160"/>
      <c r="O158" s="160"/>
      <c r="P158" s="160"/>
      <c r="Q158" s="160"/>
      <c r="R158" s="161"/>
      <c r="S158" s="161"/>
      <c r="T158" s="161"/>
      <c r="U158" s="161"/>
      <c r="V158" s="161"/>
      <c r="W158" s="161"/>
      <c r="X158" s="161"/>
      <c r="Y158" s="161"/>
      <c r="Z158" s="151"/>
      <c r="AA158" s="151"/>
      <c r="AB158" s="151"/>
      <c r="AC158" s="151"/>
      <c r="AD158" s="151"/>
      <c r="AE158" s="151"/>
      <c r="AF158" s="151"/>
      <c r="AG158" s="151" t="s">
        <v>175</v>
      </c>
      <c r="AH158" s="151">
        <v>0</v>
      </c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</row>
    <row r="159" spans="1:60" outlineLevel="3" x14ac:dyDescent="0.2">
      <c r="A159" s="158"/>
      <c r="B159" s="159"/>
      <c r="C159" s="189" t="s">
        <v>711</v>
      </c>
      <c r="D159" s="162"/>
      <c r="E159" s="163">
        <v>19</v>
      </c>
      <c r="F159" s="161"/>
      <c r="G159" s="161"/>
      <c r="H159" s="161"/>
      <c r="I159" s="161"/>
      <c r="J159" s="161"/>
      <c r="K159" s="161"/>
      <c r="L159" s="161"/>
      <c r="M159" s="161"/>
      <c r="N159" s="160"/>
      <c r="O159" s="160"/>
      <c r="P159" s="160"/>
      <c r="Q159" s="160"/>
      <c r="R159" s="161"/>
      <c r="S159" s="161"/>
      <c r="T159" s="161"/>
      <c r="U159" s="161"/>
      <c r="V159" s="161"/>
      <c r="W159" s="161"/>
      <c r="X159" s="161"/>
      <c r="Y159" s="161"/>
      <c r="Z159" s="151"/>
      <c r="AA159" s="151"/>
      <c r="AB159" s="151"/>
      <c r="AC159" s="151"/>
      <c r="AD159" s="151"/>
      <c r="AE159" s="151"/>
      <c r="AF159" s="151"/>
      <c r="AG159" s="151" t="s">
        <v>175</v>
      </c>
      <c r="AH159" s="151">
        <v>0</v>
      </c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</row>
    <row r="160" spans="1:60" outlineLevel="3" x14ac:dyDescent="0.2">
      <c r="A160" s="158"/>
      <c r="B160" s="159"/>
      <c r="C160" s="189" t="s">
        <v>641</v>
      </c>
      <c r="D160" s="162"/>
      <c r="E160" s="163"/>
      <c r="F160" s="161"/>
      <c r="G160" s="161"/>
      <c r="H160" s="161"/>
      <c r="I160" s="161"/>
      <c r="J160" s="161"/>
      <c r="K160" s="161"/>
      <c r="L160" s="161"/>
      <c r="M160" s="161"/>
      <c r="N160" s="160"/>
      <c r="O160" s="160"/>
      <c r="P160" s="160"/>
      <c r="Q160" s="160"/>
      <c r="R160" s="161"/>
      <c r="S160" s="161"/>
      <c r="T160" s="161"/>
      <c r="U160" s="161"/>
      <c r="V160" s="161"/>
      <c r="W160" s="161"/>
      <c r="X160" s="161"/>
      <c r="Y160" s="161"/>
      <c r="Z160" s="151"/>
      <c r="AA160" s="151"/>
      <c r="AB160" s="151"/>
      <c r="AC160" s="151"/>
      <c r="AD160" s="151"/>
      <c r="AE160" s="151"/>
      <c r="AF160" s="151"/>
      <c r="AG160" s="151" t="s">
        <v>175</v>
      </c>
      <c r="AH160" s="151">
        <v>0</v>
      </c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</row>
    <row r="161" spans="1:60" outlineLevel="3" x14ac:dyDescent="0.2">
      <c r="A161" s="158"/>
      <c r="B161" s="159"/>
      <c r="C161" s="189" t="s">
        <v>712</v>
      </c>
      <c r="D161" s="162"/>
      <c r="E161" s="163">
        <v>3</v>
      </c>
      <c r="F161" s="161"/>
      <c r="G161" s="161"/>
      <c r="H161" s="161"/>
      <c r="I161" s="161"/>
      <c r="J161" s="161"/>
      <c r="K161" s="161"/>
      <c r="L161" s="161"/>
      <c r="M161" s="161"/>
      <c r="N161" s="160"/>
      <c r="O161" s="160"/>
      <c r="P161" s="160"/>
      <c r="Q161" s="160"/>
      <c r="R161" s="161"/>
      <c r="S161" s="161"/>
      <c r="T161" s="161"/>
      <c r="U161" s="161"/>
      <c r="V161" s="161"/>
      <c r="W161" s="161"/>
      <c r="X161" s="161"/>
      <c r="Y161" s="161"/>
      <c r="Z161" s="151"/>
      <c r="AA161" s="151"/>
      <c r="AB161" s="151"/>
      <c r="AC161" s="151"/>
      <c r="AD161" s="151"/>
      <c r="AE161" s="151"/>
      <c r="AF161" s="151"/>
      <c r="AG161" s="151" t="s">
        <v>175</v>
      </c>
      <c r="AH161" s="151">
        <v>0</v>
      </c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</row>
    <row r="162" spans="1:60" outlineLevel="1" x14ac:dyDescent="0.2">
      <c r="A162" s="172">
        <v>38</v>
      </c>
      <c r="B162" s="173" t="s">
        <v>330</v>
      </c>
      <c r="C162" s="188" t="s">
        <v>331</v>
      </c>
      <c r="D162" s="174" t="s">
        <v>245</v>
      </c>
      <c r="E162" s="175">
        <v>3</v>
      </c>
      <c r="F162" s="176"/>
      <c r="G162" s="177">
        <f>ROUND(E162*F162,2)</f>
        <v>0</v>
      </c>
      <c r="H162" s="176"/>
      <c r="I162" s="177">
        <f>ROUND(E162*H162,2)</f>
        <v>0</v>
      </c>
      <c r="J162" s="176"/>
      <c r="K162" s="177">
        <f>ROUND(E162*J162,2)</f>
        <v>0</v>
      </c>
      <c r="L162" s="177">
        <v>21</v>
      </c>
      <c r="M162" s="177">
        <f>G162*(1+L162/100)</f>
        <v>0</v>
      </c>
      <c r="N162" s="175">
        <v>0</v>
      </c>
      <c r="O162" s="175">
        <f>ROUND(E162*N162,2)</f>
        <v>0</v>
      </c>
      <c r="P162" s="175">
        <v>0.33</v>
      </c>
      <c r="Q162" s="175">
        <f>ROUND(E162*P162,2)</f>
        <v>0.99</v>
      </c>
      <c r="R162" s="177"/>
      <c r="S162" s="177" t="s">
        <v>141</v>
      </c>
      <c r="T162" s="178" t="s">
        <v>142</v>
      </c>
      <c r="U162" s="161">
        <v>0.52649999999999997</v>
      </c>
      <c r="V162" s="161">
        <f>ROUND(E162*U162,2)</f>
        <v>1.58</v>
      </c>
      <c r="W162" s="161"/>
      <c r="X162" s="161" t="s">
        <v>143</v>
      </c>
      <c r="Y162" s="161" t="s">
        <v>144</v>
      </c>
      <c r="Z162" s="151"/>
      <c r="AA162" s="151"/>
      <c r="AB162" s="151"/>
      <c r="AC162" s="151"/>
      <c r="AD162" s="151"/>
      <c r="AE162" s="151"/>
      <c r="AF162" s="151"/>
      <c r="AG162" s="151" t="s">
        <v>145</v>
      </c>
      <c r="AH162" s="151"/>
      <c r="AI162" s="151"/>
      <c r="AJ162" s="151"/>
      <c r="AK162" s="151"/>
      <c r="AL162" s="151"/>
      <c r="AM162" s="151"/>
      <c r="AN162" s="151"/>
      <c r="AO162" s="151"/>
      <c r="AP162" s="151"/>
      <c r="AQ162" s="151"/>
      <c r="AR162" s="151"/>
      <c r="AS162" s="151"/>
      <c r="AT162" s="151"/>
      <c r="AU162" s="151"/>
      <c r="AV162" s="151"/>
      <c r="AW162" s="151"/>
      <c r="AX162" s="151"/>
      <c r="AY162" s="151"/>
      <c r="AZ162" s="151"/>
      <c r="BA162" s="151"/>
      <c r="BB162" s="151"/>
      <c r="BC162" s="151"/>
      <c r="BD162" s="151"/>
      <c r="BE162" s="151"/>
      <c r="BF162" s="151"/>
      <c r="BG162" s="151"/>
      <c r="BH162" s="151"/>
    </row>
    <row r="163" spans="1:60" outlineLevel="2" x14ac:dyDescent="0.2">
      <c r="A163" s="158"/>
      <c r="B163" s="159"/>
      <c r="C163" s="189" t="s">
        <v>713</v>
      </c>
      <c r="D163" s="162"/>
      <c r="E163" s="163"/>
      <c r="F163" s="161"/>
      <c r="G163" s="161"/>
      <c r="H163" s="161"/>
      <c r="I163" s="161"/>
      <c r="J163" s="161"/>
      <c r="K163" s="161"/>
      <c r="L163" s="161"/>
      <c r="M163" s="161"/>
      <c r="N163" s="160"/>
      <c r="O163" s="160"/>
      <c r="P163" s="160"/>
      <c r="Q163" s="160"/>
      <c r="R163" s="161"/>
      <c r="S163" s="161"/>
      <c r="T163" s="161"/>
      <c r="U163" s="161"/>
      <c r="V163" s="161"/>
      <c r="W163" s="161"/>
      <c r="X163" s="161"/>
      <c r="Y163" s="161"/>
      <c r="Z163" s="151"/>
      <c r="AA163" s="151"/>
      <c r="AB163" s="151"/>
      <c r="AC163" s="151"/>
      <c r="AD163" s="151"/>
      <c r="AE163" s="151"/>
      <c r="AF163" s="151"/>
      <c r="AG163" s="151" t="s">
        <v>175</v>
      </c>
      <c r="AH163" s="151">
        <v>0</v>
      </c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</row>
    <row r="164" spans="1:60" outlineLevel="3" x14ac:dyDescent="0.2">
      <c r="A164" s="158"/>
      <c r="B164" s="159"/>
      <c r="C164" s="189" t="s">
        <v>714</v>
      </c>
      <c r="D164" s="162"/>
      <c r="E164" s="163">
        <v>3</v>
      </c>
      <c r="F164" s="161"/>
      <c r="G164" s="161"/>
      <c r="H164" s="161"/>
      <c r="I164" s="161"/>
      <c r="J164" s="161"/>
      <c r="K164" s="161"/>
      <c r="L164" s="161"/>
      <c r="M164" s="161"/>
      <c r="N164" s="160"/>
      <c r="O164" s="160"/>
      <c r="P164" s="160"/>
      <c r="Q164" s="160"/>
      <c r="R164" s="161"/>
      <c r="S164" s="161"/>
      <c r="T164" s="161"/>
      <c r="U164" s="161"/>
      <c r="V164" s="161"/>
      <c r="W164" s="161"/>
      <c r="X164" s="161"/>
      <c r="Y164" s="161"/>
      <c r="Z164" s="151"/>
      <c r="AA164" s="151"/>
      <c r="AB164" s="151"/>
      <c r="AC164" s="151"/>
      <c r="AD164" s="151"/>
      <c r="AE164" s="151"/>
      <c r="AF164" s="151"/>
      <c r="AG164" s="151" t="s">
        <v>175</v>
      </c>
      <c r="AH164" s="151">
        <v>0</v>
      </c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</row>
    <row r="165" spans="1:60" outlineLevel="1" x14ac:dyDescent="0.2">
      <c r="A165" s="172">
        <v>39</v>
      </c>
      <c r="B165" s="173" t="s">
        <v>715</v>
      </c>
      <c r="C165" s="188" t="s">
        <v>716</v>
      </c>
      <c r="D165" s="174" t="s">
        <v>245</v>
      </c>
      <c r="E165" s="175">
        <v>47</v>
      </c>
      <c r="F165" s="176"/>
      <c r="G165" s="177">
        <f>ROUND(E165*F165,2)</f>
        <v>0</v>
      </c>
      <c r="H165" s="176"/>
      <c r="I165" s="177">
        <f>ROUND(E165*H165,2)</f>
        <v>0</v>
      </c>
      <c r="J165" s="176"/>
      <c r="K165" s="177">
        <f>ROUND(E165*J165,2)</f>
        <v>0</v>
      </c>
      <c r="L165" s="177">
        <v>21</v>
      </c>
      <c r="M165" s="177">
        <f>G165*(1+L165/100)</f>
        <v>0</v>
      </c>
      <c r="N165" s="175">
        <v>0</v>
      </c>
      <c r="O165" s="175">
        <f>ROUND(E165*N165,2)</f>
        <v>0</v>
      </c>
      <c r="P165" s="175">
        <v>0.22</v>
      </c>
      <c r="Q165" s="175">
        <f>ROUND(E165*P165,2)</f>
        <v>10.34</v>
      </c>
      <c r="R165" s="177"/>
      <c r="S165" s="177" t="s">
        <v>141</v>
      </c>
      <c r="T165" s="178" t="s">
        <v>142</v>
      </c>
      <c r="U165" s="161">
        <v>0.375</v>
      </c>
      <c r="V165" s="161">
        <f>ROUND(E165*U165,2)</f>
        <v>17.63</v>
      </c>
      <c r="W165" s="161"/>
      <c r="X165" s="161" t="s">
        <v>143</v>
      </c>
      <c r="Y165" s="161" t="s">
        <v>144</v>
      </c>
      <c r="Z165" s="151"/>
      <c r="AA165" s="151"/>
      <c r="AB165" s="151"/>
      <c r="AC165" s="151"/>
      <c r="AD165" s="151"/>
      <c r="AE165" s="151"/>
      <c r="AF165" s="151"/>
      <c r="AG165" s="151" t="s">
        <v>145</v>
      </c>
      <c r="AH165" s="151"/>
      <c r="AI165" s="151"/>
      <c r="AJ165" s="151"/>
      <c r="AK165" s="151"/>
      <c r="AL165" s="151"/>
      <c r="AM165" s="151"/>
      <c r="AN165" s="151"/>
      <c r="AO165" s="151"/>
      <c r="AP165" s="151"/>
      <c r="AQ165" s="151"/>
      <c r="AR165" s="151"/>
      <c r="AS165" s="151"/>
      <c r="AT165" s="151"/>
      <c r="AU165" s="151"/>
      <c r="AV165" s="151"/>
      <c r="AW165" s="151"/>
      <c r="AX165" s="151"/>
      <c r="AY165" s="151"/>
      <c r="AZ165" s="151"/>
      <c r="BA165" s="151"/>
      <c r="BB165" s="151"/>
      <c r="BC165" s="151"/>
      <c r="BD165" s="151"/>
      <c r="BE165" s="151"/>
      <c r="BF165" s="151"/>
      <c r="BG165" s="151"/>
      <c r="BH165" s="151"/>
    </row>
    <row r="166" spans="1:60" outlineLevel="2" x14ac:dyDescent="0.2">
      <c r="A166" s="158"/>
      <c r="B166" s="159"/>
      <c r="C166" s="189" t="s">
        <v>639</v>
      </c>
      <c r="D166" s="162"/>
      <c r="E166" s="163"/>
      <c r="F166" s="161"/>
      <c r="G166" s="161"/>
      <c r="H166" s="161"/>
      <c r="I166" s="161"/>
      <c r="J166" s="161"/>
      <c r="K166" s="161"/>
      <c r="L166" s="161"/>
      <c r="M166" s="161"/>
      <c r="N166" s="160"/>
      <c r="O166" s="160"/>
      <c r="P166" s="160"/>
      <c r="Q166" s="160"/>
      <c r="R166" s="161"/>
      <c r="S166" s="161"/>
      <c r="T166" s="161"/>
      <c r="U166" s="161"/>
      <c r="V166" s="161"/>
      <c r="W166" s="161"/>
      <c r="X166" s="161"/>
      <c r="Y166" s="161"/>
      <c r="Z166" s="151"/>
      <c r="AA166" s="151"/>
      <c r="AB166" s="151"/>
      <c r="AC166" s="151"/>
      <c r="AD166" s="151"/>
      <c r="AE166" s="151"/>
      <c r="AF166" s="151"/>
      <c r="AG166" s="151" t="s">
        <v>175</v>
      </c>
      <c r="AH166" s="151">
        <v>0</v>
      </c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</row>
    <row r="167" spans="1:60" outlineLevel="3" x14ac:dyDescent="0.2">
      <c r="A167" s="158"/>
      <c r="B167" s="159"/>
      <c r="C167" s="189" t="s">
        <v>717</v>
      </c>
      <c r="D167" s="162"/>
      <c r="E167" s="163">
        <v>47</v>
      </c>
      <c r="F167" s="161"/>
      <c r="G167" s="161"/>
      <c r="H167" s="161"/>
      <c r="I167" s="161"/>
      <c r="J167" s="161"/>
      <c r="K167" s="161"/>
      <c r="L167" s="161"/>
      <c r="M167" s="161"/>
      <c r="N167" s="160"/>
      <c r="O167" s="160"/>
      <c r="P167" s="160"/>
      <c r="Q167" s="160"/>
      <c r="R167" s="161"/>
      <c r="S167" s="161"/>
      <c r="T167" s="161"/>
      <c r="U167" s="161"/>
      <c r="V167" s="161"/>
      <c r="W167" s="161"/>
      <c r="X167" s="161"/>
      <c r="Y167" s="161"/>
      <c r="Z167" s="151"/>
      <c r="AA167" s="151"/>
      <c r="AB167" s="151"/>
      <c r="AC167" s="151"/>
      <c r="AD167" s="151"/>
      <c r="AE167" s="151"/>
      <c r="AF167" s="151"/>
      <c r="AG167" s="151" t="s">
        <v>175</v>
      </c>
      <c r="AH167" s="151">
        <v>0</v>
      </c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</row>
    <row r="168" spans="1:60" outlineLevel="1" x14ac:dyDescent="0.2">
      <c r="A168" s="172">
        <v>40</v>
      </c>
      <c r="B168" s="173" t="s">
        <v>336</v>
      </c>
      <c r="C168" s="188" t="s">
        <v>337</v>
      </c>
      <c r="D168" s="174" t="s">
        <v>245</v>
      </c>
      <c r="E168" s="175">
        <v>19</v>
      </c>
      <c r="F168" s="176"/>
      <c r="G168" s="177">
        <f>ROUND(E168*F168,2)</f>
        <v>0</v>
      </c>
      <c r="H168" s="176"/>
      <c r="I168" s="177">
        <f>ROUND(E168*H168,2)</f>
        <v>0</v>
      </c>
      <c r="J168" s="176"/>
      <c r="K168" s="177">
        <f>ROUND(E168*J168,2)</f>
        <v>0</v>
      </c>
      <c r="L168" s="177">
        <v>21</v>
      </c>
      <c r="M168" s="177">
        <f>G168*(1+L168/100)</f>
        <v>0</v>
      </c>
      <c r="N168" s="175">
        <v>0</v>
      </c>
      <c r="O168" s="175">
        <f>ROUND(E168*N168,2)</f>
        <v>0</v>
      </c>
      <c r="P168" s="175">
        <v>0.24</v>
      </c>
      <c r="Q168" s="175">
        <f>ROUND(E168*P168,2)</f>
        <v>4.5599999999999996</v>
      </c>
      <c r="R168" s="177"/>
      <c r="S168" s="177" t="s">
        <v>141</v>
      </c>
      <c r="T168" s="178" t="s">
        <v>142</v>
      </c>
      <c r="U168" s="161">
        <v>0.80647999999999997</v>
      </c>
      <c r="V168" s="161">
        <f>ROUND(E168*U168,2)</f>
        <v>15.32</v>
      </c>
      <c r="W168" s="161"/>
      <c r="X168" s="161" t="s">
        <v>143</v>
      </c>
      <c r="Y168" s="161" t="s">
        <v>144</v>
      </c>
      <c r="Z168" s="151"/>
      <c r="AA168" s="151"/>
      <c r="AB168" s="151"/>
      <c r="AC168" s="151"/>
      <c r="AD168" s="151"/>
      <c r="AE168" s="151"/>
      <c r="AF168" s="151"/>
      <c r="AG168" s="151" t="s">
        <v>145</v>
      </c>
      <c r="AH168" s="151"/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</row>
    <row r="169" spans="1:60" outlineLevel="2" x14ac:dyDescent="0.2">
      <c r="A169" s="158"/>
      <c r="B169" s="159"/>
      <c r="C169" s="189" t="s">
        <v>639</v>
      </c>
      <c r="D169" s="162"/>
      <c r="E169" s="163"/>
      <c r="F169" s="161"/>
      <c r="G169" s="161"/>
      <c r="H169" s="161"/>
      <c r="I169" s="161"/>
      <c r="J169" s="161"/>
      <c r="K169" s="161"/>
      <c r="L169" s="161"/>
      <c r="M169" s="161"/>
      <c r="N169" s="160"/>
      <c r="O169" s="160"/>
      <c r="P169" s="160"/>
      <c r="Q169" s="160"/>
      <c r="R169" s="161"/>
      <c r="S169" s="161"/>
      <c r="T169" s="161"/>
      <c r="U169" s="161"/>
      <c r="V169" s="161"/>
      <c r="W169" s="161"/>
      <c r="X169" s="161"/>
      <c r="Y169" s="161"/>
      <c r="Z169" s="151"/>
      <c r="AA169" s="151"/>
      <c r="AB169" s="151"/>
      <c r="AC169" s="151"/>
      <c r="AD169" s="151"/>
      <c r="AE169" s="151"/>
      <c r="AF169" s="151"/>
      <c r="AG169" s="151" t="s">
        <v>175</v>
      </c>
      <c r="AH169" s="151">
        <v>0</v>
      </c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</row>
    <row r="170" spans="1:60" outlineLevel="3" x14ac:dyDescent="0.2">
      <c r="A170" s="158"/>
      <c r="B170" s="159"/>
      <c r="C170" s="189" t="s">
        <v>718</v>
      </c>
      <c r="D170" s="162"/>
      <c r="E170" s="163">
        <v>19</v>
      </c>
      <c r="F170" s="161"/>
      <c r="G170" s="161"/>
      <c r="H170" s="161"/>
      <c r="I170" s="161"/>
      <c r="J170" s="161"/>
      <c r="K170" s="161"/>
      <c r="L170" s="161"/>
      <c r="M170" s="161"/>
      <c r="N170" s="160"/>
      <c r="O170" s="160"/>
      <c r="P170" s="160"/>
      <c r="Q170" s="160"/>
      <c r="R170" s="161"/>
      <c r="S170" s="161"/>
      <c r="T170" s="161"/>
      <c r="U170" s="161"/>
      <c r="V170" s="161"/>
      <c r="W170" s="161"/>
      <c r="X170" s="161"/>
      <c r="Y170" s="161"/>
      <c r="Z170" s="151"/>
      <c r="AA170" s="151"/>
      <c r="AB170" s="151"/>
      <c r="AC170" s="151"/>
      <c r="AD170" s="151"/>
      <c r="AE170" s="151"/>
      <c r="AF170" s="151"/>
      <c r="AG170" s="151" t="s">
        <v>175</v>
      </c>
      <c r="AH170" s="151">
        <v>0</v>
      </c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</row>
    <row r="171" spans="1:60" outlineLevel="1" x14ac:dyDescent="0.2">
      <c r="A171" s="172">
        <v>41</v>
      </c>
      <c r="B171" s="173" t="s">
        <v>342</v>
      </c>
      <c r="C171" s="188" t="s">
        <v>343</v>
      </c>
      <c r="D171" s="174" t="s">
        <v>245</v>
      </c>
      <c r="E171" s="175">
        <v>56.165999999999997</v>
      </c>
      <c r="F171" s="176"/>
      <c r="G171" s="177">
        <f>ROUND(E171*F171,2)</f>
        <v>0</v>
      </c>
      <c r="H171" s="176"/>
      <c r="I171" s="177">
        <f>ROUND(E171*H171,2)</f>
        <v>0</v>
      </c>
      <c r="J171" s="176"/>
      <c r="K171" s="177">
        <f>ROUND(E171*J171,2)</f>
        <v>0</v>
      </c>
      <c r="L171" s="177">
        <v>21</v>
      </c>
      <c r="M171" s="177">
        <f>G171*(1+L171/100)</f>
        <v>0</v>
      </c>
      <c r="N171" s="175">
        <v>0</v>
      </c>
      <c r="O171" s="175">
        <f>ROUND(E171*N171,2)</f>
        <v>0</v>
      </c>
      <c r="P171" s="175">
        <v>0.2359</v>
      </c>
      <c r="Q171" s="175">
        <f>ROUND(E171*P171,2)</f>
        <v>13.25</v>
      </c>
      <c r="R171" s="177"/>
      <c r="S171" s="177" t="s">
        <v>141</v>
      </c>
      <c r="T171" s="178" t="s">
        <v>142</v>
      </c>
      <c r="U171" s="161">
        <v>0.01</v>
      </c>
      <c r="V171" s="161">
        <f>ROUND(E171*U171,2)</f>
        <v>0.56000000000000005</v>
      </c>
      <c r="W171" s="161"/>
      <c r="X171" s="161" t="s">
        <v>143</v>
      </c>
      <c r="Y171" s="161" t="s">
        <v>144</v>
      </c>
      <c r="Z171" s="151"/>
      <c r="AA171" s="151"/>
      <c r="AB171" s="151"/>
      <c r="AC171" s="151"/>
      <c r="AD171" s="151"/>
      <c r="AE171" s="151"/>
      <c r="AF171" s="151"/>
      <c r="AG171" s="151" t="s">
        <v>145</v>
      </c>
      <c r="AH171" s="151"/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</row>
    <row r="172" spans="1:60" outlineLevel="2" x14ac:dyDescent="0.2">
      <c r="A172" s="158"/>
      <c r="B172" s="159"/>
      <c r="C172" s="189" t="s">
        <v>344</v>
      </c>
      <c r="D172" s="162"/>
      <c r="E172" s="163"/>
      <c r="F172" s="161"/>
      <c r="G172" s="161"/>
      <c r="H172" s="161"/>
      <c r="I172" s="161"/>
      <c r="J172" s="161"/>
      <c r="K172" s="161"/>
      <c r="L172" s="161"/>
      <c r="M172" s="161"/>
      <c r="N172" s="160"/>
      <c r="O172" s="160"/>
      <c r="P172" s="160"/>
      <c r="Q172" s="160"/>
      <c r="R172" s="161"/>
      <c r="S172" s="161"/>
      <c r="T172" s="161"/>
      <c r="U172" s="161"/>
      <c r="V172" s="161"/>
      <c r="W172" s="161"/>
      <c r="X172" s="161"/>
      <c r="Y172" s="161"/>
      <c r="Z172" s="151"/>
      <c r="AA172" s="151"/>
      <c r="AB172" s="151"/>
      <c r="AC172" s="151"/>
      <c r="AD172" s="151"/>
      <c r="AE172" s="151"/>
      <c r="AF172" s="151"/>
      <c r="AG172" s="151" t="s">
        <v>175</v>
      </c>
      <c r="AH172" s="151">
        <v>0</v>
      </c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</row>
    <row r="173" spans="1:60" outlineLevel="3" x14ac:dyDescent="0.2">
      <c r="A173" s="158"/>
      <c r="B173" s="159"/>
      <c r="C173" s="189" t="s">
        <v>639</v>
      </c>
      <c r="D173" s="162"/>
      <c r="E173" s="163"/>
      <c r="F173" s="161"/>
      <c r="G173" s="161"/>
      <c r="H173" s="161"/>
      <c r="I173" s="161"/>
      <c r="J173" s="161"/>
      <c r="K173" s="161"/>
      <c r="L173" s="161"/>
      <c r="M173" s="161"/>
      <c r="N173" s="160"/>
      <c r="O173" s="160"/>
      <c r="P173" s="160"/>
      <c r="Q173" s="160"/>
      <c r="R173" s="161"/>
      <c r="S173" s="161"/>
      <c r="T173" s="161"/>
      <c r="U173" s="161"/>
      <c r="V173" s="161"/>
      <c r="W173" s="161"/>
      <c r="X173" s="161"/>
      <c r="Y173" s="161"/>
      <c r="Z173" s="151"/>
      <c r="AA173" s="151"/>
      <c r="AB173" s="151"/>
      <c r="AC173" s="151"/>
      <c r="AD173" s="151"/>
      <c r="AE173" s="151"/>
      <c r="AF173" s="151"/>
      <c r="AG173" s="151" t="s">
        <v>175</v>
      </c>
      <c r="AH173" s="151">
        <v>0</v>
      </c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</row>
    <row r="174" spans="1:60" outlineLevel="3" x14ac:dyDescent="0.2">
      <c r="A174" s="158"/>
      <c r="B174" s="159"/>
      <c r="C174" s="189" t="s">
        <v>695</v>
      </c>
      <c r="D174" s="162"/>
      <c r="E174" s="163">
        <v>3.81</v>
      </c>
      <c r="F174" s="161"/>
      <c r="G174" s="161"/>
      <c r="H174" s="161"/>
      <c r="I174" s="161"/>
      <c r="J174" s="161"/>
      <c r="K174" s="161"/>
      <c r="L174" s="161"/>
      <c r="M174" s="161"/>
      <c r="N174" s="160"/>
      <c r="O174" s="160"/>
      <c r="P174" s="160"/>
      <c r="Q174" s="160"/>
      <c r="R174" s="161"/>
      <c r="S174" s="161"/>
      <c r="T174" s="161"/>
      <c r="U174" s="161"/>
      <c r="V174" s="161"/>
      <c r="W174" s="161"/>
      <c r="X174" s="161"/>
      <c r="Y174" s="161"/>
      <c r="Z174" s="151"/>
      <c r="AA174" s="151"/>
      <c r="AB174" s="151"/>
      <c r="AC174" s="151"/>
      <c r="AD174" s="151"/>
      <c r="AE174" s="151"/>
      <c r="AF174" s="151"/>
      <c r="AG174" s="151" t="s">
        <v>175</v>
      </c>
      <c r="AH174" s="151">
        <v>0</v>
      </c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</row>
    <row r="175" spans="1:60" outlineLevel="3" x14ac:dyDescent="0.2">
      <c r="A175" s="158"/>
      <c r="B175" s="159"/>
      <c r="C175" s="189" t="s">
        <v>696</v>
      </c>
      <c r="D175" s="162"/>
      <c r="E175" s="163">
        <v>8.3000000000000007</v>
      </c>
      <c r="F175" s="161"/>
      <c r="G175" s="161"/>
      <c r="H175" s="161"/>
      <c r="I175" s="161"/>
      <c r="J175" s="161"/>
      <c r="K175" s="161"/>
      <c r="L175" s="161"/>
      <c r="M175" s="161"/>
      <c r="N175" s="160"/>
      <c r="O175" s="160"/>
      <c r="P175" s="160"/>
      <c r="Q175" s="160"/>
      <c r="R175" s="161"/>
      <c r="S175" s="161"/>
      <c r="T175" s="161"/>
      <c r="U175" s="161"/>
      <c r="V175" s="161"/>
      <c r="W175" s="161"/>
      <c r="X175" s="161"/>
      <c r="Y175" s="161"/>
      <c r="Z175" s="151"/>
      <c r="AA175" s="151"/>
      <c r="AB175" s="151"/>
      <c r="AC175" s="151"/>
      <c r="AD175" s="151"/>
      <c r="AE175" s="151"/>
      <c r="AF175" s="151"/>
      <c r="AG175" s="151" t="s">
        <v>175</v>
      </c>
      <c r="AH175" s="151">
        <v>0</v>
      </c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</row>
    <row r="176" spans="1:60" outlineLevel="3" x14ac:dyDescent="0.2">
      <c r="A176" s="158"/>
      <c r="B176" s="159"/>
      <c r="C176" s="189" t="s">
        <v>697</v>
      </c>
      <c r="D176" s="162"/>
      <c r="E176" s="163">
        <v>1.1000000000000001</v>
      </c>
      <c r="F176" s="161"/>
      <c r="G176" s="161"/>
      <c r="H176" s="161"/>
      <c r="I176" s="161"/>
      <c r="J176" s="161"/>
      <c r="K176" s="161"/>
      <c r="L176" s="161"/>
      <c r="M176" s="161"/>
      <c r="N176" s="160"/>
      <c r="O176" s="160"/>
      <c r="P176" s="160"/>
      <c r="Q176" s="160"/>
      <c r="R176" s="161"/>
      <c r="S176" s="161"/>
      <c r="T176" s="161"/>
      <c r="U176" s="161"/>
      <c r="V176" s="161"/>
      <c r="W176" s="161"/>
      <c r="X176" s="161"/>
      <c r="Y176" s="161"/>
      <c r="Z176" s="151"/>
      <c r="AA176" s="151"/>
      <c r="AB176" s="151"/>
      <c r="AC176" s="151"/>
      <c r="AD176" s="151"/>
      <c r="AE176" s="151"/>
      <c r="AF176" s="151"/>
      <c r="AG176" s="151" t="s">
        <v>175</v>
      </c>
      <c r="AH176" s="151">
        <v>0</v>
      </c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</row>
    <row r="177" spans="1:60" outlineLevel="3" x14ac:dyDescent="0.2">
      <c r="A177" s="158"/>
      <c r="B177" s="159"/>
      <c r="C177" s="195" t="s">
        <v>281</v>
      </c>
      <c r="D177" s="193"/>
      <c r="E177" s="194"/>
      <c r="F177" s="161"/>
      <c r="G177" s="161"/>
      <c r="H177" s="161"/>
      <c r="I177" s="161"/>
      <c r="J177" s="161"/>
      <c r="K177" s="161"/>
      <c r="L177" s="161"/>
      <c r="M177" s="161"/>
      <c r="N177" s="160"/>
      <c r="O177" s="160"/>
      <c r="P177" s="160"/>
      <c r="Q177" s="160"/>
      <c r="R177" s="161"/>
      <c r="S177" s="161"/>
      <c r="T177" s="161"/>
      <c r="U177" s="161"/>
      <c r="V177" s="161"/>
      <c r="W177" s="161"/>
      <c r="X177" s="161"/>
      <c r="Y177" s="161"/>
      <c r="Z177" s="151"/>
      <c r="AA177" s="151"/>
      <c r="AB177" s="151"/>
      <c r="AC177" s="151"/>
      <c r="AD177" s="151"/>
      <c r="AE177" s="151"/>
      <c r="AF177" s="151"/>
      <c r="AG177" s="151" t="s">
        <v>175</v>
      </c>
      <c r="AH177" s="151">
        <v>1</v>
      </c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</row>
    <row r="178" spans="1:60" outlineLevel="3" x14ac:dyDescent="0.2">
      <c r="A178" s="158"/>
      <c r="B178" s="159"/>
      <c r="C178" s="189" t="s">
        <v>641</v>
      </c>
      <c r="D178" s="162"/>
      <c r="E178" s="163"/>
      <c r="F178" s="161"/>
      <c r="G178" s="161"/>
      <c r="H178" s="161"/>
      <c r="I178" s="161"/>
      <c r="J178" s="161"/>
      <c r="K178" s="161"/>
      <c r="L178" s="161"/>
      <c r="M178" s="161"/>
      <c r="N178" s="160"/>
      <c r="O178" s="160"/>
      <c r="P178" s="160"/>
      <c r="Q178" s="160"/>
      <c r="R178" s="161"/>
      <c r="S178" s="161"/>
      <c r="T178" s="161"/>
      <c r="U178" s="161"/>
      <c r="V178" s="161"/>
      <c r="W178" s="161"/>
      <c r="X178" s="161"/>
      <c r="Y178" s="161"/>
      <c r="Z178" s="151"/>
      <c r="AA178" s="151"/>
      <c r="AB178" s="151"/>
      <c r="AC178" s="151"/>
      <c r="AD178" s="151"/>
      <c r="AE178" s="151"/>
      <c r="AF178" s="151"/>
      <c r="AG178" s="151" t="s">
        <v>175</v>
      </c>
      <c r="AH178" s="151">
        <v>0</v>
      </c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</row>
    <row r="179" spans="1:60" outlineLevel="3" x14ac:dyDescent="0.2">
      <c r="A179" s="158"/>
      <c r="B179" s="159"/>
      <c r="C179" s="189" t="s">
        <v>698</v>
      </c>
      <c r="D179" s="162"/>
      <c r="E179" s="163">
        <v>8.91</v>
      </c>
      <c r="F179" s="161"/>
      <c r="G179" s="161"/>
      <c r="H179" s="161"/>
      <c r="I179" s="161"/>
      <c r="J179" s="161"/>
      <c r="K179" s="161"/>
      <c r="L179" s="161"/>
      <c r="M179" s="161"/>
      <c r="N179" s="160"/>
      <c r="O179" s="160"/>
      <c r="P179" s="160"/>
      <c r="Q179" s="160"/>
      <c r="R179" s="161"/>
      <c r="S179" s="161"/>
      <c r="T179" s="161"/>
      <c r="U179" s="161"/>
      <c r="V179" s="161"/>
      <c r="W179" s="161"/>
      <c r="X179" s="161"/>
      <c r="Y179" s="161"/>
      <c r="Z179" s="151"/>
      <c r="AA179" s="151"/>
      <c r="AB179" s="151"/>
      <c r="AC179" s="151"/>
      <c r="AD179" s="151"/>
      <c r="AE179" s="151"/>
      <c r="AF179" s="151"/>
      <c r="AG179" s="151" t="s">
        <v>175</v>
      </c>
      <c r="AH179" s="151">
        <v>0</v>
      </c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</row>
    <row r="180" spans="1:60" outlineLevel="3" x14ac:dyDescent="0.2">
      <c r="A180" s="158"/>
      <c r="B180" s="159"/>
      <c r="C180" s="189" t="s">
        <v>699</v>
      </c>
      <c r="D180" s="162"/>
      <c r="E180" s="163">
        <v>22.21</v>
      </c>
      <c r="F180" s="161"/>
      <c r="G180" s="161"/>
      <c r="H180" s="161"/>
      <c r="I180" s="161"/>
      <c r="J180" s="161"/>
      <c r="K180" s="161"/>
      <c r="L180" s="161"/>
      <c r="M180" s="161"/>
      <c r="N180" s="160"/>
      <c r="O180" s="160"/>
      <c r="P180" s="160"/>
      <c r="Q180" s="160"/>
      <c r="R180" s="161"/>
      <c r="S180" s="161"/>
      <c r="T180" s="161"/>
      <c r="U180" s="161"/>
      <c r="V180" s="161"/>
      <c r="W180" s="161"/>
      <c r="X180" s="161"/>
      <c r="Y180" s="161"/>
      <c r="Z180" s="151"/>
      <c r="AA180" s="151"/>
      <c r="AB180" s="151"/>
      <c r="AC180" s="151"/>
      <c r="AD180" s="151"/>
      <c r="AE180" s="151"/>
      <c r="AF180" s="151"/>
      <c r="AG180" s="151" t="s">
        <v>175</v>
      </c>
      <c r="AH180" s="151">
        <v>0</v>
      </c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</row>
    <row r="181" spans="1:60" outlineLevel="3" x14ac:dyDescent="0.2">
      <c r="A181" s="158"/>
      <c r="B181" s="159"/>
      <c r="C181" s="189" t="s">
        <v>700</v>
      </c>
      <c r="D181" s="162"/>
      <c r="E181" s="163">
        <v>10.18</v>
      </c>
      <c r="F181" s="161"/>
      <c r="G181" s="161"/>
      <c r="H181" s="161"/>
      <c r="I181" s="161"/>
      <c r="J181" s="161"/>
      <c r="K181" s="161"/>
      <c r="L181" s="161"/>
      <c r="M181" s="161"/>
      <c r="N181" s="160"/>
      <c r="O181" s="160"/>
      <c r="P181" s="160"/>
      <c r="Q181" s="160"/>
      <c r="R181" s="161"/>
      <c r="S181" s="161"/>
      <c r="T181" s="161"/>
      <c r="U181" s="161"/>
      <c r="V181" s="161"/>
      <c r="W181" s="161"/>
      <c r="X181" s="161"/>
      <c r="Y181" s="161"/>
      <c r="Z181" s="151"/>
      <c r="AA181" s="151"/>
      <c r="AB181" s="151"/>
      <c r="AC181" s="151"/>
      <c r="AD181" s="151"/>
      <c r="AE181" s="151"/>
      <c r="AF181" s="151"/>
      <c r="AG181" s="151" t="s">
        <v>175</v>
      </c>
      <c r="AH181" s="151">
        <v>0</v>
      </c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</row>
    <row r="182" spans="1:60" outlineLevel="3" x14ac:dyDescent="0.2">
      <c r="A182" s="158"/>
      <c r="B182" s="159"/>
      <c r="C182" s="189" t="s">
        <v>701</v>
      </c>
      <c r="D182" s="162"/>
      <c r="E182" s="163">
        <v>1.66</v>
      </c>
      <c r="F182" s="161"/>
      <c r="G182" s="161"/>
      <c r="H182" s="161"/>
      <c r="I182" s="161"/>
      <c r="J182" s="161"/>
      <c r="K182" s="161"/>
      <c r="L182" s="161"/>
      <c r="M182" s="161"/>
      <c r="N182" s="160"/>
      <c r="O182" s="160"/>
      <c r="P182" s="160"/>
      <c r="Q182" s="160"/>
      <c r="R182" s="161"/>
      <c r="S182" s="161"/>
      <c r="T182" s="161"/>
      <c r="U182" s="161"/>
      <c r="V182" s="161"/>
      <c r="W182" s="161"/>
      <c r="X182" s="161"/>
      <c r="Y182" s="161"/>
      <c r="Z182" s="151"/>
      <c r="AA182" s="151"/>
      <c r="AB182" s="151"/>
      <c r="AC182" s="151"/>
      <c r="AD182" s="151"/>
      <c r="AE182" s="151"/>
      <c r="AF182" s="151"/>
      <c r="AG182" s="151" t="s">
        <v>175</v>
      </c>
      <c r="AH182" s="151">
        <v>0</v>
      </c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</row>
    <row r="183" spans="1:60" outlineLevel="3" x14ac:dyDescent="0.2">
      <c r="A183" s="158"/>
      <c r="B183" s="159"/>
      <c r="C183" s="195" t="s">
        <v>281</v>
      </c>
      <c r="D183" s="193"/>
      <c r="E183" s="194"/>
      <c r="F183" s="161"/>
      <c r="G183" s="161"/>
      <c r="H183" s="161"/>
      <c r="I183" s="161"/>
      <c r="J183" s="161"/>
      <c r="K183" s="161"/>
      <c r="L183" s="161"/>
      <c r="M183" s="161"/>
      <c r="N183" s="160"/>
      <c r="O183" s="160"/>
      <c r="P183" s="160"/>
      <c r="Q183" s="160"/>
      <c r="R183" s="161"/>
      <c r="S183" s="161"/>
      <c r="T183" s="161"/>
      <c r="U183" s="161"/>
      <c r="V183" s="161"/>
      <c r="W183" s="161"/>
      <c r="X183" s="161"/>
      <c r="Y183" s="161"/>
      <c r="Z183" s="151"/>
      <c r="AA183" s="151"/>
      <c r="AB183" s="151"/>
      <c r="AC183" s="151"/>
      <c r="AD183" s="151"/>
      <c r="AE183" s="151"/>
      <c r="AF183" s="151"/>
      <c r="AG183" s="151" t="s">
        <v>175</v>
      </c>
      <c r="AH183" s="151">
        <v>1</v>
      </c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</row>
    <row r="184" spans="1:60" outlineLevel="1" x14ac:dyDescent="0.2">
      <c r="A184" s="172">
        <v>42</v>
      </c>
      <c r="B184" s="173" t="s">
        <v>339</v>
      </c>
      <c r="C184" s="188" t="s">
        <v>340</v>
      </c>
      <c r="D184" s="174" t="s">
        <v>245</v>
      </c>
      <c r="E184" s="175">
        <v>34</v>
      </c>
      <c r="F184" s="176"/>
      <c r="G184" s="177">
        <f>ROUND(E184*F184,2)</f>
        <v>0</v>
      </c>
      <c r="H184" s="176"/>
      <c r="I184" s="177">
        <f>ROUND(E184*H184,2)</f>
        <v>0</v>
      </c>
      <c r="J184" s="176"/>
      <c r="K184" s="177">
        <f>ROUND(E184*J184,2)</f>
        <v>0</v>
      </c>
      <c r="L184" s="177">
        <v>21</v>
      </c>
      <c r="M184" s="177">
        <f>G184*(1+L184/100)</f>
        <v>0</v>
      </c>
      <c r="N184" s="175">
        <v>0</v>
      </c>
      <c r="O184" s="175">
        <f>ROUND(E184*N184,2)</f>
        <v>0</v>
      </c>
      <c r="P184" s="175">
        <v>0.44</v>
      </c>
      <c r="Q184" s="175">
        <f>ROUND(E184*P184,2)</f>
        <v>14.96</v>
      </c>
      <c r="R184" s="177"/>
      <c r="S184" s="177" t="s">
        <v>141</v>
      </c>
      <c r="T184" s="178" t="s">
        <v>142</v>
      </c>
      <c r="U184" s="161">
        <v>9.4E-2</v>
      </c>
      <c r="V184" s="161">
        <f>ROUND(E184*U184,2)</f>
        <v>3.2</v>
      </c>
      <c r="W184" s="161"/>
      <c r="X184" s="161" t="s">
        <v>143</v>
      </c>
      <c r="Y184" s="161" t="s">
        <v>144</v>
      </c>
      <c r="Z184" s="151"/>
      <c r="AA184" s="151"/>
      <c r="AB184" s="151"/>
      <c r="AC184" s="151"/>
      <c r="AD184" s="151"/>
      <c r="AE184" s="151"/>
      <c r="AF184" s="151"/>
      <c r="AG184" s="151" t="s">
        <v>145</v>
      </c>
      <c r="AH184" s="151"/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</row>
    <row r="185" spans="1:60" outlineLevel="2" x14ac:dyDescent="0.2">
      <c r="A185" s="158"/>
      <c r="B185" s="159"/>
      <c r="C185" s="189" t="s">
        <v>719</v>
      </c>
      <c r="D185" s="162"/>
      <c r="E185" s="163"/>
      <c r="F185" s="161"/>
      <c r="G185" s="161"/>
      <c r="H185" s="161"/>
      <c r="I185" s="161"/>
      <c r="J185" s="161"/>
      <c r="K185" s="161"/>
      <c r="L185" s="161"/>
      <c r="M185" s="161"/>
      <c r="N185" s="160"/>
      <c r="O185" s="160"/>
      <c r="P185" s="160"/>
      <c r="Q185" s="160"/>
      <c r="R185" s="161"/>
      <c r="S185" s="161"/>
      <c r="T185" s="161"/>
      <c r="U185" s="161"/>
      <c r="V185" s="161"/>
      <c r="W185" s="161"/>
      <c r="X185" s="161"/>
      <c r="Y185" s="161"/>
      <c r="Z185" s="151"/>
      <c r="AA185" s="151"/>
      <c r="AB185" s="151"/>
      <c r="AC185" s="151"/>
      <c r="AD185" s="151"/>
      <c r="AE185" s="151"/>
      <c r="AF185" s="151"/>
      <c r="AG185" s="151" t="s">
        <v>175</v>
      </c>
      <c r="AH185" s="151">
        <v>0</v>
      </c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W185" s="151"/>
      <c r="AX185" s="151"/>
      <c r="AY185" s="151"/>
      <c r="AZ185" s="151"/>
      <c r="BA185" s="151"/>
      <c r="BB185" s="151"/>
      <c r="BC185" s="151"/>
      <c r="BD185" s="151"/>
      <c r="BE185" s="151"/>
      <c r="BF185" s="151"/>
      <c r="BG185" s="151"/>
      <c r="BH185" s="151"/>
    </row>
    <row r="186" spans="1:60" outlineLevel="3" x14ac:dyDescent="0.2">
      <c r="A186" s="158"/>
      <c r="B186" s="159"/>
      <c r="C186" s="189" t="s">
        <v>708</v>
      </c>
      <c r="D186" s="162"/>
      <c r="E186" s="163">
        <v>3</v>
      </c>
      <c r="F186" s="161"/>
      <c r="G186" s="161"/>
      <c r="H186" s="161"/>
      <c r="I186" s="161"/>
      <c r="J186" s="161"/>
      <c r="K186" s="161"/>
      <c r="L186" s="161"/>
      <c r="M186" s="161"/>
      <c r="N186" s="160"/>
      <c r="O186" s="160"/>
      <c r="P186" s="160"/>
      <c r="Q186" s="160"/>
      <c r="R186" s="161"/>
      <c r="S186" s="161"/>
      <c r="T186" s="161"/>
      <c r="U186" s="161"/>
      <c r="V186" s="161"/>
      <c r="W186" s="161"/>
      <c r="X186" s="161"/>
      <c r="Y186" s="161"/>
      <c r="Z186" s="151"/>
      <c r="AA186" s="151"/>
      <c r="AB186" s="151"/>
      <c r="AC186" s="151"/>
      <c r="AD186" s="151"/>
      <c r="AE186" s="151"/>
      <c r="AF186" s="151"/>
      <c r="AG186" s="151" t="s">
        <v>175</v>
      </c>
      <c r="AH186" s="151">
        <v>0</v>
      </c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</row>
    <row r="187" spans="1:60" outlineLevel="3" x14ac:dyDescent="0.2">
      <c r="A187" s="158"/>
      <c r="B187" s="159"/>
      <c r="C187" s="189" t="s">
        <v>709</v>
      </c>
      <c r="D187" s="162"/>
      <c r="E187" s="163">
        <v>31</v>
      </c>
      <c r="F187" s="161"/>
      <c r="G187" s="161"/>
      <c r="H187" s="161"/>
      <c r="I187" s="161"/>
      <c r="J187" s="161"/>
      <c r="K187" s="161"/>
      <c r="L187" s="161"/>
      <c r="M187" s="161"/>
      <c r="N187" s="160"/>
      <c r="O187" s="160"/>
      <c r="P187" s="160"/>
      <c r="Q187" s="160"/>
      <c r="R187" s="161"/>
      <c r="S187" s="161"/>
      <c r="T187" s="161"/>
      <c r="U187" s="161"/>
      <c r="V187" s="161"/>
      <c r="W187" s="161"/>
      <c r="X187" s="161"/>
      <c r="Y187" s="161"/>
      <c r="Z187" s="151"/>
      <c r="AA187" s="151"/>
      <c r="AB187" s="151"/>
      <c r="AC187" s="151"/>
      <c r="AD187" s="151"/>
      <c r="AE187" s="151"/>
      <c r="AF187" s="151"/>
      <c r="AG187" s="151" t="s">
        <v>175</v>
      </c>
      <c r="AH187" s="151">
        <v>0</v>
      </c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</row>
    <row r="188" spans="1:60" outlineLevel="1" x14ac:dyDescent="0.2">
      <c r="A188" s="172">
        <v>43</v>
      </c>
      <c r="B188" s="173" t="s">
        <v>345</v>
      </c>
      <c r="C188" s="188" t="s">
        <v>346</v>
      </c>
      <c r="D188" s="174" t="s">
        <v>181</v>
      </c>
      <c r="E188" s="175">
        <v>36</v>
      </c>
      <c r="F188" s="176"/>
      <c r="G188" s="177">
        <f>ROUND(E188*F188,2)</f>
        <v>0</v>
      </c>
      <c r="H188" s="176"/>
      <c r="I188" s="177">
        <f>ROUND(E188*H188,2)</f>
        <v>0</v>
      </c>
      <c r="J188" s="176"/>
      <c r="K188" s="177">
        <f>ROUND(E188*J188,2)</f>
        <v>0</v>
      </c>
      <c r="L188" s="177">
        <v>21</v>
      </c>
      <c r="M188" s="177">
        <f>G188*(1+L188/100)</f>
        <v>0</v>
      </c>
      <c r="N188" s="175">
        <v>0.06</v>
      </c>
      <c r="O188" s="175">
        <f>ROUND(E188*N188,2)</f>
        <v>2.16</v>
      </c>
      <c r="P188" s="175">
        <v>0.16</v>
      </c>
      <c r="Q188" s="175">
        <f>ROUND(E188*P188,2)</f>
        <v>5.76</v>
      </c>
      <c r="R188" s="177"/>
      <c r="S188" s="177" t="s">
        <v>141</v>
      </c>
      <c r="T188" s="178" t="s">
        <v>142</v>
      </c>
      <c r="U188" s="161">
        <v>0.14299999999999999</v>
      </c>
      <c r="V188" s="161">
        <f>ROUND(E188*U188,2)</f>
        <v>5.15</v>
      </c>
      <c r="W188" s="161"/>
      <c r="X188" s="161" t="s">
        <v>143</v>
      </c>
      <c r="Y188" s="161" t="s">
        <v>144</v>
      </c>
      <c r="Z188" s="151"/>
      <c r="AA188" s="151"/>
      <c r="AB188" s="151"/>
      <c r="AC188" s="151"/>
      <c r="AD188" s="151"/>
      <c r="AE188" s="151"/>
      <c r="AF188" s="151"/>
      <c r="AG188" s="151" t="s">
        <v>145</v>
      </c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</row>
    <row r="189" spans="1:60" outlineLevel="2" x14ac:dyDescent="0.2">
      <c r="A189" s="158"/>
      <c r="B189" s="159"/>
      <c r="C189" s="189" t="s">
        <v>720</v>
      </c>
      <c r="D189" s="162"/>
      <c r="E189" s="163">
        <v>4</v>
      </c>
      <c r="F189" s="161"/>
      <c r="G189" s="161"/>
      <c r="H189" s="161"/>
      <c r="I189" s="161"/>
      <c r="J189" s="161"/>
      <c r="K189" s="161"/>
      <c r="L189" s="161"/>
      <c r="M189" s="161"/>
      <c r="N189" s="160"/>
      <c r="O189" s="160"/>
      <c r="P189" s="160"/>
      <c r="Q189" s="160"/>
      <c r="R189" s="161"/>
      <c r="S189" s="161"/>
      <c r="T189" s="161"/>
      <c r="U189" s="161"/>
      <c r="V189" s="161"/>
      <c r="W189" s="161"/>
      <c r="X189" s="161"/>
      <c r="Y189" s="161"/>
      <c r="Z189" s="151"/>
      <c r="AA189" s="151"/>
      <c r="AB189" s="151"/>
      <c r="AC189" s="151"/>
      <c r="AD189" s="151"/>
      <c r="AE189" s="151"/>
      <c r="AF189" s="151"/>
      <c r="AG189" s="151" t="s">
        <v>175</v>
      </c>
      <c r="AH189" s="151">
        <v>0</v>
      </c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</row>
    <row r="190" spans="1:60" outlineLevel="3" x14ac:dyDescent="0.2">
      <c r="A190" s="158"/>
      <c r="B190" s="159"/>
      <c r="C190" s="189" t="s">
        <v>721</v>
      </c>
      <c r="D190" s="162"/>
      <c r="E190" s="163">
        <v>32</v>
      </c>
      <c r="F190" s="161"/>
      <c r="G190" s="161"/>
      <c r="H190" s="161"/>
      <c r="I190" s="161"/>
      <c r="J190" s="161"/>
      <c r="K190" s="161"/>
      <c r="L190" s="161"/>
      <c r="M190" s="161"/>
      <c r="N190" s="160"/>
      <c r="O190" s="160"/>
      <c r="P190" s="160"/>
      <c r="Q190" s="160"/>
      <c r="R190" s="161"/>
      <c r="S190" s="161"/>
      <c r="T190" s="161"/>
      <c r="U190" s="161"/>
      <c r="V190" s="161"/>
      <c r="W190" s="161"/>
      <c r="X190" s="161"/>
      <c r="Y190" s="161"/>
      <c r="Z190" s="151"/>
      <c r="AA190" s="151"/>
      <c r="AB190" s="151"/>
      <c r="AC190" s="151"/>
      <c r="AD190" s="151"/>
      <c r="AE190" s="151"/>
      <c r="AF190" s="151"/>
      <c r="AG190" s="151" t="s">
        <v>175</v>
      </c>
      <c r="AH190" s="151">
        <v>0</v>
      </c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</row>
    <row r="191" spans="1:60" outlineLevel="1" x14ac:dyDescent="0.2">
      <c r="A191" s="172">
        <v>44</v>
      </c>
      <c r="B191" s="173" t="s">
        <v>348</v>
      </c>
      <c r="C191" s="188" t="s">
        <v>349</v>
      </c>
      <c r="D191" s="174" t="s">
        <v>181</v>
      </c>
      <c r="E191" s="175">
        <v>3</v>
      </c>
      <c r="F191" s="176"/>
      <c r="G191" s="177">
        <f>ROUND(E191*F191,2)</f>
        <v>0</v>
      </c>
      <c r="H191" s="176"/>
      <c r="I191" s="177">
        <f>ROUND(E191*H191,2)</f>
        <v>0</v>
      </c>
      <c r="J191" s="176"/>
      <c r="K191" s="177">
        <f>ROUND(E191*J191,2)</f>
        <v>0</v>
      </c>
      <c r="L191" s="177">
        <v>21</v>
      </c>
      <c r="M191" s="177">
        <f>G191*(1+L191/100)</f>
        <v>0</v>
      </c>
      <c r="N191" s="175">
        <v>0.08</v>
      </c>
      <c r="O191" s="175">
        <f>ROUND(E191*N191,2)</f>
        <v>0.24</v>
      </c>
      <c r="P191" s="175">
        <v>0.19</v>
      </c>
      <c r="Q191" s="175">
        <f>ROUND(E191*P191,2)</f>
        <v>0.56999999999999995</v>
      </c>
      <c r="R191" s="177"/>
      <c r="S191" s="177" t="s">
        <v>141</v>
      </c>
      <c r="T191" s="178" t="s">
        <v>142</v>
      </c>
      <c r="U191" s="161">
        <v>0.123</v>
      </c>
      <c r="V191" s="161">
        <f>ROUND(E191*U191,2)</f>
        <v>0.37</v>
      </c>
      <c r="W191" s="161"/>
      <c r="X191" s="161" t="s">
        <v>143</v>
      </c>
      <c r="Y191" s="161" t="s">
        <v>144</v>
      </c>
      <c r="Z191" s="151"/>
      <c r="AA191" s="151"/>
      <c r="AB191" s="151"/>
      <c r="AC191" s="151"/>
      <c r="AD191" s="151"/>
      <c r="AE191" s="151"/>
      <c r="AF191" s="151"/>
      <c r="AG191" s="151" t="s">
        <v>145</v>
      </c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</row>
    <row r="192" spans="1:60" outlineLevel="2" x14ac:dyDescent="0.2">
      <c r="A192" s="158"/>
      <c r="B192" s="159"/>
      <c r="C192" s="189" t="s">
        <v>708</v>
      </c>
      <c r="D192" s="162"/>
      <c r="E192" s="163">
        <v>3</v>
      </c>
      <c r="F192" s="161"/>
      <c r="G192" s="161"/>
      <c r="H192" s="161"/>
      <c r="I192" s="161"/>
      <c r="J192" s="161"/>
      <c r="K192" s="161"/>
      <c r="L192" s="161"/>
      <c r="M192" s="161"/>
      <c r="N192" s="160"/>
      <c r="O192" s="160"/>
      <c r="P192" s="160"/>
      <c r="Q192" s="160"/>
      <c r="R192" s="161"/>
      <c r="S192" s="161"/>
      <c r="T192" s="161"/>
      <c r="U192" s="161"/>
      <c r="V192" s="161"/>
      <c r="W192" s="161"/>
      <c r="X192" s="161"/>
      <c r="Y192" s="161"/>
      <c r="Z192" s="151"/>
      <c r="AA192" s="151"/>
      <c r="AB192" s="151"/>
      <c r="AC192" s="151"/>
      <c r="AD192" s="151"/>
      <c r="AE192" s="151"/>
      <c r="AF192" s="151"/>
      <c r="AG192" s="151" t="s">
        <v>175</v>
      </c>
      <c r="AH192" s="151">
        <v>0</v>
      </c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</row>
    <row r="193" spans="1:60" x14ac:dyDescent="0.2">
      <c r="A193" s="165" t="s">
        <v>136</v>
      </c>
      <c r="B193" s="166" t="s">
        <v>76</v>
      </c>
      <c r="C193" s="186" t="s">
        <v>77</v>
      </c>
      <c r="D193" s="167"/>
      <c r="E193" s="168"/>
      <c r="F193" s="169"/>
      <c r="G193" s="169">
        <f>SUMIF(AG194:AG216,"&lt;&gt;NOR",G194:G216)</f>
        <v>0</v>
      </c>
      <c r="H193" s="169"/>
      <c r="I193" s="169">
        <f>SUM(I194:I216)</f>
        <v>0</v>
      </c>
      <c r="J193" s="169"/>
      <c r="K193" s="169">
        <f>SUM(K194:K216)</f>
        <v>0</v>
      </c>
      <c r="L193" s="169"/>
      <c r="M193" s="169">
        <f>SUM(M194:M216)</f>
        <v>0</v>
      </c>
      <c r="N193" s="168"/>
      <c r="O193" s="168">
        <f>SUM(O194:O216)</f>
        <v>14.18</v>
      </c>
      <c r="P193" s="168"/>
      <c r="Q193" s="168">
        <f>SUM(Q194:Q216)</f>
        <v>0</v>
      </c>
      <c r="R193" s="169"/>
      <c r="S193" s="169"/>
      <c r="T193" s="170"/>
      <c r="U193" s="164"/>
      <c r="V193" s="164">
        <f>SUM(V194:V216)</f>
        <v>18.72</v>
      </c>
      <c r="W193" s="164"/>
      <c r="X193" s="164"/>
      <c r="Y193" s="164"/>
      <c r="AG193" t="s">
        <v>137</v>
      </c>
    </row>
    <row r="194" spans="1:60" outlineLevel="1" x14ac:dyDescent="0.2">
      <c r="A194" s="172">
        <v>45</v>
      </c>
      <c r="B194" s="173" t="s">
        <v>351</v>
      </c>
      <c r="C194" s="188" t="s">
        <v>352</v>
      </c>
      <c r="D194" s="174" t="s">
        <v>209</v>
      </c>
      <c r="E194" s="175">
        <v>8.6801999999999992</v>
      </c>
      <c r="F194" s="176"/>
      <c r="G194" s="177">
        <f>ROUND(E194*F194,2)</f>
        <v>0</v>
      </c>
      <c r="H194" s="176"/>
      <c r="I194" s="177">
        <f>ROUND(E194*H194,2)</f>
        <v>0</v>
      </c>
      <c r="J194" s="176"/>
      <c r="K194" s="177">
        <f>ROUND(E194*J194,2)</f>
        <v>0</v>
      </c>
      <c r="L194" s="177">
        <v>21</v>
      </c>
      <c r="M194" s="177">
        <f>G194*(1+L194/100)</f>
        <v>0</v>
      </c>
      <c r="N194" s="175">
        <v>1.63</v>
      </c>
      <c r="O194" s="175">
        <f>ROUND(E194*N194,2)</f>
        <v>14.15</v>
      </c>
      <c r="P194" s="175">
        <v>0</v>
      </c>
      <c r="Q194" s="175">
        <f>ROUND(E194*P194,2)</f>
        <v>0</v>
      </c>
      <c r="R194" s="177"/>
      <c r="S194" s="177" t="s">
        <v>141</v>
      </c>
      <c r="T194" s="178" t="s">
        <v>142</v>
      </c>
      <c r="U194" s="161">
        <v>1.5840000000000001</v>
      </c>
      <c r="V194" s="161">
        <f>ROUND(E194*U194,2)</f>
        <v>13.75</v>
      </c>
      <c r="W194" s="161"/>
      <c r="X194" s="161" t="s">
        <v>143</v>
      </c>
      <c r="Y194" s="161" t="s">
        <v>144</v>
      </c>
      <c r="Z194" s="151"/>
      <c r="AA194" s="151"/>
      <c r="AB194" s="151"/>
      <c r="AC194" s="151"/>
      <c r="AD194" s="151"/>
      <c r="AE194" s="151"/>
      <c r="AF194" s="151"/>
      <c r="AG194" s="151" t="s">
        <v>145</v>
      </c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</row>
    <row r="195" spans="1:60" outlineLevel="2" x14ac:dyDescent="0.2">
      <c r="A195" s="158"/>
      <c r="B195" s="159"/>
      <c r="C195" s="189" t="s">
        <v>722</v>
      </c>
      <c r="D195" s="162"/>
      <c r="E195" s="163"/>
      <c r="F195" s="161"/>
      <c r="G195" s="161"/>
      <c r="H195" s="161"/>
      <c r="I195" s="161"/>
      <c r="J195" s="161"/>
      <c r="K195" s="161"/>
      <c r="L195" s="161"/>
      <c r="M195" s="161"/>
      <c r="N195" s="160"/>
      <c r="O195" s="160"/>
      <c r="P195" s="160"/>
      <c r="Q195" s="160"/>
      <c r="R195" s="161"/>
      <c r="S195" s="161"/>
      <c r="T195" s="161"/>
      <c r="U195" s="161"/>
      <c r="V195" s="161"/>
      <c r="W195" s="161"/>
      <c r="X195" s="161"/>
      <c r="Y195" s="161"/>
      <c r="Z195" s="151"/>
      <c r="AA195" s="151"/>
      <c r="AB195" s="151"/>
      <c r="AC195" s="151"/>
      <c r="AD195" s="151"/>
      <c r="AE195" s="151"/>
      <c r="AF195" s="151"/>
      <c r="AG195" s="151" t="s">
        <v>175</v>
      </c>
      <c r="AH195" s="151">
        <v>0</v>
      </c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</row>
    <row r="196" spans="1:60" outlineLevel="3" x14ac:dyDescent="0.2">
      <c r="A196" s="158"/>
      <c r="B196" s="159"/>
      <c r="C196" s="189" t="s">
        <v>723</v>
      </c>
      <c r="D196" s="162"/>
      <c r="E196" s="163">
        <v>1.32</v>
      </c>
      <c r="F196" s="161"/>
      <c r="G196" s="161"/>
      <c r="H196" s="161"/>
      <c r="I196" s="161"/>
      <c r="J196" s="161"/>
      <c r="K196" s="161"/>
      <c r="L196" s="161"/>
      <c r="M196" s="161"/>
      <c r="N196" s="160"/>
      <c r="O196" s="160"/>
      <c r="P196" s="160"/>
      <c r="Q196" s="160"/>
      <c r="R196" s="161"/>
      <c r="S196" s="161"/>
      <c r="T196" s="161"/>
      <c r="U196" s="161"/>
      <c r="V196" s="161"/>
      <c r="W196" s="161"/>
      <c r="X196" s="161"/>
      <c r="Y196" s="161"/>
      <c r="Z196" s="151"/>
      <c r="AA196" s="151"/>
      <c r="AB196" s="151"/>
      <c r="AC196" s="151"/>
      <c r="AD196" s="151"/>
      <c r="AE196" s="151"/>
      <c r="AF196" s="151"/>
      <c r="AG196" s="151" t="s">
        <v>175</v>
      </c>
      <c r="AH196" s="151">
        <v>0</v>
      </c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</row>
    <row r="197" spans="1:60" outlineLevel="3" x14ac:dyDescent="0.2">
      <c r="A197" s="158"/>
      <c r="B197" s="159"/>
      <c r="C197" s="189" t="s">
        <v>724</v>
      </c>
      <c r="D197" s="162"/>
      <c r="E197" s="163">
        <v>0.72</v>
      </c>
      <c r="F197" s="161"/>
      <c r="G197" s="161"/>
      <c r="H197" s="161"/>
      <c r="I197" s="161"/>
      <c r="J197" s="161"/>
      <c r="K197" s="161"/>
      <c r="L197" s="161"/>
      <c r="M197" s="161"/>
      <c r="N197" s="160"/>
      <c r="O197" s="160"/>
      <c r="P197" s="160"/>
      <c r="Q197" s="160"/>
      <c r="R197" s="161"/>
      <c r="S197" s="161"/>
      <c r="T197" s="161"/>
      <c r="U197" s="161"/>
      <c r="V197" s="161"/>
      <c r="W197" s="161"/>
      <c r="X197" s="161"/>
      <c r="Y197" s="161"/>
      <c r="Z197" s="151"/>
      <c r="AA197" s="151"/>
      <c r="AB197" s="151"/>
      <c r="AC197" s="151"/>
      <c r="AD197" s="151"/>
      <c r="AE197" s="151"/>
      <c r="AF197" s="151"/>
      <c r="AG197" s="151" t="s">
        <v>175</v>
      </c>
      <c r="AH197" s="151">
        <v>0</v>
      </c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</row>
    <row r="198" spans="1:60" outlineLevel="3" x14ac:dyDescent="0.2">
      <c r="A198" s="158"/>
      <c r="B198" s="159"/>
      <c r="C198" s="195" t="s">
        <v>281</v>
      </c>
      <c r="D198" s="193"/>
      <c r="E198" s="194"/>
      <c r="F198" s="161"/>
      <c r="G198" s="161"/>
      <c r="H198" s="161"/>
      <c r="I198" s="161"/>
      <c r="J198" s="161"/>
      <c r="K198" s="161"/>
      <c r="L198" s="161"/>
      <c r="M198" s="161"/>
      <c r="N198" s="160"/>
      <c r="O198" s="160"/>
      <c r="P198" s="160"/>
      <c r="Q198" s="160"/>
      <c r="R198" s="161"/>
      <c r="S198" s="161"/>
      <c r="T198" s="161"/>
      <c r="U198" s="161"/>
      <c r="V198" s="161"/>
      <c r="W198" s="161"/>
      <c r="X198" s="161"/>
      <c r="Y198" s="161"/>
      <c r="Z198" s="151"/>
      <c r="AA198" s="151"/>
      <c r="AB198" s="151"/>
      <c r="AC198" s="151"/>
      <c r="AD198" s="151"/>
      <c r="AE198" s="151"/>
      <c r="AF198" s="151"/>
      <c r="AG198" s="151" t="s">
        <v>175</v>
      </c>
      <c r="AH198" s="151">
        <v>1</v>
      </c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</row>
    <row r="199" spans="1:60" outlineLevel="3" x14ac:dyDescent="0.2">
      <c r="A199" s="158"/>
      <c r="B199" s="159"/>
      <c r="C199" s="189" t="s">
        <v>725</v>
      </c>
      <c r="D199" s="162"/>
      <c r="E199" s="163">
        <v>4.3</v>
      </c>
      <c r="F199" s="161"/>
      <c r="G199" s="161"/>
      <c r="H199" s="161"/>
      <c r="I199" s="161"/>
      <c r="J199" s="161"/>
      <c r="K199" s="161"/>
      <c r="L199" s="161"/>
      <c r="M199" s="161"/>
      <c r="N199" s="160"/>
      <c r="O199" s="160"/>
      <c r="P199" s="160"/>
      <c r="Q199" s="160"/>
      <c r="R199" s="161"/>
      <c r="S199" s="161"/>
      <c r="T199" s="161"/>
      <c r="U199" s="161"/>
      <c r="V199" s="161"/>
      <c r="W199" s="161"/>
      <c r="X199" s="161"/>
      <c r="Y199" s="161"/>
      <c r="Z199" s="151"/>
      <c r="AA199" s="151"/>
      <c r="AB199" s="151"/>
      <c r="AC199" s="151"/>
      <c r="AD199" s="151"/>
      <c r="AE199" s="151"/>
      <c r="AF199" s="151"/>
      <c r="AG199" s="151" t="s">
        <v>175</v>
      </c>
      <c r="AH199" s="151">
        <v>0</v>
      </c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</row>
    <row r="200" spans="1:60" outlineLevel="3" x14ac:dyDescent="0.2">
      <c r="A200" s="158"/>
      <c r="B200" s="159"/>
      <c r="C200" s="189" t="s">
        <v>726</v>
      </c>
      <c r="D200" s="162"/>
      <c r="E200" s="163">
        <v>2.34</v>
      </c>
      <c r="F200" s="161"/>
      <c r="G200" s="161"/>
      <c r="H200" s="161"/>
      <c r="I200" s="161"/>
      <c r="J200" s="161"/>
      <c r="K200" s="161"/>
      <c r="L200" s="161"/>
      <c r="M200" s="161"/>
      <c r="N200" s="160"/>
      <c r="O200" s="160"/>
      <c r="P200" s="160"/>
      <c r="Q200" s="160"/>
      <c r="R200" s="161"/>
      <c r="S200" s="161"/>
      <c r="T200" s="161"/>
      <c r="U200" s="161"/>
      <c r="V200" s="161"/>
      <c r="W200" s="161"/>
      <c r="X200" s="161"/>
      <c r="Y200" s="161"/>
      <c r="Z200" s="151"/>
      <c r="AA200" s="151"/>
      <c r="AB200" s="151"/>
      <c r="AC200" s="151"/>
      <c r="AD200" s="151"/>
      <c r="AE200" s="151"/>
      <c r="AF200" s="151"/>
      <c r="AG200" s="151" t="s">
        <v>175</v>
      </c>
      <c r="AH200" s="151">
        <v>0</v>
      </c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</row>
    <row r="201" spans="1:60" outlineLevel="1" x14ac:dyDescent="0.2">
      <c r="A201" s="172">
        <v>46</v>
      </c>
      <c r="B201" s="173" t="s">
        <v>355</v>
      </c>
      <c r="C201" s="188" t="s">
        <v>356</v>
      </c>
      <c r="D201" s="174" t="s">
        <v>181</v>
      </c>
      <c r="E201" s="175">
        <v>51.06</v>
      </c>
      <c r="F201" s="176"/>
      <c r="G201" s="177">
        <f>ROUND(E201*F201,2)</f>
        <v>0</v>
      </c>
      <c r="H201" s="176"/>
      <c r="I201" s="177">
        <f>ROUND(E201*H201,2)</f>
        <v>0</v>
      </c>
      <c r="J201" s="176"/>
      <c r="K201" s="177">
        <f>ROUND(E201*J201,2)</f>
        <v>0</v>
      </c>
      <c r="L201" s="177">
        <v>21</v>
      </c>
      <c r="M201" s="177">
        <f>G201*(1+L201/100)</f>
        <v>0</v>
      </c>
      <c r="N201" s="175">
        <v>0</v>
      </c>
      <c r="O201" s="175">
        <f>ROUND(E201*N201,2)</f>
        <v>0</v>
      </c>
      <c r="P201" s="175">
        <v>0</v>
      </c>
      <c r="Q201" s="175">
        <f>ROUND(E201*P201,2)</f>
        <v>0</v>
      </c>
      <c r="R201" s="177"/>
      <c r="S201" s="177" t="s">
        <v>141</v>
      </c>
      <c r="T201" s="178" t="s">
        <v>142</v>
      </c>
      <c r="U201" s="161">
        <v>7.1499999999999994E-2</v>
      </c>
      <c r="V201" s="161">
        <f>ROUND(E201*U201,2)</f>
        <v>3.65</v>
      </c>
      <c r="W201" s="161"/>
      <c r="X201" s="161" t="s">
        <v>143</v>
      </c>
      <c r="Y201" s="161" t="s">
        <v>144</v>
      </c>
      <c r="Z201" s="151"/>
      <c r="AA201" s="151"/>
      <c r="AB201" s="151"/>
      <c r="AC201" s="151"/>
      <c r="AD201" s="151"/>
      <c r="AE201" s="151"/>
      <c r="AF201" s="151"/>
      <c r="AG201" s="151" t="s">
        <v>145</v>
      </c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</row>
    <row r="202" spans="1:60" outlineLevel="2" x14ac:dyDescent="0.2">
      <c r="A202" s="158"/>
      <c r="B202" s="159"/>
      <c r="C202" s="189" t="s">
        <v>722</v>
      </c>
      <c r="D202" s="162"/>
      <c r="E202" s="163"/>
      <c r="F202" s="161"/>
      <c r="G202" s="161"/>
      <c r="H202" s="161"/>
      <c r="I202" s="161"/>
      <c r="J202" s="161"/>
      <c r="K202" s="161"/>
      <c r="L202" s="161"/>
      <c r="M202" s="161"/>
      <c r="N202" s="160"/>
      <c r="O202" s="160"/>
      <c r="P202" s="160"/>
      <c r="Q202" s="160"/>
      <c r="R202" s="161"/>
      <c r="S202" s="161"/>
      <c r="T202" s="161"/>
      <c r="U202" s="161"/>
      <c r="V202" s="161"/>
      <c r="W202" s="161"/>
      <c r="X202" s="161"/>
      <c r="Y202" s="161"/>
      <c r="Z202" s="151"/>
      <c r="AA202" s="151"/>
      <c r="AB202" s="151"/>
      <c r="AC202" s="151"/>
      <c r="AD202" s="151"/>
      <c r="AE202" s="151"/>
      <c r="AF202" s="151"/>
      <c r="AG202" s="151" t="s">
        <v>175</v>
      </c>
      <c r="AH202" s="151">
        <v>0</v>
      </c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</row>
    <row r="203" spans="1:60" outlineLevel="3" x14ac:dyDescent="0.2">
      <c r="A203" s="158"/>
      <c r="B203" s="159"/>
      <c r="C203" s="189" t="s">
        <v>727</v>
      </c>
      <c r="D203" s="162"/>
      <c r="E203" s="163">
        <v>12.01</v>
      </c>
      <c r="F203" s="161"/>
      <c r="G203" s="161"/>
      <c r="H203" s="161"/>
      <c r="I203" s="161"/>
      <c r="J203" s="161"/>
      <c r="K203" s="161"/>
      <c r="L203" s="161"/>
      <c r="M203" s="161"/>
      <c r="N203" s="160"/>
      <c r="O203" s="160"/>
      <c r="P203" s="160"/>
      <c r="Q203" s="160"/>
      <c r="R203" s="161"/>
      <c r="S203" s="161"/>
      <c r="T203" s="161"/>
      <c r="U203" s="161"/>
      <c r="V203" s="161"/>
      <c r="W203" s="161"/>
      <c r="X203" s="161"/>
      <c r="Y203" s="161"/>
      <c r="Z203" s="151"/>
      <c r="AA203" s="151"/>
      <c r="AB203" s="151"/>
      <c r="AC203" s="151"/>
      <c r="AD203" s="151"/>
      <c r="AE203" s="151"/>
      <c r="AF203" s="151"/>
      <c r="AG203" s="151" t="s">
        <v>175</v>
      </c>
      <c r="AH203" s="151">
        <v>0</v>
      </c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</row>
    <row r="204" spans="1:60" outlineLevel="3" x14ac:dyDescent="0.2">
      <c r="A204" s="158"/>
      <c r="B204" s="159"/>
      <c r="C204" s="195" t="s">
        <v>281</v>
      </c>
      <c r="D204" s="193"/>
      <c r="E204" s="194"/>
      <c r="F204" s="161"/>
      <c r="G204" s="161"/>
      <c r="H204" s="161"/>
      <c r="I204" s="161"/>
      <c r="J204" s="161"/>
      <c r="K204" s="161"/>
      <c r="L204" s="161"/>
      <c r="M204" s="161"/>
      <c r="N204" s="160"/>
      <c r="O204" s="160"/>
      <c r="P204" s="160"/>
      <c r="Q204" s="160"/>
      <c r="R204" s="161"/>
      <c r="S204" s="161"/>
      <c r="T204" s="161"/>
      <c r="U204" s="161"/>
      <c r="V204" s="161"/>
      <c r="W204" s="161"/>
      <c r="X204" s="161"/>
      <c r="Y204" s="161"/>
      <c r="Z204" s="151"/>
      <c r="AA204" s="151"/>
      <c r="AB204" s="151"/>
      <c r="AC204" s="151"/>
      <c r="AD204" s="151"/>
      <c r="AE204" s="151"/>
      <c r="AF204" s="151"/>
      <c r="AG204" s="151" t="s">
        <v>175</v>
      </c>
      <c r="AH204" s="151">
        <v>1</v>
      </c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</row>
    <row r="205" spans="1:60" outlineLevel="3" x14ac:dyDescent="0.2">
      <c r="A205" s="158"/>
      <c r="B205" s="159"/>
      <c r="C205" s="189" t="s">
        <v>728</v>
      </c>
      <c r="D205" s="162"/>
      <c r="E205" s="163">
        <v>39.049999999999997</v>
      </c>
      <c r="F205" s="161"/>
      <c r="G205" s="161"/>
      <c r="H205" s="161"/>
      <c r="I205" s="161"/>
      <c r="J205" s="161"/>
      <c r="K205" s="161"/>
      <c r="L205" s="161"/>
      <c r="M205" s="161"/>
      <c r="N205" s="160"/>
      <c r="O205" s="160"/>
      <c r="P205" s="160"/>
      <c r="Q205" s="160"/>
      <c r="R205" s="161"/>
      <c r="S205" s="161"/>
      <c r="T205" s="161"/>
      <c r="U205" s="161"/>
      <c r="V205" s="161"/>
      <c r="W205" s="161"/>
      <c r="X205" s="161"/>
      <c r="Y205" s="161"/>
      <c r="Z205" s="151"/>
      <c r="AA205" s="151"/>
      <c r="AB205" s="151"/>
      <c r="AC205" s="151"/>
      <c r="AD205" s="151"/>
      <c r="AE205" s="151"/>
      <c r="AF205" s="151"/>
      <c r="AG205" s="151" t="s">
        <v>175</v>
      </c>
      <c r="AH205" s="151">
        <v>0</v>
      </c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</row>
    <row r="206" spans="1:60" outlineLevel="1" x14ac:dyDescent="0.2">
      <c r="A206" s="172">
        <v>47</v>
      </c>
      <c r="B206" s="173" t="s">
        <v>358</v>
      </c>
      <c r="C206" s="188" t="s">
        <v>359</v>
      </c>
      <c r="D206" s="174" t="s">
        <v>181</v>
      </c>
      <c r="E206" s="175">
        <v>51.570599999999999</v>
      </c>
      <c r="F206" s="176"/>
      <c r="G206" s="177">
        <f>ROUND(E206*F206,2)</f>
        <v>0</v>
      </c>
      <c r="H206" s="176"/>
      <c r="I206" s="177">
        <f>ROUND(E206*H206,2)</f>
        <v>0</v>
      </c>
      <c r="J206" s="176"/>
      <c r="K206" s="177">
        <f>ROUND(E206*J206,2)</f>
        <v>0</v>
      </c>
      <c r="L206" s="177">
        <v>21</v>
      </c>
      <c r="M206" s="177">
        <f>G206*(1+L206/100)</f>
        <v>0</v>
      </c>
      <c r="N206" s="175">
        <v>4.8000000000000001E-4</v>
      </c>
      <c r="O206" s="175">
        <f>ROUND(E206*N206,2)</f>
        <v>0.02</v>
      </c>
      <c r="P206" s="175">
        <v>0</v>
      </c>
      <c r="Q206" s="175">
        <f>ROUND(E206*P206,2)</f>
        <v>0</v>
      </c>
      <c r="R206" s="177"/>
      <c r="S206" s="177" t="s">
        <v>141</v>
      </c>
      <c r="T206" s="178" t="s">
        <v>142</v>
      </c>
      <c r="U206" s="161">
        <v>0</v>
      </c>
      <c r="V206" s="161">
        <f>ROUND(E206*U206,2)</f>
        <v>0</v>
      </c>
      <c r="W206" s="161"/>
      <c r="X206" s="161" t="s">
        <v>309</v>
      </c>
      <c r="Y206" s="161" t="s">
        <v>144</v>
      </c>
      <c r="Z206" s="151"/>
      <c r="AA206" s="151"/>
      <c r="AB206" s="151"/>
      <c r="AC206" s="151"/>
      <c r="AD206" s="151"/>
      <c r="AE206" s="151"/>
      <c r="AF206" s="151"/>
      <c r="AG206" s="151" t="s">
        <v>310</v>
      </c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</row>
    <row r="207" spans="1:60" outlineLevel="2" x14ac:dyDescent="0.2">
      <c r="A207" s="158"/>
      <c r="B207" s="159"/>
      <c r="C207" s="189" t="s">
        <v>729</v>
      </c>
      <c r="D207" s="162"/>
      <c r="E207" s="163">
        <v>51.57</v>
      </c>
      <c r="F207" s="161"/>
      <c r="G207" s="161"/>
      <c r="H207" s="161"/>
      <c r="I207" s="161"/>
      <c r="J207" s="161"/>
      <c r="K207" s="161"/>
      <c r="L207" s="161"/>
      <c r="M207" s="161"/>
      <c r="N207" s="160"/>
      <c r="O207" s="160"/>
      <c r="P207" s="160"/>
      <c r="Q207" s="160"/>
      <c r="R207" s="161"/>
      <c r="S207" s="161"/>
      <c r="T207" s="161"/>
      <c r="U207" s="161"/>
      <c r="V207" s="161"/>
      <c r="W207" s="161"/>
      <c r="X207" s="161"/>
      <c r="Y207" s="161"/>
      <c r="Z207" s="151"/>
      <c r="AA207" s="151"/>
      <c r="AB207" s="151"/>
      <c r="AC207" s="151"/>
      <c r="AD207" s="151"/>
      <c r="AE207" s="151"/>
      <c r="AF207" s="151"/>
      <c r="AG207" s="151" t="s">
        <v>175</v>
      </c>
      <c r="AH207" s="151">
        <v>0</v>
      </c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</row>
    <row r="208" spans="1:60" outlineLevel="1" x14ac:dyDescent="0.2">
      <c r="A208" s="172">
        <v>48</v>
      </c>
      <c r="B208" s="173" t="s">
        <v>361</v>
      </c>
      <c r="C208" s="188" t="s">
        <v>362</v>
      </c>
      <c r="D208" s="174" t="s">
        <v>245</v>
      </c>
      <c r="E208" s="175">
        <v>30.03</v>
      </c>
      <c r="F208" s="176"/>
      <c r="G208" s="177">
        <f>ROUND(E208*F208,2)</f>
        <v>0</v>
      </c>
      <c r="H208" s="176"/>
      <c r="I208" s="177">
        <f>ROUND(E208*H208,2)</f>
        <v>0</v>
      </c>
      <c r="J208" s="176"/>
      <c r="K208" s="177">
        <f>ROUND(E208*J208,2)</f>
        <v>0</v>
      </c>
      <c r="L208" s="177">
        <v>21</v>
      </c>
      <c r="M208" s="177">
        <f>G208*(1+L208/100)</f>
        <v>0</v>
      </c>
      <c r="N208" s="175">
        <v>3.0000000000000001E-5</v>
      </c>
      <c r="O208" s="175">
        <f>ROUND(E208*N208,2)</f>
        <v>0</v>
      </c>
      <c r="P208" s="175">
        <v>0</v>
      </c>
      <c r="Q208" s="175">
        <f>ROUND(E208*P208,2)</f>
        <v>0</v>
      </c>
      <c r="R208" s="177"/>
      <c r="S208" s="177" t="s">
        <v>141</v>
      </c>
      <c r="T208" s="178" t="s">
        <v>142</v>
      </c>
      <c r="U208" s="161">
        <v>4.3999999999999997E-2</v>
      </c>
      <c r="V208" s="161">
        <f>ROUND(E208*U208,2)</f>
        <v>1.32</v>
      </c>
      <c r="W208" s="161"/>
      <c r="X208" s="161" t="s">
        <v>143</v>
      </c>
      <c r="Y208" s="161" t="s">
        <v>144</v>
      </c>
      <c r="Z208" s="151"/>
      <c r="AA208" s="151"/>
      <c r="AB208" s="151"/>
      <c r="AC208" s="151"/>
      <c r="AD208" s="151"/>
      <c r="AE208" s="151"/>
      <c r="AF208" s="151"/>
      <c r="AG208" s="151" t="s">
        <v>145</v>
      </c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</row>
    <row r="209" spans="1:60" outlineLevel="2" x14ac:dyDescent="0.2">
      <c r="A209" s="158"/>
      <c r="B209" s="159"/>
      <c r="C209" s="189" t="s">
        <v>722</v>
      </c>
      <c r="D209" s="162"/>
      <c r="E209" s="163"/>
      <c r="F209" s="161"/>
      <c r="G209" s="161"/>
      <c r="H209" s="161"/>
      <c r="I209" s="161"/>
      <c r="J209" s="161"/>
      <c r="K209" s="161"/>
      <c r="L209" s="161"/>
      <c r="M209" s="161"/>
      <c r="N209" s="160"/>
      <c r="O209" s="160"/>
      <c r="P209" s="160"/>
      <c r="Q209" s="160"/>
      <c r="R209" s="161"/>
      <c r="S209" s="161"/>
      <c r="T209" s="161"/>
      <c r="U209" s="161"/>
      <c r="V209" s="161"/>
      <c r="W209" s="161"/>
      <c r="X209" s="161"/>
      <c r="Y209" s="161"/>
      <c r="Z209" s="151"/>
      <c r="AA209" s="151"/>
      <c r="AB209" s="151"/>
      <c r="AC209" s="151"/>
      <c r="AD209" s="151"/>
      <c r="AE209" s="151"/>
      <c r="AF209" s="151"/>
      <c r="AG209" s="151" t="s">
        <v>175</v>
      </c>
      <c r="AH209" s="151">
        <v>0</v>
      </c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</row>
    <row r="210" spans="1:60" outlineLevel="3" x14ac:dyDescent="0.2">
      <c r="A210" s="158"/>
      <c r="B210" s="159"/>
      <c r="C210" s="189" t="s">
        <v>730</v>
      </c>
      <c r="D210" s="162"/>
      <c r="E210" s="163">
        <v>6</v>
      </c>
      <c r="F210" s="161"/>
      <c r="G210" s="161"/>
      <c r="H210" s="161"/>
      <c r="I210" s="161"/>
      <c r="J210" s="161"/>
      <c r="K210" s="161"/>
      <c r="L210" s="161"/>
      <c r="M210" s="161"/>
      <c r="N210" s="160"/>
      <c r="O210" s="160"/>
      <c r="P210" s="160"/>
      <c r="Q210" s="160"/>
      <c r="R210" s="161"/>
      <c r="S210" s="161"/>
      <c r="T210" s="161"/>
      <c r="U210" s="161"/>
      <c r="V210" s="161"/>
      <c r="W210" s="161"/>
      <c r="X210" s="161"/>
      <c r="Y210" s="161"/>
      <c r="Z210" s="151"/>
      <c r="AA210" s="151"/>
      <c r="AB210" s="151"/>
      <c r="AC210" s="151"/>
      <c r="AD210" s="151"/>
      <c r="AE210" s="151"/>
      <c r="AF210" s="151"/>
      <c r="AG210" s="151" t="s">
        <v>175</v>
      </c>
      <c r="AH210" s="151">
        <v>0</v>
      </c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</row>
    <row r="211" spans="1:60" outlineLevel="3" x14ac:dyDescent="0.2">
      <c r="A211" s="158"/>
      <c r="B211" s="159"/>
      <c r="C211" s="189" t="s">
        <v>731</v>
      </c>
      <c r="D211" s="162"/>
      <c r="E211" s="163">
        <v>1.5</v>
      </c>
      <c r="F211" s="161"/>
      <c r="G211" s="161"/>
      <c r="H211" s="161"/>
      <c r="I211" s="161"/>
      <c r="J211" s="161"/>
      <c r="K211" s="161"/>
      <c r="L211" s="161"/>
      <c r="M211" s="161"/>
      <c r="N211" s="160"/>
      <c r="O211" s="160"/>
      <c r="P211" s="160"/>
      <c r="Q211" s="160"/>
      <c r="R211" s="161"/>
      <c r="S211" s="161"/>
      <c r="T211" s="161"/>
      <c r="U211" s="161"/>
      <c r="V211" s="161"/>
      <c r="W211" s="161"/>
      <c r="X211" s="161"/>
      <c r="Y211" s="161"/>
      <c r="Z211" s="151"/>
      <c r="AA211" s="151"/>
      <c r="AB211" s="151"/>
      <c r="AC211" s="151"/>
      <c r="AD211" s="151"/>
      <c r="AE211" s="151"/>
      <c r="AF211" s="151"/>
      <c r="AG211" s="151" t="s">
        <v>175</v>
      </c>
      <c r="AH211" s="151">
        <v>0</v>
      </c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</row>
    <row r="212" spans="1:60" outlineLevel="3" x14ac:dyDescent="0.2">
      <c r="A212" s="158"/>
      <c r="B212" s="159"/>
      <c r="C212" s="195" t="s">
        <v>281</v>
      </c>
      <c r="D212" s="193"/>
      <c r="E212" s="194"/>
      <c r="F212" s="161"/>
      <c r="G212" s="161"/>
      <c r="H212" s="161"/>
      <c r="I212" s="161"/>
      <c r="J212" s="161"/>
      <c r="K212" s="161"/>
      <c r="L212" s="161"/>
      <c r="M212" s="161"/>
      <c r="N212" s="160"/>
      <c r="O212" s="160"/>
      <c r="P212" s="160"/>
      <c r="Q212" s="160"/>
      <c r="R212" s="161"/>
      <c r="S212" s="161"/>
      <c r="T212" s="161"/>
      <c r="U212" s="161"/>
      <c r="V212" s="161"/>
      <c r="W212" s="161"/>
      <c r="X212" s="161"/>
      <c r="Y212" s="161"/>
      <c r="Z212" s="151"/>
      <c r="AA212" s="151"/>
      <c r="AB212" s="151"/>
      <c r="AC212" s="151"/>
      <c r="AD212" s="151"/>
      <c r="AE212" s="151"/>
      <c r="AF212" s="151"/>
      <c r="AG212" s="151" t="s">
        <v>175</v>
      </c>
      <c r="AH212" s="151">
        <v>1</v>
      </c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</row>
    <row r="213" spans="1:60" outlineLevel="3" x14ac:dyDescent="0.2">
      <c r="A213" s="158"/>
      <c r="B213" s="159"/>
      <c r="C213" s="189" t="s">
        <v>732</v>
      </c>
      <c r="D213" s="162"/>
      <c r="E213" s="163">
        <v>19.52</v>
      </c>
      <c r="F213" s="161"/>
      <c r="G213" s="161"/>
      <c r="H213" s="161"/>
      <c r="I213" s="161"/>
      <c r="J213" s="161"/>
      <c r="K213" s="161"/>
      <c r="L213" s="161"/>
      <c r="M213" s="161"/>
      <c r="N213" s="160"/>
      <c r="O213" s="160"/>
      <c r="P213" s="160"/>
      <c r="Q213" s="160"/>
      <c r="R213" s="161"/>
      <c r="S213" s="161"/>
      <c r="T213" s="161"/>
      <c r="U213" s="161"/>
      <c r="V213" s="161"/>
      <c r="W213" s="161"/>
      <c r="X213" s="161"/>
      <c r="Y213" s="161"/>
      <c r="Z213" s="151"/>
      <c r="AA213" s="151"/>
      <c r="AB213" s="151"/>
      <c r="AC213" s="151"/>
      <c r="AD213" s="151"/>
      <c r="AE213" s="151"/>
      <c r="AF213" s="151"/>
      <c r="AG213" s="151" t="s">
        <v>175</v>
      </c>
      <c r="AH213" s="151">
        <v>0</v>
      </c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</row>
    <row r="214" spans="1:60" outlineLevel="3" x14ac:dyDescent="0.2">
      <c r="A214" s="158"/>
      <c r="B214" s="159"/>
      <c r="C214" s="189" t="s">
        <v>364</v>
      </c>
      <c r="D214" s="162"/>
      <c r="E214" s="163">
        <v>3</v>
      </c>
      <c r="F214" s="161"/>
      <c r="G214" s="161"/>
      <c r="H214" s="161"/>
      <c r="I214" s="161"/>
      <c r="J214" s="161"/>
      <c r="K214" s="161"/>
      <c r="L214" s="161"/>
      <c r="M214" s="161"/>
      <c r="N214" s="160"/>
      <c r="O214" s="160"/>
      <c r="P214" s="160"/>
      <c r="Q214" s="160"/>
      <c r="R214" s="161"/>
      <c r="S214" s="161"/>
      <c r="T214" s="161"/>
      <c r="U214" s="161"/>
      <c r="V214" s="161"/>
      <c r="W214" s="161"/>
      <c r="X214" s="161"/>
      <c r="Y214" s="161"/>
      <c r="Z214" s="151"/>
      <c r="AA214" s="151"/>
      <c r="AB214" s="151"/>
      <c r="AC214" s="151"/>
      <c r="AD214" s="151"/>
      <c r="AE214" s="151"/>
      <c r="AF214" s="151"/>
      <c r="AG214" s="151" t="s">
        <v>175</v>
      </c>
      <c r="AH214" s="151">
        <v>0</v>
      </c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</row>
    <row r="215" spans="1:60" outlineLevel="1" x14ac:dyDescent="0.2">
      <c r="A215" s="172">
        <v>49</v>
      </c>
      <c r="B215" s="173" t="s">
        <v>365</v>
      </c>
      <c r="C215" s="188" t="s">
        <v>366</v>
      </c>
      <c r="D215" s="174" t="s">
        <v>245</v>
      </c>
      <c r="E215" s="175">
        <v>33.033000000000001</v>
      </c>
      <c r="F215" s="176"/>
      <c r="G215" s="177">
        <f>ROUND(E215*F215,2)</f>
        <v>0</v>
      </c>
      <c r="H215" s="176"/>
      <c r="I215" s="177">
        <f>ROUND(E215*H215,2)</f>
        <v>0</v>
      </c>
      <c r="J215" s="176"/>
      <c r="K215" s="177">
        <f>ROUND(E215*J215,2)</f>
        <v>0</v>
      </c>
      <c r="L215" s="177">
        <v>21</v>
      </c>
      <c r="M215" s="177">
        <f>G215*(1+L215/100)</f>
        <v>0</v>
      </c>
      <c r="N215" s="175">
        <v>2.9999999999999997E-4</v>
      </c>
      <c r="O215" s="175">
        <f>ROUND(E215*N215,2)</f>
        <v>0.01</v>
      </c>
      <c r="P215" s="175">
        <v>0</v>
      </c>
      <c r="Q215" s="175">
        <f>ROUND(E215*P215,2)</f>
        <v>0</v>
      </c>
      <c r="R215" s="177"/>
      <c r="S215" s="177" t="s">
        <v>141</v>
      </c>
      <c r="T215" s="178" t="s">
        <v>142</v>
      </c>
      <c r="U215" s="161">
        <v>0</v>
      </c>
      <c r="V215" s="161">
        <f>ROUND(E215*U215,2)</f>
        <v>0</v>
      </c>
      <c r="W215" s="161"/>
      <c r="X215" s="161" t="s">
        <v>309</v>
      </c>
      <c r="Y215" s="161" t="s">
        <v>144</v>
      </c>
      <c r="Z215" s="151"/>
      <c r="AA215" s="151"/>
      <c r="AB215" s="151"/>
      <c r="AC215" s="151"/>
      <c r="AD215" s="151"/>
      <c r="AE215" s="151"/>
      <c r="AF215" s="151"/>
      <c r="AG215" s="151" t="s">
        <v>310</v>
      </c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</row>
    <row r="216" spans="1:60" outlineLevel="2" x14ac:dyDescent="0.2">
      <c r="A216" s="158"/>
      <c r="B216" s="159"/>
      <c r="C216" s="189" t="s">
        <v>733</v>
      </c>
      <c r="D216" s="162"/>
      <c r="E216" s="163">
        <v>33.03</v>
      </c>
      <c r="F216" s="161"/>
      <c r="G216" s="161"/>
      <c r="H216" s="161"/>
      <c r="I216" s="161"/>
      <c r="J216" s="161"/>
      <c r="K216" s="161"/>
      <c r="L216" s="161"/>
      <c r="M216" s="161"/>
      <c r="N216" s="160"/>
      <c r="O216" s="160"/>
      <c r="P216" s="160"/>
      <c r="Q216" s="160"/>
      <c r="R216" s="161"/>
      <c r="S216" s="161"/>
      <c r="T216" s="161"/>
      <c r="U216" s="161"/>
      <c r="V216" s="161"/>
      <c r="W216" s="161"/>
      <c r="X216" s="161"/>
      <c r="Y216" s="161"/>
      <c r="Z216" s="151"/>
      <c r="AA216" s="151"/>
      <c r="AB216" s="151"/>
      <c r="AC216" s="151"/>
      <c r="AD216" s="151"/>
      <c r="AE216" s="151"/>
      <c r="AF216" s="151"/>
      <c r="AG216" s="151" t="s">
        <v>175</v>
      </c>
      <c r="AH216" s="151">
        <v>0</v>
      </c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</row>
    <row r="217" spans="1:60" x14ac:dyDescent="0.2">
      <c r="A217" s="165" t="s">
        <v>136</v>
      </c>
      <c r="B217" s="166" t="s">
        <v>78</v>
      </c>
      <c r="C217" s="186" t="s">
        <v>79</v>
      </c>
      <c r="D217" s="167"/>
      <c r="E217" s="168"/>
      <c r="F217" s="169"/>
      <c r="G217" s="169">
        <f>SUMIF(AG218:AG240,"&lt;&gt;NOR",G218:G240)</f>
        <v>0</v>
      </c>
      <c r="H217" s="169"/>
      <c r="I217" s="169">
        <f>SUM(I218:I240)</f>
        <v>0</v>
      </c>
      <c r="J217" s="169"/>
      <c r="K217" s="169">
        <f>SUM(K218:K240)</f>
        <v>0</v>
      </c>
      <c r="L217" s="169"/>
      <c r="M217" s="169">
        <f>SUM(M218:M240)</f>
        <v>0</v>
      </c>
      <c r="N217" s="168"/>
      <c r="O217" s="168">
        <f>SUM(O218:O240)</f>
        <v>11.909999999999998</v>
      </c>
      <c r="P217" s="168"/>
      <c r="Q217" s="168">
        <f>SUM(Q218:Q240)</f>
        <v>0</v>
      </c>
      <c r="R217" s="169"/>
      <c r="S217" s="169"/>
      <c r="T217" s="170"/>
      <c r="U217" s="164"/>
      <c r="V217" s="164">
        <f>SUM(V218:V240)</f>
        <v>9.52</v>
      </c>
      <c r="W217" s="164"/>
      <c r="X217" s="164"/>
      <c r="Y217" s="164"/>
      <c r="AG217" t="s">
        <v>137</v>
      </c>
    </row>
    <row r="218" spans="1:60" outlineLevel="1" x14ac:dyDescent="0.2">
      <c r="A218" s="172">
        <v>50</v>
      </c>
      <c r="B218" s="173" t="s">
        <v>368</v>
      </c>
      <c r="C218" s="188" t="s">
        <v>369</v>
      </c>
      <c r="D218" s="174" t="s">
        <v>209</v>
      </c>
      <c r="E218" s="175">
        <v>5.6166</v>
      </c>
      <c r="F218" s="176"/>
      <c r="G218" s="177">
        <f>ROUND(E218*F218,2)</f>
        <v>0</v>
      </c>
      <c r="H218" s="176"/>
      <c r="I218" s="177">
        <f>ROUND(E218*H218,2)</f>
        <v>0</v>
      </c>
      <c r="J218" s="176"/>
      <c r="K218" s="177">
        <f>ROUND(E218*J218,2)</f>
        <v>0</v>
      </c>
      <c r="L218" s="177">
        <v>21</v>
      </c>
      <c r="M218" s="177">
        <f>G218*(1+L218/100)</f>
        <v>0</v>
      </c>
      <c r="N218" s="175">
        <v>1.8907700000000001</v>
      </c>
      <c r="O218" s="175">
        <f>ROUND(E218*N218,2)</f>
        <v>10.62</v>
      </c>
      <c r="P218" s="175">
        <v>0</v>
      </c>
      <c r="Q218" s="175">
        <f>ROUND(E218*P218,2)</f>
        <v>0</v>
      </c>
      <c r="R218" s="177"/>
      <c r="S218" s="177" t="s">
        <v>141</v>
      </c>
      <c r="T218" s="178" t="s">
        <v>142</v>
      </c>
      <c r="U218" s="161">
        <v>1.6950000000000001</v>
      </c>
      <c r="V218" s="161">
        <f>ROUND(E218*U218,2)</f>
        <v>9.52</v>
      </c>
      <c r="W218" s="161"/>
      <c r="X218" s="161" t="s">
        <v>143</v>
      </c>
      <c r="Y218" s="161" t="s">
        <v>144</v>
      </c>
      <c r="Z218" s="151"/>
      <c r="AA218" s="151"/>
      <c r="AB218" s="151"/>
      <c r="AC218" s="151"/>
      <c r="AD218" s="151"/>
      <c r="AE218" s="151"/>
      <c r="AF218" s="151"/>
      <c r="AG218" s="151" t="s">
        <v>145</v>
      </c>
      <c r="AH218" s="151"/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</row>
    <row r="219" spans="1:60" outlineLevel="2" x14ac:dyDescent="0.2">
      <c r="A219" s="158"/>
      <c r="B219" s="159"/>
      <c r="C219" s="189" t="s">
        <v>639</v>
      </c>
      <c r="D219" s="162"/>
      <c r="E219" s="163"/>
      <c r="F219" s="161"/>
      <c r="G219" s="161"/>
      <c r="H219" s="161"/>
      <c r="I219" s="161"/>
      <c r="J219" s="161"/>
      <c r="K219" s="161"/>
      <c r="L219" s="161"/>
      <c r="M219" s="161"/>
      <c r="N219" s="160"/>
      <c r="O219" s="160"/>
      <c r="P219" s="160"/>
      <c r="Q219" s="160"/>
      <c r="R219" s="161"/>
      <c r="S219" s="161"/>
      <c r="T219" s="161"/>
      <c r="U219" s="161"/>
      <c r="V219" s="161"/>
      <c r="W219" s="161"/>
      <c r="X219" s="161"/>
      <c r="Y219" s="161"/>
      <c r="Z219" s="151"/>
      <c r="AA219" s="151"/>
      <c r="AB219" s="151"/>
      <c r="AC219" s="151"/>
      <c r="AD219" s="151"/>
      <c r="AE219" s="151"/>
      <c r="AF219" s="151"/>
      <c r="AG219" s="151" t="s">
        <v>175</v>
      </c>
      <c r="AH219" s="151">
        <v>0</v>
      </c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</row>
    <row r="220" spans="1:60" outlineLevel="3" x14ac:dyDescent="0.2">
      <c r="A220" s="158"/>
      <c r="B220" s="159"/>
      <c r="C220" s="189" t="s">
        <v>734</v>
      </c>
      <c r="D220" s="162"/>
      <c r="E220" s="163">
        <v>0.38</v>
      </c>
      <c r="F220" s="161"/>
      <c r="G220" s="161"/>
      <c r="H220" s="161"/>
      <c r="I220" s="161"/>
      <c r="J220" s="161"/>
      <c r="K220" s="161"/>
      <c r="L220" s="161"/>
      <c r="M220" s="161"/>
      <c r="N220" s="160"/>
      <c r="O220" s="160"/>
      <c r="P220" s="160"/>
      <c r="Q220" s="160"/>
      <c r="R220" s="161"/>
      <c r="S220" s="161"/>
      <c r="T220" s="161"/>
      <c r="U220" s="161"/>
      <c r="V220" s="161"/>
      <c r="W220" s="161"/>
      <c r="X220" s="161"/>
      <c r="Y220" s="161"/>
      <c r="Z220" s="151"/>
      <c r="AA220" s="151"/>
      <c r="AB220" s="151"/>
      <c r="AC220" s="151"/>
      <c r="AD220" s="151"/>
      <c r="AE220" s="151"/>
      <c r="AF220" s="151"/>
      <c r="AG220" s="151" t="s">
        <v>175</v>
      </c>
      <c r="AH220" s="151">
        <v>0</v>
      </c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</row>
    <row r="221" spans="1:60" outlineLevel="3" x14ac:dyDescent="0.2">
      <c r="A221" s="158"/>
      <c r="B221" s="159"/>
      <c r="C221" s="189" t="s">
        <v>735</v>
      </c>
      <c r="D221" s="162"/>
      <c r="E221" s="163">
        <v>0.83</v>
      </c>
      <c r="F221" s="161"/>
      <c r="G221" s="161"/>
      <c r="H221" s="161"/>
      <c r="I221" s="161"/>
      <c r="J221" s="161"/>
      <c r="K221" s="161"/>
      <c r="L221" s="161"/>
      <c r="M221" s="161"/>
      <c r="N221" s="160"/>
      <c r="O221" s="160"/>
      <c r="P221" s="160"/>
      <c r="Q221" s="160"/>
      <c r="R221" s="161"/>
      <c r="S221" s="161"/>
      <c r="T221" s="161"/>
      <c r="U221" s="161"/>
      <c r="V221" s="161"/>
      <c r="W221" s="161"/>
      <c r="X221" s="161"/>
      <c r="Y221" s="161"/>
      <c r="Z221" s="151"/>
      <c r="AA221" s="151"/>
      <c r="AB221" s="151"/>
      <c r="AC221" s="151"/>
      <c r="AD221" s="151"/>
      <c r="AE221" s="151"/>
      <c r="AF221" s="151"/>
      <c r="AG221" s="151" t="s">
        <v>175</v>
      </c>
      <c r="AH221" s="151">
        <v>0</v>
      </c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</row>
    <row r="222" spans="1:60" outlineLevel="3" x14ac:dyDescent="0.2">
      <c r="A222" s="158"/>
      <c r="B222" s="159"/>
      <c r="C222" s="189" t="s">
        <v>736</v>
      </c>
      <c r="D222" s="162"/>
      <c r="E222" s="163">
        <v>0.11</v>
      </c>
      <c r="F222" s="161"/>
      <c r="G222" s="161"/>
      <c r="H222" s="161"/>
      <c r="I222" s="161"/>
      <c r="J222" s="161"/>
      <c r="K222" s="161"/>
      <c r="L222" s="161"/>
      <c r="M222" s="161"/>
      <c r="N222" s="160"/>
      <c r="O222" s="160"/>
      <c r="P222" s="160"/>
      <c r="Q222" s="160"/>
      <c r="R222" s="161"/>
      <c r="S222" s="161"/>
      <c r="T222" s="161"/>
      <c r="U222" s="161"/>
      <c r="V222" s="161"/>
      <c r="W222" s="161"/>
      <c r="X222" s="161"/>
      <c r="Y222" s="161"/>
      <c r="Z222" s="151"/>
      <c r="AA222" s="151"/>
      <c r="AB222" s="151"/>
      <c r="AC222" s="151"/>
      <c r="AD222" s="151"/>
      <c r="AE222" s="151"/>
      <c r="AF222" s="151"/>
      <c r="AG222" s="151" t="s">
        <v>175</v>
      </c>
      <c r="AH222" s="151">
        <v>0</v>
      </c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</row>
    <row r="223" spans="1:60" outlineLevel="3" x14ac:dyDescent="0.2">
      <c r="A223" s="158"/>
      <c r="B223" s="159"/>
      <c r="C223" s="195" t="s">
        <v>281</v>
      </c>
      <c r="D223" s="193"/>
      <c r="E223" s="194"/>
      <c r="F223" s="161"/>
      <c r="G223" s="161"/>
      <c r="H223" s="161"/>
      <c r="I223" s="161"/>
      <c r="J223" s="161"/>
      <c r="K223" s="161"/>
      <c r="L223" s="161"/>
      <c r="M223" s="161"/>
      <c r="N223" s="160"/>
      <c r="O223" s="160"/>
      <c r="P223" s="160"/>
      <c r="Q223" s="160"/>
      <c r="R223" s="161"/>
      <c r="S223" s="161"/>
      <c r="T223" s="161"/>
      <c r="U223" s="161"/>
      <c r="V223" s="161"/>
      <c r="W223" s="161"/>
      <c r="X223" s="161"/>
      <c r="Y223" s="161"/>
      <c r="Z223" s="151"/>
      <c r="AA223" s="151"/>
      <c r="AB223" s="151"/>
      <c r="AC223" s="151"/>
      <c r="AD223" s="151"/>
      <c r="AE223" s="151"/>
      <c r="AF223" s="151"/>
      <c r="AG223" s="151" t="s">
        <v>175</v>
      </c>
      <c r="AH223" s="151">
        <v>1</v>
      </c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</row>
    <row r="224" spans="1:60" outlineLevel="3" x14ac:dyDescent="0.2">
      <c r="A224" s="158"/>
      <c r="B224" s="159"/>
      <c r="C224" s="189" t="s">
        <v>641</v>
      </c>
      <c r="D224" s="162"/>
      <c r="E224" s="163"/>
      <c r="F224" s="161"/>
      <c r="G224" s="161"/>
      <c r="H224" s="161"/>
      <c r="I224" s="161"/>
      <c r="J224" s="161"/>
      <c r="K224" s="161"/>
      <c r="L224" s="161"/>
      <c r="M224" s="161"/>
      <c r="N224" s="160"/>
      <c r="O224" s="160"/>
      <c r="P224" s="160"/>
      <c r="Q224" s="160"/>
      <c r="R224" s="161"/>
      <c r="S224" s="161"/>
      <c r="T224" s="161"/>
      <c r="U224" s="161"/>
      <c r="V224" s="161"/>
      <c r="W224" s="161"/>
      <c r="X224" s="161"/>
      <c r="Y224" s="161"/>
      <c r="Z224" s="151"/>
      <c r="AA224" s="151"/>
      <c r="AB224" s="151"/>
      <c r="AC224" s="151"/>
      <c r="AD224" s="151"/>
      <c r="AE224" s="151"/>
      <c r="AF224" s="151"/>
      <c r="AG224" s="151" t="s">
        <v>175</v>
      </c>
      <c r="AH224" s="151">
        <v>0</v>
      </c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</row>
    <row r="225" spans="1:60" outlineLevel="3" x14ac:dyDescent="0.2">
      <c r="A225" s="158"/>
      <c r="B225" s="159"/>
      <c r="C225" s="189" t="s">
        <v>737</v>
      </c>
      <c r="D225" s="162"/>
      <c r="E225" s="163">
        <v>0.89</v>
      </c>
      <c r="F225" s="161"/>
      <c r="G225" s="161"/>
      <c r="H225" s="161"/>
      <c r="I225" s="161"/>
      <c r="J225" s="161"/>
      <c r="K225" s="161"/>
      <c r="L225" s="161"/>
      <c r="M225" s="161"/>
      <c r="N225" s="160"/>
      <c r="O225" s="160"/>
      <c r="P225" s="160"/>
      <c r="Q225" s="160"/>
      <c r="R225" s="161"/>
      <c r="S225" s="161"/>
      <c r="T225" s="161"/>
      <c r="U225" s="161"/>
      <c r="V225" s="161"/>
      <c r="W225" s="161"/>
      <c r="X225" s="161"/>
      <c r="Y225" s="161"/>
      <c r="Z225" s="151"/>
      <c r="AA225" s="151"/>
      <c r="AB225" s="151"/>
      <c r="AC225" s="151"/>
      <c r="AD225" s="151"/>
      <c r="AE225" s="151"/>
      <c r="AF225" s="151"/>
      <c r="AG225" s="151" t="s">
        <v>175</v>
      </c>
      <c r="AH225" s="151">
        <v>0</v>
      </c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</row>
    <row r="226" spans="1:60" outlineLevel="3" x14ac:dyDescent="0.2">
      <c r="A226" s="158"/>
      <c r="B226" s="159"/>
      <c r="C226" s="189" t="s">
        <v>738</v>
      </c>
      <c r="D226" s="162"/>
      <c r="E226" s="163">
        <v>2.2200000000000002</v>
      </c>
      <c r="F226" s="161"/>
      <c r="G226" s="161"/>
      <c r="H226" s="161"/>
      <c r="I226" s="161"/>
      <c r="J226" s="161"/>
      <c r="K226" s="161"/>
      <c r="L226" s="161"/>
      <c r="M226" s="161"/>
      <c r="N226" s="160"/>
      <c r="O226" s="160"/>
      <c r="P226" s="160"/>
      <c r="Q226" s="160"/>
      <c r="R226" s="161"/>
      <c r="S226" s="161"/>
      <c r="T226" s="161"/>
      <c r="U226" s="161"/>
      <c r="V226" s="161"/>
      <c r="W226" s="161"/>
      <c r="X226" s="161"/>
      <c r="Y226" s="161"/>
      <c r="Z226" s="151"/>
      <c r="AA226" s="151"/>
      <c r="AB226" s="151"/>
      <c r="AC226" s="151"/>
      <c r="AD226" s="151"/>
      <c r="AE226" s="151"/>
      <c r="AF226" s="151"/>
      <c r="AG226" s="151" t="s">
        <v>175</v>
      </c>
      <c r="AH226" s="151">
        <v>0</v>
      </c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</row>
    <row r="227" spans="1:60" outlineLevel="3" x14ac:dyDescent="0.2">
      <c r="A227" s="158"/>
      <c r="B227" s="159"/>
      <c r="C227" s="189" t="s">
        <v>739</v>
      </c>
      <c r="D227" s="162"/>
      <c r="E227" s="163">
        <v>1.02</v>
      </c>
      <c r="F227" s="161"/>
      <c r="G227" s="161"/>
      <c r="H227" s="161"/>
      <c r="I227" s="161"/>
      <c r="J227" s="161"/>
      <c r="K227" s="161"/>
      <c r="L227" s="161"/>
      <c r="M227" s="161"/>
      <c r="N227" s="160"/>
      <c r="O227" s="160"/>
      <c r="P227" s="160"/>
      <c r="Q227" s="160"/>
      <c r="R227" s="161"/>
      <c r="S227" s="161"/>
      <c r="T227" s="161"/>
      <c r="U227" s="161"/>
      <c r="V227" s="161"/>
      <c r="W227" s="161"/>
      <c r="X227" s="161"/>
      <c r="Y227" s="161"/>
      <c r="Z227" s="151"/>
      <c r="AA227" s="151"/>
      <c r="AB227" s="151"/>
      <c r="AC227" s="151"/>
      <c r="AD227" s="151"/>
      <c r="AE227" s="151"/>
      <c r="AF227" s="151"/>
      <c r="AG227" s="151" t="s">
        <v>175</v>
      </c>
      <c r="AH227" s="151">
        <v>0</v>
      </c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</row>
    <row r="228" spans="1:60" outlineLevel="3" x14ac:dyDescent="0.2">
      <c r="A228" s="158"/>
      <c r="B228" s="159"/>
      <c r="C228" s="189" t="s">
        <v>740</v>
      </c>
      <c r="D228" s="162"/>
      <c r="E228" s="163">
        <v>0.17</v>
      </c>
      <c r="F228" s="161"/>
      <c r="G228" s="161"/>
      <c r="H228" s="161"/>
      <c r="I228" s="161"/>
      <c r="J228" s="161"/>
      <c r="K228" s="161"/>
      <c r="L228" s="161"/>
      <c r="M228" s="161"/>
      <c r="N228" s="160"/>
      <c r="O228" s="160"/>
      <c r="P228" s="160"/>
      <c r="Q228" s="160"/>
      <c r="R228" s="161"/>
      <c r="S228" s="161"/>
      <c r="T228" s="161"/>
      <c r="U228" s="161"/>
      <c r="V228" s="161"/>
      <c r="W228" s="161"/>
      <c r="X228" s="161"/>
      <c r="Y228" s="161"/>
      <c r="Z228" s="151"/>
      <c r="AA228" s="151"/>
      <c r="AB228" s="151"/>
      <c r="AC228" s="151"/>
      <c r="AD228" s="151"/>
      <c r="AE228" s="151"/>
      <c r="AF228" s="151"/>
      <c r="AG228" s="151" t="s">
        <v>175</v>
      </c>
      <c r="AH228" s="151">
        <v>0</v>
      </c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</row>
    <row r="229" spans="1:60" outlineLevel="3" x14ac:dyDescent="0.2">
      <c r="A229" s="158"/>
      <c r="B229" s="159"/>
      <c r="C229" s="195" t="s">
        <v>281</v>
      </c>
      <c r="D229" s="193"/>
      <c r="E229" s="194"/>
      <c r="F229" s="161"/>
      <c r="G229" s="161"/>
      <c r="H229" s="161"/>
      <c r="I229" s="161"/>
      <c r="J229" s="161"/>
      <c r="K229" s="161"/>
      <c r="L229" s="161"/>
      <c r="M229" s="161"/>
      <c r="N229" s="160"/>
      <c r="O229" s="160"/>
      <c r="P229" s="160"/>
      <c r="Q229" s="160"/>
      <c r="R229" s="161"/>
      <c r="S229" s="161"/>
      <c r="T229" s="161"/>
      <c r="U229" s="161"/>
      <c r="V229" s="161"/>
      <c r="W229" s="161"/>
      <c r="X229" s="161"/>
      <c r="Y229" s="161"/>
      <c r="Z229" s="151"/>
      <c r="AA229" s="151"/>
      <c r="AB229" s="151"/>
      <c r="AC229" s="151"/>
      <c r="AD229" s="151"/>
      <c r="AE229" s="151"/>
      <c r="AF229" s="151"/>
      <c r="AG229" s="151" t="s">
        <v>175</v>
      </c>
      <c r="AH229" s="151">
        <v>1</v>
      </c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</row>
    <row r="230" spans="1:60" ht="22.5" outlineLevel="1" x14ac:dyDescent="0.2">
      <c r="A230" s="172">
        <v>51</v>
      </c>
      <c r="B230" s="173" t="s">
        <v>373</v>
      </c>
      <c r="C230" s="188" t="s">
        <v>374</v>
      </c>
      <c r="D230" s="174" t="s">
        <v>173</v>
      </c>
      <c r="E230" s="175">
        <v>2</v>
      </c>
      <c r="F230" s="176"/>
      <c r="G230" s="177">
        <f>ROUND(E230*F230,2)</f>
        <v>0</v>
      </c>
      <c r="H230" s="176"/>
      <c r="I230" s="177">
        <f>ROUND(E230*H230,2)</f>
        <v>0</v>
      </c>
      <c r="J230" s="176"/>
      <c r="K230" s="177">
        <f>ROUND(E230*J230,2)</f>
        <v>0</v>
      </c>
      <c r="L230" s="177">
        <v>21</v>
      </c>
      <c r="M230" s="177">
        <f>G230*(1+L230/100)</f>
        <v>0</v>
      </c>
      <c r="N230" s="175">
        <v>8.6400000000000005E-2</v>
      </c>
      <c r="O230" s="175">
        <f>ROUND(E230*N230,2)</f>
        <v>0.17</v>
      </c>
      <c r="P230" s="175">
        <v>0</v>
      </c>
      <c r="Q230" s="175">
        <f>ROUND(E230*P230,2)</f>
        <v>0</v>
      </c>
      <c r="R230" s="177"/>
      <c r="S230" s="177" t="s">
        <v>141</v>
      </c>
      <c r="T230" s="178" t="s">
        <v>142</v>
      </c>
      <c r="U230" s="161">
        <v>0</v>
      </c>
      <c r="V230" s="161">
        <f>ROUND(E230*U230,2)</f>
        <v>0</v>
      </c>
      <c r="W230" s="161"/>
      <c r="X230" s="161" t="s">
        <v>143</v>
      </c>
      <c r="Y230" s="161" t="s">
        <v>144</v>
      </c>
      <c r="Z230" s="151"/>
      <c r="AA230" s="151"/>
      <c r="AB230" s="151"/>
      <c r="AC230" s="151"/>
      <c r="AD230" s="151"/>
      <c r="AE230" s="151"/>
      <c r="AF230" s="151"/>
      <c r="AG230" s="151" t="s">
        <v>145</v>
      </c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</row>
    <row r="231" spans="1:60" outlineLevel="2" x14ac:dyDescent="0.2">
      <c r="A231" s="158"/>
      <c r="B231" s="159"/>
      <c r="C231" s="189" t="s">
        <v>741</v>
      </c>
      <c r="D231" s="162"/>
      <c r="E231" s="163">
        <v>1</v>
      </c>
      <c r="F231" s="161"/>
      <c r="G231" s="161"/>
      <c r="H231" s="161"/>
      <c r="I231" s="161"/>
      <c r="J231" s="161"/>
      <c r="K231" s="161"/>
      <c r="L231" s="161"/>
      <c r="M231" s="161"/>
      <c r="N231" s="160"/>
      <c r="O231" s="160"/>
      <c r="P231" s="160"/>
      <c r="Q231" s="160"/>
      <c r="R231" s="161"/>
      <c r="S231" s="161"/>
      <c r="T231" s="161"/>
      <c r="U231" s="161"/>
      <c r="V231" s="161"/>
      <c r="W231" s="161"/>
      <c r="X231" s="161"/>
      <c r="Y231" s="161"/>
      <c r="Z231" s="151"/>
      <c r="AA231" s="151"/>
      <c r="AB231" s="151"/>
      <c r="AC231" s="151"/>
      <c r="AD231" s="151"/>
      <c r="AE231" s="151"/>
      <c r="AF231" s="151"/>
      <c r="AG231" s="151" t="s">
        <v>175</v>
      </c>
      <c r="AH231" s="151">
        <v>0</v>
      </c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</row>
    <row r="232" spans="1:60" outlineLevel="3" x14ac:dyDescent="0.2">
      <c r="A232" s="158"/>
      <c r="B232" s="159"/>
      <c r="C232" s="189" t="s">
        <v>634</v>
      </c>
      <c r="D232" s="162"/>
      <c r="E232" s="163">
        <v>1</v>
      </c>
      <c r="F232" s="161"/>
      <c r="G232" s="161"/>
      <c r="H232" s="161"/>
      <c r="I232" s="161"/>
      <c r="J232" s="161"/>
      <c r="K232" s="161"/>
      <c r="L232" s="161"/>
      <c r="M232" s="161"/>
      <c r="N232" s="160"/>
      <c r="O232" s="160"/>
      <c r="P232" s="160"/>
      <c r="Q232" s="160"/>
      <c r="R232" s="161"/>
      <c r="S232" s="161"/>
      <c r="T232" s="161"/>
      <c r="U232" s="161"/>
      <c r="V232" s="161"/>
      <c r="W232" s="161"/>
      <c r="X232" s="161"/>
      <c r="Y232" s="161"/>
      <c r="Z232" s="151"/>
      <c r="AA232" s="151"/>
      <c r="AB232" s="151"/>
      <c r="AC232" s="151"/>
      <c r="AD232" s="151"/>
      <c r="AE232" s="151"/>
      <c r="AF232" s="151"/>
      <c r="AG232" s="151" t="s">
        <v>175</v>
      </c>
      <c r="AH232" s="151">
        <v>0</v>
      </c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</row>
    <row r="233" spans="1:60" outlineLevel="1" x14ac:dyDescent="0.2">
      <c r="A233" s="172">
        <v>52</v>
      </c>
      <c r="B233" s="173" t="s">
        <v>742</v>
      </c>
      <c r="C233" s="188" t="s">
        <v>743</v>
      </c>
      <c r="D233" s="174" t="s">
        <v>173</v>
      </c>
      <c r="E233" s="175">
        <v>1</v>
      </c>
      <c r="F233" s="176"/>
      <c r="G233" s="177">
        <f>ROUND(E233*F233,2)</f>
        <v>0</v>
      </c>
      <c r="H233" s="176"/>
      <c r="I233" s="177">
        <f>ROUND(E233*H233,2)</f>
        <v>0</v>
      </c>
      <c r="J233" s="176"/>
      <c r="K233" s="177">
        <f>ROUND(E233*J233,2)</f>
        <v>0</v>
      </c>
      <c r="L233" s="177">
        <v>21</v>
      </c>
      <c r="M233" s="177">
        <f>G233*(1+L233/100)</f>
        <v>0</v>
      </c>
      <c r="N233" s="175">
        <v>8.6400000000000005E-2</v>
      </c>
      <c r="O233" s="175">
        <f>ROUND(E233*N233,2)</f>
        <v>0.09</v>
      </c>
      <c r="P233" s="175">
        <v>0</v>
      </c>
      <c r="Q233" s="175">
        <f>ROUND(E233*P233,2)</f>
        <v>0</v>
      </c>
      <c r="R233" s="177"/>
      <c r="S233" s="177" t="s">
        <v>141</v>
      </c>
      <c r="T233" s="178" t="s">
        <v>142</v>
      </c>
      <c r="U233" s="161">
        <v>0</v>
      </c>
      <c r="V233" s="161">
        <f>ROUND(E233*U233,2)</f>
        <v>0</v>
      </c>
      <c r="W233" s="161"/>
      <c r="X233" s="161" t="s">
        <v>143</v>
      </c>
      <c r="Y233" s="161" t="s">
        <v>144</v>
      </c>
      <c r="Z233" s="151"/>
      <c r="AA233" s="151"/>
      <c r="AB233" s="151"/>
      <c r="AC233" s="151"/>
      <c r="AD233" s="151"/>
      <c r="AE233" s="151"/>
      <c r="AF233" s="151"/>
      <c r="AG233" s="151" t="s">
        <v>145</v>
      </c>
      <c r="AH233" s="151"/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</row>
    <row r="234" spans="1:60" outlineLevel="2" x14ac:dyDescent="0.2">
      <c r="A234" s="158"/>
      <c r="B234" s="159"/>
      <c r="C234" s="189" t="s">
        <v>634</v>
      </c>
      <c r="D234" s="162"/>
      <c r="E234" s="163">
        <v>1</v>
      </c>
      <c r="F234" s="161"/>
      <c r="G234" s="161"/>
      <c r="H234" s="161"/>
      <c r="I234" s="161"/>
      <c r="J234" s="161"/>
      <c r="K234" s="161"/>
      <c r="L234" s="161"/>
      <c r="M234" s="161"/>
      <c r="N234" s="160"/>
      <c r="O234" s="160"/>
      <c r="P234" s="160"/>
      <c r="Q234" s="160"/>
      <c r="R234" s="161"/>
      <c r="S234" s="161"/>
      <c r="T234" s="161"/>
      <c r="U234" s="161"/>
      <c r="V234" s="161"/>
      <c r="W234" s="161"/>
      <c r="X234" s="161"/>
      <c r="Y234" s="161"/>
      <c r="Z234" s="151"/>
      <c r="AA234" s="151"/>
      <c r="AB234" s="151"/>
      <c r="AC234" s="151"/>
      <c r="AD234" s="151"/>
      <c r="AE234" s="151"/>
      <c r="AF234" s="151"/>
      <c r="AG234" s="151" t="s">
        <v>175</v>
      </c>
      <c r="AH234" s="151">
        <v>0</v>
      </c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</row>
    <row r="235" spans="1:60" outlineLevel="1" x14ac:dyDescent="0.2">
      <c r="A235" s="172">
        <v>53</v>
      </c>
      <c r="B235" s="173" t="s">
        <v>744</v>
      </c>
      <c r="C235" s="188" t="s">
        <v>745</v>
      </c>
      <c r="D235" s="174" t="s">
        <v>173</v>
      </c>
      <c r="E235" s="175">
        <v>1</v>
      </c>
      <c r="F235" s="176"/>
      <c r="G235" s="177">
        <f>ROUND(E235*F235,2)</f>
        <v>0</v>
      </c>
      <c r="H235" s="176"/>
      <c r="I235" s="177">
        <f>ROUND(E235*H235,2)</f>
        <v>0</v>
      </c>
      <c r="J235" s="176"/>
      <c r="K235" s="177">
        <f>ROUND(E235*J235,2)</f>
        <v>0</v>
      </c>
      <c r="L235" s="177">
        <v>21</v>
      </c>
      <c r="M235" s="177">
        <f>G235*(1+L235/100)</f>
        <v>0</v>
      </c>
      <c r="N235" s="175">
        <v>0.72</v>
      </c>
      <c r="O235" s="175">
        <f>ROUND(E235*N235,2)</f>
        <v>0.72</v>
      </c>
      <c r="P235" s="175">
        <v>0</v>
      </c>
      <c r="Q235" s="175">
        <f>ROUND(E235*P235,2)</f>
        <v>0</v>
      </c>
      <c r="R235" s="177"/>
      <c r="S235" s="177" t="s">
        <v>141</v>
      </c>
      <c r="T235" s="178" t="s">
        <v>142</v>
      </c>
      <c r="U235" s="161">
        <v>0</v>
      </c>
      <c r="V235" s="161">
        <f>ROUND(E235*U235,2)</f>
        <v>0</v>
      </c>
      <c r="W235" s="161"/>
      <c r="X235" s="161" t="s">
        <v>143</v>
      </c>
      <c r="Y235" s="161" t="s">
        <v>144</v>
      </c>
      <c r="Z235" s="151"/>
      <c r="AA235" s="151"/>
      <c r="AB235" s="151"/>
      <c r="AC235" s="151"/>
      <c r="AD235" s="151"/>
      <c r="AE235" s="151"/>
      <c r="AF235" s="151"/>
      <c r="AG235" s="151" t="s">
        <v>145</v>
      </c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</row>
    <row r="236" spans="1:60" outlineLevel="2" x14ac:dyDescent="0.2">
      <c r="A236" s="158"/>
      <c r="B236" s="159"/>
      <c r="C236" s="189" t="s">
        <v>634</v>
      </c>
      <c r="D236" s="162"/>
      <c r="E236" s="163">
        <v>1</v>
      </c>
      <c r="F236" s="161"/>
      <c r="G236" s="161"/>
      <c r="H236" s="161"/>
      <c r="I236" s="161"/>
      <c r="J236" s="161"/>
      <c r="K236" s="161"/>
      <c r="L236" s="161"/>
      <c r="M236" s="161"/>
      <c r="N236" s="160"/>
      <c r="O236" s="160"/>
      <c r="P236" s="160"/>
      <c r="Q236" s="160"/>
      <c r="R236" s="161"/>
      <c r="S236" s="161"/>
      <c r="T236" s="161"/>
      <c r="U236" s="161"/>
      <c r="V236" s="161"/>
      <c r="W236" s="161"/>
      <c r="X236" s="161"/>
      <c r="Y236" s="161"/>
      <c r="Z236" s="151"/>
      <c r="AA236" s="151"/>
      <c r="AB236" s="151"/>
      <c r="AC236" s="151"/>
      <c r="AD236" s="151"/>
      <c r="AE236" s="151"/>
      <c r="AF236" s="151"/>
      <c r="AG236" s="151" t="s">
        <v>175</v>
      </c>
      <c r="AH236" s="151">
        <v>0</v>
      </c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</row>
    <row r="237" spans="1:60" outlineLevel="1" x14ac:dyDescent="0.2">
      <c r="A237" s="172">
        <v>54</v>
      </c>
      <c r="B237" s="173" t="s">
        <v>746</v>
      </c>
      <c r="C237" s="188" t="s">
        <v>747</v>
      </c>
      <c r="D237" s="174" t="s">
        <v>173</v>
      </c>
      <c r="E237" s="175">
        <v>1</v>
      </c>
      <c r="F237" s="176"/>
      <c r="G237" s="177">
        <f>ROUND(E237*F237,2)</f>
        <v>0</v>
      </c>
      <c r="H237" s="176"/>
      <c r="I237" s="177">
        <f>ROUND(E237*H237,2)</f>
        <v>0</v>
      </c>
      <c r="J237" s="176"/>
      <c r="K237" s="177">
        <f>ROUND(E237*J237,2)</f>
        <v>0</v>
      </c>
      <c r="L237" s="177">
        <v>21</v>
      </c>
      <c r="M237" s="177">
        <f>G237*(1+L237/100)</f>
        <v>0</v>
      </c>
      <c r="N237" s="175">
        <v>0.28799999999999998</v>
      </c>
      <c r="O237" s="175">
        <f>ROUND(E237*N237,2)</f>
        <v>0.28999999999999998</v>
      </c>
      <c r="P237" s="175">
        <v>0</v>
      </c>
      <c r="Q237" s="175">
        <f>ROUND(E237*P237,2)</f>
        <v>0</v>
      </c>
      <c r="R237" s="177"/>
      <c r="S237" s="177" t="s">
        <v>141</v>
      </c>
      <c r="T237" s="178" t="s">
        <v>142</v>
      </c>
      <c r="U237" s="161">
        <v>0</v>
      </c>
      <c r="V237" s="161">
        <f>ROUND(E237*U237,2)</f>
        <v>0</v>
      </c>
      <c r="W237" s="161"/>
      <c r="X237" s="161" t="s">
        <v>143</v>
      </c>
      <c r="Y237" s="161" t="s">
        <v>144</v>
      </c>
      <c r="Z237" s="151"/>
      <c r="AA237" s="151"/>
      <c r="AB237" s="151"/>
      <c r="AC237" s="151"/>
      <c r="AD237" s="151"/>
      <c r="AE237" s="151"/>
      <c r="AF237" s="151"/>
      <c r="AG237" s="151" t="s">
        <v>145</v>
      </c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</row>
    <row r="238" spans="1:60" outlineLevel="2" x14ac:dyDescent="0.2">
      <c r="A238" s="158"/>
      <c r="B238" s="159"/>
      <c r="C238" s="189" t="s">
        <v>748</v>
      </c>
      <c r="D238" s="162"/>
      <c r="E238" s="163">
        <v>1</v>
      </c>
      <c r="F238" s="161"/>
      <c r="G238" s="161"/>
      <c r="H238" s="161"/>
      <c r="I238" s="161"/>
      <c r="J238" s="161"/>
      <c r="K238" s="161"/>
      <c r="L238" s="161"/>
      <c r="M238" s="161"/>
      <c r="N238" s="160"/>
      <c r="O238" s="160"/>
      <c r="P238" s="160"/>
      <c r="Q238" s="160"/>
      <c r="R238" s="161"/>
      <c r="S238" s="161"/>
      <c r="T238" s="161"/>
      <c r="U238" s="161"/>
      <c r="V238" s="161"/>
      <c r="W238" s="161"/>
      <c r="X238" s="161"/>
      <c r="Y238" s="161"/>
      <c r="Z238" s="151"/>
      <c r="AA238" s="151"/>
      <c r="AB238" s="151"/>
      <c r="AC238" s="151"/>
      <c r="AD238" s="151"/>
      <c r="AE238" s="151"/>
      <c r="AF238" s="151"/>
      <c r="AG238" s="151" t="s">
        <v>175</v>
      </c>
      <c r="AH238" s="151">
        <v>0</v>
      </c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</row>
    <row r="239" spans="1:60" outlineLevel="1" x14ac:dyDescent="0.2">
      <c r="A239" s="172">
        <v>55</v>
      </c>
      <c r="B239" s="173" t="s">
        <v>380</v>
      </c>
      <c r="C239" s="188" t="s">
        <v>381</v>
      </c>
      <c r="D239" s="174" t="s">
        <v>173</v>
      </c>
      <c r="E239" s="175">
        <v>1</v>
      </c>
      <c r="F239" s="176"/>
      <c r="G239" s="177">
        <f>ROUND(E239*F239,2)</f>
        <v>0</v>
      </c>
      <c r="H239" s="176"/>
      <c r="I239" s="177">
        <f>ROUND(E239*H239,2)</f>
        <v>0</v>
      </c>
      <c r="J239" s="176"/>
      <c r="K239" s="177">
        <f>ROUND(E239*J239,2)</f>
        <v>0</v>
      </c>
      <c r="L239" s="177">
        <v>21</v>
      </c>
      <c r="M239" s="177">
        <f>G239*(1+L239/100)</f>
        <v>0</v>
      </c>
      <c r="N239" s="175">
        <v>1.9199999999999998E-2</v>
      </c>
      <c r="O239" s="175">
        <f>ROUND(E239*N239,2)</f>
        <v>0.02</v>
      </c>
      <c r="P239" s="175">
        <v>0</v>
      </c>
      <c r="Q239" s="175">
        <f>ROUND(E239*P239,2)</f>
        <v>0</v>
      </c>
      <c r="R239" s="177"/>
      <c r="S239" s="177" t="s">
        <v>141</v>
      </c>
      <c r="T239" s="178" t="s">
        <v>142</v>
      </c>
      <c r="U239" s="161">
        <v>0</v>
      </c>
      <c r="V239" s="161">
        <f>ROUND(E239*U239,2)</f>
        <v>0</v>
      </c>
      <c r="W239" s="161"/>
      <c r="X239" s="161" t="s">
        <v>143</v>
      </c>
      <c r="Y239" s="161" t="s">
        <v>144</v>
      </c>
      <c r="Z239" s="151"/>
      <c r="AA239" s="151"/>
      <c r="AB239" s="151"/>
      <c r="AC239" s="151"/>
      <c r="AD239" s="151"/>
      <c r="AE239" s="151"/>
      <c r="AF239" s="151"/>
      <c r="AG239" s="151" t="s">
        <v>145</v>
      </c>
      <c r="AH239" s="151"/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</row>
    <row r="240" spans="1:60" outlineLevel="2" x14ac:dyDescent="0.2">
      <c r="A240" s="158"/>
      <c r="B240" s="159"/>
      <c r="C240" s="189" t="s">
        <v>634</v>
      </c>
      <c r="D240" s="162"/>
      <c r="E240" s="163">
        <v>1</v>
      </c>
      <c r="F240" s="161"/>
      <c r="G240" s="161"/>
      <c r="H240" s="161"/>
      <c r="I240" s="161"/>
      <c r="J240" s="161"/>
      <c r="K240" s="161"/>
      <c r="L240" s="161"/>
      <c r="M240" s="161"/>
      <c r="N240" s="160"/>
      <c r="O240" s="160"/>
      <c r="P240" s="160"/>
      <c r="Q240" s="160"/>
      <c r="R240" s="161"/>
      <c r="S240" s="161"/>
      <c r="T240" s="161"/>
      <c r="U240" s="161"/>
      <c r="V240" s="161"/>
      <c r="W240" s="161"/>
      <c r="X240" s="161"/>
      <c r="Y240" s="161"/>
      <c r="Z240" s="151"/>
      <c r="AA240" s="151"/>
      <c r="AB240" s="151"/>
      <c r="AC240" s="151"/>
      <c r="AD240" s="151"/>
      <c r="AE240" s="151"/>
      <c r="AF240" s="151"/>
      <c r="AG240" s="151" t="s">
        <v>175</v>
      </c>
      <c r="AH240" s="151">
        <v>0</v>
      </c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</row>
    <row r="241" spans="1:60" x14ac:dyDescent="0.2">
      <c r="A241" s="165" t="s">
        <v>136</v>
      </c>
      <c r="B241" s="166" t="s">
        <v>80</v>
      </c>
      <c r="C241" s="186" t="s">
        <v>81</v>
      </c>
      <c r="D241" s="167"/>
      <c r="E241" s="168"/>
      <c r="F241" s="169"/>
      <c r="G241" s="169">
        <f>SUMIF(AG242:AG276,"&lt;&gt;NOR",G242:G276)</f>
        <v>0</v>
      </c>
      <c r="H241" s="169"/>
      <c r="I241" s="169">
        <f>SUM(I242:I276)</f>
        <v>0</v>
      </c>
      <c r="J241" s="169"/>
      <c r="K241" s="169">
        <f>SUM(K242:K276)</f>
        <v>0</v>
      </c>
      <c r="L241" s="169"/>
      <c r="M241" s="169">
        <f>SUM(M242:M276)</f>
        <v>0</v>
      </c>
      <c r="N241" s="168"/>
      <c r="O241" s="168">
        <f>SUM(O242:O276)</f>
        <v>46.390000000000008</v>
      </c>
      <c r="P241" s="168"/>
      <c r="Q241" s="168">
        <f>SUM(Q242:Q276)</f>
        <v>0</v>
      </c>
      <c r="R241" s="169"/>
      <c r="S241" s="169"/>
      <c r="T241" s="170"/>
      <c r="U241" s="164"/>
      <c r="V241" s="164">
        <f>SUM(V242:V276)</f>
        <v>6.04</v>
      </c>
      <c r="W241" s="164"/>
      <c r="X241" s="164"/>
      <c r="Y241" s="164"/>
      <c r="AG241" t="s">
        <v>137</v>
      </c>
    </row>
    <row r="242" spans="1:60" outlineLevel="1" x14ac:dyDescent="0.2">
      <c r="A242" s="172">
        <v>56</v>
      </c>
      <c r="B242" s="173" t="s">
        <v>382</v>
      </c>
      <c r="C242" s="188" t="s">
        <v>383</v>
      </c>
      <c r="D242" s="174" t="s">
        <v>245</v>
      </c>
      <c r="E242" s="175">
        <v>34</v>
      </c>
      <c r="F242" s="176"/>
      <c r="G242" s="177">
        <f>ROUND(E242*F242,2)</f>
        <v>0</v>
      </c>
      <c r="H242" s="176"/>
      <c r="I242" s="177">
        <f>ROUND(E242*H242,2)</f>
        <v>0</v>
      </c>
      <c r="J242" s="176"/>
      <c r="K242" s="177">
        <f>ROUND(E242*J242,2)</f>
        <v>0</v>
      </c>
      <c r="L242" s="177">
        <v>21</v>
      </c>
      <c r="M242" s="177">
        <f>G242*(1+L242/100)</f>
        <v>0</v>
      </c>
      <c r="N242" s="175">
        <v>0.39900000000000002</v>
      </c>
      <c r="O242" s="175">
        <f>ROUND(E242*N242,2)</f>
        <v>13.57</v>
      </c>
      <c r="P242" s="175">
        <v>0</v>
      </c>
      <c r="Q242" s="175">
        <f>ROUND(E242*P242,2)</f>
        <v>0</v>
      </c>
      <c r="R242" s="177"/>
      <c r="S242" s="177" t="s">
        <v>141</v>
      </c>
      <c r="T242" s="178" t="s">
        <v>142</v>
      </c>
      <c r="U242" s="161">
        <v>1.9E-2</v>
      </c>
      <c r="V242" s="161">
        <f>ROUND(E242*U242,2)</f>
        <v>0.65</v>
      </c>
      <c r="W242" s="161"/>
      <c r="X242" s="161" t="s">
        <v>143</v>
      </c>
      <c r="Y242" s="161" t="s">
        <v>144</v>
      </c>
      <c r="Z242" s="151"/>
      <c r="AA242" s="151"/>
      <c r="AB242" s="151"/>
      <c r="AC242" s="151"/>
      <c r="AD242" s="151"/>
      <c r="AE242" s="151"/>
      <c r="AF242" s="151"/>
      <c r="AG242" s="151" t="s">
        <v>145</v>
      </c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</row>
    <row r="243" spans="1:60" outlineLevel="2" x14ac:dyDescent="0.2">
      <c r="A243" s="158"/>
      <c r="B243" s="159"/>
      <c r="C243" s="189" t="s">
        <v>719</v>
      </c>
      <c r="D243" s="162"/>
      <c r="E243" s="163"/>
      <c r="F243" s="161"/>
      <c r="G243" s="161"/>
      <c r="H243" s="161"/>
      <c r="I243" s="161"/>
      <c r="J243" s="161"/>
      <c r="K243" s="161"/>
      <c r="L243" s="161"/>
      <c r="M243" s="161"/>
      <c r="N243" s="160"/>
      <c r="O243" s="160"/>
      <c r="P243" s="160"/>
      <c r="Q243" s="160"/>
      <c r="R243" s="161"/>
      <c r="S243" s="161"/>
      <c r="T243" s="161"/>
      <c r="U243" s="161"/>
      <c r="V243" s="161"/>
      <c r="W243" s="161"/>
      <c r="X243" s="161"/>
      <c r="Y243" s="161"/>
      <c r="Z243" s="151"/>
      <c r="AA243" s="151"/>
      <c r="AB243" s="151"/>
      <c r="AC243" s="151"/>
      <c r="AD243" s="151"/>
      <c r="AE243" s="151"/>
      <c r="AF243" s="151"/>
      <c r="AG243" s="151" t="s">
        <v>175</v>
      </c>
      <c r="AH243" s="151">
        <v>0</v>
      </c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</row>
    <row r="244" spans="1:60" outlineLevel="3" x14ac:dyDescent="0.2">
      <c r="A244" s="158"/>
      <c r="B244" s="159"/>
      <c r="C244" s="189" t="s">
        <v>708</v>
      </c>
      <c r="D244" s="162"/>
      <c r="E244" s="163">
        <v>3</v>
      </c>
      <c r="F244" s="161"/>
      <c r="G244" s="161"/>
      <c r="H244" s="161"/>
      <c r="I244" s="161"/>
      <c r="J244" s="161"/>
      <c r="K244" s="161"/>
      <c r="L244" s="161"/>
      <c r="M244" s="161"/>
      <c r="N244" s="160"/>
      <c r="O244" s="160"/>
      <c r="P244" s="160"/>
      <c r="Q244" s="160"/>
      <c r="R244" s="161"/>
      <c r="S244" s="161"/>
      <c r="T244" s="161"/>
      <c r="U244" s="161"/>
      <c r="V244" s="161"/>
      <c r="W244" s="161"/>
      <c r="X244" s="161"/>
      <c r="Y244" s="161"/>
      <c r="Z244" s="151"/>
      <c r="AA244" s="151"/>
      <c r="AB244" s="151"/>
      <c r="AC244" s="151"/>
      <c r="AD244" s="151"/>
      <c r="AE244" s="151"/>
      <c r="AF244" s="151"/>
      <c r="AG244" s="151" t="s">
        <v>175</v>
      </c>
      <c r="AH244" s="151">
        <v>0</v>
      </c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</row>
    <row r="245" spans="1:60" outlineLevel="3" x14ac:dyDescent="0.2">
      <c r="A245" s="158"/>
      <c r="B245" s="159"/>
      <c r="C245" s="189" t="s">
        <v>709</v>
      </c>
      <c r="D245" s="162"/>
      <c r="E245" s="163">
        <v>31</v>
      </c>
      <c r="F245" s="161"/>
      <c r="G245" s="161"/>
      <c r="H245" s="161"/>
      <c r="I245" s="161"/>
      <c r="J245" s="161"/>
      <c r="K245" s="161"/>
      <c r="L245" s="161"/>
      <c r="M245" s="161"/>
      <c r="N245" s="160"/>
      <c r="O245" s="160"/>
      <c r="P245" s="160"/>
      <c r="Q245" s="160"/>
      <c r="R245" s="161"/>
      <c r="S245" s="161"/>
      <c r="T245" s="161"/>
      <c r="U245" s="161"/>
      <c r="V245" s="161"/>
      <c r="W245" s="161"/>
      <c r="X245" s="161"/>
      <c r="Y245" s="161"/>
      <c r="Z245" s="151"/>
      <c r="AA245" s="151"/>
      <c r="AB245" s="151"/>
      <c r="AC245" s="151"/>
      <c r="AD245" s="151"/>
      <c r="AE245" s="151"/>
      <c r="AF245" s="151"/>
      <c r="AG245" s="151" t="s">
        <v>175</v>
      </c>
      <c r="AH245" s="151">
        <v>0</v>
      </c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</row>
    <row r="246" spans="1:60" outlineLevel="1" x14ac:dyDescent="0.2">
      <c r="A246" s="172">
        <v>57</v>
      </c>
      <c r="B246" s="173" t="s">
        <v>384</v>
      </c>
      <c r="C246" s="188" t="s">
        <v>385</v>
      </c>
      <c r="D246" s="174" t="s">
        <v>245</v>
      </c>
      <c r="E246" s="175">
        <v>56.165999999999997</v>
      </c>
      <c r="F246" s="176"/>
      <c r="G246" s="177">
        <f>ROUND(E246*F246,2)</f>
        <v>0</v>
      </c>
      <c r="H246" s="176"/>
      <c r="I246" s="177">
        <f>ROUND(E246*H246,2)</f>
        <v>0</v>
      </c>
      <c r="J246" s="176"/>
      <c r="K246" s="177">
        <f>ROUND(E246*J246,2)</f>
        <v>0</v>
      </c>
      <c r="L246" s="177">
        <v>21</v>
      </c>
      <c r="M246" s="177">
        <f>G246*(1+L246/100)</f>
        <v>0</v>
      </c>
      <c r="N246" s="175">
        <v>0.21</v>
      </c>
      <c r="O246" s="175">
        <f>ROUND(E246*N246,2)</f>
        <v>11.79</v>
      </c>
      <c r="P246" s="175">
        <v>0</v>
      </c>
      <c r="Q246" s="175">
        <f>ROUND(E246*P246,2)</f>
        <v>0</v>
      </c>
      <c r="R246" s="177"/>
      <c r="S246" s="177" t="s">
        <v>141</v>
      </c>
      <c r="T246" s="178" t="s">
        <v>142</v>
      </c>
      <c r="U246" s="161">
        <v>2.5999999999999999E-2</v>
      </c>
      <c r="V246" s="161">
        <f>ROUND(E246*U246,2)</f>
        <v>1.46</v>
      </c>
      <c r="W246" s="161"/>
      <c r="X246" s="161" t="s">
        <v>143</v>
      </c>
      <c r="Y246" s="161" t="s">
        <v>144</v>
      </c>
      <c r="Z246" s="151"/>
      <c r="AA246" s="151"/>
      <c r="AB246" s="151"/>
      <c r="AC246" s="151"/>
      <c r="AD246" s="151"/>
      <c r="AE246" s="151"/>
      <c r="AF246" s="151"/>
      <c r="AG246" s="151" t="s">
        <v>145</v>
      </c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</row>
    <row r="247" spans="1:60" outlineLevel="2" x14ac:dyDescent="0.2">
      <c r="A247" s="158"/>
      <c r="B247" s="159"/>
      <c r="C247" s="189" t="s">
        <v>344</v>
      </c>
      <c r="D247" s="162"/>
      <c r="E247" s="163"/>
      <c r="F247" s="161"/>
      <c r="G247" s="161"/>
      <c r="H247" s="161"/>
      <c r="I247" s="161"/>
      <c r="J247" s="161"/>
      <c r="K247" s="161"/>
      <c r="L247" s="161"/>
      <c r="M247" s="161"/>
      <c r="N247" s="160"/>
      <c r="O247" s="160"/>
      <c r="P247" s="160"/>
      <c r="Q247" s="160"/>
      <c r="R247" s="161"/>
      <c r="S247" s="161"/>
      <c r="T247" s="161"/>
      <c r="U247" s="161"/>
      <c r="V247" s="161"/>
      <c r="W247" s="161"/>
      <c r="X247" s="161"/>
      <c r="Y247" s="161"/>
      <c r="Z247" s="151"/>
      <c r="AA247" s="151"/>
      <c r="AB247" s="151"/>
      <c r="AC247" s="151"/>
      <c r="AD247" s="151"/>
      <c r="AE247" s="151"/>
      <c r="AF247" s="151"/>
      <c r="AG247" s="151" t="s">
        <v>175</v>
      </c>
      <c r="AH247" s="151">
        <v>0</v>
      </c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</row>
    <row r="248" spans="1:60" outlineLevel="3" x14ac:dyDescent="0.2">
      <c r="A248" s="158"/>
      <c r="B248" s="159"/>
      <c r="C248" s="189" t="s">
        <v>639</v>
      </c>
      <c r="D248" s="162"/>
      <c r="E248" s="163"/>
      <c r="F248" s="161"/>
      <c r="G248" s="161"/>
      <c r="H248" s="161"/>
      <c r="I248" s="161"/>
      <c r="J248" s="161"/>
      <c r="K248" s="161"/>
      <c r="L248" s="161"/>
      <c r="M248" s="161"/>
      <c r="N248" s="160"/>
      <c r="O248" s="160"/>
      <c r="P248" s="160"/>
      <c r="Q248" s="160"/>
      <c r="R248" s="161"/>
      <c r="S248" s="161"/>
      <c r="T248" s="161"/>
      <c r="U248" s="161"/>
      <c r="V248" s="161"/>
      <c r="W248" s="161"/>
      <c r="X248" s="161"/>
      <c r="Y248" s="161"/>
      <c r="Z248" s="151"/>
      <c r="AA248" s="151"/>
      <c r="AB248" s="151"/>
      <c r="AC248" s="151"/>
      <c r="AD248" s="151"/>
      <c r="AE248" s="151"/>
      <c r="AF248" s="151"/>
      <c r="AG248" s="151" t="s">
        <v>175</v>
      </c>
      <c r="AH248" s="151">
        <v>0</v>
      </c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</row>
    <row r="249" spans="1:60" outlineLevel="3" x14ac:dyDescent="0.2">
      <c r="A249" s="158"/>
      <c r="B249" s="159"/>
      <c r="C249" s="189" t="s">
        <v>695</v>
      </c>
      <c r="D249" s="162"/>
      <c r="E249" s="163">
        <v>3.81</v>
      </c>
      <c r="F249" s="161"/>
      <c r="G249" s="161"/>
      <c r="H249" s="161"/>
      <c r="I249" s="161"/>
      <c r="J249" s="161"/>
      <c r="K249" s="161"/>
      <c r="L249" s="161"/>
      <c r="M249" s="161"/>
      <c r="N249" s="160"/>
      <c r="O249" s="160"/>
      <c r="P249" s="160"/>
      <c r="Q249" s="160"/>
      <c r="R249" s="161"/>
      <c r="S249" s="161"/>
      <c r="T249" s="161"/>
      <c r="U249" s="161"/>
      <c r="V249" s="161"/>
      <c r="W249" s="161"/>
      <c r="X249" s="161"/>
      <c r="Y249" s="161"/>
      <c r="Z249" s="151"/>
      <c r="AA249" s="151"/>
      <c r="AB249" s="151"/>
      <c r="AC249" s="151"/>
      <c r="AD249" s="151"/>
      <c r="AE249" s="151"/>
      <c r="AF249" s="151"/>
      <c r="AG249" s="151" t="s">
        <v>175</v>
      </c>
      <c r="AH249" s="151">
        <v>0</v>
      </c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</row>
    <row r="250" spans="1:60" outlineLevel="3" x14ac:dyDescent="0.2">
      <c r="A250" s="158"/>
      <c r="B250" s="159"/>
      <c r="C250" s="189" t="s">
        <v>696</v>
      </c>
      <c r="D250" s="162"/>
      <c r="E250" s="163">
        <v>8.3000000000000007</v>
      </c>
      <c r="F250" s="161"/>
      <c r="G250" s="161"/>
      <c r="H250" s="161"/>
      <c r="I250" s="161"/>
      <c r="J250" s="161"/>
      <c r="K250" s="161"/>
      <c r="L250" s="161"/>
      <c r="M250" s="161"/>
      <c r="N250" s="160"/>
      <c r="O250" s="160"/>
      <c r="P250" s="160"/>
      <c r="Q250" s="160"/>
      <c r="R250" s="161"/>
      <c r="S250" s="161"/>
      <c r="T250" s="161"/>
      <c r="U250" s="161"/>
      <c r="V250" s="161"/>
      <c r="W250" s="161"/>
      <c r="X250" s="161"/>
      <c r="Y250" s="161"/>
      <c r="Z250" s="151"/>
      <c r="AA250" s="151"/>
      <c r="AB250" s="151"/>
      <c r="AC250" s="151"/>
      <c r="AD250" s="151"/>
      <c r="AE250" s="151"/>
      <c r="AF250" s="151"/>
      <c r="AG250" s="151" t="s">
        <v>175</v>
      </c>
      <c r="AH250" s="151">
        <v>0</v>
      </c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</row>
    <row r="251" spans="1:60" outlineLevel="3" x14ac:dyDescent="0.2">
      <c r="A251" s="158"/>
      <c r="B251" s="159"/>
      <c r="C251" s="189" t="s">
        <v>697</v>
      </c>
      <c r="D251" s="162"/>
      <c r="E251" s="163">
        <v>1.1000000000000001</v>
      </c>
      <c r="F251" s="161"/>
      <c r="G251" s="161"/>
      <c r="H251" s="161"/>
      <c r="I251" s="161"/>
      <c r="J251" s="161"/>
      <c r="K251" s="161"/>
      <c r="L251" s="161"/>
      <c r="M251" s="161"/>
      <c r="N251" s="160"/>
      <c r="O251" s="160"/>
      <c r="P251" s="160"/>
      <c r="Q251" s="160"/>
      <c r="R251" s="161"/>
      <c r="S251" s="161"/>
      <c r="T251" s="161"/>
      <c r="U251" s="161"/>
      <c r="V251" s="161"/>
      <c r="W251" s="161"/>
      <c r="X251" s="161"/>
      <c r="Y251" s="161"/>
      <c r="Z251" s="151"/>
      <c r="AA251" s="151"/>
      <c r="AB251" s="151"/>
      <c r="AC251" s="151"/>
      <c r="AD251" s="151"/>
      <c r="AE251" s="151"/>
      <c r="AF251" s="151"/>
      <c r="AG251" s="151" t="s">
        <v>175</v>
      </c>
      <c r="AH251" s="151">
        <v>0</v>
      </c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</row>
    <row r="252" spans="1:60" outlineLevel="3" x14ac:dyDescent="0.2">
      <c r="A252" s="158"/>
      <c r="B252" s="159"/>
      <c r="C252" s="195" t="s">
        <v>281</v>
      </c>
      <c r="D252" s="193"/>
      <c r="E252" s="194"/>
      <c r="F252" s="161"/>
      <c r="G252" s="161"/>
      <c r="H252" s="161"/>
      <c r="I252" s="161"/>
      <c r="J252" s="161"/>
      <c r="K252" s="161"/>
      <c r="L252" s="161"/>
      <c r="M252" s="161"/>
      <c r="N252" s="160"/>
      <c r="O252" s="160"/>
      <c r="P252" s="160"/>
      <c r="Q252" s="160"/>
      <c r="R252" s="161"/>
      <c r="S252" s="161"/>
      <c r="T252" s="161"/>
      <c r="U252" s="161"/>
      <c r="V252" s="161"/>
      <c r="W252" s="161"/>
      <c r="X252" s="161"/>
      <c r="Y252" s="161"/>
      <c r="Z252" s="151"/>
      <c r="AA252" s="151"/>
      <c r="AB252" s="151"/>
      <c r="AC252" s="151"/>
      <c r="AD252" s="151"/>
      <c r="AE252" s="151"/>
      <c r="AF252" s="151"/>
      <c r="AG252" s="151" t="s">
        <v>175</v>
      </c>
      <c r="AH252" s="151">
        <v>1</v>
      </c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</row>
    <row r="253" spans="1:60" outlineLevel="3" x14ac:dyDescent="0.2">
      <c r="A253" s="158"/>
      <c r="B253" s="159"/>
      <c r="C253" s="189" t="s">
        <v>641</v>
      </c>
      <c r="D253" s="162"/>
      <c r="E253" s="163"/>
      <c r="F253" s="161"/>
      <c r="G253" s="161"/>
      <c r="H253" s="161"/>
      <c r="I253" s="161"/>
      <c r="J253" s="161"/>
      <c r="K253" s="161"/>
      <c r="L253" s="161"/>
      <c r="M253" s="161"/>
      <c r="N253" s="160"/>
      <c r="O253" s="160"/>
      <c r="P253" s="160"/>
      <c r="Q253" s="160"/>
      <c r="R253" s="161"/>
      <c r="S253" s="161"/>
      <c r="T253" s="161"/>
      <c r="U253" s="161"/>
      <c r="V253" s="161"/>
      <c r="W253" s="161"/>
      <c r="X253" s="161"/>
      <c r="Y253" s="161"/>
      <c r="Z253" s="151"/>
      <c r="AA253" s="151"/>
      <c r="AB253" s="151"/>
      <c r="AC253" s="151"/>
      <c r="AD253" s="151"/>
      <c r="AE253" s="151"/>
      <c r="AF253" s="151"/>
      <c r="AG253" s="151" t="s">
        <v>175</v>
      </c>
      <c r="AH253" s="151">
        <v>0</v>
      </c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</row>
    <row r="254" spans="1:60" outlineLevel="3" x14ac:dyDescent="0.2">
      <c r="A254" s="158"/>
      <c r="B254" s="159"/>
      <c r="C254" s="189" t="s">
        <v>698</v>
      </c>
      <c r="D254" s="162"/>
      <c r="E254" s="163">
        <v>8.91</v>
      </c>
      <c r="F254" s="161"/>
      <c r="G254" s="161"/>
      <c r="H254" s="161"/>
      <c r="I254" s="161"/>
      <c r="J254" s="161"/>
      <c r="K254" s="161"/>
      <c r="L254" s="161"/>
      <c r="M254" s="161"/>
      <c r="N254" s="160"/>
      <c r="O254" s="160"/>
      <c r="P254" s="160"/>
      <c r="Q254" s="160"/>
      <c r="R254" s="161"/>
      <c r="S254" s="161"/>
      <c r="T254" s="161"/>
      <c r="U254" s="161"/>
      <c r="V254" s="161"/>
      <c r="W254" s="161"/>
      <c r="X254" s="161"/>
      <c r="Y254" s="161"/>
      <c r="Z254" s="151"/>
      <c r="AA254" s="151"/>
      <c r="AB254" s="151"/>
      <c r="AC254" s="151"/>
      <c r="AD254" s="151"/>
      <c r="AE254" s="151"/>
      <c r="AF254" s="151"/>
      <c r="AG254" s="151" t="s">
        <v>175</v>
      </c>
      <c r="AH254" s="151">
        <v>0</v>
      </c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</row>
    <row r="255" spans="1:60" outlineLevel="3" x14ac:dyDescent="0.2">
      <c r="A255" s="158"/>
      <c r="B255" s="159"/>
      <c r="C255" s="189" t="s">
        <v>699</v>
      </c>
      <c r="D255" s="162"/>
      <c r="E255" s="163">
        <v>22.21</v>
      </c>
      <c r="F255" s="161"/>
      <c r="G255" s="161"/>
      <c r="H255" s="161"/>
      <c r="I255" s="161"/>
      <c r="J255" s="161"/>
      <c r="K255" s="161"/>
      <c r="L255" s="161"/>
      <c r="M255" s="161"/>
      <c r="N255" s="160"/>
      <c r="O255" s="160"/>
      <c r="P255" s="160"/>
      <c r="Q255" s="160"/>
      <c r="R255" s="161"/>
      <c r="S255" s="161"/>
      <c r="T255" s="161"/>
      <c r="U255" s="161"/>
      <c r="V255" s="161"/>
      <c r="W255" s="161"/>
      <c r="X255" s="161"/>
      <c r="Y255" s="161"/>
      <c r="Z255" s="151"/>
      <c r="AA255" s="151"/>
      <c r="AB255" s="151"/>
      <c r="AC255" s="151"/>
      <c r="AD255" s="151"/>
      <c r="AE255" s="151"/>
      <c r="AF255" s="151"/>
      <c r="AG255" s="151" t="s">
        <v>175</v>
      </c>
      <c r="AH255" s="151">
        <v>0</v>
      </c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</row>
    <row r="256" spans="1:60" outlineLevel="3" x14ac:dyDescent="0.2">
      <c r="A256" s="158"/>
      <c r="B256" s="159"/>
      <c r="C256" s="189" t="s">
        <v>700</v>
      </c>
      <c r="D256" s="162"/>
      <c r="E256" s="163">
        <v>10.18</v>
      </c>
      <c r="F256" s="161"/>
      <c r="G256" s="161"/>
      <c r="H256" s="161"/>
      <c r="I256" s="161"/>
      <c r="J256" s="161"/>
      <c r="K256" s="161"/>
      <c r="L256" s="161"/>
      <c r="M256" s="161"/>
      <c r="N256" s="160"/>
      <c r="O256" s="160"/>
      <c r="P256" s="160"/>
      <c r="Q256" s="160"/>
      <c r="R256" s="161"/>
      <c r="S256" s="161"/>
      <c r="T256" s="161"/>
      <c r="U256" s="161"/>
      <c r="V256" s="161"/>
      <c r="W256" s="161"/>
      <c r="X256" s="161"/>
      <c r="Y256" s="161"/>
      <c r="Z256" s="151"/>
      <c r="AA256" s="151"/>
      <c r="AB256" s="151"/>
      <c r="AC256" s="151"/>
      <c r="AD256" s="151"/>
      <c r="AE256" s="151"/>
      <c r="AF256" s="151"/>
      <c r="AG256" s="151" t="s">
        <v>175</v>
      </c>
      <c r="AH256" s="151">
        <v>0</v>
      </c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</row>
    <row r="257" spans="1:60" outlineLevel="3" x14ac:dyDescent="0.2">
      <c r="A257" s="158"/>
      <c r="B257" s="159"/>
      <c r="C257" s="189" t="s">
        <v>701</v>
      </c>
      <c r="D257" s="162"/>
      <c r="E257" s="163">
        <v>1.66</v>
      </c>
      <c r="F257" s="161"/>
      <c r="G257" s="161"/>
      <c r="H257" s="161"/>
      <c r="I257" s="161"/>
      <c r="J257" s="161"/>
      <c r="K257" s="161"/>
      <c r="L257" s="161"/>
      <c r="M257" s="161"/>
      <c r="N257" s="160"/>
      <c r="O257" s="160"/>
      <c r="P257" s="160"/>
      <c r="Q257" s="160"/>
      <c r="R257" s="161"/>
      <c r="S257" s="161"/>
      <c r="T257" s="161"/>
      <c r="U257" s="161"/>
      <c r="V257" s="161"/>
      <c r="W257" s="161"/>
      <c r="X257" s="161"/>
      <c r="Y257" s="161"/>
      <c r="Z257" s="151"/>
      <c r="AA257" s="151"/>
      <c r="AB257" s="151"/>
      <c r="AC257" s="151"/>
      <c r="AD257" s="151"/>
      <c r="AE257" s="151"/>
      <c r="AF257" s="151"/>
      <c r="AG257" s="151" t="s">
        <v>175</v>
      </c>
      <c r="AH257" s="151">
        <v>0</v>
      </c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</row>
    <row r="258" spans="1:60" outlineLevel="3" x14ac:dyDescent="0.2">
      <c r="A258" s="158"/>
      <c r="B258" s="159"/>
      <c r="C258" s="195" t="s">
        <v>281</v>
      </c>
      <c r="D258" s="193"/>
      <c r="E258" s="194"/>
      <c r="F258" s="161"/>
      <c r="G258" s="161"/>
      <c r="H258" s="161"/>
      <c r="I258" s="161"/>
      <c r="J258" s="161"/>
      <c r="K258" s="161"/>
      <c r="L258" s="161"/>
      <c r="M258" s="161"/>
      <c r="N258" s="160"/>
      <c r="O258" s="160"/>
      <c r="P258" s="160"/>
      <c r="Q258" s="160"/>
      <c r="R258" s="161"/>
      <c r="S258" s="161"/>
      <c r="T258" s="161"/>
      <c r="U258" s="161"/>
      <c r="V258" s="161"/>
      <c r="W258" s="161"/>
      <c r="X258" s="161"/>
      <c r="Y258" s="161"/>
      <c r="Z258" s="151"/>
      <c r="AA258" s="151"/>
      <c r="AB258" s="151"/>
      <c r="AC258" s="151"/>
      <c r="AD258" s="151"/>
      <c r="AE258" s="151"/>
      <c r="AF258" s="151"/>
      <c r="AG258" s="151" t="s">
        <v>175</v>
      </c>
      <c r="AH258" s="151">
        <v>1</v>
      </c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</row>
    <row r="259" spans="1:60" outlineLevel="1" x14ac:dyDescent="0.2">
      <c r="A259" s="172">
        <v>58</v>
      </c>
      <c r="B259" s="173" t="s">
        <v>386</v>
      </c>
      <c r="C259" s="188" t="s">
        <v>387</v>
      </c>
      <c r="D259" s="174" t="s">
        <v>245</v>
      </c>
      <c r="E259" s="175">
        <v>19</v>
      </c>
      <c r="F259" s="176"/>
      <c r="G259" s="177">
        <f>ROUND(E259*F259,2)</f>
        <v>0</v>
      </c>
      <c r="H259" s="176"/>
      <c r="I259" s="177">
        <f>ROUND(E259*H259,2)</f>
        <v>0</v>
      </c>
      <c r="J259" s="176"/>
      <c r="K259" s="177">
        <f>ROUND(E259*J259,2)</f>
        <v>0</v>
      </c>
      <c r="L259" s="177">
        <v>21</v>
      </c>
      <c r="M259" s="177">
        <f>G259*(1+L259/100)</f>
        <v>0</v>
      </c>
      <c r="N259" s="175">
        <v>0.23</v>
      </c>
      <c r="O259" s="175">
        <f>ROUND(E259*N259,2)</f>
        <v>4.37</v>
      </c>
      <c r="P259" s="175">
        <v>0</v>
      </c>
      <c r="Q259" s="175">
        <f>ROUND(E259*P259,2)</f>
        <v>0</v>
      </c>
      <c r="R259" s="177"/>
      <c r="S259" s="177" t="s">
        <v>141</v>
      </c>
      <c r="T259" s="178" t="s">
        <v>142</v>
      </c>
      <c r="U259" s="161">
        <v>2.3E-2</v>
      </c>
      <c r="V259" s="161">
        <f>ROUND(E259*U259,2)</f>
        <v>0.44</v>
      </c>
      <c r="W259" s="161"/>
      <c r="X259" s="161" t="s">
        <v>143</v>
      </c>
      <c r="Y259" s="161" t="s">
        <v>144</v>
      </c>
      <c r="Z259" s="151"/>
      <c r="AA259" s="151"/>
      <c r="AB259" s="151"/>
      <c r="AC259" s="151"/>
      <c r="AD259" s="151"/>
      <c r="AE259" s="151"/>
      <c r="AF259" s="151"/>
      <c r="AG259" s="151" t="s">
        <v>145</v>
      </c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</row>
    <row r="260" spans="1:60" outlineLevel="2" x14ac:dyDescent="0.2">
      <c r="A260" s="158"/>
      <c r="B260" s="159"/>
      <c r="C260" s="189" t="s">
        <v>749</v>
      </c>
      <c r="D260" s="162"/>
      <c r="E260" s="163"/>
      <c r="F260" s="161"/>
      <c r="G260" s="161"/>
      <c r="H260" s="161"/>
      <c r="I260" s="161"/>
      <c r="J260" s="161"/>
      <c r="K260" s="161"/>
      <c r="L260" s="161"/>
      <c r="M260" s="161"/>
      <c r="N260" s="160"/>
      <c r="O260" s="160"/>
      <c r="P260" s="160"/>
      <c r="Q260" s="160"/>
      <c r="R260" s="161"/>
      <c r="S260" s="161"/>
      <c r="T260" s="161"/>
      <c r="U260" s="161"/>
      <c r="V260" s="161"/>
      <c r="W260" s="161"/>
      <c r="X260" s="161"/>
      <c r="Y260" s="161"/>
      <c r="Z260" s="151"/>
      <c r="AA260" s="151"/>
      <c r="AB260" s="151"/>
      <c r="AC260" s="151"/>
      <c r="AD260" s="151"/>
      <c r="AE260" s="151"/>
      <c r="AF260" s="151"/>
      <c r="AG260" s="151" t="s">
        <v>175</v>
      </c>
      <c r="AH260" s="151">
        <v>0</v>
      </c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</row>
    <row r="261" spans="1:60" outlineLevel="3" x14ac:dyDescent="0.2">
      <c r="A261" s="158"/>
      <c r="B261" s="159"/>
      <c r="C261" s="189" t="s">
        <v>750</v>
      </c>
      <c r="D261" s="162"/>
      <c r="E261" s="163">
        <v>19</v>
      </c>
      <c r="F261" s="161"/>
      <c r="G261" s="161"/>
      <c r="H261" s="161"/>
      <c r="I261" s="161"/>
      <c r="J261" s="161"/>
      <c r="K261" s="161"/>
      <c r="L261" s="161"/>
      <c r="M261" s="161"/>
      <c r="N261" s="160"/>
      <c r="O261" s="160"/>
      <c r="P261" s="160"/>
      <c r="Q261" s="160"/>
      <c r="R261" s="161"/>
      <c r="S261" s="161"/>
      <c r="T261" s="161"/>
      <c r="U261" s="161"/>
      <c r="V261" s="161"/>
      <c r="W261" s="161"/>
      <c r="X261" s="161"/>
      <c r="Y261" s="161"/>
      <c r="Z261" s="151"/>
      <c r="AA261" s="151"/>
      <c r="AB261" s="151"/>
      <c r="AC261" s="151"/>
      <c r="AD261" s="151"/>
      <c r="AE261" s="151"/>
      <c r="AF261" s="151"/>
      <c r="AG261" s="151" t="s">
        <v>175</v>
      </c>
      <c r="AH261" s="151">
        <v>0</v>
      </c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</row>
    <row r="262" spans="1:60" outlineLevel="1" x14ac:dyDescent="0.2">
      <c r="A262" s="172">
        <v>59</v>
      </c>
      <c r="B262" s="173" t="s">
        <v>389</v>
      </c>
      <c r="C262" s="188" t="s">
        <v>390</v>
      </c>
      <c r="D262" s="174" t="s">
        <v>245</v>
      </c>
      <c r="E262" s="175">
        <v>3</v>
      </c>
      <c r="F262" s="176"/>
      <c r="G262" s="177">
        <f>ROUND(E262*F262,2)</f>
        <v>0</v>
      </c>
      <c r="H262" s="176"/>
      <c r="I262" s="177">
        <f>ROUND(E262*H262,2)</f>
        <v>0</v>
      </c>
      <c r="J262" s="176"/>
      <c r="K262" s="177">
        <f>ROUND(E262*J262,2)</f>
        <v>0</v>
      </c>
      <c r="L262" s="177">
        <v>21</v>
      </c>
      <c r="M262" s="177">
        <f>G262*(1+L262/100)</f>
        <v>0</v>
      </c>
      <c r="N262" s="175">
        <v>0.23</v>
      </c>
      <c r="O262" s="175">
        <f>ROUND(E262*N262,2)</f>
        <v>0.69</v>
      </c>
      <c r="P262" s="175">
        <v>0</v>
      </c>
      <c r="Q262" s="175">
        <f>ROUND(E262*P262,2)</f>
        <v>0</v>
      </c>
      <c r="R262" s="177"/>
      <c r="S262" s="177" t="s">
        <v>141</v>
      </c>
      <c r="T262" s="178" t="s">
        <v>142</v>
      </c>
      <c r="U262" s="161">
        <v>2.3E-2</v>
      </c>
      <c r="V262" s="161">
        <f>ROUND(E262*U262,2)</f>
        <v>7.0000000000000007E-2</v>
      </c>
      <c r="W262" s="161"/>
      <c r="X262" s="161" t="s">
        <v>143</v>
      </c>
      <c r="Y262" s="161" t="s">
        <v>144</v>
      </c>
      <c r="Z262" s="151"/>
      <c r="AA262" s="151"/>
      <c r="AB262" s="151"/>
      <c r="AC262" s="151"/>
      <c r="AD262" s="151"/>
      <c r="AE262" s="151"/>
      <c r="AF262" s="151"/>
      <c r="AG262" s="151" t="s">
        <v>145</v>
      </c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</row>
    <row r="263" spans="1:60" outlineLevel="2" x14ac:dyDescent="0.2">
      <c r="A263" s="158"/>
      <c r="B263" s="159"/>
      <c r="C263" s="189" t="s">
        <v>751</v>
      </c>
      <c r="D263" s="162"/>
      <c r="E263" s="163"/>
      <c r="F263" s="161"/>
      <c r="G263" s="161"/>
      <c r="H263" s="161"/>
      <c r="I263" s="161"/>
      <c r="J263" s="161"/>
      <c r="K263" s="161"/>
      <c r="L263" s="161"/>
      <c r="M263" s="161"/>
      <c r="N263" s="160"/>
      <c r="O263" s="160"/>
      <c r="P263" s="160"/>
      <c r="Q263" s="160"/>
      <c r="R263" s="161"/>
      <c r="S263" s="161"/>
      <c r="T263" s="161"/>
      <c r="U263" s="161"/>
      <c r="V263" s="161"/>
      <c r="W263" s="161"/>
      <c r="X263" s="161"/>
      <c r="Y263" s="161"/>
      <c r="Z263" s="151"/>
      <c r="AA263" s="151"/>
      <c r="AB263" s="151"/>
      <c r="AC263" s="151"/>
      <c r="AD263" s="151"/>
      <c r="AE263" s="151"/>
      <c r="AF263" s="151"/>
      <c r="AG263" s="151" t="s">
        <v>175</v>
      </c>
      <c r="AH263" s="151">
        <v>0</v>
      </c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</row>
    <row r="264" spans="1:60" outlineLevel="3" x14ac:dyDescent="0.2">
      <c r="A264" s="158"/>
      <c r="B264" s="159"/>
      <c r="C264" s="189" t="s">
        <v>710</v>
      </c>
      <c r="D264" s="162"/>
      <c r="E264" s="163">
        <v>3</v>
      </c>
      <c r="F264" s="161"/>
      <c r="G264" s="161"/>
      <c r="H264" s="161"/>
      <c r="I264" s="161"/>
      <c r="J264" s="161"/>
      <c r="K264" s="161"/>
      <c r="L264" s="161"/>
      <c r="M264" s="161"/>
      <c r="N264" s="160"/>
      <c r="O264" s="160"/>
      <c r="P264" s="160"/>
      <c r="Q264" s="160"/>
      <c r="R264" s="161"/>
      <c r="S264" s="161"/>
      <c r="T264" s="161"/>
      <c r="U264" s="161"/>
      <c r="V264" s="161"/>
      <c r="W264" s="161"/>
      <c r="X264" s="161"/>
      <c r="Y264" s="161"/>
      <c r="Z264" s="151"/>
      <c r="AA264" s="151"/>
      <c r="AB264" s="151"/>
      <c r="AC264" s="151"/>
      <c r="AD264" s="151"/>
      <c r="AE264" s="151"/>
      <c r="AF264" s="151"/>
      <c r="AG264" s="151" t="s">
        <v>175</v>
      </c>
      <c r="AH264" s="151">
        <v>0</v>
      </c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</row>
    <row r="265" spans="1:60" outlineLevel="1" x14ac:dyDescent="0.2">
      <c r="A265" s="172">
        <v>60</v>
      </c>
      <c r="B265" s="173" t="s">
        <v>392</v>
      </c>
      <c r="C265" s="188" t="s">
        <v>393</v>
      </c>
      <c r="D265" s="174" t="s">
        <v>245</v>
      </c>
      <c r="E265" s="175">
        <v>3</v>
      </c>
      <c r="F265" s="176"/>
      <c r="G265" s="177">
        <f>ROUND(E265*F265,2)</f>
        <v>0</v>
      </c>
      <c r="H265" s="176"/>
      <c r="I265" s="177">
        <f>ROUND(E265*H265,2)</f>
        <v>0</v>
      </c>
      <c r="J265" s="176"/>
      <c r="K265" s="177">
        <f>ROUND(E265*J265,2)</f>
        <v>0</v>
      </c>
      <c r="L265" s="177">
        <v>21</v>
      </c>
      <c r="M265" s="177">
        <f>G265*(1+L265/100)</f>
        <v>0</v>
      </c>
      <c r="N265" s="175">
        <v>0.34499999999999997</v>
      </c>
      <c r="O265" s="175">
        <f>ROUND(E265*N265,2)</f>
        <v>1.04</v>
      </c>
      <c r="P265" s="175">
        <v>0</v>
      </c>
      <c r="Q265" s="175">
        <f>ROUND(E265*P265,2)</f>
        <v>0</v>
      </c>
      <c r="R265" s="177"/>
      <c r="S265" s="177" t="s">
        <v>141</v>
      </c>
      <c r="T265" s="178" t="s">
        <v>142</v>
      </c>
      <c r="U265" s="161">
        <v>2.5999999999999999E-2</v>
      </c>
      <c r="V265" s="161">
        <f>ROUND(E265*U265,2)</f>
        <v>0.08</v>
      </c>
      <c r="W265" s="161"/>
      <c r="X265" s="161" t="s">
        <v>143</v>
      </c>
      <c r="Y265" s="161" t="s">
        <v>144</v>
      </c>
      <c r="Z265" s="151"/>
      <c r="AA265" s="151"/>
      <c r="AB265" s="151"/>
      <c r="AC265" s="151"/>
      <c r="AD265" s="151"/>
      <c r="AE265" s="151"/>
      <c r="AF265" s="151"/>
      <c r="AG265" s="151" t="s">
        <v>145</v>
      </c>
      <c r="AH265" s="151"/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</row>
    <row r="266" spans="1:60" outlineLevel="2" x14ac:dyDescent="0.2">
      <c r="A266" s="158"/>
      <c r="B266" s="159"/>
      <c r="C266" s="189" t="s">
        <v>751</v>
      </c>
      <c r="D266" s="162"/>
      <c r="E266" s="163"/>
      <c r="F266" s="161"/>
      <c r="G266" s="161"/>
      <c r="H266" s="161"/>
      <c r="I266" s="161"/>
      <c r="J266" s="161"/>
      <c r="K266" s="161"/>
      <c r="L266" s="161"/>
      <c r="M266" s="161"/>
      <c r="N266" s="160"/>
      <c r="O266" s="160"/>
      <c r="P266" s="160"/>
      <c r="Q266" s="160"/>
      <c r="R266" s="161"/>
      <c r="S266" s="161"/>
      <c r="T266" s="161"/>
      <c r="U266" s="161"/>
      <c r="V266" s="161"/>
      <c r="W266" s="161"/>
      <c r="X266" s="161"/>
      <c r="Y266" s="161"/>
      <c r="Z266" s="151"/>
      <c r="AA266" s="151"/>
      <c r="AB266" s="151"/>
      <c r="AC266" s="151"/>
      <c r="AD266" s="151"/>
      <c r="AE266" s="151"/>
      <c r="AF266" s="151"/>
      <c r="AG266" s="151" t="s">
        <v>175</v>
      </c>
      <c r="AH266" s="151">
        <v>0</v>
      </c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</row>
    <row r="267" spans="1:60" outlineLevel="3" x14ac:dyDescent="0.2">
      <c r="A267" s="158"/>
      <c r="B267" s="159"/>
      <c r="C267" s="189" t="s">
        <v>710</v>
      </c>
      <c r="D267" s="162"/>
      <c r="E267" s="163">
        <v>3</v>
      </c>
      <c r="F267" s="161"/>
      <c r="G267" s="161"/>
      <c r="H267" s="161"/>
      <c r="I267" s="161"/>
      <c r="J267" s="161"/>
      <c r="K267" s="161"/>
      <c r="L267" s="161"/>
      <c r="M267" s="161"/>
      <c r="N267" s="160"/>
      <c r="O267" s="160"/>
      <c r="P267" s="160"/>
      <c r="Q267" s="160"/>
      <c r="R267" s="161"/>
      <c r="S267" s="161"/>
      <c r="T267" s="161"/>
      <c r="U267" s="161"/>
      <c r="V267" s="161"/>
      <c r="W267" s="161"/>
      <c r="X267" s="161"/>
      <c r="Y267" s="161"/>
      <c r="Z267" s="151"/>
      <c r="AA267" s="151"/>
      <c r="AB267" s="151"/>
      <c r="AC267" s="151"/>
      <c r="AD267" s="151"/>
      <c r="AE267" s="151"/>
      <c r="AF267" s="151"/>
      <c r="AG267" s="151" t="s">
        <v>175</v>
      </c>
      <c r="AH267" s="151">
        <v>0</v>
      </c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</row>
    <row r="268" spans="1:60" outlineLevel="1" x14ac:dyDescent="0.2">
      <c r="A268" s="172">
        <v>61</v>
      </c>
      <c r="B268" s="173" t="s">
        <v>394</v>
      </c>
      <c r="C268" s="188" t="s">
        <v>395</v>
      </c>
      <c r="D268" s="174" t="s">
        <v>245</v>
      </c>
      <c r="E268" s="175">
        <v>19</v>
      </c>
      <c r="F268" s="176"/>
      <c r="G268" s="177">
        <f>ROUND(E268*F268,2)</f>
        <v>0</v>
      </c>
      <c r="H268" s="176"/>
      <c r="I268" s="177">
        <f>ROUND(E268*H268,2)</f>
        <v>0</v>
      </c>
      <c r="J268" s="176"/>
      <c r="K268" s="177">
        <f>ROUND(E268*J268,2)</f>
        <v>0</v>
      </c>
      <c r="L268" s="177">
        <v>21</v>
      </c>
      <c r="M268" s="177">
        <f>G268*(1+L268/100)</f>
        <v>0</v>
      </c>
      <c r="N268" s="175">
        <v>0.46</v>
      </c>
      <c r="O268" s="175">
        <f>ROUND(E268*N268,2)</f>
        <v>8.74</v>
      </c>
      <c r="P268" s="175">
        <v>0</v>
      </c>
      <c r="Q268" s="175">
        <f>ROUND(E268*P268,2)</f>
        <v>0</v>
      </c>
      <c r="R268" s="177"/>
      <c r="S268" s="177" t="s">
        <v>141</v>
      </c>
      <c r="T268" s="178" t="s">
        <v>142</v>
      </c>
      <c r="U268" s="161">
        <v>2.9000000000000001E-2</v>
      </c>
      <c r="V268" s="161">
        <f>ROUND(E268*U268,2)</f>
        <v>0.55000000000000004</v>
      </c>
      <c r="W268" s="161"/>
      <c r="X268" s="161" t="s">
        <v>143</v>
      </c>
      <c r="Y268" s="161" t="s">
        <v>144</v>
      </c>
      <c r="Z268" s="151"/>
      <c r="AA268" s="151"/>
      <c r="AB268" s="151"/>
      <c r="AC268" s="151"/>
      <c r="AD268" s="151"/>
      <c r="AE268" s="151"/>
      <c r="AF268" s="151"/>
      <c r="AG268" s="151" t="s">
        <v>145</v>
      </c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</row>
    <row r="269" spans="1:60" outlineLevel="2" x14ac:dyDescent="0.2">
      <c r="A269" s="158"/>
      <c r="B269" s="159"/>
      <c r="C269" s="189" t="s">
        <v>749</v>
      </c>
      <c r="D269" s="162"/>
      <c r="E269" s="163"/>
      <c r="F269" s="161"/>
      <c r="G269" s="161"/>
      <c r="H269" s="161"/>
      <c r="I269" s="161"/>
      <c r="J269" s="161"/>
      <c r="K269" s="161"/>
      <c r="L269" s="161"/>
      <c r="M269" s="161"/>
      <c r="N269" s="160"/>
      <c r="O269" s="160"/>
      <c r="P269" s="160"/>
      <c r="Q269" s="160"/>
      <c r="R269" s="161"/>
      <c r="S269" s="161"/>
      <c r="T269" s="161"/>
      <c r="U269" s="161"/>
      <c r="V269" s="161"/>
      <c r="W269" s="161"/>
      <c r="X269" s="161"/>
      <c r="Y269" s="161"/>
      <c r="Z269" s="151"/>
      <c r="AA269" s="151"/>
      <c r="AB269" s="151"/>
      <c r="AC269" s="151"/>
      <c r="AD269" s="151"/>
      <c r="AE269" s="151"/>
      <c r="AF269" s="151"/>
      <c r="AG269" s="151" t="s">
        <v>175</v>
      </c>
      <c r="AH269" s="151">
        <v>0</v>
      </c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</row>
    <row r="270" spans="1:60" outlineLevel="3" x14ac:dyDescent="0.2">
      <c r="A270" s="158"/>
      <c r="B270" s="159"/>
      <c r="C270" s="189" t="s">
        <v>750</v>
      </c>
      <c r="D270" s="162"/>
      <c r="E270" s="163">
        <v>19</v>
      </c>
      <c r="F270" s="161"/>
      <c r="G270" s="161"/>
      <c r="H270" s="161"/>
      <c r="I270" s="161"/>
      <c r="J270" s="161"/>
      <c r="K270" s="161"/>
      <c r="L270" s="161"/>
      <c r="M270" s="161"/>
      <c r="N270" s="160"/>
      <c r="O270" s="160"/>
      <c r="P270" s="160"/>
      <c r="Q270" s="160"/>
      <c r="R270" s="161"/>
      <c r="S270" s="161"/>
      <c r="T270" s="161"/>
      <c r="U270" s="161"/>
      <c r="V270" s="161"/>
      <c r="W270" s="161"/>
      <c r="X270" s="161"/>
      <c r="Y270" s="161"/>
      <c r="Z270" s="151"/>
      <c r="AA270" s="151"/>
      <c r="AB270" s="151"/>
      <c r="AC270" s="151"/>
      <c r="AD270" s="151"/>
      <c r="AE270" s="151"/>
      <c r="AF270" s="151"/>
      <c r="AG270" s="151" t="s">
        <v>175</v>
      </c>
      <c r="AH270" s="151">
        <v>0</v>
      </c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</row>
    <row r="271" spans="1:60" outlineLevel="1" x14ac:dyDescent="0.2">
      <c r="A271" s="172">
        <v>62</v>
      </c>
      <c r="B271" s="173" t="s">
        <v>396</v>
      </c>
      <c r="C271" s="188" t="s">
        <v>397</v>
      </c>
      <c r="D271" s="174" t="s">
        <v>245</v>
      </c>
      <c r="E271" s="175">
        <v>3</v>
      </c>
      <c r="F271" s="176"/>
      <c r="G271" s="177">
        <f>ROUND(E271*F271,2)</f>
        <v>0</v>
      </c>
      <c r="H271" s="176"/>
      <c r="I271" s="177">
        <f>ROUND(E271*H271,2)</f>
        <v>0</v>
      </c>
      <c r="J271" s="176"/>
      <c r="K271" s="177">
        <f>ROUND(E271*J271,2)</f>
        <v>0</v>
      </c>
      <c r="L271" s="177">
        <v>21</v>
      </c>
      <c r="M271" s="177">
        <f>G271*(1+L271/100)</f>
        <v>0</v>
      </c>
      <c r="N271" s="175">
        <v>0.46</v>
      </c>
      <c r="O271" s="175">
        <f>ROUND(E271*N271,2)</f>
        <v>1.38</v>
      </c>
      <c r="P271" s="175">
        <v>0</v>
      </c>
      <c r="Q271" s="175">
        <f>ROUND(E271*P271,2)</f>
        <v>0</v>
      </c>
      <c r="R271" s="177"/>
      <c r="S271" s="177" t="s">
        <v>141</v>
      </c>
      <c r="T271" s="178" t="s">
        <v>142</v>
      </c>
      <c r="U271" s="161">
        <v>2.9000000000000001E-2</v>
      </c>
      <c r="V271" s="161">
        <f>ROUND(E271*U271,2)</f>
        <v>0.09</v>
      </c>
      <c r="W271" s="161"/>
      <c r="X271" s="161" t="s">
        <v>143</v>
      </c>
      <c r="Y271" s="161" t="s">
        <v>144</v>
      </c>
      <c r="Z271" s="151"/>
      <c r="AA271" s="151"/>
      <c r="AB271" s="151"/>
      <c r="AC271" s="151"/>
      <c r="AD271" s="151"/>
      <c r="AE271" s="151"/>
      <c r="AF271" s="151"/>
      <c r="AG271" s="151" t="s">
        <v>145</v>
      </c>
      <c r="AH271" s="151"/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</row>
    <row r="272" spans="1:60" outlineLevel="2" x14ac:dyDescent="0.2">
      <c r="A272" s="158"/>
      <c r="B272" s="159"/>
      <c r="C272" s="189" t="s">
        <v>751</v>
      </c>
      <c r="D272" s="162"/>
      <c r="E272" s="163"/>
      <c r="F272" s="161"/>
      <c r="G272" s="161"/>
      <c r="H272" s="161"/>
      <c r="I272" s="161"/>
      <c r="J272" s="161"/>
      <c r="K272" s="161"/>
      <c r="L272" s="161"/>
      <c r="M272" s="161"/>
      <c r="N272" s="160"/>
      <c r="O272" s="160"/>
      <c r="P272" s="160"/>
      <c r="Q272" s="160"/>
      <c r="R272" s="161"/>
      <c r="S272" s="161"/>
      <c r="T272" s="161"/>
      <c r="U272" s="161"/>
      <c r="V272" s="161"/>
      <c r="W272" s="161"/>
      <c r="X272" s="161"/>
      <c r="Y272" s="161"/>
      <c r="Z272" s="151"/>
      <c r="AA272" s="151"/>
      <c r="AB272" s="151"/>
      <c r="AC272" s="151"/>
      <c r="AD272" s="151"/>
      <c r="AE272" s="151"/>
      <c r="AF272" s="151"/>
      <c r="AG272" s="151" t="s">
        <v>175</v>
      </c>
      <c r="AH272" s="151">
        <v>0</v>
      </c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</row>
    <row r="273" spans="1:60" outlineLevel="3" x14ac:dyDescent="0.2">
      <c r="A273" s="158"/>
      <c r="B273" s="159"/>
      <c r="C273" s="189" t="s">
        <v>710</v>
      </c>
      <c r="D273" s="162"/>
      <c r="E273" s="163">
        <v>3</v>
      </c>
      <c r="F273" s="161"/>
      <c r="G273" s="161"/>
      <c r="H273" s="161"/>
      <c r="I273" s="161"/>
      <c r="J273" s="161"/>
      <c r="K273" s="161"/>
      <c r="L273" s="161"/>
      <c r="M273" s="161"/>
      <c r="N273" s="160"/>
      <c r="O273" s="160"/>
      <c r="P273" s="160"/>
      <c r="Q273" s="160"/>
      <c r="R273" s="161"/>
      <c r="S273" s="161"/>
      <c r="T273" s="161"/>
      <c r="U273" s="161"/>
      <c r="V273" s="161"/>
      <c r="W273" s="161"/>
      <c r="X273" s="161"/>
      <c r="Y273" s="161"/>
      <c r="Z273" s="151"/>
      <c r="AA273" s="151"/>
      <c r="AB273" s="151"/>
      <c r="AC273" s="151"/>
      <c r="AD273" s="151"/>
      <c r="AE273" s="151"/>
      <c r="AF273" s="151"/>
      <c r="AG273" s="151" t="s">
        <v>175</v>
      </c>
      <c r="AH273" s="151">
        <v>0</v>
      </c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</row>
    <row r="274" spans="1:60" outlineLevel="1" x14ac:dyDescent="0.2">
      <c r="A274" s="172">
        <v>63</v>
      </c>
      <c r="B274" s="173" t="s">
        <v>398</v>
      </c>
      <c r="C274" s="188" t="s">
        <v>399</v>
      </c>
      <c r="D274" s="174" t="s">
        <v>245</v>
      </c>
      <c r="E274" s="175">
        <v>19</v>
      </c>
      <c r="F274" s="176"/>
      <c r="G274" s="177">
        <f>ROUND(E274*F274,2)</f>
        <v>0</v>
      </c>
      <c r="H274" s="176"/>
      <c r="I274" s="177">
        <f>ROUND(E274*H274,2)</f>
        <v>0</v>
      </c>
      <c r="J274" s="176"/>
      <c r="K274" s="177">
        <f>ROUND(E274*J274,2)</f>
        <v>0</v>
      </c>
      <c r="L274" s="177">
        <v>21</v>
      </c>
      <c r="M274" s="177">
        <f>G274*(1+L274/100)</f>
        <v>0</v>
      </c>
      <c r="N274" s="175">
        <v>0.25335999999999997</v>
      </c>
      <c r="O274" s="175">
        <f>ROUND(E274*N274,2)</f>
        <v>4.8099999999999996</v>
      </c>
      <c r="P274" s="175">
        <v>0</v>
      </c>
      <c r="Q274" s="175">
        <f>ROUND(E274*P274,2)</f>
        <v>0</v>
      </c>
      <c r="R274" s="177"/>
      <c r="S274" s="177" t="s">
        <v>141</v>
      </c>
      <c r="T274" s="178" t="s">
        <v>142</v>
      </c>
      <c r="U274" s="161">
        <v>0.14199999999999999</v>
      </c>
      <c r="V274" s="161">
        <f>ROUND(E274*U274,2)</f>
        <v>2.7</v>
      </c>
      <c r="W274" s="161"/>
      <c r="X274" s="161" t="s">
        <v>143</v>
      </c>
      <c r="Y274" s="161" t="s">
        <v>144</v>
      </c>
      <c r="Z274" s="151"/>
      <c r="AA274" s="151"/>
      <c r="AB274" s="151"/>
      <c r="AC274" s="151"/>
      <c r="AD274" s="151"/>
      <c r="AE274" s="151"/>
      <c r="AF274" s="151"/>
      <c r="AG274" s="151" t="s">
        <v>145</v>
      </c>
      <c r="AH274" s="151"/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</row>
    <row r="275" spans="1:60" outlineLevel="2" x14ac:dyDescent="0.2">
      <c r="A275" s="158"/>
      <c r="B275" s="159"/>
      <c r="C275" s="189" t="s">
        <v>749</v>
      </c>
      <c r="D275" s="162"/>
      <c r="E275" s="163"/>
      <c r="F275" s="161"/>
      <c r="G275" s="161"/>
      <c r="H275" s="161"/>
      <c r="I275" s="161"/>
      <c r="J275" s="161"/>
      <c r="K275" s="161"/>
      <c r="L275" s="161"/>
      <c r="M275" s="161"/>
      <c r="N275" s="160"/>
      <c r="O275" s="160"/>
      <c r="P275" s="160"/>
      <c r="Q275" s="160"/>
      <c r="R275" s="161"/>
      <c r="S275" s="161"/>
      <c r="T275" s="161"/>
      <c r="U275" s="161"/>
      <c r="V275" s="161"/>
      <c r="W275" s="161"/>
      <c r="X275" s="161"/>
      <c r="Y275" s="161"/>
      <c r="Z275" s="151"/>
      <c r="AA275" s="151"/>
      <c r="AB275" s="151"/>
      <c r="AC275" s="151"/>
      <c r="AD275" s="151"/>
      <c r="AE275" s="151"/>
      <c r="AF275" s="151"/>
      <c r="AG275" s="151" t="s">
        <v>175</v>
      </c>
      <c r="AH275" s="151">
        <v>0</v>
      </c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</row>
    <row r="276" spans="1:60" outlineLevel="3" x14ac:dyDescent="0.2">
      <c r="A276" s="158"/>
      <c r="B276" s="159"/>
      <c r="C276" s="189" t="s">
        <v>750</v>
      </c>
      <c r="D276" s="162"/>
      <c r="E276" s="163">
        <v>19</v>
      </c>
      <c r="F276" s="161"/>
      <c r="G276" s="161"/>
      <c r="H276" s="161"/>
      <c r="I276" s="161"/>
      <c r="J276" s="161"/>
      <c r="K276" s="161"/>
      <c r="L276" s="161"/>
      <c r="M276" s="161"/>
      <c r="N276" s="160"/>
      <c r="O276" s="160"/>
      <c r="P276" s="160"/>
      <c r="Q276" s="160"/>
      <c r="R276" s="161"/>
      <c r="S276" s="161"/>
      <c r="T276" s="161"/>
      <c r="U276" s="161"/>
      <c r="V276" s="161"/>
      <c r="W276" s="161"/>
      <c r="X276" s="161"/>
      <c r="Y276" s="161"/>
      <c r="Z276" s="151"/>
      <c r="AA276" s="151"/>
      <c r="AB276" s="151"/>
      <c r="AC276" s="151"/>
      <c r="AD276" s="151"/>
      <c r="AE276" s="151"/>
      <c r="AF276" s="151"/>
      <c r="AG276" s="151" t="s">
        <v>175</v>
      </c>
      <c r="AH276" s="151">
        <v>0</v>
      </c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</row>
    <row r="277" spans="1:60" x14ac:dyDescent="0.2">
      <c r="A277" s="165" t="s">
        <v>136</v>
      </c>
      <c r="B277" s="166" t="s">
        <v>82</v>
      </c>
      <c r="C277" s="186" t="s">
        <v>83</v>
      </c>
      <c r="D277" s="167"/>
      <c r="E277" s="168"/>
      <c r="F277" s="169"/>
      <c r="G277" s="169">
        <f>SUMIF(AG278:AG292,"&lt;&gt;NOR",G278:G292)</f>
        <v>0</v>
      </c>
      <c r="H277" s="169"/>
      <c r="I277" s="169">
        <f>SUM(I278:I292)</f>
        <v>0</v>
      </c>
      <c r="J277" s="169"/>
      <c r="K277" s="169">
        <f>SUM(K278:K292)</f>
        <v>0</v>
      </c>
      <c r="L277" s="169"/>
      <c r="M277" s="169">
        <f>SUM(M278:M292)</f>
        <v>0</v>
      </c>
      <c r="N277" s="168"/>
      <c r="O277" s="168">
        <f>SUM(O278:O292)</f>
        <v>12.229999999999999</v>
      </c>
      <c r="P277" s="168"/>
      <c r="Q277" s="168">
        <f>SUM(Q278:Q292)</f>
        <v>0</v>
      </c>
      <c r="R277" s="169"/>
      <c r="S277" s="169"/>
      <c r="T277" s="170"/>
      <c r="U277" s="164"/>
      <c r="V277" s="164">
        <f>SUM(V278:V292)</f>
        <v>8.43</v>
      </c>
      <c r="W277" s="164"/>
      <c r="X277" s="164"/>
      <c r="Y277" s="164"/>
      <c r="AG277" t="s">
        <v>137</v>
      </c>
    </row>
    <row r="278" spans="1:60" outlineLevel="1" x14ac:dyDescent="0.2">
      <c r="A278" s="172">
        <v>64</v>
      </c>
      <c r="B278" s="173" t="s">
        <v>400</v>
      </c>
      <c r="C278" s="188" t="s">
        <v>401</v>
      </c>
      <c r="D278" s="174" t="s">
        <v>245</v>
      </c>
      <c r="E278" s="175">
        <v>47</v>
      </c>
      <c r="F278" s="176"/>
      <c r="G278" s="177">
        <f>ROUND(E278*F278,2)</f>
        <v>0</v>
      </c>
      <c r="H278" s="176"/>
      <c r="I278" s="177">
        <f>ROUND(E278*H278,2)</f>
        <v>0</v>
      </c>
      <c r="J278" s="176"/>
      <c r="K278" s="177">
        <f>ROUND(E278*J278,2)</f>
        <v>0</v>
      </c>
      <c r="L278" s="177">
        <v>21</v>
      </c>
      <c r="M278" s="177">
        <f>G278*(1+L278/100)</f>
        <v>0</v>
      </c>
      <c r="N278" s="175">
        <v>8.0999999999999996E-4</v>
      </c>
      <c r="O278" s="175">
        <f>ROUND(E278*N278,2)</f>
        <v>0.04</v>
      </c>
      <c r="P278" s="175">
        <v>0</v>
      </c>
      <c r="Q278" s="175">
        <f>ROUND(E278*P278,2)</f>
        <v>0</v>
      </c>
      <c r="R278" s="177"/>
      <c r="S278" s="177" t="s">
        <v>141</v>
      </c>
      <c r="T278" s="178" t="s">
        <v>142</v>
      </c>
      <c r="U278" s="161">
        <v>4.0000000000000001E-3</v>
      </c>
      <c r="V278" s="161">
        <f>ROUND(E278*U278,2)</f>
        <v>0.19</v>
      </c>
      <c r="W278" s="161"/>
      <c r="X278" s="161" t="s">
        <v>143</v>
      </c>
      <c r="Y278" s="161" t="s">
        <v>144</v>
      </c>
      <c r="Z278" s="151"/>
      <c r="AA278" s="151"/>
      <c r="AB278" s="151"/>
      <c r="AC278" s="151"/>
      <c r="AD278" s="151"/>
      <c r="AE278" s="151"/>
      <c r="AF278" s="151"/>
      <c r="AG278" s="151" t="s">
        <v>145</v>
      </c>
      <c r="AH278" s="151"/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</row>
    <row r="279" spans="1:60" outlineLevel="2" x14ac:dyDescent="0.2">
      <c r="A279" s="158"/>
      <c r="B279" s="159"/>
      <c r="C279" s="189" t="s">
        <v>749</v>
      </c>
      <c r="D279" s="162"/>
      <c r="E279" s="163"/>
      <c r="F279" s="161"/>
      <c r="G279" s="161"/>
      <c r="H279" s="161"/>
      <c r="I279" s="161"/>
      <c r="J279" s="161"/>
      <c r="K279" s="161"/>
      <c r="L279" s="161"/>
      <c r="M279" s="161"/>
      <c r="N279" s="160"/>
      <c r="O279" s="160"/>
      <c r="P279" s="160"/>
      <c r="Q279" s="160"/>
      <c r="R279" s="161"/>
      <c r="S279" s="161"/>
      <c r="T279" s="161"/>
      <c r="U279" s="161"/>
      <c r="V279" s="161"/>
      <c r="W279" s="161"/>
      <c r="X279" s="161"/>
      <c r="Y279" s="161"/>
      <c r="Z279" s="151"/>
      <c r="AA279" s="151"/>
      <c r="AB279" s="151"/>
      <c r="AC279" s="151"/>
      <c r="AD279" s="151"/>
      <c r="AE279" s="151"/>
      <c r="AF279" s="151"/>
      <c r="AG279" s="151" t="s">
        <v>175</v>
      </c>
      <c r="AH279" s="151">
        <v>0</v>
      </c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</row>
    <row r="280" spans="1:60" outlineLevel="3" x14ac:dyDescent="0.2">
      <c r="A280" s="158"/>
      <c r="B280" s="159"/>
      <c r="C280" s="189" t="s">
        <v>752</v>
      </c>
      <c r="D280" s="162"/>
      <c r="E280" s="163">
        <v>47</v>
      </c>
      <c r="F280" s="161"/>
      <c r="G280" s="161"/>
      <c r="H280" s="161"/>
      <c r="I280" s="161"/>
      <c r="J280" s="161"/>
      <c r="K280" s="161"/>
      <c r="L280" s="161"/>
      <c r="M280" s="161"/>
      <c r="N280" s="160"/>
      <c r="O280" s="160"/>
      <c r="P280" s="160"/>
      <c r="Q280" s="160"/>
      <c r="R280" s="161"/>
      <c r="S280" s="161"/>
      <c r="T280" s="161"/>
      <c r="U280" s="161"/>
      <c r="V280" s="161"/>
      <c r="W280" s="161"/>
      <c r="X280" s="161"/>
      <c r="Y280" s="161"/>
      <c r="Z280" s="151"/>
      <c r="AA280" s="151"/>
      <c r="AB280" s="151"/>
      <c r="AC280" s="151"/>
      <c r="AD280" s="151"/>
      <c r="AE280" s="151"/>
      <c r="AF280" s="151"/>
      <c r="AG280" s="151" t="s">
        <v>175</v>
      </c>
      <c r="AH280" s="151">
        <v>0</v>
      </c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</row>
    <row r="281" spans="1:60" outlineLevel="1" x14ac:dyDescent="0.2">
      <c r="A281" s="172">
        <v>65</v>
      </c>
      <c r="B281" s="173" t="s">
        <v>402</v>
      </c>
      <c r="C281" s="188" t="s">
        <v>403</v>
      </c>
      <c r="D281" s="174" t="s">
        <v>245</v>
      </c>
      <c r="E281" s="175">
        <v>47</v>
      </c>
      <c r="F281" s="176"/>
      <c r="G281" s="177">
        <f>ROUND(E281*F281,2)</f>
        <v>0</v>
      </c>
      <c r="H281" s="176"/>
      <c r="I281" s="177">
        <f>ROUND(E281*H281,2)</f>
        <v>0</v>
      </c>
      <c r="J281" s="176"/>
      <c r="K281" s="177">
        <f>ROUND(E281*J281,2)</f>
        <v>0</v>
      </c>
      <c r="L281" s="177">
        <v>21</v>
      </c>
      <c r="M281" s="177">
        <f>G281*(1+L281/100)</f>
        <v>0</v>
      </c>
      <c r="N281" s="175">
        <v>2.9999999999999997E-4</v>
      </c>
      <c r="O281" s="175">
        <f>ROUND(E281*N281,2)</f>
        <v>0.01</v>
      </c>
      <c r="P281" s="175">
        <v>0</v>
      </c>
      <c r="Q281" s="175">
        <f>ROUND(E281*P281,2)</f>
        <v>0</v>
      </c>
      <c r="R281" s="177"/>
      <c r="S281" s="177" t="s">
        <v>141</v>
      </c>
      <c r="T281" s="178" t="s">
        <v>142</v>
      </c>
      <c r="U281" s="161">
        <v>2E-3</v>
      </c>
      <c r="V281" s="161">
        <f>ROUND(E281*U281,2)</f>
        <v>0.09</v>
      </c>
      <c r="W281" s="161"/>
      <c r="X281" s="161" t="s">
        <v>143</v>
      </c>
      <c r="Y281" s="161" t="s">
        <v>144</v>
      </c>
      <c r="Z281" s="151"/>
      <c r="AA281" s="151"/>
      <c r="AB281" s="151"/>
      <c r="AC281" s="151"/>
      <c r="AD281" s="151"/>
      <c r="AE281" s="151"/>
      <c r="AF281" s="151"/>
      <c r="AG281" s="151" t="s">
        <v>145</v>
      </c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</row>
    <row r="282" spans="1:60" outlineLevel="2" x14ac:dyDescent="0.2">
      <c r="A282" s="158"/>
      <c r="B282" s="159"/>
      <c r="C282" s="189" t="s">
        <v>749</v>
      </c>
      <c r="D282" s="162"/>
      <c r="E282" s="163"/>
      <c r="F282" s="161"/>
      <c r="G282" s="161"/>
      <c r="H282" s="161"/>
      <c r="I282" s="161"/>
      <c r="J282" s="161"/>
      <c r="K282" s="161"/>
      <c r="L282" s="161"/>
      <c r="M282" s="161"/>
      <c r="N282" s="160"/>
      <c r="O282" s="160"/>
      <c r="P282" s="160"/>
      <c r="Q282" s="160"/>
      <c r="R282" s="161"/>
      <c r="S282" s="161"/>
      <c r="T282" s="161"/>
      <c r="U282" s="161"/>
      <c r="V282" s="161"/>
      <c r="W282" s="161"/>
      <c r="X282" s="161"/>
      <c r="Y282" s="161"/>
      <c r="Z282" s="151"/>
      <c r="AA282" s="151"/>
      <c r="AB282" s="151"/>
      <c r="AC282" s="151"/>
      <c r="AD282" s="151"/>
      <c r="AE282" s="151"/>
      <c r="AF282" s="151"/>
      <c r="AG282" s="151" t="s">
        <v>175</v>
      </c>
      <c r="AH282" s="151">
        <v>0</v>
      </c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</row>
    <row r="283" spans="1:60" outlineLevel="3" x14ac:dyDescent="0.2">
      <c r="A283" s="158"/>
      <c r="B283" s="159"/>
      <c r="C283" s="189" t="s">
        <v>752</v>
      </c>
      <c r="D283" s="162"/>
      <c r="E283" s="163">
        <v>47</v>
      </c>
      <c r="F283" s="161"/>
      <c r="G283" s="161"/>
      <c r="H283" s="161"/>
      <c r="I283" s="161"/>
      <c r="J283" s="161"/>
      <c r="K283" s="161"/>
      <c r="L283" s="161"/>
      <c r="M283" s="161"/>
      <c r="N283" s="160"/>
      <c r="O283" s="160"/>
      <c r="P283" s="160"/>
      <c r="Q283" s="160"/>
      <c r="R283" s="161"/>
      <c r="S283" s="161"/>
      <c r="T283" s="161"/>
      <c r="U283" s="161"/>
      <c r="V283" s="161"/>
      <c r="W283" s="161"/>
      <c r="X283" s="161"/>
      <c r="Y283" s="161"/>
      <c r="Z283" s="151"/>
      <c r="AA283" s="151"/>
      <c r="AB283" s="151"/>
      <c r="AC283" s="151"/>
      <c r="AD283" s="151"/>
      <c r="AE283" s="151"/>
      <c r="AF283" s="151"/>
      <c r="AG283" s="151" t="s">
        <v>175</v>
      </c>
      <c r="AH283" s="151">
        <v>0</v>
      </c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</row>
    <row r="284" spans="1:60" ht="22.5" outlineLevel="1" x14ac:dyDescent="0.2">
      <c r="A284" s="172">
        <v>66</v>
      </c>
      <c r="B284" s="173" t="s">
        <v>753</v>
      </c>
      <c r="C284" s="188" t="s">
        <v>754</v>
      </c>
      <c r="D284" s="174" t="s">
        <v>245</v>
      </c>
      <c r="E284" s="175">
        <v>47</v>
      </c>
      <c r="F284" s="176"/>
      <c r="G284" s="177">
        <f>ROUND(E284*F284,2)</f>
        <v>0</v>
      </c>
      <c r="H284" s="176"/>
      <c r="I284" s="177">
        <f>ROUND(E284*H284,2)</f>
        <v>0</v>
      </c>
      <c r="J284" s="176"/>
      <c r="K284" s="177">
        <f>ROUND(E284*J284,2)</f>
        <v>0</v>
      </c>
      <c r="L284" s="177">
        <v>21</v>
      </c>
      <c r="M284" s="177">
        <f>G284*(1+L284/100)</f>
        <v>0</v>
      </c>
      <c r="N284" s="175">
        <v>0.10141</v>
      </c>
      <c r="O284" s="175">
        <f>ROUND(E284*N284,2)</f>
        <v>4.7699999999999996</v>
      </c>
      <c r="P284" s="175">
        <v>0</v>
      </c>
      <c r="Q284" s="175">
        <f>ROUND(E284*P284,2)</f>
        <v>0</v>
      </c>
      <c r="R284" s="177"/>
      <c r="S284" s="177" t="s">
        <v>141</v>
      </c>
      <c r="T284" s="178" t="s">
        <v>142</v>
      </c>
      <c r="U284" s="161">
        <v>6.4000000000000001E-2</v>
      </c>
      <c r="V284" s="161">
        <f>ROUND(E284*U284,2)</f>
        <v>3.01</v>
      </c>
      <c r="W284" s="161"/>
      <c r="X284" s="161" t="s">
        <v>143</v>
      </c>
      <c r="Y284" s="161" t="s">
        <v>144</v>
      </c>
      <c r="Z284" s="151"/>
      <c r="AA284" s="151"/>
      <c r="AB284" s="151"/>
      <c r="AC284" s="151"/>
      <c r="AD284" s="151"/>
      <c r="AE284" s="151"/>
      <c r="AF284" s="151"/>
      <c r="AG284" s="151" t="s">
        <v>145</v>
      </c>
      <c r="AH284" s="151"/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</row>
    <row r="285" spans="1:60" outlineLevel="2" x14ac:dyDescent="0.2">
      <c r="A285" s="158"/>
      <c r="B285" s="159"/>
      <c r="C285" s="189" t="s">
        <v>749</v>
      </c>
      <c r="D285" s="162"/>
      <c r="E285" s="163"/>
      <c r="F285" s="161"/>
      <c r="G285" s="161"/>
      <c r="H285" s="161"/>
      <c r="I285" s="161"/>
      <c r="J285" s="161"/>
      <c r="K285" s="161"/>
      <c r="L285" s="161"/>
      <c r="M285" s="161"/>
      <c r="N285" s="160"/>
      <c r="O285" s="160"/>
      <c r="P285" s="160"/>
      <c r="Q285" s="160"/>
      <c r="R285" s="161"/>
      <c r="S285" s="161"/>
      <c r="T285" s="161"/>
      <c r="U285" s="161"/>
      <c r="V285" s="161"/>
      <c r="W285" s="161"/>
      <c r="X285" s="161"/>
      <c r="Y285" s="161"/>
      <c r="Z285" s="151"/>
      <c r="AA285" s="151"/>
      <c r="AB285" s="151"/>
      <c r="AC285" s="151"/>
      <c r="AD285" s="151"/>
      <c r="AE285" s="151"/>
      <c r="AF285" s="151"/>
      <c r="AG285" s="151" t="s">
        <v>175</v>
      </c>
      <c r="AH285" s="151">
        <v>0</v>
      </c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</row>
    <row r="286" spans="1:60" outlineLevel="3" x14ac:dyDescent="0.2">
      <c r="A286" s="158"/>
      <c r="B286" s="159"/>
      <c r="C286" s="189" t="s">
        <v>752</v>
      </c>
      <c r="D286" s="162"/>
      <c r="E286" s="163">
        <v>47</v>
      </c>
      <c r="F286" s="161"/>
      <c r="G286" s="161"/>
      <c r="H286" s="161"/>
      <c r="I286" s="161"/>
      <c r="J286" s="161"/>
      <c r="K286" s="161"/>
      <c r="L286" s="161"/>
      <c r="M286" s="161"/>
      <c r="N286" s="160"/>
      <c r="O286" s="160"/>
      <c r="P286" s="160"/>
      <c r="Q286" s="160"/>
      <c r="R286" s="161"/>
      <c r="S286" s="161"/>
      <c r="T286" s="161"/>
      <c r="U286" s="161"/>
      <c r="V286" s="161"/>
      <c r="W286" s="161"/>
      <c r="X286" s="161"/>
      <c r="Y286" s="161"/>
      <c r="Z286" s="151"/>
      <c r="AA286" s="151"/>
      <c r="AB286" s="151"/>
      <c r="AC286" s="151"/>
      <c r="AD286" s="151"/>
      <c r="AE286" s="151"/>
      <c r="AF286" s="151"/>
      <c r="AG286" s="151" t="s">
        <v>175</v>
      </c>
      <c r="AH286" s="151">
        <v>0</v>
      </c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</row>
    <row r="287" spans="1:60" ht="22.5" outlineLevel="1" x14ac:dyDescent="0.2">
      <c r="A287" s="172">
        <v>67</v>
      </c>
      <c r="B287" s="173" t="s">
        <v>755</v>
      </c>
      <c r="C287" s="188" t="s">
        <v>756</v>
      </c>
      <c r="D287" s="174" t="s">
        <v>245</v>
      </c>
      <c r="E287" s="175">
        <v>47</v>
      </c>
      <c r="F287" s="176"/>
      <c r="G287" s="177">
        <f>ROUND(E287*F287,2)</f>
        <v>0</v>
      </c>
      <c r="H287" s="176"/>
      <c r="I287" s="177">
        <f>ROUND(E287*H287,2)</f>
        <v>0</v>
      </c>
      <c r="J287" s="176"/>
      <c r="K287" s="177">
        <f>ROUND(E287*J287,2)</f>
        <v>0</v>
      </c>
      <c r="L287" s="177">
        <v>21</v>
      </c>
      <c r="M287" s="177">
        <f>G287*(1+L287/100)</f>
        <v>0</v>
      </c>
      <c r="N287" s="175">
        <v>0.15559000000000001</v>
      </c>
      <c r="O287" s="175">
        <f>ROUND(E287*N287,2)</f>
        <v>7.31</v>
      </c>
      <c r="P287" s="175">
        <v>0</v>
      </c>
      <c r="Q287" s="175">
        <f>ROUND(E287*P287,2)</f>
        <v>0</v>
      </c>
      <c r="R287" s="177"/>
      <c r="S287" s="177" t="s">
        <v>141</v>
      </c>
      <c r="T287" s="178" t="s">
        <v>142</v>
      </c>
      <c r="U287" s="161">
        <v>8.2000000000000003E-2</v>
      </c>
      <c r="V287" s="161">
        <f>ROUND(E287*U287,2)</f>
        <v>3.85</v>
      </c>
      <c r="W287" s="161"/>
      <c r="X287" s="161" t="s">
        <v>143</v>
      </c>
      <c r="Y287" s="161" t="s">
        <v>144</v>
      </c>
      <c r="Z287" s="151"/>
      <c r="AA287" s="151"/>
      <c r="AB287" s="151"/>
      <c r="AC287" s="151"/>
      <c r="AD287" s="151"/>
      <c r="AE287" s="151"/>
      <c r="AF287" s="151"/>
      <c r="AG287" s="151" t="s">
        <v>145</v>
      </c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</row>
    <row r="288" spans="1:60" outlineLevel="2" x14ac:dyDescent="0.2">
      <c r="A288" s="158"/>
      <c r="B288" s="159"/>
      <c r="C288" s="189" t="s">
        <v>749</v>
      </c>
      <c r="D288" s="162"/>
      <c r="E288" s="163"/>
      <c r="F288" s="161"/>
      <c r="G288" s="161"/>
      <c r="H288" s="161"/>
      <c r="I288" s="161"/>
      <c r="J288" s="161"/>
      <c r="K288" s="161"/>
      <c r="L288" s="161"/>
      <c r="M288" s="161"/>
      <c r="N288" s="160"/>
      <c r="O288" s="160"/>
      <c r="P288" s="160"/>
      <c r="Q288" s="160"/>
      <c r="R288" s="161"/>
      <c r="S288" s="161"/>
      <c r="T288" s="161"/>
      <c r="U288" s="161"/>
      <c r="V288" s="161"/>
      <c r="W288" s="161"/>
      <c r="X288" s="161"/>
      <c r="Y288" s="161"/>
      <c r="Z288" s="151"/>
      <c r="AA288" s="151"/>
      <c r="AB288" s="151"/>
      <c r="AC288" s="151"/>
      <c r="AD288" s="151"/>
      <c r="AE288" s="151"/>
      <c r="AF288" s="151"/>
      <c r="AG288" s="151" t="s">
        <v>175</v>
      </c>
      <c r="AH288" s="151">
        <v>0</v>
      </c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</row>
    <row r="289" spans="1:60" outlineLevel="3" x14ac:dyDescent="0.2">
      <c r="A289" s="158"/>
      <c r="B289" s="159"/>
      <c r="C289" s="189" t="s">
        <v>752</v>
      </c>
      <c r="D289" s="162"/>
      <c r="E289" s="163">
        <v>47</v>
      </c>
      <c r="F289" s="161"/>
      <c r="G289" s="161"/>
      <c r="H289" s="161"/>
      <c r="I289" s="161"/>
      <c r="J289" s="161"/>
      <c r="K289" s="161"/>
      <c r="L289" s="161"/>
      <c r="M289" s="161"/>
      <c r="N289" s="160"/>
      <c r="O289" s="160"/>
      <c r="P289" s="160"/>
      <c r="Q289" s="160"/>
      <c r="R289" s="161"/>
      <c r="S289" s="161"/>
      <c r="T289" s="161"/>
      <c r="U289" s="161"/>
      <c r="V289" s="161"/>
      <c r="W289" s="161"/>
      <c r="X289" s="161"/>
      <c r="Y289" s="161"/>
      <c r="Z289" s="151"/>
      <c r="AA289" s="151"/>
      <c r="AB289" s="151"/>
      <c r="AC289" s="151"/>
      <c r="AD289" s="151"/>
      <c r="AE289" s="151"/>
      <c r="AF289" s="151"/>
      <c r="AG289" s="151" t="s">
        <v>175</v>
      </c>
      <c r="AH289" s="151">
        <v>0</v>
      </c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</row>
    <row r="290" spans="1:60" outlineLevel="1" x14ac:dyDescent="0.2">
      <c r="A290" s="172">
        <v>68</v>
      </c>
      <c r="B290" s="173" t="s">
        <v>408</v>
      </c>
      <c r="C290" s="188" t="s">
        <v>409</v>
      </c>
      <c r="D290" s="174" t="s">
        <v>181</v>
      </c>
      <c r="E290" s="175">
        <v>28</v>
      </c>
      <c r="F290" s="176"/>
      <c r="G290" s="177">
        <f>ROUND(E290*F290,2)</f>
        <v>0</v>
      </c>
      <c r="H290" s="176"/>
      <c r="I290" s="177">
        <f>ROUND(E290*H290,2)</f>
        <v>0</v>
      </c>
      <c r="J290" s="176"/>
      <c r="K290" s="177">
        <f>ROUND(E290*J290,2)</f>
        <v>0</v>
      </c>
      <c r="L290" s="177">
        <v>21</v>
      </c>
      <c r="M290" s="177">
        <f>G290*(1+L290/100)</f>
        <v>0</v>
      </c>
      <c r="N290" s="175">
        <v>3.5999999999999999E-3</v>
      </c>
      <c r="O290" s="175">
        <f>ROUND(E290*N290,2)</f>
        <v>0.1</v>
      </c>
      <c r="P290" s="175">
        <v>0</v>
      </c>
      <c r="Q290" s="175">
        <f>ROUND(E290*P290,2)</f>
        <v>0</v>
      </c>
      <c r="R290" s="177"/>
      <c r="S290" s="177" t="s">
        <v>141</v>
      </c>
      <c r="T290" s="178" t="s">
        <v>142</v>
      </c>
      <c r="U290" s="161">
        <v>4.5999999999999999E-2</v>
      </c>
      <c r="V290" s="161">
        <f>ROUND(E290*U290,2)</f>
        <v>1.29</v>
      </c>
      <c r="W290" s="161"/>
      <c r="X290" s="161" t="s">
        <v>143</v>
      </c>
      <c r="Y290" s="161" t="s">
        <v>144</v>
      </c>
      <c r="Z290" s="151"/>
      <c r="AA290" s="151"/>
      <c r="AB290" s="151"/>
      <c r="AC290" s="151"/>
      <c r="AD290" s="151"/>
      <c r="AE290" s="151"/>
      <c r="AF290" s="151"/>
      <c r="AG290" s="151" t="s">
        <v>145</v>
      </c>
      <c r="AH290" s="151"/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</row>
    <row r="291" spans="1:60" outlineLevel="2" x14ac:dyDescent="0.2">
      <c r="A291" s="158"/>
      <c r="B291" s="159"/>
      <c r="C291" s="189" t="s">
        <v>749</v>
      </c>
      <c r="D291" s="162"/>
      <c r="E291" s="163"/>
      <c r="F291" s="161"/>
      <c r="G291" s="161"/>
      <c r="H291" s="161"/>
      <c r="I291" s="161"/>
      <c r="J291" s="161"/>
      <c r="K291" s="161"/>
      <c r="L291" s="161"/>
      <c r="M291" s="161"/>
      <c r="N291" s="160"/>
      <c r="O291" s="160"/>
      <c r="P291" s="160"/>
      <c r="Q291" s="160"/>
      <c r="R291" s="161"/>
      <c r="S291" s="161"/>
      <c r="T291" s="161"/>
      <c r="U291" s="161"/>
      <c r="V291" s="161"/>
      <c r="W291" s="161"/>
      <c r="X291" s="161"/>
      <c r="Y291" s="161"/>
      <c r="Z291" s="151"/>
      <c r="AA291" s="151"/>
      <c r="AB291" s="151"/>
      <c r="AC291" s="151"/>
      <c r="AD291" s="151"/>
      <c r="AE291" s="151"/>
      <c r="AF291" s="151"/>
      <c r="AG291" s="151" t="s">
        <v>175</v>
      </c>
      <c r="AH291" s="151">
        <v>0</v>
      </c>
      <c r="AI291" s="151"/>
      <c r="AJ291" s="151"/>
      <c r="AK291" s="151"/>
      <c r="AL291" s="151"/>
      <c r="AM291" s="151"/>
      <c r="AN291" s="151"/>
      <c r="AO291" s="151"/>
      <c r="AP291" s="151"/>
      <c r="AQ291" s="151"/>
      <c r="AR291" s="151"/>
      <c r="AS291" s="151"/>
      <c r="AT291" s="151"/>
      <c r="AU291" s="151"/>
      <c r="AV291" s="151"/>
      <c r="AW291" s="151"/>
      <c r="AX291" s="151"/>
      <c r="AY291" s="151"/>
      <c r="AZ291" s="151"/>
      <c r="BA291" s="151"/>
      <c r="BB291" s="151"/>
      <c r="BC291" s="151"/>
      <c r="BD291" s="151"/>
      <c r="BE291" s="151"/>
      <c r="BF291" s="151"/>
      <c r="BG291" s="151"/>
      <c r="BH291" s="151"/>
    </row>
    <row r="292" spans="1:60" outlineLevel="3" x14ac:dyDescent="0.2">
      <c r="A292" s="158"/>
      <c r="B292" s="159"/>
      <c r="C292" s="189" t="s">
        <v>757</v>
      </c>
      <c r="D292" s="162"/>
      <c r="E292" s="163">
        <v>28</v>
      </c>
      <c r="F292" s="161"/>
      <c r="G292" s="161"/>
      <c r="H292" s="161"/>
      <c r="I292" s="161"/>
      <c r="J292" s="161"/>
      <c r="K292" s="161"/>
      <c r="L292" s="161"/>
      <c r="M292" s="161"/>
      <c r="N292" s="160"/>
      <c r="O292" s="160"/>
      <c r="P292" s="160"/>
      <c r="Q292" s="160"/>
      <c r="R292" s="161"/>
      <c r="S292" s="161"/>
      <c r="T292" s="161"/>
      <c r="U292" s="161"/>
      <c r="V292" s="161"/>
      <c r="W292" s="161"/>
      <c r="X292" s="161"/>
      <c r="Y292" s="161"/>
      <c r="Z292" s="151"/>
      <c r="AA292" s="151"/>
      <c r="AB292" s="151"/>
      <c r="AC292" s="151"/>
      <c r="AD292" s="151"/>
      <c r="AE292" s="151"/>
      <c r="AF292" s="151"/>
      <c r="AG292" s="151" t="s">
        <v>175</v>
      </c>
      <c r="AH292" s="151">
        <v>0</v>
      </c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</row>
    <row r="293" spans="1:60" x14ac:dyDescent="0.2">
      <c r="A293" s="165" t="s">
        <v>136</v>
      </c>
      <c r="B293" s="166" t="s">
        <v>84</v>
      </c>
      <c r="C293" s="186" t="s">
        <v>85</v>
      </c>
      <c r="D293" s="167"/>
      <c r="E293" s="168"/>
      <c r="F293" s="169"/>
      <c r="G293" s="169">
        <f>SUMIF(AG294:AG300,"&lt;&gt;NOR",G294:G300)</f>
        <v>0</v>
      </c>
      <c r="H293" s="169"/>
      <c r="I293" s="169">
        <f>SUM(I294:I300)</f>
        <v>0</v>
      </c>
      <c r="J293" s="169"/>
      <c r="K293" s="169">
        <f>SUM(K294:K300)</f>
        <v>0</v>
      </c>
      <c r="L293" s="169"/>
      <c r="M293" s="169">
        <f>SUM(M294:M300)</f>
        <v>0</v>
      </c>
      <c r="N293" s="168"/>
      <c r="O293" s="168">
        <f>SUM(O294:O300)</f>
        <v>2.2199999999999998</v>
      </c>
      <c r="P293" s="168"/>
      <c r="Q293" s="168">
        <f>SUM(Q294:Q300)</f>
        <v>0</v>
      </c>
      <c r="R293" s="169"/>
      <c r="S293" s="169"/>
      <c r="T293" s="170"/>
      <c r="U293" s="164"/>
      <c r="V293" s="164">
        <f>SUM(V294:V300)</f>
        <v>18.61</v>
      </c>
      <c r="W293" s="164"/>
      <c r="X293" s="164"/>
      <c r="Y293" s="164"/>
      <c r="AG293" t="s">
        <v>137</v>
      </c>
    </row>
    <row r="294" spans="1:60" outlineLevel="1" x14ac:dyDescent="0.2">
      <c r="A294" s="172">
        <v>69</v>
      </c>
      <c r="B294" s="173" t="s">
        <v>411</v>
      </c>
      <c r="C294" s="188" t="s">
        <v>412</v>
      </c>
      <c r="D294" s="174" t="s">
        <v>245</v>
      </c>
      <c r="E294" s="175">
        <v>34</v>
      </c>
      <c r="F294" s="176"/>
      <c r="G294" s="177">
        <f>ROUND(E294*F294,2)</f>
        <v>0</v>
      </c>
      <c r="H294" s="176"/>
      <c r="I294" s="177">
        <f>ROUND(E294*H294,2)</f>
        <v>0</v>
      </c>
      <c r="J294" s="176"/>
      <c r="K294" s="177">
        <f>ROUND(E294*J294,2)</f>
        <v>0</v>
      </c>
      <c r="L294" s="177">
        <v>21</v>
      </c>
      <c r="M294" s="177">
        <f>G294*(1+L294/100)</f>
        <v>0</v>
      </c>
      <c r="N294" s="175">
        <v>5.5449999999999999E-2</v>
      </c>
      <c r="O294" s="175">
        <f>ROUND(E294*N294,2)</f>
        <v>1.89</v>
      </c>
      <c r="P294" s="175">
        <v>0</v>
      </c>
      <c r="Q294" s="175">
        <f>ROUND(E294*P294,2)</f>
        <v>0</v>
      </c>
      <c r="R294" s="177"/>
      <c r="S294" s="177" t="s">
        <v>141</v>
      </c>
      <c r="T294" s="178" t="s">
        <v>142</v>
      </c>
      <c r="U294" s="161">
        <v>0.442</v>
      </c>
      <c r="V294" s="161">
        <f>ROUND(E294*U294,2)</f>
        <v>15.03</v>
      </c>
      <c r="W294" s="161"/>
      <c r="X294" s="161" t="s">
        <v>143</v>
      </c>
      <c r="Y294" s="161" t="s">
        <v>144</v>
      </c>
      <c r="Z294" s="151"/>
      <c r="AA294" s="151"/>
      <c r="AB294" s="151"/>
      <c r="AC294" s="151"/>
      <c r="AD294" s="151"/>
      <c r="AE294" s="151"/>
      <c r="AF294" s="151"/>
      <c r="AG294" s="151" t="s">
        <v>145</v>
      </c>
      <c r="AH294" s="151"/>
      <c r="AI294" s="151"/>
      <c r="AJ294" s="151"/>
      <c r="AK294" s="151"/>
      <c r="AL294" s="151"/>
      <c r="AM294" s="151"/>
      <c r="AN294" s="151"/>
      <c r="AO294" s="151"/>
      <c r="AP294" s="151"/>
      <c r="AQ294" s="151"/>
      <c r="AR294" s="151"/>
      <c r="AS294" s="151"/>
      <c r="AT294" s="151"/>
      <c r="AU294" s="151"/>
      <c r="AV294" s="151"/>
      <c r="AW294" s="151"/>
      <c r="AX294" s="151"/>
      <c r="AY294" s="151"/>
      <c r="AZ294" s="151"/>
      <c r="BA294" s="151"/>
      <c r="BB294" s="151"/>
      <c r="BC294" s="151"/>
      <c r="BD294" s="151"/>
      <c r="BE294" s="151"/>
      <c r="BF294" s="151"/>
      <c r="BG294" s="151"/>
      <c r="BH294" s="151"/>
    </row>
    <row r="295" spans="1:60" outlineLevel="2" x14ac:dyDescent="0.2">
      <c r="A295" s="158"/>
      <c r="B295" s="159"/>
      <c r="C295" s="189" t="s">
        <v>413</v>
      </c>
      <c r="D295" s="162"/>
      <c r="E295" s="163"/>
      <c r="F295" s="161"/>
      <c r="G295" s="161"/>
      <c r="H295" s="161"/>
      <c r="I295" s="161"/>
      <c r="J295" s="161"/>
      <c r="K295" s="161"/>
      <c r="L295" s="161"/>
      <c r="M295" s="161"/>
      <c r="N295" s="160"/>
      <c r="O295" s="160"/>
      <c r="P295" s="160"/>
      <c r="Q295" s="160"/>
      <c r="R295" s="161"/>
      <c r="S295" s="161"/>
      <c r="T295" s="161"/>
      <c r="U295" s="161"/>
      <c r="V295" s="161"/>
      <c r="W295" s="161"/>
      <c r="X295" s="161"/>
      <c r="Y295" s="161"/>
      <c r="Z295" s="151"/>
      <c r="AA295" s="151"/>
      <c r="AB295" s="151"/>
      <c r="AC295" s="151"/>
      <c r="AD295" s="151"/>
      <c r="AE295" s="151"/>
      <c r="AF295" s="151"/>
      <c r="AG295" s="151" t="s">
        <v>175</v>
      </c>
      <c r="AH295" s="151">
        <v>0</v>
      </c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</row>
    <row r="296" spans="1:60" outlineLevel="3" x14ac:dyDescent="0.2">
      <c r="A296" s="158"/>
      <c r="B296" s="159"/>
      <c r="C296" s="189" t="s">
        <v>414</v>
      </c>
      <c r="D296" s="162"/>
      <c r="E296" s="163"/>
      <c r="F296" s="161"/>
      <c r="G296" s="161"/>
      <c r="H296" s="161"/>
      <c r="I296" s="161"/>
      <c r="J296" s="161"/>
      <c r="K296" s="161"/>
      <c r="L296" s="161"/>
      <c r="M296" s="161"/>
      <c r="N296" s="160"/>
      <c r="O296" s="160"/>
      <c r="P296" s="160"/>
      <c r="Q296" s="160"/>
      <c r="R296" s="161"/>
      <c r="S296" s="161"/>
      <c r="T296" s="161"/>
      <c r="U296" s="161"/>
      <c r="V296" s="161"/>
      <c r="W296" s="161"/>
      <c r="X296" s="161"/>
      <c r="Y296" s="161"/>
      <c r="Z296" s="151"/>
      <c r="AA296" s="151"/>
      <c r="AB296" s="151"/>
      <c r="AC296" s="151"/>
      <c r="AD296" s="151"/>
      <c r="AE296" s="151"/>
      <c r="AF296" s="151"/>
      <c r="AG296" s="151" t="s">
        <v>175</v>
      </c>
      <c r="AH296" s="151">
        <v>0</v>
      </c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</row>
    <row r="297" spans="1:60" outlineLevel="3" x14ac:dyDescent="0.2">
      <c r="A297" s="158"/>
      <c r="B297" s="159"/>
      <c r="C297" s="189" t="s">
        <v>708</v>
      </c>
      <c r="D297" s="162"/>
      <c r="E297" s="163">
        <v>3</v>
      </c>
      <c r="F297" s="161"/>
      <c r="G297" s="161"/>
      <c r="H297" s="161"/>
      <c r="I297" s="161"/>
      <c r="J297" s="161"/>
      <c r="K297" s="161"/>
      <c r="L297" s="161"/>
      <c r="M297" s="161"/>
      <c r="N297" s="160"/>
      <c r="O297" s="160"/>
      <c r="P297" s="160"/>
      <c r="Q297" s="160"/>
      <c r="R297" s="161"/>
      <c r="S297" s="161"/>
      <c r="T297" s="161"/>
      <c r="U297" s="161"/>
      <c r="V297" s="161"/>
      <c r="W297" s="161"/>
      <c r="X297" s="161"/>
      <c r="Y297" s="161"/>
      <c r="Z297" s="151"/>
      <c r="AA297" s="151"/>
      <c r="AB297" s="151"/>
      <c r="AC297" s="151"/>
      <c r="AD297" s="151"/>
      <c r="AE297" s="151"/>
      <c r="AF297" s="151"/>
      <c r="AG297" s="151" t="s">
        <v>175</v>
      </c>
      <c r="AH297" s="151">
        <v>0</v>
      </c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</row>
    <row r="298" spans="1:60" outlineLevel="3" x14ac:dyDescent="0.2">
      <c r="A298" s="158"/>
      <c r="B298" s="159"/>
      <c r="C298" s="189" t="s">
        <v>709</v>
      </c>
      <c r="D298" s="162"/>
      <c r="E298" s="163">
        <v>31</v>
      </c>
      <c r="F298" s="161"/>
      <c r="G298" s="161"/>
      <c r="H298" s="161"/>
      <c r="I298" s="161"/>
      <c r="J298" s="161"/>
      <c r="K298" s="161"/>
      <c r="L298" s="161"/>
      <c r="M298" s="161"/>
      <c r="N298" s="160"/>
      <c r="O298" s="160"/>
      <c r="P298" s="160"/>
      <c r="Q298" s="160"/>
      <c r="R298" s="161"/>
      <c r="S298" s="161"/>
      <c r="T298" s="161"/>
      <c r="U298" s="161"/>
      <c r="V298" s="161"/>
      <c r="W298" s="161"/>
      <c r="X298" s="161"/>
      <c r="Y298" s="161"/>
      <c r="Z298" s="151"/>
      <c r="AA298" s="151"/>
      <c r="AB298" s="151"/>
      <c r="AC298" s="151"/>
      <c r="AD298" s="151"/>
      <c r="AE298" s="151"/>
      <c r="AF298" s="151"/>
      <c r="AG298" s="151" t="s">
        <v>175</v>
      </c>
      <c r="AH298" s="151">
        <v>0</v>
      </c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</row>
    <row r="299" spans="1:60" outlineLevel="1" x14ac:dyDescent="0.2">
      <c r="A299" s="172">
        <v>70</v>
      </c>
      <c r="B299" s="173" t="s">
        <v>415</v>
      </c>
      <c r="C299" s="188" t="s">
        <v>416</v>
      </c>
      <c r="D299" s="174" t="s">
        <v>245</v>
      </c>
      <c r="E299" s="175">
        <v>3</v>
      </c>
      <c r="F299" s="176"/>
      <c r="G299" s="177">
        <f>ROUND(E299*F299,2)</f>
        <v>0</v>
      </c>
      <c r="H299" s="176"/>
      <c r="I299" s="177">
        <f>ROUND(E299*H299,2)</f>
        <v>0</v>
      </c>
      <c r="J299" s="176"/>
      <c r="K299" s="177">
        <f>ROUND(E299*J299,2)</f>
        <v>0</v>
      </c>
      <c r="L299" s="177">
        <v>21</v>
      </c>
      <c r="M299" s="177">
        <f>G299*(1+L299/100)</f>
        <v>0</v>
      </c>
      <c r="N299" s="175">
        <v>0.11</v>
      </c>
      <c r="O299" s="175">
        <f>ROUND(E299*N299,2)</f>
        <v>0.33</v>
      </c>
      <c r="P299" s="175">
        <v>0</v>
      </c>
      <c r="Q299" s="175">
        <f>ROUND(E299*P299,2)</f>
        <v>0</v>
      </c>
      <c r="R299" s="177"/>
      <c r="S299" s="177" t="s">
        <v>141</v>
      </c>
      <c r="T299" s="178" t="s">
        <v>142</v>
      </c>
      <c r="U299" s="161">
        <v>1.1930000000000001</v>
      </c>
      <c r="V299" s="161">
        <f>ROUND(E299*U299,2)</f>
        <v>3.58</v>
      </c>
      <c r="W299" s="161"/>
      <c r="X299" s="161" t="s">
        <v>143</v>
      </c>
      <c r="Y299" s="161" t="s">
        <v>144</v>
      </c>
      <c r="Z299" s="151"/>
      <c r="AA299" s="151"/>
      <c r="AB299" s="151"/>
      <c r="AC299" s="151"/>
      <c r="AD299" s="151"/>
      <c r="AE299" s="151"/>
      <c r="AF299" s="151"/>
      <c r="AG299" s="151" t="s">
        <v>145</v>
      </c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</row>
    <row r="300" spans="1:60" outlineLevel="2" x14ac:dyDescent="0.2">
      <c r="A300" s="158"/>
      <c r="B300" s="159"/>
      <c r="C300" s="189" t="s">
        <v>710</v>
      </c>
      <c r="D300" s="162"/>
      <c r="E300" s="163">
        <v>3</v>
      </c>
      <c r="F300" s="161"/>
      <c r="G300" s="161"/>
      <c r="H300" s="161"/>
      <c r="I300" s="161"/>
      <c r="J300" s="161"/>
      <c r="K300" s="161"/>
      <c r="L300" s="161"/>
      <c r="M300" s="161"/>
      <c r="N300" s="160"/>
      <c r="O300" s="160"/>
      <c r="P300" s="160"/>
      <c r="Q300" s="160"/>
      <c r="R300" s="161"/>
      <c r="S300" s="161"/>
      <c r="T300" s="161"/>
      <c r="U300" s="161"/>
      <c r="V300" s="161"/>
      <c r="W300" s="161"/>
      <c r="X300" s="161"/>
      <c r="Y300" s="161"/>
      <c r="Z300" s="151"/>
      <c r="AA300" s="151"/>
      <c r="AB300" s="151"/>
      <c r="AC300" s="151"/>
      <c r="AD300" s="151"/>
      <c r="AE300" s="151"/>
      <c r="AF300" s="151"/>
      <c r="AG300" s="151" t="s">
        <v>175</v>
      </c>
      <c r="AH300" s="151">
        <v>0</v>
      </c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</row>
    <row r="301" spans="1:60" x14ac:dyDescent="0.2">
      <c r="A301" s="165" t="s">
        <v>136</v>
      </c>
      <c r="B301" s="166" t="s">
        <v>86</v>
      </c>
      <c r="C301" s="186" t="s">
        <v>87</v>
      </c>
      <c r="D301" s="167"/>
      <c r="E301" s="168"/>
      <c r="F301" s="169"/>
      <c r="G301" s="169">
        <f>SUMIF(AG302:AG532,"&lt;&gt;NOR",G302:G532)</f>
        <v>0</v>
      </c>
      <c r="H301" s="169"/>
      <c r="I301" s="169">
        <f>SUM(I302:I532)</f>
        <v>0</v>
      </c>
      <c r="J301" s="169"/>
      <c r="K301" s="169">
        <f>SUM(K302:K532)</f>
        <v>0</v>
      </c>
      <c r="L301" s="169"/>
      <c r="M301" s="169">
        <f>SUM(M302:M532)</f>
        <v>0</v>
      </c>
      <c r="N301" s="168"/>
      <c r="O301" s="168">
        <f>SUM(O302:O532)</f>
        <v>5.1599999999999993</v>
      </c>
      <c r="P301" s="168"/>
      <c r="Q301" s="168">
        <f>SUM(Q302:Q532)</f>
        <v>0</v>
      </c>
      <c r="R301" s="169"/>
      <c r="S301" s="169"/>
      <c r="T301" s="170"/>
      <c r="U301" s="164"/>
      <c r="V301" s="164">
        <f>SUM(V302:V532)</f>
        <v>435.73999999999995</v>
      </c>
      <c r="W301" s="164"/>
      <c r="X301" s="164"/>
      <c r="Y301" s="164"/>
      <c r="AG301" t="s">
        <v>137</v>
      </c>
    </row>
    <row r="302" spans="1:60" outlineLevel="1" x14ac:dyDescent="0.2">
      <c r="A302" s="179">
        <v>71</v>
      </c>
      <c r="B302" s="180" t="s">
        <v>417</v>
      </c>
      <c r="C302" s="187" t="s">
        <v>418</v>
      </c>
      <c r="D302" s="181" t="s">
        <v>173</v>
      </c>
      <c r="E302" s="182">
        <v>5</v>
      </c>
      <c r="F302" s="183"/>
      <c r="G302" s="184">
        <f t="shared" ref="G302:G307" si="0">ROUND(E302*F302,2)</f>
        <v>0</v>
      </c>
      <c r="H302" s="183"/>
      <c r="I302" s="184">
        <f t="shared" ref="I302:I307" si="1">ROUND(E302*H302,2)</f>
        <v>0</v>
      </c>
      <c r="J302" s="183"/>
      <c r="K302" s="184">
        <f t="shared" ref="K302:K307" si="2">ROUND(E302*J302,2)</f>
        <v>0</v>
      </c>
      <c r="L302" s="184">
        <v>21</v>
      </c>
      <c r="M302" s="184">
        <f t="shared" ref="M302:M307" si="3">G302*(1+L302/100)</f>
        <v>0</v>
      </c>
      <c r="N302" s="182">
        <v>0</v>
      </c>
      <c r="O302" s="182">
        <f t="shared" ref="O302:O307" si="4">ROUND(E302*N302,2)</f>
        <v>0</v>
      </c>
      <c r="P302" s="182">
        <v>0</v>
      </c>
      <c r="Q302" s="182">
        <f t="shared" ref="Q302:Q307" si="5">ROUND(E302*P302,2)</f>
        <v>0</v>
      </c>
      <c r="R302" s="184"/>
      <c r="S302" s="184" t="s">
        <v>141</v>
      </c>
      <c r="T302" s="185" t="s">
        <v>142</v>
      </c>
      <c r="U302" s="161">
        <v>1.2216</v>
      </c>
      <c r="V302" s="161">
        <f t="shared" ref="V302:V307" si="6">ROUND(E302*U302,2)</f>
        <v>6.11</v>
      </c>
      <c r="W302" s="161"/>
      <c r="X302" s="161" t="s">
        <v>143</v>
      </c>
      <c r="Y302" s="161" t="s">
        <v>144</v>
      </c>
      <c r="Z302" s="151"/>
      <c r="AA302" s="151"/>
      <c r="AB302" s="151"/>
      <c r="AC302" s="151"/>
      <c r="AD302" s="151"/>
      <c r="AE302" s="151"/>
      <c r="AF302" s="151"/>
      <c r="AG302" s="151" t="s">
        <v>145</v>
      </c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</row>
    <row r="303" spans="1:60" outlineLevel="1" x14ac:dyDescent="0.2">
      <c r="A303" s="179">
        <v>72</v>
      </c>
      <c r="B303" s="180" t="s">
        <v>419</v>
      </c>
      <c r="C303" s="187" t="s">
        <v>420</v>
      </c>
      <c r="D303" s="181" t="s">
        <v>173</v>
      </c>
      <c r="E303" s="182">
        <v>4</v>
      </c>
      <c r="F303" s="183"/>
      <c r="G303" s="184">
        <f t="shared" si="0"/>
        <v>0</v>
      </c>
      <c r="H303" s="183"/>
      <c r="I303" s="184">
        <f t="shared" si="1"/>
        <v>0</v>
      </c>
      <c r="J303" s="183"/>
      <c r="K303" s="184">
        <f t="shared" si="2"/>
        <v>0</v>
      </c>
      <c r="L303" s="184">
        <v>21</v>
      </c>
      <c r="M303" s="184">
        <f t="shared" si="3"/>
        <v>0</v>
      </c>
      <c r="N303" s="182">
        <v>0</v>
      </c>
      <c r="O303" s="182">
        <f t="shared" si="4"/>
        <v>0</v>
      </c>
      <c r="P303" s="182">
        <v>0</v>
      </c>
      <c r="Q303" s="182">
        <f t="shared" si="5"/>
        <v>0</v>
      </c>
      <c r="R303" s="184"/>
      <c r="S303" s="184" t="s">
        <v>141</v>
      </c>
      <c r="T303" s="185" t="s">
        <v>142</v>
      </c>
      <c r="U303" s="161">
        <v>1.2736000000000001</v>
      </c>
      <c r="V303" s="161">
        <f t="shared" si="6"/>
        <v>5.09</v>
      </c>
      <c r="W303" s="161"/>
      <c r="X303" s="161" t="s">
        <v>143</v>
      </c>
      <c r="Y303" s="161" t="s">
        <v>144</v>
      </c>
      <c r="Z303" s="151"/>
      <c r="AA303" s="151"/>
      <c r="AB303" s="151"/>
      <c r="AC303" s="151"/>
      <c r="AD303" s="151"/>
      <c r="AE303" s="151"/>
      <c r="AF303" s="151"/>
      <c r="AG303" s="151" t="s">
        <v>145</v>
      </c>
      <c r="AH303" s="151"/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</row>
    <row r="304" spans="1:60" outlineLevel="1" x14ac:dyDescent="0.2">
      <c r="A304" s="179">
        <v>73</v>
      </c>
      <c r="B304" s="180" t="s">
        <v>758</v>
      </c>
      <c r="C304" s="187" t="s">
        <v>759</v>
      </c>
      <c r="D304" s="181" t="s">
        <v>173</v>
      </c>
      <c r="E304" s="182">
        <v>3</v>
      </c>
      <c r="F304" s="183"/>
      <c r="G304" s="184">
        <f t="shared" si="0"/>
        <v>0</v>
      </c>
      <c r="H304" s="183"/>
      <c r="I304" s="184">
        <f t="shared" si="1"/>
        <v>0</v>
      </c>
      <c r="J304" s="183"/>
      <c r="K304" s="184">
        <f t="shared" si="2"/>
        <v>0</v>
      </c>
      <c r="L304" s="184">
        <v>21</v>
      </c>
      <c r="M304" s="184">
        <f t="shared" si="3"/>
        <v>0</v>
      </c>
      <c r="N304" s="182">
        <v>0</v>
      </c>
      <c r="O304" s="182">
        <f t="shared" si="4"/>
        <v>0</v>
      </c>
      <c r="P304" s="182">
        <v>0</v>
      </c>
      <c r="Q304" s="182">
        <f t="shared" si="5"/>
        <v>0</v>
      </c>
      <c r="R304" s="184"/>
      <c r="S304" s="184" t="s">
        <v>141</v>
      </c>
      <c r="T304" s="185" t="s">
        <v>142</v>
      </c>
      <c r="U304" s="161">
        <v>1.6055999999999999</v>
      </c>
      <c r="V304" s="161">
        <f t="shared" si="6"/>
        <v>4.82</v>
      </c>
      <c r="W304" s="161"/>
      <c r="X304" s="161" t="s">
        <v>143</v>
      </c>
      <c r="Y304" s="161" t="s">
        <v>144</v>
      </c>
      <c r="Z304" s="151"/>
      <c r="AA304" s="151"/>
      <c r="AB304" s="151"/>
      <c r="AC304" s="151"/>
      <c r="AD304" s="151"/>
      <c r="AE304" s="151"/>
      <c r="AF304" s="151"/>
      <c r="AG304" s="151" t="s">
        <v>145</v>
      </c>
      <c r="AH304" s="151"/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</row>
    <row r="305" spans="1:60" outlineLevel="1" x14ac:dyDescent="0.2">
      <c r="A305" s="179">
        <v>74</v>
      </c>
      <c r="B305" s="180" t="s">
        <v>760</v>
      </c>
      <c r="C305" s="187" t="s">
        <v>761</v>
      </c>
      <c r="D305" s="181" t="s">
        <v>173</v>
      </c>
      <c r="E305" s="182">
        <v>1</v>
      </c>
      <c r="F305" s="183"/>
      <c r="G305" s="184">
        <f t="shared" si="0"/>
        <v>0</v>
      </c>
      <c r="H305" s="183"/>
      <c r="I305" s="184">
        <f t="shared" si="1"/>
        <v>0</v>
      </c>
      <c r="J305" s="183"/>
      <c r="K305" s="184">
        <f t="shared" si="2"/>
        <v>0</v>
      </c>
      <c r="L305" s="184">
        <v>21</v>
      </c>
      <c r="M305" s="184">
        <f t="shared" si="3"/>
        <v>0</v>
      </c>
      <c r="N305" s="182">
        <v>1.39E-3</v>
      </c>
      <c r="O305" s="182">
        <f t="shared" si="4"/>
        <v>0</v>
      </c>
      <c r="P305" s="182">
        <v>0</v>
      </c>
      <c r="Q305" s="182">
        <f t="shared" si="5"/>
        <v>0</v>
      </c>
      <c r="R305" s="184"/>
      <c r="S305" s="184" t="s">
        <v>141</v>
      </c>
      <c r="T305" s="185" t="s">
        <v>142</v>
      </c>
      <c r="U305" s="161">
        <v>2.1187999999999998</v>
      </c>
      <c r="V305" s="161">
        <f t="shared" si="6"/>
        <v>2.12</v>
      </c>
      <c r="W305" s="161"/>
      <c r="X305" s="161" t="s">
        <v>143</v>
      </c>
      <c r="Y305" s="161" t="s">
        <v>144</v>
      </c>
      <c r="Z305" s="151"/>
      <c r="AA305" s="151"/>
      <c r="AB305" s="151"/>
      <c r="AC305" s="151"/>
      <c r="AD305" s="151"/>
      <c r="AE305" s="151"/>
      <c r="AF305" s="151"/>
      <c r="AG305" s="151" t="s">
        <v>145</v>
      </c>
      <c r="AH305" s="151"/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</row>
    <row r="306" spans="1:60" outlineLevel="1" x14ac:dyDescent="0.2">
      <c r="A306" s="179">
        <v>75</v>
      </c>
      <c r="B306" s="180" t="s">
        <v>421</v>
      </c>
      <c r="C306" s="187" t="s">
        <v>422</v>
      </c>
      <c r="D306" s="181" t="s">
        <v>173</v>
      </c>
      <c r="E306" s="182">
        <v>2</v>
      </c>
      <c r="F306" s="183"/>
      <c r="G306" s="184">
        <f t="shared" si="0"/>
        <v>0</v>
      </c>
      <c r="H306" s="183"/>
      <c r="I306" s="184">
        <f t="shared" si="1"/>
        <v>0</v>
      </c>
      <c r="J306" s="183"/>
      <c r="K306" s="184">
        <f t="shared" si="2"/>
        <v>0</v>
      </c>
      <c r="L306" s="184">
        <v>21</v>
      </c>
      <c r="M306" s="184">
        <f t="shared" si="3"/>
        <v>0</v>
      </c>
      <c r="N306" s="182">
        <v>0</v>
      </c>
      <c r="O306" s="182">
        <f t="shared" si="4"/>
        <v>0</v>
      </c>
      <c r="P306" s="182">
        <v>0</v>
      </c>
      <c r="Q306" s="182">
        <f t="shared" si="5"/>
        <v>0</v>
      </c>
      <c r="R306" s="184"/>
      <c r="S306" s="184" t="s">
        <v>141</v>
      </c>
      <c r="T306" s="185" t="s">
        <v>142</v>
      </c>
      <c r="U306" s="161">
        <v>1.8544</v>
      </c>
      <c r="V306" s="161">
        <f t="shared" si="6"/>
        <v>3.71</v>
      </c>
      <c r="W306" s="161"/>
      <c r="X306" s="161" t="s">
        <v>143</v>
      </c>
      <c r="Y306" s="161" t="s">
        <v>144</v>
      </c>
      <c r="Z306" s="151"/>
      <c r="AA306" s="151"/>
      <c r="AB306" s="151"/>
      <c r="AC306" s="151"/>
      <c r="AD306" s="151"/>
      <c r="AE306" s="151"/>
      <c r="AF306" s="151"/>
      <c r="AG306" s="151" t="s">
        <v>145</v>
      </c>
      <c r="AH306" s="151"/>
      <c r="AI306" s="151"/>
      <c r="AJ306" s="151"/>
      <c r="AK306" s="151"/>
      <c r="AL306" s="151"/>
      <c r="AM306" s="151"/>
      <c r="AN306" s="151"/>
      <c r="AO306" s="151"/>
      <c r="AP306" s="151"/>
      <c r="AQ306" s="151"/>
      <c r="AR306" s="151"/>
      <c r="AS306" s="151"/>
      <c r="AT306" s="151"/>
      <c r="AU306" s="151"/>
      <c r="AV306" s="151"/>
      <c r="AW306" s="151"/>
      <c r="AX306" s="151"/>
      <c r="AY306" s="151"/>
      <c r="AZ306" s="151"/>
      <c r="BA306" s="151"/>
      <c r="BB306" s="151"/>
      <c r="BC306" s="151"/>
      <c r="BD306" s="151"/>
      <c r="BE306" s="151"/>
      <c r="BF306" s="151"/>
      <c r="BG306" s="151"/>
      <c r="BH306" s="151"/>
    </row>
    <row r="307" spans="1:60" outlineLevel="1" x14ac:dyDescent="0.2">
      <c r="A307" s="172">
        <v>76</v>
      </c>
      <c r="B307" s="173" t="s">
        <v>762</v>
      </c>
      <c r="C307" s="188" t="s">
        <v>763</v>
      </c>
      <c r="D307" s="174" t="s">
        <v>173</v>
      </c>
      <c r="E307" s="175">
        <v>2</v>
      </c>
      <c r="F307" s="176"/>
      <c r="G307" s="177">
        <f t="shared" si="0"/>
        <v>0</v>
      </c>
      <c r="H307" s="176"/>
      <c r="I307" s="177">
        <f t="shared" si="1"/>
        <v>0</v>
      </c>
      <c r="J307" s="176"/>
      <c r="K307" s="177">
        <f t="shared" si="2"/>
        <v>0</v>
      </c>
      <c r="L307" s="177">
        <v>21</v>
      </c>
      <c r="M307" s="177">
        <f t="shared" si="3"/>
        <v>0</v>
      </c>
      <c r="N307" s="175">
        <v>0</v>
      </c>
      <c r="O307" s="175">
        <f t="shared" si="4"/>
        <v>0</v>
      </c>
      <c r="P307" s="175">
        <v>0</v>
      </c>
      <c r="Q307" s="175">
        <f t="shared" si="5"/>
        <v>0</v>
      </c>
      <c r="R307" s="177"/>
      <c r="S307" s="177" t="s">
        <v>141</v>
      </c>
      <c r="T307" s="178" t="s">
        <v>142</v>
      </c>
      <c r="U307" s="161">
        <v>0</v>
      </c>
      <c r="V307" s="161">
        <f t="shared" si="6"/>
        <v>0</v>
      </c>
      <c r="W307" s="161"/>
      <c r="X307" s="161" t="s">
        <v>143</v>
      </c>
      <c r="Y307" s="161" t="s">
        <v>144</v>
      </c>
      <c r="Z307" s="151"/>
      <c r="AA307" s="151"/>
      <c r="AB307" s="151"/>
      <c r="AC307" s="151"/>
      <c r="AD307" s="151"/>
      <c r="AE307" s="151"/>
      <c r="AF307" s="151"/>
      <c r="AG307" s="151" t="s">
        <v>145</v>
      </c>
      <c r="AH307" s="151"/>
      <c r="AI307" s="151"/>
      <c r="AJ307" s="151"/>
      <c r="AK307" s="151"/>
      <c r="AL307" s="151"/>
      <c r="AM307" s="151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/>
      <c r="BE307" s="151"/>
      <c r="BF307" s="151"/>
      <c r="BG307" s="151"/>
      <c r="BH307" s="151"/>
    </row>
    <row r="308" spans="1:60" outlineLevel="2" x14ac:dyDescent="0.2">
      <c r="A308" s="158"/>
      <c r="B308" s="159"/>
      <c r="C308" s="189" t="s">
        <v>764</v>
      </c>
      <c r="D308" s="162"/>
      <c r="E308" s="163">
        <v>2</v>
      </c>
      <c r="F308" s="161"/>
      <c r="G308" s="161"/>
      <c r="H308" s="161"/>
      <c r="I308" s="161"/>
      <c r="J308" s="161"/>
      <c r="K308" s="161"/>
      <c r="L308" s="161"/>
      <c r="M308" s="161"/>
      <c r="N308" s="160"/>
      <c r="O308" s="160"/>
      <c r="P308" s="160"/>
      <c r="Q308" s="160"/>
      <c r="R308" s="161"/>
      <c r="S308" s="161"/>
      <c r="T308" s="161"/>
      <c r="U308" s="161"/>
      <c r="V308" s="161"/>
      <c r="W308" s="161"/>
      <c r="X308" s="161"/>
      <c r="Y308" s="161"/>
      <c r="Z308" s="151"/>
      <c r="AA308" s="151"/>
      <c r="AB308" s="151"/>
      <c r="AC308" s="151"/>
      <c r="AD308" s="151"/>
      <c r="AE308" s="151"/>
      <c r="AF308" s="151"/>
      <c r="AG308" s="151" t="s">
        <v>175</v>
      </c>
      <c r="AH308" s="151">
        <v>0</v>
      </c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</row>
    <row r="309" spans="1:60" outlineLevel="1" x14ac:dyDescent="0.2">
      <c r="A309" s="172">
        <v>77</v>
      </c>
      <c r="B309" s="173" t="s">
        <v>765</v>
      </c>
      <c r="C309" s="188" t="s">
        <v>766</v>
      </c>
      <c r="D309" s="174" t="s">
        <v>173</v>
      </c>
      <c r="E309" s="175">
        <v>2</v>
      </c>
      <c r="F309" s="176"/>
      <c r="G309" s="177">
        <f>ROUND(E309*F309,2)</f>
        <v>0</v>
      </c>
      <c r="H309" s="176"/>
      <c r="I309" s="177">
        <f>ROUND(E309*H309,2)</f>
        <v>0</v>
      </c>
      <c r="J309" s="176"/>
      <c r="K309" s="177">
        <f>ROUND(E309*J309,2)</f>
        <v>0</v>
      </c>
      <c r="L309" s="177">
        <v>21</v>
      </c>
      <c r="M309" s="177">
        <f>G309*(1+L309/100)</f>
        <v>0</v>
      </c>
      <c r="N309" s="175">
        <v>0</v>
      </c>
      <c r="O309" s="175">
        <f>ROUND(E309*N309,2)</f>
        <v>0</v>
      </c>
      <c r="P309" s="175">
        <v>0</v>
      </c>
      <c r="Q309" s="175">
        <f>ROUND(E309*P309,2)</f>
        <v>0</v>
      </c>
      <c r="R309" s="177"/>
      <c r="S309" s="177" t="s">
        <v>141</v>
      </c>
      <c r="T309" s="178" t="s">
        <v>142</v>
      </c>
      <c r="U309" s="161">
        <v>0</v>
      </c>
      <c r="V309" s="161">
        <f>ROUND(E309*U309,2)</f>
        <v>0</v>
      </c>
      <c r="W309" s="161"/>
      <c r="X309" s="161" t="s">
        <v>143</v>
      </c>
      <c r="Y309" s="161" t="s">
        <v>144</v>
      </c>
      <c r="Z309" s="151"/>
      <c r="AA309" s="151"/>
      <c r="AB309" s="151"/>
      <c r="AC309" s="151"/>
      <c r="AD309" s="151"/>
      <c r="AE309" s="151"/>
      <c r="AF309" s="151"/>
      <c r="AG309" s="151" t="s">
        <v>145</v>
      </c>
      <c r="AH309" s="151"/>
      <c r="AI309" s="151"/>
      <c r="AJ309" s="151"/>
      <c r="AK309" s="151"/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51"/>
      <c r="BH309" s="151"/>
    </row>
    <row r="310" spans="1:60" outlineLevel="2" x14ac:dyDescent="0.2">
      <c r="A310" s="158"/>
      <c r="B310" s="159"/>
      <c r="C310" s="189" t="s">
        <v>767</v>
      </c>
      <c r="D310" s="162"/>
      <c r="E310" s="163">
        <v>2</v>
      </c>
      <c r="F310" s="161"/>
      <c r="G310" s="161"/>
      <c r="H310" s="161"/>
      <c r="I310" s="161"/>
      <c r="J310" s="161"/>
      <c r="K310" s="161"/>
      <c r="L310" s="161"/>
      <c r="M310" s="161"/>
      <c r="N310" s="160"/>
      <c r="O310" s="160"/>
      <c r="P310" s="160"/>
      <c r="Q310" s="160"/>
      <c r="R310" s="161"/>
      <c r="S310" s="161"/>
      <c r="T310" s="161"/>
      <c r="U310" s="161"/>
      <c r="V310" s="161"/>
      <c r="W310" s="161"/>
      <c r="X310" s="161"/>
      <c r="Y310" s="161"/>
      <c r="Z310" s="151"/>
      <c r="AA310" s="151"/>
      <c r="AB310" s="151"/>
      <c r="AC310" s="151"/>
      <c r="AD310" s="151"/>
      <c r="AE310" s="151"/>
      <c r="AF310" s="151"/>
      <c r="AG310" s="151" t="s">
        <v>175</v>
      </c>
      <c r="AH310" s="151">
        <v>0</v>
      </c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</row>
    <row r="311" spans="1:60" outlineLevel="1" x14ac:dyDescent="0.2">
      <c r="A311" s="172">
        <v>78</v>
      </c>
      <c r="B311" s="173" t="s">
        <v>768</v>
      </c>
      <c r="C311" s="188" t="s">
        <v>769</v>
      </c>
      <c r="D311" s="174" t="s">
        <v>173</v>
      </c>
      <c r="E311" s="175">
        <v>1</v>
      </c>
      <c r="F311" s="176"/>
      <c r="G311" s="177">
        <f>ROUND(E311*F311,2)</f>
        <v>0</v>
      </c>
      <c r="H311" s="176"/>
      <c r="I311" s="177">
        <f>ROUND(E311*H311,2)</f>
        <v>0</v>
      </c>
      <c r="J311" s="176"/>
      <c r="K311" s="177">
        <f>ROUND(E311*J311,2)</f>
        <v>0</v>
      </c>
      <c r="L311" s="177">
        <v>21</v>
      </c>
      <c r="M311" s="177">
        <f>G311*(1+L311/100)</f>
        <v>0</v>
      </c>
      <c r="N311" s="175">
        <v>0</v>
      </c>
      <c r="O311" s="175">
        <f>ROUND(E311*N311,2)</f>
        <v>0</v>
      </c>
      <c r="P311" s="175">
        <v>0</v>
      </c>
      <c r="Q311" s="175">
        <f>ROUND(E311*P311,2)</f>
        <v>0</v>
      </c>
      <c r="R311" s="177"/>
      <c r="S311" s="177" t="s">
        <v>141</v>
      </c>
      <c r="T311" s="178" t="s">
        <v>142</v>
      </c>
      <c r="U311" s="161">
        <v>0</v>
      </c>
      <c r="V311" s="161">
        <f>ROUND(E311*U311,2)</f>
        <v>0</v>
      </c>
      <c r="W311" s="161"/>
      <c r="X311" s="161" t="s">
        <v>143</v>
      </c>
      <c r="Y311" s="161" t="s">
        <v>144</v>
      </c>
      <c r="Z311" s="151"/>
      <c r="AA311" s="151"/>
      <c r="AB311" s="151"/>
      <c r="AC311" s="151"/>
      <c r="AD311" s="151"/>
      <c r="AE311" s="151"/>
      <c r="AF311" s="151"/>
      <c r="AG311" s="151" t="s">
        <v>145</v>
      </c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</row>
    <row r="312" spans="1:60" outlineLevel="2" x14ac:dyDescent="0.2">
      <c r="A312" s="158"/>
      <c r="B312" s="159"/>
      <c r="C312" s="189" t="s">
        <v>634</v>
      </c>
      <c r="D312" s="162"/>
      <c r="E312" s="163">
        <v>1</v>
      </c>
      <c r="F312" s="161"/>
      <c r="G312" s="161"/>
      <c r="H312" s="161"/>
      <c r="I312" s="161"/>
      <c r="J312" s="161"/>
      <c r="K312" s="161"/>
      <c r="L312" s="161"/>
      <c r="M312" s="161"/>
      <c r="N312" s="160"/>
      <c r="O312" s="160"/>
      <c r="P312" s="160"/>
      <c r="Q312" s="160"/>
      <c r="R312" s="161"/>
      <c r="S312" s="161"/>
      <c r="T312" s="161"/>
      <c r="U312" s="161"/>
      <c r="V312" s="161"/>
      <c r="W312" s="161"/>
      <c r="X312" s="161"/>
      <c r="Y312" s="161"/>
      <c r="Z312" s="151"/>
      <c r="AA312" s="151"/>
      <c r="AB312" s="151"/>
      <c r="AC312" s="151"/>
      <c r="AD312" s="151"/>
      <c r="AE312" s="151"/>
      <c r="AF312" s="151"/>
      <c r="AG312" s="151" t="s">
        <v>175</v>
      </c>
      <c r="AH312" s="151">
        <v>0</v>
      </c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</row>
    <row r="313" spans="1:60" outlineLevel="1" x14ac:dyDescent="0.2">
      <c r="A313" s="172">
        <v>79</v>
      </c>
      <c r="B313" s="173" t="s">
        <v>770</v>
      </c>
      <c r="C313" s="188" t="s">
        <v>771</v>
      </c>
      <c r="D313" s="174" t="s">
        <v>173</v>
      </c>
      <c r="E313" s="175">
        <v>1</v>
      </c>
      <c r="F313" s="176"/>
      <c r="G313" s="177">
        <f>ROUND(E313*F313,2)</f>
        <v>0</v>
      </c>
      <c r="H313" s="176"/>
      <c r="I313" s="177">
        <f>ROUND(E313*H313,2)</f>
        <v>0</v>
      </c>
      <c r="J313" s="176"/>
      <c r="K313" s="177">
        <f>ROUND(E313*J313,2)</f>
        <v>0</v>
      </c>
      <c r="L313" s="177">
        <v>21</v>
      </c>
      <c r="M313" s="177">
        <f>G313*(1+L313/100)</f>
        <v>0</v>
      </c>
      <c r="N313" s="175">
        <v>0</v>
      </c>
      <c r="O313" s="175">
        <f>ROUND(E313*N313,2)</f>
        <v>0</v>
      </c>
      <c r="P313" s="175">
        <v>0</v>
      </c>
      <c r="Q313" s="175">
        <f>ROUND(E313*P313,2)</f>
        <v>0</v>
      </c>
      <c r="R313" s="177"/>
      <c r="S313" s="177" t="s">
        <v>141</v>
      </c>
      <c r="T313" s="178" t="s">
        <v>142</v>
      </c>
      <c r="U313" s="161">
        <v>0</v>
      </c>
      <c r="V313" s="161">
        <f>ROUND(E313*U313,2)</f>
        <v>0</v>
      </c>
      <c r="W313" s="161"/>
      <c r="X313" s="161" t="s">
        <v>143</v>
      </c>
      <c r="Y313" s="161" t="s">
        <v>144</v>
      </c>
      <c r="Z313" s="151"/>
      <c r="AA313" s="151"/>
      <c r="AB313" s="151"/>
      <c r="AC313" s="151"/>
      <c r="AD313" s="151"/>
      <c r="AE313" s="151"/>
      <c r="AF313" s="151"/>
      <c r="AG313" s="151" t="s">
        <v>145</v>
      </c>
      <c r="AH313" s="151"/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/>
      <c r="BE313" s="151"/>
      <c r="BF313" s="151"/>
      <c r="BG313" s="151"/>
      <c r="BH313" s="151"/>
    </row>
    <row r="314" spans="1:60" outlineLevel="2" x14ac:dyDescent="0.2">
      <c r="A314" s="158"/>
      <c r="B314" s="159"/>
      <c r="C314" s="189" t="s">
        <v>748</v>
      </c>
      <c r="D314" s="162"/>
      <c r="E314" s="163">
        <v>1</v>
      </c>
      <c r="F314" s="161"/>
      <c r="G314" s="161"/>
      <c r="H314" s="161"/>
      <c r="I314" s="161"/>
      <c r="J314" s="161"/>
      <c r="K314" s="161"/>
      <c r="L314" s="161"/>
      <c r="M314" s="161"/>
      <c r="N314" s="160"/>
      <c r="O314" s="160"/>
      <c r="P314" s="160"/>
      <c r="Q314" s="160"/>
      <c r="R314" s="161"/>
      <c r="S314" s="161"/>
      <c r="T314" s="161"/>
      <c r="U314" s="161"/>
      <c r="V314" s="161"/>
      <c r="W314" s="161"/>
      <c r="X314" s="161"/>
      <c r="Y314" s="161"/>
      <c r="Z314" s="151"/>
      <c r="AA314" s="151"/>
      <c r="AB314" s="151"/>
      <c r="AC314" s="151"/>
      <c r="AD314" s="151"/>
      <c r="AE314" s="151"/>
      <c r="AF314" s="151"/>
      <c r="AG314" s="151" t="s">
        <v>175</v>
      </c>
      <c r="AH314" s="151">
        <v>0</v>
      </c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</row>
    <row r="315" spans="1:60" outlineLevel="1" x14ac:dyDescent="0.2">
      <c r="A315" s="172">
        <v>80</v>
      </c>
      <c r="B315" s="173" t="s">
        <v>772</v>
      </c>
      <c r="C315" s="188" t="s">
        <v>773</v>
      </c>
      <c r="D315" s="174" t="s">
        <v>173</v>
      </c>
      <c r="E315" s="175">
        <v>1</v>
      </c>
      <c r="F315" s="176"/>
      <c r="G315" s="177">
        <f>ROUND(E315*F315,2)</f>
        <v>0</v>
      </c>
      <c r="H315" s="176"/>
      <c r="I315" s="177">
        <f>ROUND(E315*H315,2)</f>
        <v>0</v>
      </c>
      <c r="J315" s="176"/>
      <c r="K315" s="177">
        <f>ROUND(E315*J315,2)</f>
        <v>0</v>
      </c>
      <c r="L315" s="177">
        <v>21</v>
      </c>
      <c r="M315" s="177">
        <f>G315*(1+L315/100)</f>
        <v>0</v>
      </c>
      <c r="N315" s="175">
        <v>1.3899999999999999E-2</v>
      </c>
      <c r="O315" s="175">
        <f>ROUND(E315*N315,2)</f>
        <v>0.01</v>
      </c>
      <c r="P315" s="175">
        <v>0</v>
      </c>
      <c r="Q315" s="175">
        <f>ROUND(E315*P315,2)</f>
        <v>0</v>
      </c>
      <c r="R315" s="177"/>
      <c r="S315" s="177" t="s">
        <v>141</v>
      </c>
      <c r="T315" s="178" t="s">
        <v>142</v>
      </c>
      <c r="U315" s="161">
        <v>0</v>
      </c>
      <c r="V315" s="161">
        <f>ROUND(E315*U315,2)</f>
        <v>0</v>
      </c>
      <c r="W315" s="161"/>
      <c r="X315" s="161" t="s">
        <v>309</v>
      </c>
      <c r="Y315" s="161" t="s">
        <v>144</v>
      </c>
      <c r="Z315" s="151"/>
      <c r="AA315" s="151"/>
      <c r="AB315" s="151"/>
      <c r="AC315" s="151"/>
      <c r="AD315" s="151"/>
      <c r="AE315" s="151"/>
      <c r="AF315" s="151"/>
      <c r="AG315" s="151" t="s">
        <v>310</v>
      </c>
      <c r="AH315" s="151"/>
      <c r="AI315" s="151"/>
      <c r="AJ315" s="151"/>
      <c r="AK315" s="151"/>
      <c r="AL315" s="151"/>
      <c r="AM315" s="151"/>
      <c r="AN315" s="151"/>
      <c r="AO315" s="151"/>
      <c r="AP315" s="151"/>
      <c r="AQ315" s="151"/>
      <c r="AR315" s="151"/>
      <c r="AS315" s="151"/>
      <c r="AT315" s="151"/>
      <c r="AU315" s="151"/>
      <c r="AV315" s="151"/>
      <c r="AW315" s="151"/>
      <c r="AX315" s="151"/>
      <c r="AY315" s="151"/>
      <c r="AZ315" s="151"/>
      <c r="BA315" s="151"/>
      <c r="BB315" s="151"/>
      <c r="BC315" s="151"/>
      <c r="BD315" s="151"/>
      <c r="BE315" s="151"/>
      <c r="BF315" s="151"/>
      <c r="BG315" s="151"/>
      <c r="BH315" s="151"/>
    </row>
    <row r="316" spans="1:60" outlineLevel="2" x14ac:dyDescent="0.2">
      <c r="A316" s="158"/>
      <c r="B316" s="159"/>
      <c r="C316" s="189" t="s">
        <v>634</v>
      </c>
      <c r="D316" s="162"/>
      <c r="E316" s="163">
        <v>1</v>
      </c>
      <c r="F316" s="161"/>
      <c r="G316" s="161"/>
      <c r="H316" s="161"/>
      <c r="I316" s="161"/>
      <c r="J316" s="161"/>
      <c r="K316" s="161"/>
      <c r="L316" s="161"/>
      <c r="M316" s="161"/>
      <c r="N316" s="160"/>
      <c r="O316" s="160"/>
      <c r="P316" s="160"/>
      <c r="Q316" s="160"/>
      <c r="R316" s="161"/>
      <c r="S316" s="161"/>
      <c r="T316" s="161"/>
      <c r="U316" s="161"/>
      <c r="V316" s="161"/>
      <c r="W316" s="161"/>
      <c r="X316" s="161"/>
      <c r="Y316" s="161"/>
      <c r="Z316" s="151"/>
      <c r="AA316" s="151"/>
      <c r="AB316" s="151"/>
      <c r="AC316" s="151"/>
      <c r="AD316" s="151"/>
      <c r="AE316" s="151"/>
      <c r="AF316" s="151"/>
      <c r="AG316" s="151" t="s">
        <v>175</v>
      </c>
      <c r="AH316" s="151">
        <v>0</v>
      </c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151"/>
      <c r="AZ316" s="151"/>
      <c r="BA316" s="151"/>
      <c r="BB316" s="151"/>
      <c r="BC316" s="151"/>
      <c r="BD316" s="151"/>
      <c r="BE316" s="151"/>
      <c r="BF316" s="151"/>
      <c r="BG316" s="151"/>
      <c r="BH316" s="151"/>
    </row>
    <row r="317" spans="1:60" outlineLevel="1" x14ac:dyDescent="0.2">
      <c r="A317" s="172">
        <v>81</v>
      </c>
      <c r="B317" s="173" t="s">
        <v>774</v>
      </c>
      <c r="C317" s="188" t="s">
        <v>775</v>
      </c>
      <c r="D317" s="174" t="s">
        <v>173</v>
      </c>
      <c r="E317" s="175">
        <v>1</v>
      </c>
      <c r="F317" s="176"/>
      <c r="G317" s="177">
        <f>ROUND(E317*F317,2)</f>
        <v>0</v>
      </c>
      <c r="H317" s="176"/>
      <c r="I317" s="177">
        <f>ROUND(E317*H317,2)</f>
        <v>0</v>
      </c>
      <c r="J317" s="176"/>
      <c r="K317" s="177">
        <f>ROUND(E317*J317,2)</f>
        <v>0</v>
      </c>
      <c r="L317" s="177">
        <v>21</v>
      </c>
      <c r="M317" s="177">
        <f>G317*(1+L317/100)</f>
        <v>0</v>
      </c>
      <c r="N317" s="175">
        <v>9.1000000000000004E-3</v>
      </c>
      <c r="O317" s="175">
        <f>ROUND(E317*N317,2)</f>
        <v>0.01</v>
      </c>
      <c r="P317" s="175">
        <v>0</v>
      </c>
      <c r="Q317" s="175">
        <f>ROUND(E317*P317,2)</f>
        <v>0</v>
      </c>
      <c r="R317" s="177"/>
      <c r="S317" s="177" t="s">
        <v>141</v>
      </c>
      <c r="T317" s="178" t="s">
        <v>142</v>
      </c>
      <c r="U317" s="161">
        <v>0</v>
      </c>
      <c r="V317" s="161">
        <f>ROUND(E317*U317,2)</f>
        <v>0</v>
      </c>
      <c r="W317" s="161"/>
      <c r="X317" s="161" t="s">
        <v>309</v>
      </c>
      <c r="Y317" s="161" t="s">
        <v>144</v>
      </c>
      <c r="Z317" s="151"/>
      <c r="AA317" s="151"/>
      <c r="AB317" s="151"/>
      <c r="AC317" s="151"/>
      <c r="AD317" s="151"/>
      <c r="AE317" s="151"/>
      <c r="AF317" s="151"/>
      <c r="AG317" s="151" t="s">
        <v>310</v>
      </c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</row>
    <row r="318" spans="1:60" outlineLevel="2" x14ac:dyDescent="0.2">
      <c r="A318" s="158"/>
      <c r="B318" s="159"/>
      <c r="C318" s="189" t="s">
        <v>634</v>
      </c>
      <c r="D318" s="162"/>
      <c r="E318" s="163">
        <v>1</v>
      </c>
      <c r="F318" s="161"/>
      <c r="G318" s="161"/>
      <c r="H318" s="161"/>
      <c r="I318" s="161"/>
      <c r="J318" s="161"/>
      <c r="K318" s="161"/>
      <c r="L318" s="161"/>
      <c r="M318" s="161"/>
      <c r="N318" s="160"/>
      <c r="O318" s="160"/>
      <c r="P318" s="160"/>
      <c r="Q318" s="160"/>
      <c r="R318" s="161"/>
      <c r="S318" s="161"/>
      <c r="T318" s="161"/>
      <c r="U318" s="161"/>
      <c r="V318" s="161"/>
      <c r="W318" s="161"/>
      <c r="X318" s="161"/>
      <c r="Y318" s="161"/>
      <c r="Z318" s="151"/>
      <c r="AA318" s="151"/>
      <c r="AB318" s="151"/>
      <c r="AC318" s="151"/>
      <c r="AD318" s="151"/>
      <c r="AE318" s="151"/>
      <c r="AF318" s="151"/>
      <c r="AG318" s="151" t="s">
        <v>175</v>
      </c>
      <c r="AH318" s="151">
        <v>0</v>
      </c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</row>
    <row r="319" spans="1:60" outlineLevel="1" x14ac:dyDescent="0.2">
      <c r="A319" s="172">
        <v>82</v>
      </c>
      <c r="B319" s="173" t="s">
        <v>776</v>
      </c>
      <c r="C319" s="188" t="s">
        <v>777</v>
      </c>
      <c r="D319" s="174" t="s">
        <v>173</v>
      </c>
      <c r="E319" s="175">
        <v>2</v>
      </c>
      <c r="F319" s="176"/>
      <c r="G319" s="177">
        <f>ROUND(E319*F319,2)</f>
        <v>0</v>
      </c>
      <c r="H319" s="176"/>
      <c r="I319" s="177">
        <f>ROUND(E319*H319,2)</f>
        <v>0</v>
      </c>
      <c r="J319" s="176"/>
      <c r="K319" s="177">
        <f>ROUND(E319*J319,2)</f>
        <v>0</v>
      </c>
      <c r="L319" s="177">
        <v>21</v>
      </c>
      <c r="M319" s="177">
        <f>G319*(1+L319/100)</f>
        <v>0</v>
      </c>
      <c r="N319" s="175">
        <v>1.67E-2</v>
      </c>
      <c r="O319" s="175">
        <f>ROUND(E319*N319,2)</f>
        <v>0.03</v>
      </c>
      <c r="P319" s="175">
        <v>0</v>
      </c>
      <c r="Q319" s="175">
        <f>ROUND(E319*P319,2)</f>
        <v>0</v>
      </c>
      <c r="R319" s="177"/>
      <c r="S319" s="177" t="s">
        <v>141</v>
      </c>
      <c r="T319" s="178" t="s">
        <v>142</v>
      </c>
      <c r="U319" s="161">
        <v>0</v>
      </c>
      <c r="V319" s="161">
        <f>ROUND(E319*U319,2)</f>
        <v>0</v>
      </c>
      <c r="W319" s="161"/>
      <c r="X319" s="161" t="s">
        <v>309</v>
      </c>
      <c r="Y319" s="161" t="s">
        <v>144</v>
      </c>
      <c r="Z319" s="151"/>
      <c r="AA319" s="151"/>
      <c r="AB319" s="151"/>
      <c r="AC319" s="151"/>
      <c r="AD319" s="151"/>
      <c r="AE319" s="151"/>
      <c r="AF319" s="151"/>
      <c r="AG319" s="151" t="s">
        <v>310</v>
      </c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  <c r="AX319" s="151"/>
      <c r="AY319" s="151"/>
      <c r="AZ319" s="151"/>
      <c r="BA319" s="151"/>
      <c r="BB319" s="151"/>
      <c r="BC319" s="151"/>
      <c r="BD319" s="151"/>
      <c r="BE319" s="151"/>
      <c r="BF319" s="151"/>
      <c r="BG319" s="151"/>
      <c r="BH319" s="151"/>
    </row>
    <row r="320" spans="1:60" outlineLevel="2" x14ac:dyDescent="0.2">
      <c r="A320" s="158"/>
      <c r="B320" s="159"/>
      <c r="C320" s="189" t="s">
        <v>767</v>
      </c>
      <c r="D320" s="162"/>
      <c r="E320" s="163">
        <v>2</v>
      </c>
      <c r="F320" s="161"/>
      <c r="G320" s="161"/>
      <c r="H320" s="161"/>
      <c r="I320" s="161"/>
      <c r="J320" s="161"/>
      <c r="K320" s="161"/>
      <c r="L320" s="161"/>
      <c r="M320" s="161"/>
      <c r="N320" s="160"/>
      <c r="O320" s="160"/>
      <c r="P320" s="160"/>
      <c r="Q320" s="160"/>
      <c r="R320" s="161"/>
      <c r="S320" s="161"/>
      <c r="T320" s="161"/>
      <c r="U320" s="161"/>
      <c r="V320" s="161"/>
      <c r="W320" s="161"/>
      <c r="X320" s="161"/>
      <c r="Y320" s="161"/>
      <c r="Z320" s="151"/>
      <c r="AA320" s="151"/>
      <c r="AB320" s="151"/>
      <c r="AC320" s="151"/>
      <c r="AD320" s="151"/>
      <c r="AE320" s="151"/>
      <c r="AF320" s="151"/>
      <c r="AG320" s="151" t="s">
        <v>175</v>
      </c>
      <c r="AH320" s="151">
        <v>0</v>
      </c>
      <c r="AI320" s="151"/>
      <c r="AJ320" s="151"/>
      <c r="AK320" s="151"/>
      <c r="AL320" s="151"/>
      <c r="AM320" s="151"/>
      <c r="AN320" s="151"/>
      <c r="AO320" s="151"/>
      <c r="AP320" s="151"/>
      <c r="AQ320" s="151"/>
      <c r="AR320" s="151"/>
      <c r="AS320" s="151"/>
      <c r="AT320" s="151"/>
      <c r="AU320" s="151"/>
      <c r="AV320" s="151"/>
      <c r="AW320" s="151"/>
      <c r="AX320" s="151"/>
      <c r="AY320" s="151"/>
      <c r="AZ320" s="151"/>
      <c r="BA320" s="151"/>
      <c r="BB320" s="151"/>
      <c r="BC320" s="151"/>
      <c r="BD320" s="151"/>
      <c r="BE320" s="151"/>
      <c r="BF320" s="151"/>
      <c r="BG320" s="151"/>
      <c r="BH320" s="151"/>
    </row>
    <row r="321" spans="1:60" outlineLevel="1" x14ac:dyDescent="0.2">
      <c r="A321" s="172">
        <v>83</v>
      </c>
      <c r="B321" s="173" t="s">
        <v>778</v>
      </c>
      <c r="C321" s="188" t="s">
        <v>779</v>
      </c>
      <c r="D321" s="174" t="s">
        <v>173</v>
      </c>
      <c r="E321" s="175">
        <v>1</v>
      </c>
      <c r="F321" s="176"/>
      <c r="G321" s="177">
        <f>ROUND(E321*F321,2)</f>
        <v>0</v>
      </c>
      <c r="H321" s="176"/>
      <c r="I321" s="177">
        <f>ROUND(E321*H321,2)</f>
        <v>0</v>
      </c>
      <c r="J321" s="176"/>
      <c r="K321" s="177">
        <f>ROUND(E321*J321,2)</f>
        <v>0</v>
      </c>
      <c r="L321" s="177">
        <v>21</v>
      </c>
      <c r="M321" s="177">
        <f>G321*(1+L321/100)</f>
        <v>0</v>
      </c>
      <c r="N321" s="175">
        <v>2.3599999999999999E-2</v>
      </c>
      <c r="O321" s="175">
        <f>ROUND(E321*N321,2)</f>
        <v>0.02</v>
      </c>
      <c r="P321" s="175">
        <v>0</v>
      </c>
      <c r="Q321" s="175">
        <f>ROUND(E321*P321,2)</f>
        <v>0</v>
      </c>
      <c r="R321" s="177"/>
      <c r="S321" s="177" t="s">
        <v>141</v>
      </c>
      <c r="T321" s="178" t="s">
        <v>142</v>
      </c>
      <c r="U321" s="161">
        <v>0</v>
      </c>
      <c r="V321" s="161">
        <f>ROUND(E321*U321,2)</f>
        <v>0</v>
      </c>
      <c r="W321" s="161"/>
      <c r="X321" s="161" t="s">
        <v>309</v>
      </c>
      <c r="Y321" s="161" t="s">
        <v>144</v>
      </c>
      <c r="Z321" s="151"/>
      <c r="AA321" s="151"/>
      <c r="AB321" s="151"/>
      <c r="AC321" s="151"/>
      <c r="AD321" s="151"/>
      <c r="AE321" s="151"/>
      <c r="AF321" s="151"/>
      <c r="AG321" s="151" t="s">
        <v>310</v>
      </c>
      <c r="AH321" s="151"/>
      <c r="AI321" s="151"/>
      <c r="AJ321" s="151"/>
      <c r="AK321" s="151"/>
      <c r="AL321" s="151"/>
      <c r="AM321" s="151"/>
      <c r="AN321" s="151"/>
      <c r="AO321" s="151"/>
      <c r="AP321" s="151"/>
      <c r="AQ321" s="151"/>
      <c r="AR321" s="151"/>
      <c r="AS321" s="151"/>
      <c r="AT321" s="151"/>
      <c r="AU321" s="151"/>
      <c r="AV321" s="151"/>
      <c r="AW321" s="151"/>
      <c r="AX321" s="151"/>
      <c r="AY321" s="151"/>
      <c r="AZ321" s="151"/>
      <c r="BA321" s="151"/>
      <c r="BB321" s="151"/>
      <c r="BC321" s="151"/>
      <c r="BD321" s="151"/>
      <c r="BE321" s="151"/>
      <c r="BF321" s="151"/>
      <c r="BG321" s="151"/>
      <c r="BH321" s="151"/>
    </row>
    <row r="322" spans="1:60" outlineLevel="2" x14ac:dyDescent="0.2">
      <c r="A322" s="158"/>
      <c r="B322" s="159"/>
      <c r="C322" s="189" t="s">
        <v>634</v>
      </c>
      <c r="D322" s="162"/>
      <c r="E322" s="163">
        <v>1</v>
      </c>
      <c r="F322" s="161"/>
      <c r="G322" s="161"/>
      <c r="H322" s="161"/>
      <c r="I322" s="161"/>
      <c r="J322" s="161"/>
      <c r="K322" s="161"/>
      <c r="L322" s="161"/>
      <c r="M322" s="161"/>
      <c r="N322" s="160"/>
      <c r="O322" s="160"/>
      <c r="P322" s="160"/>
      <c r="Q322" s="160"/>
      <c r="R322" s="161"/>
      <c r="S322" s="161"/>
      <c r="T322" s="161"/>
      <c r="U322" s="161"/>
      <c r="V322" s="161"/>
      <c r="W322" s="161"/>
      <c r="X322" s="161"/>
      <c r="Y322" s="161"/>
      <c r="Z322" s="151"/>
      <c r="AA322" s="151"/>
      <c r="AB322" s="151"/>
      <c r="AC322" s="151"/>
      <c r="AD322" s="151"/>
      <c r="AE322" s="151"/>
      <c r="AF322" s="151"/>
      <c r="AG322" s="151" t="s">
        <v>175</v>
      </c>
      <c r="AH322" s="151">
        <v>0</v>
      </c>
      <c r="AI322" s="151"/>
      <c r="AJ322" s="151"/>
      <c r="AK322" s="151"/>
      <c r="AL322" s="151"/>
      <c r="AM322" s="151"/>
      <c r="AN322" s="151"/>
      <c r="AO322" s="151"/>
      <c r="AP322" s="151"/>
      <c r="AQ322" s="151"/>
      <c r="AR322" s="151"/>
      <c r="AS322" s="151"/>
      <c r="AT322" s="151"/>
      <c r="AU322" s="151"/>
      <c r="AV322" s="151"/>
      <c r="AW322" s="151"/>
      <c r="AX322" s="151"/>
      <c r="AY322" s="151"/>
      <c r="AZ322" s="151"/>
      <c r="BA322" s="151"/>
      <c r="BB322" s="151"/>
      <c r="BC322" s="151"/>
      <c r="BD322" s="151"/>
      <c r="BE322" s="151"/>
      <c r="BF322" s="151"/>
      <c r="BG322" s="151"/>
      <c r="BH322" s="151"/>
    </row>
    <row r="323" spans="1:60" outlineLevel="1" x14ac:dyDescent="0.2">
      <c r="A323" s="172">
        <v>84</v>
      </c>
      <c r="B323" s="173" t="s">
        <v>780</v>
      </c>
      <c r="C323" s="188" t="s">
        <v>781</v>
      </c>
      <c r="D323" s="174" t="s">
        <v>173</v>
      </c>
      <c r="E323" s="175">
        <v>1</v>
      </c>
      <c r="F323" s="176"/>
      <c r="G323" s="177">
        <f>ROUND(E323*F323,2)</f>
        <v>0</v>
      </c>
      <c r="H323" s="176"/>
      <c r="I323" s="177">
        <f>ROUND(E323*H323,2)</f>
        <v>0</v>
      </c>
      <c r="J323" s="176"/>
      <c r="K323" s="177">
        <f>ROUND(E323*J323,2)</f>
        <v>0</v>
      </c>
      <c r="L323" s="177">
        <v>21</v>
      </c>
      <c r="M323" s="177">
        <f>G323*(1+L323/100)</f>
        <v>0</v>
      </c>
      <c r="N323" s="175">
        <v>1.21E-2</v>
      </c>
      <c r="O323" s="175">
        <f>ROUND(E323*N323,2)</f>
        <v>0.01</v>
      </c>
      <c r="P323" s="175">
        <v>0</v>
      </c>
      <c r="Q323" s="175">
        <f>ROUND(E323*P323,2)</f>
        <v>0</v>
      </c>
      <c r="R323" s="177"/>
      <c r="S323" s="177" t="s">
        <v>141</v>
      </c>
      <c r="T323" s="178" t="s">
        <v>142</v>
      </c>
      <c r="U323" s="161">
        <v>0</v>
      </c>
      <c r="V323" s="161">
        <f>ROUND(E323*U323,2)</f>
        <v>0</v>
      </c>
      <c r="W323" s="161"/>
      <c r="X323" s="161" t="s">
        <v>309</v>
      </c>
      <c r="Y323" s="161" t="s">
        <v>144</v>
      </c>
      <c r="Z323" s="151"/>
      <c r="AA323" s="151"/>
      <c r="AB323" s="151"/>
      <c r="AC323" s="151"/>
      <c r="AD323" s="151"/>
      <c r="AE323" s="151"/>
      <c r="AF323" s="151"/>
      <c r="AG323" s="151" t="s">
        <v>310</v>
      </c>
      <c r="AH323" s="151"/>
      <c r="AI323" s="151"/>
      <c r="AJ323" s="151"/>
      <c r="AK323" s="151"/>
      <c r="AL323" s="151"/>
      <c r="AM323" s="151"/>
      <c r="AN323" s="151"/>
      <c r="AO323" s="151"/>
      <c r="AP323" s="151"/>
      <c r="AQ323" s="151"/>
      <c r="AR323" s="151"/>
      <c r="AS323" s="151"/>
      <c r="AT323" s="151"/>
      <c r="AU323" s="151"/>
      <c r="AV323" s="151"/>
      <c r="AW323" s="151"/>
      <c r="AX323" s="151"/>
      <c r="AY323" s="151"/>
      <c r="AZ323" s="151"/>
      <c r="BA323" s="151"/>
      <c r="BB323" s="151"/>
      <c r="BC323" s="151"/>
      <c r="BD323" s="151"/>
      <c r="BE323" s="151"/>
      <c r="BF323" s="151"/>
      <c r="BG323" s="151"/>
      <c r="BH323" s="151"/>
    </row>
    <row r="324" spans="1:60" outlineLevel="2" x14ac:dyDescent="0.2">
      <c r="A324" s="158"/>
      <c r="B324" s="159"/>
      <c r="C324" s="189" t="s">
        <v>634</v>
      </c>
      <c r="D324" s="162"/>
      <c r="E324" s="163">
        <v>1</v>
      </c>
      <c r="F324" s="161"/>
      <c r="G324" s="161"/>
      <c r="H324" s="161"/>
      <c r="I324" s="161"/>
      <c r="J324" s="161"/>
      <c r="K324" s="161"/>
      <c r="L324" s="161"/>
      <c r="M324" s="161"/>
      <c r="N324" s="160"/>
      <c r="O324" s="160"/>
      <c r="P324" s="160"/>
      <c r="Q324" s="160"/>
      <c r="R324" s="161"/>
      <c r="S324" s="161"/>
      <c r="T324" s="161"/>
      <c r="U324" s="161"/>
      <c r="V324" s="161"/>
      <c r="W324" s="161"/>
      <c r="X324" s="161"/>
      <c r="Y324" s="161"/>
      <c r="Z324" s="151"/>
      <c r="AA324" s="151"/>
      <c r="AB324" s="151"/>
      <c r="AC324" s="151"/>
      <c r="AD324" s="151"/>
      <c r="AE324" s="151"/>
      <c r="AF324" s="151"/>
      <c r="AG324" s="151" t="s">
        <v>175</v>
      </c>
      <c r="AH324" s="151">
        <v>0</v>
      </c>
      <c r="AI324" s="151"/>
      <c r="AJ324" s="151"/>
      <c r="AK324" s="151"/>
      <c r="AL324" s="151"/>
      <c r="AM324" s="151"/>
      <c r="AN324" s="151"/>
      <c r="AO324" s="151"/>
      <c r="AP324" s="151"/>
      <c r="AQ324" s="151"/>
      <c r="AR324" s="151"/>
      <c r="AS324" s="151"/>
      <c r="AT324" s="151"/>
      <c r="AU324" s="151"/>
      <c r="AV324" s="151"/>
      <c r="AW324" s="151"/>
      <c r="AX324" s="151"/>
      <c r="AY324" s="151"/>
      <c r="AZ324" s="151"/>
      <c r="BA324" s="151"/>
      <c r="BB324" s="151"/>
      <c r="BC324" s="151"/>
      <c r="BD324" s="151"/>
      <c r="BE324" s="151"/>
      <c r="BF324" s="151"/>
      <c r="BG324" s="151"/>
      <c r="BH324" s="151"/>
    </row>
    <row r="325" spans="1:60" outlineLevel="1" x14ac:dyDescent="0.2">
      <c r="A325" s="172">
        <v>85</v>
      </c>
      <c r="B325" s="173" t="s">
        <v>429</v>
      </c>
      <c r="C325" s="188" t="s">
        <v>430</v>
      </c>
      <c r="D325" s="174" t="s">
        <v>173</v>
      </c>
      <c r="E325" s="175">
        <v>3</v>
      </c>
      <c r="F325" s="176"/>
      <c r="G325" s="177">
        <f>ROUND(E325*F325,2)</f>
        <v>0</v>
      </c>
      <c r="H325" s="176"/>
      <c r="I325" s="177">
        <f>ROUND(E325*H325,2)</f>
        <v>0</v>
      </c>
      <c r="J325" s="176"/>
      <c r="K325" s="177">
        <f>ROUND(E325*J325,2)</f>
        <v>0</v>
      </c>
      <c r="L325" s="177">
        <v>21</v>
      </c>
      <c r="M325" s="177">
        <f>G325*(1+L325/100)</f>
        <v>0</v>
      </c>
      <c r="N325" s="175">
        <v>1.41E-2</v>
      </c>
      <c r="O325" s="175">
        <f>ROUND(E325*N325,2)</f>
        <v>0.04</v>
      </c>
      <c r="P325" s="175">
        <v>0</v>
      </c>
      <c r="Q325" s="175">
        <f>ROUND(E325*P325,2)</f>
        <v>0</v>
      </c>
      <c r="R325" s="177"/>
      <c r="S325" s="177" t="s">
        <v>141</v>
      </c>
      <c r="T325" s="178" t="s">
        <v>142</v>
      </c>
      <c r="U325" s="161">
        <v>0</v>
      </c>
      <c r="V325" s="161">
        <f>ROUND(E325*U325,2)</f>
        <v>0</v>
      </c>
      <c r="W325" s="161"/>
      <c r="X325" s="161" t="s">
        <v>309</v>
      </c>
      <c r="Y325" s="161" t="s">
        <v>144</v>
      </c>
      <c r="Z325" s="151"/>
      <c r="AA325" s="151"/>
      <c r="AB325" s="151"/>
      <c r="AC325" s="151"/>
      <c r="AD325" s="151"/>
      <c r="AE325" s="151"/>
      <c r="AF325" s="151"/>
      <c r="AG325" s="151" t="s">
        <v>310</v>
      </c>
      <c r="AH325" s="151"/>
      <c r="AI325" s="151"/>
      <c r="AJ325" s="151"/>
      <c r="AK325" s="151"/>
      <c r="AL325" s="151"/>
      <c r="AM325" s="151"/>
      <c r="AN325" s="151"/>
      <c r="AO325" s="151"/>
      <c r="AP325" s="151"/>
      <c r="AQ325" s="151"/>
      <c r="AR325" s="151"/>
      <c r="AS325" s="151"/>
      <c r="AT325" s="151"/>
      <c r="AU325" s="151"/>
      <c r="AV325" s="151"/>
      <c r="AW325" s="151"/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</row>
    <row r="326" spans="1:60" outlineLevel="2" x14ac:dyDescent="0.2">
      <c r="A326" s="158"/>
      <c r="B326" s="159"/>
      <c r="C326" s="189" t="s">
        <v>741</v>
      </c>
      <c r="D326" s="162"/>
      <c r="E326" s="163">
        <v>1</v>
      </c>
      <c r="F326" s="161"/>
      <c r="G326" s="161"/>
      <c r="H326" s="161"/>
      <c r="I326" s="161"/>
      <c r="J326" s="161"/>
      <c r="K326" s="161"/>
      <c r="L326" s="161"/>
      <c r="M326" s="161"/>
      <c r="N326" s="160"/>
      <c r="O326" s="160"/>
      <c r="P326" s="160"/>
      <c r="Q326" s="160"/>
      <c r="R326" s="161"/>
      <c r="S326" s="161"/>
      <c r="T326" s="161"/>
      <c r="U326" s="161"/>
      <c r="V326" s="161"/>
      <c r="W326" s="161"/>
      <c r="X326" s="161"/>
      <c r="Y326" s="161"/>
      <c r="Z326" s="151"/>
      <c r="AA326" s="151"/>
      <c r="AB326" s="151"/>
      <c r="AC326" s="151"/>
      <c r="AD326" s="151"/>
      <c r="AE326" s="151"/>
      <c r="AF326" s="151"/>
      <c r="AG326" s="151" t="s">
        <v>175</v>
      </c>
      <c r="AH326" s="151">
        <v>0</v>
      </c>
      <c r="AI326" s="151"/>
      <c r="AJ326" s="151"/>
      <c r="AK326" s="151"/>
      <c r="AL326" s="151"/>
      <c r="AM326" s="151"/>
      <c r="AN326" s="151"/>
      <c r="AO326" s="151"/>
      <c r="AP326" s="151"/>
      <c r="AQ326" s="151"/>
      <c r="AR326" s="151"/>
      <c r="AS326" s="151"/>
      <c r="AT326" s="151"/>
      <c r="AU326" s="151"/>
      <c r="AV326" s="151"/>
      <c r="AW326" s="151"/>
      <c r="AX326" s="151"/>
      <c r="AY326" s="151"/>
      <c r="AZ326" s="151"/>
      <c r="BA326" s="151"/>
      <c r="BB326" s="151"/>
      <c r="BC326" s="151"/>
      <c r="BD326" s="151"/>
      <c r="BE326" s="151"/>
      <c r="BF326" s="151"/>
      <c r="BG326" s="151"/>
      <c r="BH326" s="151"/>
    </row>
    <row r="327" spans="1:60" outlineLevel="3" x14ac:dyDescent="0.2">
      <c r="A327" s="158"/>
      <c r="B327" s="159"/>
      <c r="C327" s="189" t="s">
        <v>634</v>
      </c>
      <c r="D327" s="162"/>
      <c r="E327" s="163">
        <v>1</v>
      </c>
      <c r="F327" s="161"/>
      <c r="G327" s="161"/>
      <c r="H327" s="161"/>
      <c r="I327" s="161"/>
      <c r="J327" s="161"/>
      <c r="K327" s="161"/>
      <c r="L327" s="161"/>
      <c r="M327" s="161"/>
      <c r="N327" s="160"/>
      <c r="O327" s="160"/>
      <c r="P327" s="160"/>
      <c r="Q327" s="160"/>
      <c r="R327" s="161"/>
      <c r="S327" s="161"/>
      <c r="T327" s="161"/>
      <c r="U327" s="161"/>
      <c r="V327" s="161"/>
      <c r="W327" s="161"/>
      <c r="X327" s="161"/>
      <c r="Y327" s="161"/>
      <c r="Z327" s="151"/>
      <c r="AA327" s="151"/>
      <c r="AB327" s="151"/>
      <c r="AC327" s="151"/>
      <c r="AD327" s="151"/>
      <c r="AE327" s="151"/>
      <c r="AF327" s="151"/>
      <c r="AG327" s="151" t="s">
        <v>175</v>
      </c>
      <c r="AH327" s="151">
        <v>0</v>
      </c>
      <c r="AI327" s="151"/>
      <c r="AJ327" s="151"/>
      <c r="AK327" s="151"/>
      <c r="AL327" s="151"/>
      <c r="AM327" s="151"/>
      <c r="AN327" s="151"/>
      <c r="AO327" s="151"/>
      <c r="AP327" s="151"/>
      <c r="AQ327" s="151"/>
      <c r="AR327" s="151"/>
      <c r="AS327" s="151"/>
      <c r="AT327" s="151"/>
      <c r="AU327" s="151"/>
      <c r="AV327" s="151"/>
      <c r="AW327" s="151"/>
      <c r="AX327" s="151"/>
      <c r="AY327" s="151"/>
      <c r="AZ327" s="151"/>
      <c r="BA327" s="151"/>
      <c r="BB327" s="151"/>
      <c r="BC327" s="151"/>
      <c r="BD327" s="151"/>
      <c r="BE327" s="151"/>
      <c r="BF327" s="151"/>
      <c r="BG327" s="151"/>
      <c r="BH327" s="151"/>
    </row>
    <row r="328" spans="1:60" outlineLevel="3" x14ac:dyDescent="0.2">
      <c r="A328" s="158"/>
      <c r="B328" s="159"/>
      <c r="C328" s="189" t="s">
        <v>748</v>
      </c>
      <c r="D328" s="162"/>
      <c r="E328" s="163">
        <v>1</v>
      </c>
      <c r="F328" s="161"/>
      <c r="G328" s="161"/>
      <c r="H328" s="161"/>
      <c r="I328" s="161"/>
      <c r="J328" s="161"/>
      <c r="K328" s="161"/>
      <c r="L328" s="161"/>
      <c r="M328" s="161"/>
      <c r="N328" s="160"/>
      <c r="O328" s="160"/>
      <c r="P328" s="160"/>
      <c r="Q328" s="160"/>
      <c r="R328" s="161"/>
      <c r="S328" s="161"/>
      <c r="T328" s="161"/>
      <c r="U328" s="161"/>
      <c r="V328" s="161"/>
      <c r="W328" s="161"/>
      <c r="X328" s="161"/>
      <c r="Y328" s="161"/>
      <c r="Z328" s="151"/>
      <c r="AA328" s="151"/>
      <c r="AB328" s="151"/>
      <c r="AC328" s="151"/>
      <c r="AD328" s="151"/>
      <c r="AE328" s="151"/>
      <c r="AF328" s="151"/>
      <c r="AG328" s="151" t="s">
        <v>175</v>
      </c>
      <c r="AH328" s="151">
        <v>0</v>
      </c>
      <c r="AI328" s="151"/>
      <c r="AJ328" s="151"/>
      <c r="AK328" s="151"/>
      <c r="AL328" s="151"/>
      <c r="AM328" s="151"/>
      <c r="AN328" s="151"/>
      <c r="AO328" s="151"/>
      <c r="AP328" s="151"/>
      <c r="AQ328" s="151"/>
      <c r="AR328" s="151"/>
      <c r="AS328" s="151"/>
      <c r="AT328" s="151"/>
      <c r="AU328" s="151"/>
      <c r="AV328" s="151"/>
      <c r="AW328" s="151"/>
      <c r="AX328" s="151"/>
      <c r="AY328" s="151"/>
      <c r="AZ328" s="151"/>
      <c r="BA328" s="151"/>
      <c r="BB328" s="151"/>
      <c r="BC328" s="151"/>
      <c r="BD328" s="151"/>
      <c r="BE328" s="151"/>
      <c r="BF328" s="151"/>
      <c r="BG328" s="151"/>
      <c r="BH328" s="151"/>
    </row>
    <row r="329" spans="1:60" outlineLevel="1" x14ac:dyDescent="0.2">
      <c r="A329" s="172">
        <v>86</v>
      </c>
      <c r="B329" s="173" t="s">
        <v>431</v>
      </c>
      <c r="C329" s="188" t="s">
        <v>432</v>
      </c>
      <c r="D329" s="174" t="s">
        <v>181</v>
      </c>
      <c r="E329" s="175">
        <v>48.5</v>
      </c>
      <c r="F329" s="176"/>
      <c r="G329" s="177">
        <f>ROUND(E329*F329,2)</f>
        <v>0</v>
      </c>
      <c r="H329" s="176"/>
      <c r="I329" s="177">
        <f>ROUND(E329*H329,2)</f>
        <v>0</v>
      </c>
      <c r="J329" s="176"/>
      <c r="K329" s="177">
        <f>ROUND(E329*J329,2)</f>
        <v>0</v>
      </c>
      <c r="L329" s="177">
        <v>21</v>
      </c>
      <c r="M329" s="177">
        <f>G329*(1+L329/100)</f>
        <v>0</v>
      </c>
      <c r="N329" s="175">
        <v>0</v>
      </c>
      <c r="O329" s="175">
        <f>ROUND(E329*N329,2)</f>
        <v>0</v>
      </c>
      <c r="P329" s="175">
        <v>0</v>
      </c>
      <c r="Q329" s="175">
        <f>ROUND(E329*P329,2)</f>
        <v>0</v>
      </c>
      <c r="R329" s="177"/>
      <c r="S329" s="177" t="s">
        <v>141</v>
      </c>
      <c r="T329" s="178" t="s">
        <v>142</v>
      </c>
      <c r="U329" s="161">
        <v>3.4000000000000002E-2</v>
      </c>
      <c r="V329" s="161">
        <f>ROUND(E329*U329,2)</f>
        <v>1.65</v>
      </c>
      <c r="W329" s="161"/>
      <c r="X329" s="161" t="s">
        <v>143</v>
      </c>
      <c r="Y329" s="161" t="s">
        <v>144</v>
      </c>
      <c r="Z329" s="151"/>
      <c r="AA329" s="151"/>
      <c r="AB329" s="151"/>
      <c r="AC329" s="151"/>
      <c r="AD329" s="151"/>
      <c r="AE329" s="151"/>
      <c r="AF329" s="151"/>
      <c r="AG329" s="151" t="s">
        <v>145</v>
      </c>
      <c r="AH329" s="151"/>
      <c r="AI329" s="151"/>
      <c r="AJ329" s="151"/>
      <c r="AK329" s="151"/>
      <c r="AL329" s="151"/>
      <c r="AM329" s="151"/>
      <c r="AN329" s="151"/>
      <c r="AO329" s="151"/>
      <c r="AP329" s="151"/>
      <c r="AQ329" s="151"/>
      <c r="AR329" s="151"/>
      <c r="AS329" s="151"/>
      <c r="AT329" s="151"/>
      <c r="AU329" s="151"/>
      <c r="AV329" s="151"/>
      <c r="AW329" s="151"/>
      <c r="AX329" s="151"/>
      <c r="AY329" s="151"/>
      <c r="AZ329" s="151"/>
      <c r="BA329" s="151"/>
      <c r="BB329" s="151"/>
      <c r="BC329" s="151"/>
      <c r="BD329" s="151"/>
      <c r="BE329" s="151"/>
      <c r="BF329" s="151"/>
      <c r="BG329" s="151"/>
      <c r="BH329" s="151"/>
    </row>
    <row r="330" spans="1:60" outlineLevel="2" x14ac:dyDescent="0.2">
      <c r="A330" s="158"/>
      <c r="B330" s="159"/>
      <c r="C330" s="189" t="s">
        <v>782</v>
      </c>
      <c r="D330" s="162"/>
      <c r="E330" s="163">
        <v>10.5</v>
      </c>
      <c r="F330" s="161"/>
      <c r="G330" s="161"/>
      <c r="H330" s="161"/>
      <c r="I330" s="161"/>
      <c r="J330" s="161"/>
      <c r="K330" s="161"/>
      <c r="L330" s="161"/>
      <c r="M330" s="161"/>
      <c r="N330" s="160"/>
      <c r="O330" s="160"/>
      <c r="P330" s="160"/>
      <c r="Q330" s="160"/>
      <c r="R330" s="161"/>
      <c r="S330" s="161"/>
      <c r="T330" s="161"/>
      <c r="U330" s="161"/>
      <c r="V330" s="161"/>
      <c r="W330" s="161"/>
      <c r="X330" s="161"/>
      <c r="Y330" s="161"/>
      <c r="Z330" s="151"/>
      <c r="AA330" s="151"/>
      <c r="AB330" s="151"/>
      <c r="AC330" s="151"/>
      <c r="AD330" s="151"/>
      <c r="AE330" s="151"/>
      <c r="AF330" s="151"/>
      <c r="AG330" s="151" t="s">
        <v>175</v>
      </c>
      <c r="AH330" s="151">
        <v>0</v>
      </c>
      <c r="AI330" s="151"/>
      <c r="AJ330" s="151"/>
      <c r="AK330" s="151"/>
      <c r="AL330" s="151"/>
      <c r="AM330" s="151"/>
      <c r="AN330" s="151"/>
      <c r="AO330" s="151"/>
      <c r="AP330" s="151"/>
      <c r="AQ330" s="151"/>
      <c r="AR330" s="151"/>
      <c r="AS330" s="151"/>
      <c r="AT330" s="151"/>
      <c r="AU330" s="151"/>
      <c r="AV330" s="151"/>
      <c r="AW330" s="151"/>
      <c r="AX330" s="151"/>
      <c r="AY330" s="151"/>
      <c r="AZ330" s="151"/>
      <c r="BA330" s="151"/>
      <c r="BB330" s="151"/>
      <c r="BC330" s="151"/>
      <c r="BD330" s="151"/>
      <c r="BE330" s="151"/>
      <c r="BF330" s="151"/>
      <c r="BG330" s="151"/>
      <c r="BH330" s="151"/>
    </row>
    <row r="331" spans="1:60" outlineLevel="3" x14ac:dyDescent="0.2">
      <c r="A331" s="158"/>
      <c r="B331" s="159"/>
      <c r="C331" s="189" t="s">
        <v>783</v>
      </c>
      <c r="D331" s="162"/>
      <c r="E331" s="163">
        <v>38</v>
      </c>
      <c r="F331" s="161"/>
      <c r="G331" s="161"/>
      <c r="H331" s="161"/>
      <c r="I331" s="161"/>
      <c r="J331" s="161"/>
      <c r="K331" s="161"/>
      <c r="L331" s="161"/>
      <c r="M331" s="161"/>
      <c r="N331" s="160"/>
      <c r="O331" s="160"/>
      <c r="P331" s="160"/>
      <c r="Q331" s="160"/>
      <c r="R331" s="161"/>
      <c r="S331" s="161"/>
      <c r="T331" s="161"/>
      <c r="U331" s="161"/>
      <c r="V331" s="161"/>
      <c r="W331" s="161"/>
      <c r="X331" s="161"/>
      <c r="Y331" s="161"/>
      <c r="Z331" s="151"/>
      <c r="AA331" s="151"/>
      <c r="AB331" s="151"/>
      <c r="AC331" s="151"/>
      <c r="AD331" s="151"/>
      <c r="AE331" s="151"/>
      <c r="AF331" s="151"/>
      <c r="AG331" s="151" t="s">
        <v>175</v>
      </c>
      <c r="AH331" s="151">
        <v>0</v>
      </c>
      <c r="AI331" s="151"/>
      <c r="AJ331" s="151"/>
      <c r="AK331" s="151"/>
      <c r="AL331" s="151"/>
      <c r="AM331" s="151"/>
      <c r="AN331" s="151"/>
      <c r="AO331" s="151"/>
      <c r="AP331" s="151"/>
      <c r="AQ331" s="151"/>
      <c r="AR331" s="151"/>
      <c r="AS331" s="151"/>
      <c r="AT331" s="151"/>
      <c r="AU331" s="151"/>
      <c r="AV331" s="151"/>
      <c r="AW331" s="151"/>
      <c r="AX331" s="151"/>
      <c r="AY331" s="151"/>
      <c r="AZ331" s="151"/>
      <c r="BA331" s="151"/>
      <c r="BB331" s="151"/>
      <c r="BC331" s="151"/>
      <c r="BD331" s="151"/>
      <c r="BE331" s="151"/>
      <c r="BF331" s="151"/>
      <c r="BG331" s="151"/>
      <c r="BH331" s="151"/>
    </row>
    <row r="332" spans="1:60" outlineLevel="1" x14ac:dyDescent="0.2">
      <c r="A332" s="172">
        <v>87</v>
      </c>
      <c r="B332" s="173" t="s">
        <v>784</v>
      </c>
      <c r="C332" s="188" t="s">
        <v>785</v>
      </c>
      <c r="D332" s="174" t="s">
        <v>181</v>
      </c>
      <c r="E332" s="175">
        <v>72.400000000000006</v>
      </c>
      <c r="F332" s="176"/>
      <c r="G332" s="177">
        <f>ROUND(E332*F332,2)</f>
        <v>0</v>
      </c>
      <c r="H332" s="176"/>
      <c r="I332" s="177">
        <f>ROUND(E332*H332,2)</f>
        <v>0</v>
      </c>
      <c r="J332" s="176"/>
      <c r="K332" s="177">
        <f>ROUND(E332*J332,2)</f>
        <v>0</v>
      </c>
      <c r="L332" s="177">
        <v>21</v>
      </c>
      <c r="M332" s="177">
        <f>G332*(1+L332/100)</f>
        <v>0</v>
      </c>
      <c r="N332" s="175">
        <v>0</v>
      </c>
      <c r="O332" s="175">
        <f>ROUND(E332*N332,2)</f>
        <v>0</v>
      </c>
      <c r="P332" s="175">
        <v>0</v>
      </c>
      <c r="Q332" s="175">
        <f>ROUND(E332*P332,2)</f>
        <v>0</v>
      </c>
      <c r="R332" s="177"/>
      <c r="S332" s="177" t="s">
        <v>141</v>
      </c>
      <c r="T332" s="178" t="s">
        <v>142</v>
      </c>
      <c r="U332" s="161">
        <v>5.3999999999999999E-2</v>
      </c>
      <c r="V332" s="161">
        <f>ROUND(E332*U332,2)</f>
        <v>3.91</v>
      </c>
      <c r="W332" s="161"/>
      <c r="X332" s="161" t="s">
        <v>143</v>
      </c>
      <c r="Y332" s="161" t="s">
        <v>144</v>
      </c>
      <c r="Z332" s="151"/>
      <c r="AA332" s="151"/>
      <c r="AB332" s="151"/>
      <c r="AC332" s="151"/>
      <c r="AD332" s="151"/>
      <c r="AE332" s="151"/>
      <c r="AF332" s="151"/>
      <c r="AG332" s="151" t="s">
        <v>145</v>
      </c>
      <c r="AH332" s="151"/>
      <c r="AI332" s="151"/>
      <c r="AJ332" s="151"/>
      <c r="AK332" s="151"/>
      <c r="AL332" s="151"/>
      <c r="AM332" s="151"/>
      <c r="AN332" s="151"/>
      <c r="AO332" s="151"/>
      <c r="AP332" s="151"/>
      <c r="AQ332" s="151"/>
      <c r="AR332" s="151"/>
      <c r="AS332" s="151"/>
      <c r="AT332" s="151"/>
      <c r="AU332" s="151"/>
      <c r="AV332" s="151"/>
      <c r="AW332" s="151"/>
      <c r="AX332" s="151"/>
      <c r="AY332" s="151"/>
      <c r="AZ332" s="151"/>
      <c r="BA332" s="151"/>
      <c r="BB332" s="151"/>
      <c r="BC332" s="151"/>
      <c r="BD332" s="151"/>
      <c r="BE332" s="151"/>
      <c r="BF332" s="151"/>
      <c r="BG332" s="151"/>
      <c r="BH332" s="151"/>
    </row>
    <row r="333" spans="1:60" outlineLevel="2" x14ac:dyDescent="0.2">
      <c r="A333" s="158"/>
      <c r="B333" s="159"/>
      <c r="C333" s="189" t="s">
        <v>786</v>
      </c>
      <c r="D333" s="162"/>
      <c r="E333" s="163">
        <v>72.400000000000006</v>
      </c>
      <c r="F333" s="161"/>
      <c r="G333" s="161"/>
      <c r="H333" s="161"/>
      <c r="I333" s="161"/>
      <c r="J333" s="161"/>
      <c r="K333" s="161"/>
      <c r="L333" s="161"/>
      <c r="M333" s="161"/>
      <c r="N333" s="160"/>
      <c r="O333" s="160"/>
      <c r="P333" s="160"/>
      <c r="Q333" s="160"/>
      <c r="R333" s="161"/>
      <c r="S333" s="161"/>
      <c r="T333" s="161"/>
      <c r="U333" s="161"/>
      <c r="V333" s="161"/>
      <c r="W333" s="161"/>
      <c r="X333" s="161"/>
      <c r="Y333" s="161"/>
      <c r="Z333" s="151"/>
      <c r="AA333" s="151"/>
      <c r="AB333" s="151"/>
      <c r="AC333" s="151"/>
      <c r="AD333" s="151"/>
      <c r="AE333" s="151"/>
      <c r="AF333" s="151"/>
      <c r="AG333" s="151" t="s">
        <v>175</v>
      </c>
      <c r="AH333" s="151">
        <v>0</v>
      </c>
      <c r="AI333" s="151"/>
      <c r="AJ333" s="151"/>
      <c r="AK333" s="151"/>
      <c r="AL333" s="151"/>
      <c r="AM333" s="151"/>
      <c r="AN333" s="151"/>
      <c r="AO333" s="151"/>
      <c r="AP333" s="151"/>
      <c r="AQ333" s="151"/>
      <c r="AR333" s="151"/>
      <c r="AS333" s="151"/>
      <c r="AT333" s="151"/>
      <c r="AU333" s="151"/>
      <c r="AV333" s="151"/>
      <c r="AW333" s="151"/>
      <c r="AX333" s="151"/>
      <c r="AY333" s="151"/>
      <c r="AZ333" s="151"/>
      <c r="BA333" s="151"/>
      <c r="BB333" s="151"/>
      <c r="BC333" s="151"/>
      <c r="BD333" s="151"/>
      <c r="BE333" s="151"/>
      <c r="BF333" s="151"/>
      <c r="BG333" s="151"/>
      <c r="BH333" s="151"/>
    </row>
    <row r="334" spans="1:60" outlineLevel="1" x14ac:dyDescent="0.2">
      <c r="A334" s="172">
        <v>88</v>
      </c>
      <c r="B334" s="173" t="s">
        <v>787</v>
      </c>
      <c r="C334" s="188" t="s">
        <v>788</v>
      </c>
      <c r="D334" s="174" t="s">
        <v>181</v>
      </c>
      <c r="E334" s="175">
        <v>152.9</v>
      </c>
      <c r="F334" s="176"/>
      <c r="G334" s="177">
        <f>ROUND(E334*F334,2)</f>
        <v>0</v>
      </c>
      <c r="H334" s="176"/>
      <c r="I334" s="177">
        <f>ROUND(E334*H334,2)</f>
        <v>0</v>
      </c>
      <c r="J334" s="176"/>
      <c r="K334" s="177">
        <f>ROUND(E334*J334,2)</f>
        <v>0</v>
      </c>
      <c r="L334" s="177">
        <v>21</v>
      </c>
      <c r="M334" s="177">
        <f>G334*(1+L334/100)</f>
        <v>0</v>
      </c>
      <c r="N334" s="175">
        <v>0</v>
      </c>
      <c r="O334" s="175">
        <f>ROUND(E334*N334,2)</f>
        <v>0</v>
      </c>
      <c r="P334" s="175">
        <v>0</v>
      </c>
      <c r="Q334" s="175">
        <f>ROUND(E334*P334,2)</f>
        <v>0</v>
      </c>
      <c r="R334" s="177"/>
      <c r="S334" s="177" t="s">
        <v>141</v>
      </c>
      <c r="T334" s="178" t="s">
        <v>142</v>
      </c>
      <c r="U334" s="161">
        <v>0.126</v>
      </c>
      <c r="V334" s="161">
        <f>ROUND(E334*U334,2)</f>
        <v>19.27</v>
      </c>
      <c r="W334" s="161"/>
      <c r="X334" s="161" t="s">
        <v>143</v>
      </c>
      <c r="Y334" s="161" t="s">
        <v>144</v>
      </c>
      <c r="Z334" s="151"/>
      <c r="AA334" s="151"/>
      <c r="AB334" s="151"/>
      <c r="AC334" s="151"/>
      <c r="AD334" s="151"/>
      <c r="AE334" s="151"/>
      <c r="AF334" s="151"/>
      <c r="AG334" s="151" t="s">
        <v>145</v>
      </c>
      <c r="AH334" s="151"/>
      <c r="AI334" s="151"/>
      <c r="AJ334" s="151"/>
      <c r="AK334" s="151"/>
      <c r="AL334" s="151"/>
      <c r="AM334" s="151"/>
      <c r="AN334" s="151"/>
      <c r="AO334" s="151"/>
      <c r="AP334" s="151"/>
      <c r="AQ334" s="151"/>
      <c r="AR334" s="151"/>
      <c r="AS334" s="151"/>
      <c r="AT334" s="151"/>
      <c r="AU334" s="151"/>
      <c r="AV334" s="151"/>
      <c r="AW334" s="151"/>
      <c r="AX334" s="151"/>
      <c r="AY334" s="151"/>
      <c r="AZ334" s="151"/>
      <c r="BA334" s="151"/>
      <c r="BB334" s="151"/>
      <c r="BC334" s="151"/>
      <c r="BD334" s="151"/>
      <c r="BE334" s="151"/>
      <c r="BF334" s="151"/>
      <c r="BG334" s="151"/>
      <c r="BH334" s="151"/>
    </row>
    <row r="335" spans="1:60" outlineLevel="2" x14ac:dyDescent="0.2">
      <c r="A335" s="158"/>
      <c r="B335" s="159"/>
      <c r="C335" s="189" t="s">
        <v>789</v>
      </c>
      <c r="D335" s="162"/>
      <c r="E335" s="163">
        <v>152.9</v>
      </c>
      <c r="F335" s="161"/>
      <c r="G335" s="161"/>
      <c r="H335" s="161"/>
      <c r="I335" s="161"/>
      <c r="J335" s="161"/>
      <c r="K335" s="161"/>
      <c r="L335" s="161"/>
      <c r="M335" s="161"/>
      <c r="N335" s="160"/>
      <c r="O335" s="160"/>
      <c r="P335" s="160"/>
      <c r="Q335" s="160"/>
      <c r="R335" s="161"/>
      <c r="S335" s="161"/>
      <c r="T335" s="161"/>
      <c r="U335" s="161"/>
      <c r="V335" s="161"/>
      <c r="W335" s="161"/>
      <c r="X335" s="161"/>
      <c r="Y335" s="161"/>
      <c r="Z335" s="151"/>
      <c r="AA335" s="151"/>
      <c r="AB335" s="151"/>
      <c r="AC335" s="151"/>
      <c r="AD335" s="151"/>
      <c r="AE335" s="151"/>
      <c r="AF335" s="151"/>
      <c r="AG335" s="151" t="s">
        <v>175</v>
      </c>
      <c r="AH335" s="151">
        <v>0</v>
      </c>
      <c r="AI335" s="151"/>
      <c r="AJ335" s="151"/>
      <c r="AK335" s="151"/>
      <c r="AL335" s="151"/>
      <c r="AM335" s="151"/>
      <c r="AN335" s="151"/>
      <c r="AO335" s="151"/>
      <c r="AP335" s="151"/>
      <c r="AQ335" s="151"/>
      <c r="AR335" s="151"/>
      <c r="AS335" s="151"/>
      <c r="AT335" s="151"/>
      <c r="AU335" s="151"/>
      <c r="AV335" s="151"/>
      <c r="AW335" s="151"/>
      <c r="AX335" s="151"/>
      <c r="AY335" s="151"/>
      <c r="AZ335" s="151"/>
      <c r="BA335" s="151"/>
      <c r="BB335" s="151"/>
      <c r="BC335" s="151"/>
      <c r="BD335" s="151"/>
      <c r="BE335" s="151"/>
      <c r="BF335" s="151"/>
      <c r="BG335" s="151"/>
      <c r="BH335" s="151"/>
    </row>
    <row r="336" spans="1:60" outlineLevel="1" x14ac:dyDescent="0.2">
      <c r="A336" s="172">
        <v>89</v>
      </c>
      <c r="B336" s="173" t="s">
        <v>790</v>
      </c>
      <c r="C336" s="188" t="s">
        <v>791</v>
      </c>
      <c r="D336" s="174" t="s">
        <v>181</v>
      </c>
      <c r="E336" s="175">
        <v>0.5</v>
      </c>
      <c r="F336" s="176"/>
      <c r="G336" s="177">
        <f>ROUND(E336*F336,2)</f>
        <v>0</v>
      </c>
      <c r="H336" s="176"/>
      <c r="I336" s="177">
        <f>ROUND(E336*H336,2)</f>
        <v>0</v>
      </c>
      <c r="J336" s="176"/>
      <c r="K336" s="177">
        <f>ROUND(E336*J336,2)</f>
        <v>0</v>
      </c>
      <c r="L336" s="177">
        <v>21</v>
      </c>
      <c r="M336" s="177">
        <f>G336*(1+L336/100)</f>
        <v>0</v>
      </c>
      <c r="N336" s="175">
        <v>0</v>
      </c>
      <c r="O336" s="175">
        <f>ROUND(E336*N336,2)</f>
        <v>0</v>
      </c>
      <c r="P336" s="175">
        <v>0</v>
      </c>
      <c r="Q336" s="175">
        <f>ROUND(E336*P336,2)</f>
        <v>0</v>
      </c>
      <c r="R336" s="177"/>
      <c r="S336" s="177" t="s">
        <v>141</v>
      </c>
      <c r="T336" s="178" t="s">
        <v>142</v>
      </c>
      <c r="U336" s="161">
        <v>0.216</v>
      </c>
      <c r="V336" s="161">
        <f>ROUND(E336*U336,2)</f>
        <v>0.11</v>
      </c>
      <c r="W336" s="161"/>
      <c r="X336" s="161" t="s">
        <v>143</v>
      </c>
      <c r="Y336" s="161" t="s">
        <v>144</v>
      </c>
      <c r="Z336" s="151"/>
      <c r="AA336" s="151"/>
      <c r="AB336" s="151"/>
      <c r="AC336" s="151"/>
      <c r="AD336" s="151"/>
      <c r="AE336" s="151"/>
      <c r="AF336" s="151"/>
      <c r="AG336" s="151" t="s">
        <v>145</v>
      </c>
      <c r="AH336" s="151"/>
      <c r="AI336" s="151"/>
      <c r="AJ336" s="151"/>
      <c r="AK336" s="151"/>
      <c r="AL336" s="151"/>
      <c r="AM336" s="151"/>
      <c r="AN336" s="151"/>
      <c r="AO336" s="151"/>
      <c r="AP336" s="151"/>
      <c r="AQ336" s="151"/>
      <c r="AR336" s="151"/>
      <c r="AS336" s="151"/>
      <c r="AT336" s="151"/>
      <c r="AU336" s="151"/>
      <c r="AV336" s="151"/>
      <c r="AW336" s="151"/>
      <c r="AX336" s="151"/>
      <c r="AY336" s="151"/>
      <c r="AZ336" s="151"/>
      <c r="BA336" s="151"/>
      <c r="BB336" s="151"/>
      <c r="BC336" s="151"/>
      <c r="BD336" s="151"/>
      <c r="BE336" s="151"/>
      <c r="BF336" s="151"/>
      <c r="BG336" s="151"/>
      <c r="BH336" s="151"/>
    </row>
    <row r="337" spans="1:60" outlineLevel="2" x14ac:dyDescent="0.2">
      <c r="A337" s="158"/>
      <c r="B337" s="159"/>
      <c r="C337" s="189" t="s">
        <v>792</v>
      </c>
      <c r="D337" s="162"/>
      <c r="E337" s="163">
        <v>0.5</v>
      </c>
      <c r="F337" s="161"/>
      <c r="G337" s="161"/>
      <c r="H337" s="161"/>
      <c r="I337" s="161"/>
      <c r="J337" s="161"/>
      <c r="K337" s="161"/>
      <c r="L337" s="161"/>
      <c r="M337" s="161"/>
      <c r="N337" s="160"/>
      <c r="O337" s="160"/>
      <c r="P337" s="160"/>
      <c r="Q337" s="160"/>
      <c r="R337" s="161"/>
      <c r="S337" s="161"/>
      <c r="T337" s="161"/>
      <c r="U337" s="161"/>
      <c r="V337" s="161"/>
      <c r="W337" s="161"/>
      <c r="X337" s="161"/>
      <c r="Y337" s="161"/>
      <c r="Z337" s="151"/>
      <c r="AA337" s="151"/>
      <c r="AB337" s="151"/>
      <c r="AC337" s="151"/>
      <c r="AD337" s="151"/>
      <c r="AE337" s="151"/>
      <c r="AF337" s="151"/>
      <c r="AG337" s="151" t="s">
        <v>175</v>
      </c>
      <c r="AH337" s="151">
        <v>0</v>
      </c>
      <c r="AI337" s="151"/>
      <c r="AJ337" s="151"/>
      <c r="AK337" s="151"/>
      <c r="AL337" s="151"/>
      <c r="AM337" s="151"/>
      <c r="AN337" s="151"/>
      <c r="AO337" s="151"/>
      <c r="AP337" s="151"/>
      <c r="AQ337" s="151"/>
      <c r="AR337" s="151"/>
      <c r="AS337" s="151"/>
      <c r="AT337" s="151"/>
      <c r="AU337" s="151"/>
      <c r="AV337" s="151"/>
      <c r="AW337" s="151"/>
      <c r="AX337" s="151"/>
      <c r="AY337" s="151"/>
      <c r="AZ337" s="151"/>
      <c r="BA337" s="151"/>
      <c r="BB337" s="151"/>
      <c r="BC337" s="151"/>
      <c r="BD337" s="151"/>
      <c r="BE337" s="151"/>
      <c r="BF337" s="151"/>
      <c r="BG337" s="151"/>
      <c r="BH337" s="151"/>
    </row>
    <row r="338" spans="1:60" outlineLevel="1" x14ac:dyDescent="0.2">
      <c r="A338" s="172">
        <v>90</v>
      </c>
      <c r="B338" s="173" t="s">
        <v>793</v>
      </c>
      <c r="C338" s="188" t="s">
        <v>794</v>
      </c>
      <c r="D338" s="174" t="s">
        <v>181</v>
      </c>
      <c r="E338" s="175">
        <v>3.1</v>
      </c>
      <c r="F338" s="176"/>
      <c r="G338" s="177">
        <f>ROUND(E338*F338,2)</f>
        <v>0</v>
      </c>
      <c r="H338" s="176"/>
      <c r="I338" s="177">
        <f>ROUND(E338*H338,2)</f>
        <v>0</v>
      </c>
      <c r="J338" s="176"/>
      <c r="K338" s="177">
        <f>ROUND(E338*J338,2)</f>
        <v>0</v>
      </c>
      <c r="L338" s="177">
        <v>21</v>
      </c>
      <c r="M338" s="177">
        <f>G338*(1+L338/100)</f>
        <v>0</v>
      </c>
      <c r="N338" s="175">
        <v>0</v>
      </c>
      <c r="O338" s="175">
        <f>ROUND(E338*N338,2)</f>
        <v>0</v>
      </c>
      <c r="P338" s="175">
        <v>0</v>
      </c>
      <c r="Q338" s="175">
        <f>ROUND(E338*P338,2)</f>
        <v>0</v>
      </c>
      <c r="R338" s="177"/>
      <c r="S338" s="177" t="s">
        <v>141</v>
      </c>
      <c r="T338" s="178" t="s">
        <v>142</v>
      </c>
      <c r="U338" s="161">
        <v>0.47199999999999998</v>
      </c>
      <c r="V338" s="161">
        <f>ROUND(E338*U338,2)</f>
        <v>1.46</v>
      </c>
      <c r="W338" s="161"/>
      <c r="X338" s="161" t="s">
        <v>143</v>
      </c>
      <c r="Y338" s="161" t="s">
        <v>144</v>
      </c>
      <c r="Z338" s="151"/>
      <c r="AA338" s="151"/>
      <c r="AB338" s="151"/>
      <c r="AC338" s="151"/>
      <c r="AD338" s="151"/>
      <c r="AE338" s="151"/>
      <c r="AF338" s="151"/>
      <c r="AG338" s="151" t="s">
        <v>145</v>
      </c>
      <c r="AH338" s="151"/>
      <c r="AI338" s="151"/>
      <c r="AJ338" s="151"/>
      <c r="AK338" s="151"/>
      <c r="AL338" s="151"/>
      <c r="AM338" s="151"/>
      <c r="AN338" s="151"/>
      <c r="AO338" s="151"/>
      <c r="AP338" s="151"/>
      <c r="AQ338" s="151"/>
      <c r="AR338" s="151"/>
      <c r="AS338" s="151"/>
      <c r="AT338" s="151"/>
      <c r="AU338" s="151"/>
      <c r="AV338" s="151"/>
      <c r="AW338" s="151"/>
      <c r="AX338" s="151"/>
      <c r="AY338" s="151"/>
      <c r="AZ338" s="151"/>
      <c r="BA338" s="151"/>
      <c r="BB338" s="151"/>
      <c r="BC338" s="151"/>
      <c r="BD338" s="151"/>
      <c r="BE338" s="151"/>
      <c r="BF338" s="151"/>
      <c r="BG338" s="151"/>
      <c r="BH338" s="151"/>
    </row>
    <row r="339" spans="1:60" outlineLevel="2" x14ac:dyDescent="0.2">
      <c r="A339" s="158"/>
      <c r="B339" s="159"/>
      <c r="C339" s="189" t="s">
        <v>795</v>
      </c>
      <c r="D339" s="162"/>
      <c r="E339" s="163">
        <v>3.1</v>
      </c>
      <c r="F339" s="161"/>
      <c r="G339" s="161"/>
      <c r="H339" s="161"/>
      <c r="I339" s="161"/>
      <c r="J339" s="161"/>
      <c r="K339" s="161"/>
      <c r="L339" s="161"/>
      <c r="M339" s="161"/>
      <c r="N339" s="160"/>
      <c r="O339" s="160"/>
      <c r="P339" s="160"/>
      <c r="Q339" s="160"/>
      <c r="R339" s="161"/>
      <c r="S339" s="161"/>
      <c r="T339" s="161"/>
      <c r="U339" s="161"/>
      <c r="V339" s="161"/>
      <c r="W339" s="161"/>
      <c r="X339" s="161"/>
      <c r="Y339" s="161"/>
      <c r="Z339" s="151"/>
      <c r="AA339" s="151"/>
      <c r="AB339" s="151"/>
      <c r="AC339" s="151"/>
      <c r="AD339" s="151"/>
      <c r="AE339" s="151"/>
      <c r="AF339" s="151"/>
      <c r="AG339" s="151" t="s">
        <v>175</v>
      </c>
      <c r="AH339" s="151">
        <v>0</v>
      </c>
      <c r="AI339" s="151"/>
      <c r="AJ339" s="151"/>
      <c r="AK339" s="151"/>
      <c r="AL339" s="151"/>
      <c r="AM339" s="151"/>
      <c r="AN339" s="151"/>
      <c r="AO339" s="151"/>
      <c r="AP339" s="151"/>
      <c r="AQ339" s="151"/>
      <c r="AR339" s="151"/>
      <c r="AS339" s="151"/>
      <c r="AT339" s="151"/>
      <c r="AU339" s="151"/>
      <c r="AV339" s="151"/>
      <c r="AW339" s="151"/>
      <c r="AX339" s="151"/>
      <c r="AY339" s="151"/>
      <c r="AZ339" s="151"/>
      <c r="BA339" s="151"/>
      <c r="BB339" s="151"/>
      <c r="BC339" s="151"/>
      <c r="BD339" s="151"/>
      <c r="BE339" s="151"/>
      <c r="BF339" s="151"/>
      <c r="BG339" s="151"/>
      <c r="BH339" s="151"/>
    </row>
    <row r="340" spans="1:60" outlineLevel="1" x14ac:dyDescent="0.2">
      <c r="A340" s="172">
        <v>91</v>
      </c>
      <c r="B340" s="173" t="s">
        <v>796</v>
      </c>
      <c r="C340" s="188" t="s">
        <v>797</v>
      </c>
      <c r="D340" s="174" t="s">
        <v>181</v>
      </c>
      <c r="E340" s="175">
        <v>78</v>
      </c>
      <c r="F340" s="176"/>
      <c r="G340" s="177">
        <f>ROUND(E340*F340,2)</f>
        <v>0</v>
      </c>
      <c r="H340" s="176"/>
      <c r="I340" s="177">
        <f>ROUND(E340*H340,2)</f>
        <v>0</v>
      </c>
      <c r="J340" s="176"/>
      <c r="K340" s="177">
        <f>ROUND(E340*J340,2)</f>
        <v>0</v>
      </c>
      <c r="L340" s="177">
        <v>21</v>
      </c>
      <c r="M340" s="177">
        <f>G340*(1+L340/100)</f>
        <v>0</v>
      </c>
      <c r="N340" s="175">
        <v>1.4400000000000001E-3</v>
      </c>
      <c r="O340" s="175">
        <f>ROUND(E340*N340,2)</f>
        <v>0.11</v>
      </c>
      <c r="P340" s="175">
        <v>0</v>
      </c>
      <c r="Q340" s="175">
        <f>ROUND(E340*P340,2)</f>
        <v>0</v>
      </c>
      <c r="R340" s="177"/>
      <c r="S340" s="177" t="s">
        <v>141</v>
      </c>
      <c r="T340" s="178" t="s">
        <v>142</v>
      </c>
      <c r="U340" s="161">
        <v>0</v>
      </c>
      <c r="V340" s="161">
        <f>ROUND(E340*U340,2)</f>
        <v>0</v>
      </c>
      <c r="W340" s="161"/>
      <c r="X340" s="161" t="s">
        <v>309</v>
      </c>
      <c r="Y340" s="161" t="s">
        <v>144</v>
      </c>
      <c r="Z340" s="151"/>
      <c r="AA340" s="151"/>
      <c r="AB340" s="151"/>
      <c r="AC340" s="151"/>
      <c r="AD340" s="151"/>
      <c r="AE340" s="151"/>
      <c r="AF340" s="151"/>
      <c r="AG340" s="151" t="s">
        <v>310</v>
      </c>
      <c r="AH340" s="151"/>
      <c r="AI340" s="151"/>
      <c r="AJ340" s="151"/>
      <c r="AK340" s="151"/>
      <c r="AL340" s="151"/>
      <c r="AM340" s="151"/>
      <c r="AN340" s="151"/>
      <c r="AO340" s="151"/>
      <c r="AP340" s="151"/>
      <c r="AQ340" s="151"/>
      <c r="AR340" s="151"/>
      <c r="AS340" s="151"/>
      <c r="AT340" s="151"/>
      <c r="AU340" s="151"/>
      <c r="AV340" s="151"/>
      <c r="AW340" s="151"/>
      <c r="AX340" s="151"/>
      <c r="AY340" s="151"/>
      <c r="AZ340" s="151"/>
      <c r="BA340" s="151"/>
      <c r="BB340" s="151"/>
      <c r="BC340" s="151"/>
      <c r="BD340" s="151"/>
      <c r="BE340" s="151"/>
      <c r="BF340" s="151"/>
      <c r="BG340" s="151"/>
      <c r="BH340" s="151"/>
    </row>
    <row r="341" spans="1:60" outlineLevel="2" x14ac:dyDescent="0.2">
      <c r="A341" s="158"/>
      <c r="B341" s="159"/>
      <c r="C341" s="189" t="s">
        <v>798</v>
      </c>
      <c r="D341" s="162"/>
      <c r="E341" s="163">
        <v>78</v>
      </c>
      <c r="F341" s="161"/>
      <c r="G341" s="161"/>
      <c r="H341" s="161"/>
      <c r="I341" s="161"/>
      <c r="J341" s="161"/>
      <c r="K341" s="161"/>
      <c r="L341" s="161"/>
      <c r="M341" s="161"/>
      <c r="N341" s="160"/>
      <c r="O341" s="160"/>
      <c r="P341" s="160"/>
      <c r="Q341" s="160"/>
      <c r="R341" s="161"/>
      <c r="S341" s="161"/>
      <c r="T341" s="161"/>
      <c r="U341" s="161"/>
      <c r="V341" s="161"/>
      <c r="W341" s="161"/>
      <c r="X341" s="161"/>
      <c r="Y341" s="161"/>
      <c r="Z341" s="151"/>
      <c r="AA341" s="151"/>
      <c r="AB341" s="151"/>
      <c r="AC341" s="151"/>
      <c r="AD341" s="151"/>
      <c r="AE341" s="151"/>
      <c r="AF341" s="151"/>
      <c r="AG341" s="151" t="s">
        <v>175</v>
      </c>
      <c r="AH341" s="151">
        <v>0</v>
      </c>
      <c r="AI341" s="151"/>
      <c r="AJ341" s="151"/>
      <c r="AK341" s="151"/>
      <c r="AL341" s="151"/>
      <c r="AM341" s="151"/>
      <c r="AN341" s="151"/>
      <c r="AO341" s="151"/>
      <c r="AP341" s="151"/>
      <c r="AQ341" s="151"/>
      <c r="AR341" s="151"/>
      <c r="AS341" s="151"/>
      <c r="AT341" s="151"/>
      <c r="AU341" s="151"/>
      <c r="AV341" s="151"/>
      <c r="AW341" s="151"/>
      <c r="AX341" s="151"/>
      <c r="AY341" s="151"/>
      <c r="AZ341" s="151"/>
      <c r="BA341" s="151"/>
      <c r="BB341" s="151"/>
      <c r="BC341" s="151"/>
      <c r="BD341" s="151"/>
      <c r="BE341" s="151"/>
      <c r="BF341" s="151"/>
      <c r="BG341" s="151"/>
      <c r="BH341" s="151"/>
    </row>
    <row r="342" spans="1:60" outlineLevel="1" x14ac:dyDescent="0.2">
      <c r="A342" s="172">
        <v>92</v>
      </c>
      <c r="B342" s="173" t="s">
        <v>799</v>
      </c>
      <c r="C342" s="188" t="s">
        <v>800</v>
      </c>
      <c r="D342" s="174" t="s">
        <v>181</v>
      </c>
      <c r="E342" s="175">
        <v>6</v>
      </c>
      <c r="F342" s="176"/>
      <c r="G342" s="177">
        <f>ROUND(E342*F342,2)</f>
        <v>0</v>
      </c>
      <c r="H342" s="176"/>
      <c r="I342" s="177">
        <f>ROUND(E342*H342,2)</f>
        <v>0</v>
      </c>
      <c r="J342" s="176"/>
      <c r="K342" s="177">
        <f>ROUND(E342*J342,2)</f>
        <v>0</v>
      </c>
      <c r="L342" s="177">
        <v>21</v>
      </c>
      <c r="M342" s="177">
        <f>G342*(1+L342/100)</f>
        <v>0</v>
      </c>
      <c r="N342" s="175">
        <v>7.7000000000000002E-3</v>
      </c>
      <c r="O342" s="175">
        <f>ROUND(E342*N342,2)</f>
        <v>0.05</v>
      </c>
      <c r="P342" s="175">
        <v>0</v>
      </c>
      <c r="Q342" s="175">
        <f>ROUND(E342*P342,2)</f>
        <v>0</v>
      </c>
      <c r="R342" s="177"/>
      <c r="S342" s="177" t="s">
        <v>141</v>
      </c>
      <c r="T342" s="178" t="s">
        <v>142</v>
      </c>
      <c r="U342" s="161">
        <v>0</v>
      </c>
      <c r="V342" s="161">
        <f>ROUND(E342*U342,2)</f>
        <v>0</v>
      </c>
      <c r="W342" s="161"/>
      <c r="X342" s="161" t="s">
        <v>309</v>
      </c>
      <c r="Y342" s="161" t="s">
        <v>144</v>
      </c>
      <c r="Z342" s="151"/>
      <c r="AA342" s="151"/>
      <c r="AB342" s="151"/>
      <c r="AC342" s="151"/>
      <c r="AD342" s="151"/>
      <c r="AE342" s="151"/>
      <c r="AF342" s="151"/>
      <c r="AG342" s="151" t="s">
        <v>310</v>
      </c>
      <c r="AH342" s="151"/>
      <c r="AI342" s="151"/>
      <c r="AJ342" s="151"/>
      <c r="AK342" s="151"/>
      <c r="AL342" s="151"/>
      <c r="AM342" s="151"/>
      <c r="AN342" s="151"/>
      <c r="AO342" s="151"/>
      <c r="AP342" s="151"/>
      <c r="AQ342" s="151"/>
      <c r="AR342" s="151"/>
      <c r="AS342" s="151"/>
      <c r="AT342" s="151"/>
      <c r="AU342" s="151"/>
      <c r="AV342" s="151"/>
      <c r="AW342" s="151"/>
      <c r="AX342" s="151"/>
      <c r="AY342" s="151"/>
      <c r="AZ342" s="151"/>
      <c r="BA342" s="151"/>
      <c r="BB342" s="151"/>
      <c r="BC342" s="151"/>
      <c r="BD342" s="151"/>
      <c r="BE342" s="151"/>
      <c r="BF342" s="151"/>
      <c r="BG342" s="151"/>
      <c r="BH342" s="151"/>
    </row>
    <row r="343" spans="1:60" outlineLevel="2" x14ac:dyDescent="0.2">
      <c r="A343" s="158"/>
      <c r="B343" s="159"/>
      <c r="C343" s="189" t="s">
        <v>801</v>
      </c>
      <c r="D343" s="162"/>
      <c r="E343" s="163">
        <v>6</v>
      </c>
      <c r="F343" s="161"/>
      <c r="G343" s="161"/>
      <c r="H343" s="161"/>
      <c r="I343" s="161"/>
      <c r="J343" s="161"/>
      <c r="K343" s="161"/>
      <c r="L343" s="161"/>
      <c r="M343" s="161"/>
      <c r="N343" s="160"/>
      <c r="O343" s="160"/>
      <c r="P343" s="160"/>
      <c r="Q343" s="160"/>
      <c r="R343" s="161"/>
      <c r="S343" s="161"/>
      <c r="T343" s="161"/>
      <c r="U343" s="161"/>
      <c r="V343" s="161"/>
      <c r="W343" s="161"/>
      <c r="X343" s="161"/>
      <c r="Y343" s="161"/>
      <c r="Z343" s="151"/>
      <c r="AA343" s="151"/>
      <c r="AB343" s="151"/>
      <c r="AC343" s="151"/>
      <c r="AD343" s="151"/>
      <c r="AE343" s="151"/>
      <c r="AF343" s="151"/>
      <c r="AG343" s="151" t="s">
        <v>175</v>
      </c>
      <c r="AH343" s="151">
        <v>0</v>
      </c>
      <c r="AI343" s="151"/>
      <c r="AJ343" s="151"/>
      <c r="AK343" s="151"/>
      <c r="AL343" s="151"/>
      <c r="AM343" s="151"/>
      <c r="AN343" s="151"/>
      <c r="AO343" s="151"/>
      <c r="AP343" s="151"/>
      <c r="AQ343" s="151"/>
      <c r="AR343" s="151"/>
      <c r="AS343" s="151"/>
      <c r="AT343" s="151"/>
      <c r="AU343" s="151"/>
      <c r="AV343" s="151"/>
      <c r="AW343" s="151"/>
      <c r="AX343" s="151"/>
      <c r="AY343" s="151"/>
      <c r="AZ343" s="151"/>
      <c r="BA343" s="151"/>
      <c r="BB343" s="151"/>
      <c r="BC343" s="151"/>
      <c r="BD343" s="151"/>
      <c r="BE343" s="151"/>
      <c r="BF343" s="151"/>
      <c r="BG343" s="151"/>
      <c r="BH343" s="151"/>
    </row>
    <row r="344" spans="1:60" outlineLevel="1" x14ac:dyDescent="0.2">
      <c r="A344" s="172">
        <v>93</v>
      </c>
      <c r="B344" s="173" t="s">
        <v>802</v>
      </c>
      <c r="C344" s="188" t="s">
        <v>803</v>
      </c>
      <c r="D344" s="174" t="s">
        <v>181</v>
      </c>
      <c r="E344" s="175">
        <v>6</v>
      </c>
      <c r="F344" s="176"/>
      <c r="G344" s="177">
        <f>ROUND(E344*F344,2)</f>
        <v>0</v>
      </c>
      <c r="H344" s="176"/>
      <c r="I344" s="177">
        <f>ROUND(E344*H344,2)</f>
        <v>0</v>
      </c>
      <c r="J344" s="176"/>
      <c r="K344" s="177">
        <f>ROUND(E344*J344,2)</f>
        <v>0</v>
      </c>
      <c r="L344" s="177">
        <v>21</v>
      </c>
      <c r="M344" s="177">
        <f>G344*(1+L344/100)</f>
        <v>0</v>
      </c>
      <c r="N344" s="175">
        <v>1.3100000000000001E-2</v>
      </c>
      <c r="O344" s="175">
        <f>ROUND(E344*N344,2)</f>
        <v>0.08</v>
      </c>
      <c r="P344" s="175">
        <v>0</v>
      </c>
      <c r="Q344" s="175">
        <f>ROUND(E344*P344,2)</f>
        <v>0</v>
      </c>
      <c r="R344" s="177"/>
      <c r="S344" s="177" t="s">
        <v>141</v>
      </c>
      <c r="T344" s="178" t="s">
        <v>142</v>
      </c>
      <c r="U344" s="161">
        <v>0</v>
      </c>
      <c r="V344" s="161">
        <f>ROUND(E344*U344,2)</f>
        <v>0</v>
      </c>
      <c r="W344" s="161"/>
      <c r="X344" s="161" t="s">
        <v>309</v>
      </c>
      <c r="Y344" s="161" t="s">
        <v>144</v>
      </c>
      <c r="Z344" s="151"/>
      <c r="AA344" s="151"/>
      <c r="AB344" s="151"/>
      <c r="AC344" s="151"/>
      <c r="AD344" s="151"/>
      <c r="AE344" s="151"/>
      <c r="AF344" s="151"/>
      <c r="AG344" s="151" t="s">
        <v>310</v>
      </c>
      <c r="AH344" s="151"/>
      <c r="AI344" s="151"/>
      <c r="AJ344" s="151"/>
      <c r="AK344" s="151"/>
      <c r="AL344" s="151"/>
      <c r="AM344" s="151"/>
      <c r="AN344" s="151"/>
      <c r="AO344" s="151"/>
      <c r="AP344" s="151"/>
      <c r="AQ344" s="151"/>
      <c r="AR344" s="151"/>
      <c r="AS344" s="151"/>
      <c r="AT344" s="151"/>
      <c r="AU344" s="151"/>
      <c r="AV344" s="151"/>
      <c r="AW344" s="151"/>
      <c r="AX344" s="151"/>
      <c r="AY344" s="151"/>
      <c r="AZ344" s="151"/>
      <c r="BA344" s="151"/>
      <c r="BB344" s="151"/>
      <c r="BC344" s="151"/>
      <c r="BD344" s="151"/>
      <c r="BE344" s="151"/>
      <c r="BF344" s="151"/>
      <c r="BG344" s="151"/>
      <c r="BH344" s="151"/>
    </row>
    <row r="345" spans="1:60" outlineLevel="2" x14ac:dyDescent="0.2">
      <c r="A345" s="158"/>
      <c r="B345" s="159"/>
      <c r="C345" s="189" t="s">
        <v>801</v>
      </c>
      <c r="D345" s="162"/>
      <c r="E345" s="163">
        <v>6</v>
      </c>
      <c r="F345" s="161"/>
      <c r="G345" s="161"/>
      <c r="H345" s="161"/>
      <c r="I345" s="161"/>
      <c r="J345" s="161"/>
      <c r="K345" s="161"/>
      <c r="L345" s="161"/>
      <c r="M345" s="161"/>
      <c r="N345" s="160"/>
      <c r="O345" s="160"/>
      <c r="P345" s="160"/>
      <c r="Q345" s="160"/>
      <c r="R345" s="161"/>
      <c r="S345" s="161"/>
      <c r="T345" s="161"/>
      <c r="U345" s="161"/>
      <c r="V345" s="161"/>
      <c r="W345" s="161"/>
      <c r="X345" s="161"/>
      <c r="Y345" s="161"/>
      <c r="Z345" s="151"/>
      <c r="AA345" s="151"/>
      <c r="AB345" s="151"/>
      <c r="AC345" s="151"/>
      <c r="AD345" s="151"/>
      <c r="AE345" s="151"/>
      <c r="AF345" s="151"/>
      <c r="AG345" s="151" t="s">
        <v>175</v>
      </c>
      <c r="AH345" s="151">
        <v>0</v>
      </c>
      <c r="AI345" s="151"/>
      <c r="AJ345" s="151"/>
      <c r="AK345" s="151"/>
      <c r="AL345" s="151"/>
      <c r="AM345" s="151"/>
      <c r="AN345" s="151"/>
      <c r="AO345" s="151"/>
      <c r="AP345" s="151"/>
      <c r="AQ345" s="151"/>
      <c r="AR345" s="151"/>
      <c r="AS345" s="151"/>
      <c r="AT345" s="151"/>
      <c r="AU345" s="151"/>
      <c r="AV345" s="151"/>
      <c r="AW345" s="151"/>
      <c r="AX345" s="151"/>
      <c r="AY345" s="151"/>
      <c r="AZ345" s="151"/>
      <c r="BA345" s="151"/>
      <c r="BB345" s="151"/>
      <c r="BC345" s="151"/>
      <c r="BD345" s="151"/>
      <c r="BE345" s="151"/>
      <c r="BF345" s="151"/>
      <c r="BG345" s="151"/>
      <c r="BH345" s="151"/>
    </row>
    <row r="346" spans="1:60" outlineLevel="1" x14ac:dyDescent="0.2">
      <c r="A346" s="172">
        <v>94</v>
      </c>
      <c r="B346" s="173" t="s">
        <v>804</v>
      </c>
      <c r="C346" s="188" t="s">
        <v>805</v>
      </c>
      <c r="D346" s="174" t="s">
        <v>181</v>
      </c>
      <c r="E346" s="175">
        <v>162</v>
      </c>
      <c r="F346" s="176"/>
      <c r="G346" s="177">
        <f>ROUND(E346*F346,2)</f>
        <v>0</v>
      </c>
      <c r="H346" s="176"/>
      <c r="I346" s="177">
        <f>ROUND(E346*H346,2)</f>
        <v>0</v>
      </c>
      <c r="J346" s="176"/>
      <c r="K346" s="177">
        <f>ROUND(E346*J346,2)</f>
        <v>0</v>
      </c>
      <c r="L346" s="177">
        <v>21</v>
      </c>
      <c r="M346" s="177">
        <f>G346*(1+L346/100)</f>
        <v>0</v>
      </c>
      <c r="N346" s="175">
        <v>2.1199999999999999E-3</v>
      </c>
      <c r="O346" s="175">
        <f>ROUND(E346*N346,2)</f>
        <v>0.34</v>
      </c>
      <c r="P346" s="175">
        <v>0</v>
      </c>
      <c r="Q346" s="175">
        <f>ROUND(E346*P346,2)</f>
        <v>0</v>
      </c>
      <c r="R346" s="177"/>
      <c r="S346" s="177" t="s">
        <v>141</v>
      </c>
      <c r="T346" s="178" t="s">
        <v>142</v>
      </c>
      <c r="U346" s="161">
        <v>0</v>
      </c>
      <c r="V346" s="161">
        <f>ROUND(E346*U346,2)</f>
        <v>0</v>
      </c>
      <c r="W346" s="161"/>
      <c r="X346" s="161" t="s">
        <v>309</v>
      </c>
      <c r="Y346" s="161" t="s">
        <v>144</v>
      </c>
      <c r="Z346" s="151"/>
      <c r="AA346" s="151"/>
      <c r="AB346" s="151"/>
      <c r="AC346" s="151"/>
      <c r="AD346" s="151"/>
      <c r="AE346" s="151"/>
      <c r="AF346" s="151"/>
      <c r="AG346" s="151" t="s">
        <v>310</v>
      </c>
      <c r="AH346" s="151"/>
      <c r="AI346" s="151"/>
      <c r="AJ346" s="151"/>
      <c r="AK346" s="151"/>
      <c r="AL346" s="151"/>
      <c r="AM346" s="151"/>
      <c r="AN346" s="151"/>
      <c r="AO346" s="151"/>
      <c r="AP346" s="151"/>
      <c r="AQ346" s="151"/>
      <c r="AR346" s="151"/>
      <c r="AS346" s="151"/>
      <c r="AT346" s="151"/>
      <c r="AU346" s="151"/>
      <c r="AV346" s="151"/>
      <c r="AW346" s="151"/>
      <c r="AX346" s="151"/>
      <c r="AY346" s="151"/>
      <c r="AZ346" s="151"/>
      <c r="BA346" s="151"/>
      <c r="BB346" s="151"/>
      <c r="BC346" s="151"/>
      <c r="BD346" s="151"/>
      <c r="BE346" s="151"/>
      <c r="BF346" s="151"/>
      <c r="BG346" s="151"/>
      <c r="BH346" s="151"/>
    </row>
    <row r="347" spans="1:60" outlineLevel="2" x14ac:dyDescent="0.2">
      <c r="A347" s="158"/>
      <c r="B347" s="159"/>
      <c r="C347" s="189" t="s">
        <v>806</v>
      </c>
      <c r="D347" s="162"/>
      <c r="E347" s="163">
        <v>162</v>
      </c>
      <c r="F347" s="161"/>
      <c r="G347" s="161"/>
      <c r="H347" s="161"/>
      <c r="I347" s="161"/>
      <c r="J347" s="161"/>
      <c r="K347" s="161"/>
      <c r="L347" s="161"/>
      <c r="M347" s="161"/>
      <c r="N347" s="160"/>
      <c r="O347" s="160"/>
      <c r="P347" s="160"/>
      <c r="Q347" s="160"/>
      <c r="R347" s="161"/>
      <c r="S347" s="161"/>
      <c r="T347" s="161"/>
      <c r="U347" s="161"/>
      <c r="V347" s="161"/>
      <c r="W347" s="161"/>
      <c r="X347" s="161"/>
      <c r="Y347" s="161"/>
      <c r="Z347" s="151"/>
      <c r="AA347" s="151"/>
      <c r="AB347" s="151"/>
      <c r="AC347" s="151"/>
      <c r="AD347" s="151"/>
      <c r="AE347" s="151"/>
      <c r="AF347" s="151"/>
      <c r="AG347" s="151" t="s">
        <v>175</v>
      </c>
      <c r="AH347" s="151">
        <v>0</v>
      </c>
      <c r="AI347" s="151"/>
      <c r="AJ347" s="151"/>
      <c r="AK347" s="151"/>
      <c r="AL347" s="151"/>
      <c r="AM347" s="151"/>
      <c r="AN347" s="151"/>
      <c r="AO347" s="151"/>
      <c r="AP347" s="151"/>
      <c r="AQ347" s="151"/>
      <c r="AR347" s="151"/>
      <c r="AS347" s="151"/>
      <c r="AT347" s="151"/>
      <c r="AU347" s="151"/>
      <c r="AV347" s="151"/>
      <c r="AW347" s="151"/>
      <c r="AX347" s="151"/>
      <c r="AY347" s="151"/>
      <c r="AZ347" s="151"/>
      <c r="BA347" s="151"/>
      <c r="BB347" s="151"/>
      <c r="BC347" s="151"/>
      <c r="BD347" s="151"/>
      <c r="BE347" s="151"/>
      <c r="BF347" s="151"/>
      <c r="BG347" s="151"/>
      <c r="BH347" s="151"/>
    </row>
    <row r="348" spans="1:60" outlineLevel="1" x14ac:dyDescent="0.2">
      <c r="A348" s="172">
        <v>95</v>
      </c>
      <c r="B348" s="173" t="s">
        <v>440</v>
      </c>
      <c r="C348" s="188" t="s">
        <v>441</v>
      </c>
      <c r="D348" s="174" t="s">
        <v>181</v>
      </c>
      <c r="E348" s="175">
        <v>48.984999999999999</v>
      </c>
      <c r="F348" s="176"/>
      <c r="G348" s="177">
        <f>ROUND(E348*F348,2)</f>
        <v>0</v>
      </c>
      <c r="H348" s="176"/>
      <c r="I348" s="177">
        <f>ROUND(E348*H348,2)</f>
        <v>0</v>
      </c>
      <c r="J348" s="176"/>
      <c r="K348" s="177">
        <f>ROUND(E348*J348,2)</f>
        <v>0</v>
      </c>
      <c r="L348" s="177">
        <v>21</v>
      </c>
      <c r="M348" s="177">
        <f>G348*(1+L348/100)</f>
        <v>0</v>
      </c>
      <c r="N348" s="175">
        <v>0</v>
      </c>
      <c r="O348" s="175">
        <f>ROUND(E348*N348,2)</f>
        <v>0</v>
      </c>
      <c r="P348" s="175">
        <v>0</v>
      </c>
      <c r="Q348" s="175">
        <f>ROUND(E348*P348,2)</f>
        <v>0</v>
      </c>
      <c r="R348" s="177"/>
      <c r="S348" s="177" t="s">
        <v>141</v>
      </c>
      <c r="T348" s="178" t="s">
        <v>142</v>
      </c>
      <c r="U348" s="161">
        <v>0</v>
      </c>
      <c r="V348" s="161">
        <f>ROUND(E348*U348,2)</f>
        <v>0</v>
      </c>
      <c r="W348" s="161"/>
      <c r="X348" s="161" t="s">
        <v>143</v>
      </c>
      <c r="Y348" s="161" t="s">
        <v>144</v>
      </c>
      <c r="Z348" s="151"/>
      <c r="AA348" s="151"/>
      <c r="AB348" s="151"/>
      <c r="AC348" s="151"/>
      <c r="AD348" s="151"/>
      <c r="AE348" s="151"/>
      <c r="AF348" s="151"/>
      <c r="AG348" s="151" t="s">
        <v>145</v>
      </c>
      <c r="AH348" s="151"/>
      <c r="AI348" s="151"/>
      <c r="AJ348" s="151"/>
      <c r="AK348" s="151"/>
      <c r="AL348" s="151"/>
      <c r="AM348" s="151"/>
      <c r="AN348" s="151"/>
      <c r="AO348" s="151"/>
      <c r="AP348" s="151"/>
      <c r="AQ348" s="151"/>
      <c r="AR348" s="151"/>
      <c r="AS348" s="151"/>
      <c r="AT348" s="151"/>
      <c r="AU348" s="151"/>
      <c r="AV348" s="151"/>
      <c r="AW348" s="151"/>
      <c r="AX348" s="151"/>
      <c r="AY348" s="151"/>
      <c r="AZ348" s="151"/>
      <c r="BA348" s="151"/>
      <c r="BB348" s="151"/>
      <c r="BC348" s="151"/>
      <c r="BD348" s="151"/>
      <c r="BE348" s="151"/>
      <c r="BF348" s="151"/>
      <c r="BG348" s="151"/>
      <c r="BH348" s="151"/>
    </row>
    <row r="349" spans="1:60" outlineLevel="2" x14ac:dyDescent="0.2">
      <c r="A349" s="158"/>
      <c r="B349" s="159"/>
      <c r="C349" s="189" t="s">
        <v>807</v>
      </c>
      <c r="D349" s="162"/>
      <c r="E349" s="163">
        <v>10.61</v>
      </c>
      <c r="F349" s="161"/>
      <c r="G349" s="161"/>
      <c r="H349" s="161"/>
      <c r="I349" s="161"/>
      <c r="J349" s="161"/>
      <c r="K349" s="161"/>
      <c r="L349" s="161"/>
      <c r="M349" s="161"/>
      <c r="N349" s="160"/>
      <c r="O349" s="160"/>
      <c r="P349" s="160"/>
      <c r="Q349" s="160"/>
      <c r="R349" s="161"/>
      <c r="S349" s="161"/>
      <c r="T349" s="161"/>
      <c r="U349" s="161"/>
      <c r="V349" s="161"/>
      <c r="W349" s="161"/>
      <c r="X349" s="161"/>
      <c r="Y349" s="161"/>
      <c r="Z349" s="151"/>
      <c r="AA349" s="151"/>
      <c r="AB349" s="151"/>
      <c r="AC349" s="151"/>
      <c r="AD349" s="151"/>
      <c r="AE349" s="151"/>
      <c r="AF349" s="151"/>
      <c r="AG349" s="151" t="s">
        <v>175</v>
      </c>
      <c r="AH349" s="151">
        <v>0</v>
      </c>
      <c r="AI349" s="151"/>
      <c r="AJ349" s="151"/>
      <c r="AK349" s="151"/>
      <c r="AL349" s="151"/>
      <c r="AM349" s="151"/>
      <c r="AN349" s="151"/>
      <c r="AO349" s="151"/>
      <c r="AP349" s="151"/>
      <c r="AQ349" s="151"/>
      <c r="AR349" s="151"/>
      <c r="AS349" s="151"/>
      <c r="AT349" s="151"/>
      <c r="AU349" s="151"/>
      <c r="AV349" s="151"/>
      <c r="AW349" s="151"/>
      <c r="AX349" s="151"/>
      <c r="AY349" s="151"/>
      <c r="AZ349" s="151"/>
      <c r="BA349" s="151"/>
      <c r="BB349" s="151"/>
      <c r="BC349" s="151"/>
      <c r="BD349" s="151"/>
      <c r="BE349" s="151"/>
      <c r="BF349" s="151"/>
      <c r="BG349" s="151"/>
      <c r="BH349" s="151"/>
    </row>
    <row r="350" spans="1:60" outlineLevel="3" x14ac:dyDescent="0.2">
      <c r="A350" s="158"/>
      <c r="B350" s="159"/>
      <c r="C350" s="189" t="s">
        <v>808</v>
      </c>
      <c r="D350" s="162"/>
      <c r="E350" s="163">
        <v>38.380000000000003</v>
      </c>
      <c r="F350" s="161"/>
      <c r="G350" s="161"/>
      <c r="H350" s="161"/>
      <c r="I350" s="161"/>
      <c r="J350" s="161"/>
      <c r="K350" s="161"/>
      <c r="L350" s="161"/>
      <c r="M350" s="161"/>
      <c r="N350" s="160"/>
      <c r="O350" s="160"/>
      <c r="P350" s="160"/>
      <c r="Q350" s="160"/>
      <c r="R350" s="161"/>
      <c r="S350" s="161"/>
      <c r="T350" s="161"/>
      <c r="U350" s="161"/>
      <c r="V350" s="161"/>
      <c r="W350" s="161"/>
      <c r="X350" s="161"/>
      <c r="Y350" s="161"/>
      <c r="Z350" s="151"/>
      <c r="AA350" s="151"/>
      <c r="AB350" s="151"/>
      <c r="AC350" s="151"/>
      <c r="AD350" s="151"/>
      <c r="AE350" s="151"/>
      <c r="AF350" s="151"/>
      <c r="AG350" s="151" t="s">
        <v>175</v>
      </c>
      <c r="AH350" s="151">
        <v>0</v>
      </c>
      <c r="AI350" s="151"/>
      <c r="AJ350" s="151"/>
      <c r="AK350" s="151"/>
      <c r="AL350" s="151"/>
      <c r="AM350" s="151"/>
      <c r="AN350" s="151"/>
      <c r="AO350" s="151"/>
      <c r="AP350" s="151"/>
      <c r="AQ350" s="151"/>
      <c r="AR350" s="151"/>
      <c r="AS350" s="151"/>
      <c r="AT350" s="151"/>
      <c r="AU350" s="151"/>
      <c r="AV350" s="151"/>
      <c r="AW350" s="151"/>
      <c r="AX350" s="151"/>
      <c r="AY350" s="151"/>
      <c r="AZ350" s="151"/>
      <c r="BA350" s="151"/>
      <c r="BB350" s="151"/>
      <c r="BC350" s="151"/>
      <c r="BD350" s="151"/>
      <c r="BE350" s="151"/>
      <c r="BF350" s="151"/>
      <c r="BG350" s="151"/>
      <c r="BH350" s="151"/>
    </row>
    <row r="351" spans="1:60" outlineLevel="1" x14ac:dyDescent="0.2">
      <c r="A351" s="172">
        <v>96</v>
      </c>
      <c r="B351" s="173" t="s">
        <v>809</v>
      </c>
      <c r="C351" s="188" t="s">
        <v>810</v>
      </c>
      <c r="D351" s="174" t="s">
        <v>181</v>
      </c>
      <c r="E351" s="175">
        <v>17.170000000000002</v>
      </c>
      <c r="F351" s="176"/>
      <c r="G351" s="177">
        <f>ROUND(E351*F351,2)</f>
        <v>0</v>
      </c>
      <c r="H351" s="176"/>
      <c r="I351" s="177">
        <f>ROUND(E351*H351,2)</f>
        <v>0</v>
      </c>
      <c r="J351" s="176"/>
      <c r="K351" s="177">
        <f>ROUND(E351*J351,2)</f>
        <v>0</v>
      </c>
      <c r="L351" s="177">
        <v>21</v>
      </c>
      <c r="M351" s="177">
        <f>G351*(1+L351/100)</f>
        <v>0</v>
      </c>
      <c r="N351" s="175">
        <v>7.2000000000000005E-4</v>
      </c>
      <c r="O351" s="175">
        <f>ROUND(E351*N351,2)</f>
        <v>0.01</v>
      </c>
      <c r="P351" s="175">
        <v>0</v>
      </c>
      <c r="Q351" s="175">
        <f>ROUND(E351*P351,2)</f>
        <v>0</v>
      </c>
      <c r="R351" s="177"/>
      <c r="S351" s="177" t="s">
        <v>141</v>
      </c>
      <c r="T351" s="178" t="s">
        <v>142</v>
      </c>
      <c r="U351" s="161">
        <v>0</v>
      </c>
      <c r="V351" s="161">
        <f>ROUND(E351*U351,2)</f>
        <v>0</v>
      </c>
      <c r="W351" s="161"/>
      <c r="X351" s="161" t="s">
        <v>309</v>
      </c>
      <c r="Y351" s="161" t="s">
        <v>144</v>
      </c>
      <c r="Z351" s="151"/>
      <c r="AA351" s="151"/>
      <c r="AB351" s="151"/>
      <c r="AC351" s="151"/>
      <c r="AD351" s="151"/>
      <c r="AE351" s="151"/>
      <c r="AF351" s="151"/>
      <c r="AG351" s="151" t="s">
        <v>310</v>
      </c>
      <c r="AH351" s="151"/>
      <c r="AI351" s="151"/>
      <c r="AJ351" s="151"/>
      <c r="AK351" s="151"/>
      <c r="AL351" s="151"/>
      <c r="AM351" s="151"/>
      <c r="AN351" s="151"/>
      <c r="AO351" s="151"/>
      <c r="AP351" s="151"/>
      <c r="AQ351" s="151"/>
      <c r="AR351" s="151"/>
      <c r="AS351" s="151"/>
      <c r="AT351" s="151"/>
      <c r="AU351" s="151"/>
      <c r="AV351" s="151"/>
      <c r="AW351" s="151"/>
      <c r="AX351" s="151"/>
      <c r="AY351" s="151"/>
      <c r="AZ351" s="151"/>
      <c r="BA351" s="151"/>
      <c r="BB351" s="151"/>
      <c r="BC351" s="151"/>
      <c r="BD351" s="151"/>
      <c r="BE351" s="151"/>
      <c r="BF351" s="151"/>
      <c r="BG351" s="151"/>
      <c r="BH351" s="151"/>
    </row>
    <row r="352" spans="1:60" outlineLevel="2" x14ac:dyDescent="0.2">
      <c r="A352" s="158"/>
      <c r="B352" s="159"/>
      <c r="C352" s="189" t="s">
        <v>811</v>
      </c>
      <c r="D352" s="162"/>
      <c r="E352" s="163">
        <v>17.170000000000002</v>
      </c>
      <c r="F352" s="161"/>
      <c r="G352" s="161"/>
      <c r="H352" s="161"/>
      <c r="I352" s="161"/>
      <c r="J352" s="161"/>
      <c r="K352" s="161"/>
      <c r="L352" s="161"/>
      <c r="M352" s="161"/>
      <c r="N352" s="160"/>
      <c r="O352" s="160"/>
      <c r="P352" s="160"/>
      <c r="Q352" s="160"/>
      <c r="R352" s="161"/>
      <c r="S352" s="161"/>
      <c r="T352" s="161"/>
      <c r="U352" s="161"/>
      <c r="V352" s="161"/>
      <c r="W352" s="161"/>
      <c r="X352" s="161"/>
      <c r="Y352" s="161"/>
      <c r="Z352" s="151"/>
      <c r="AA352" s="151"/>
      <c r="AB352" s="151"/>
      <c r="AC352" s="151"/>
      <c r="AD352" s="151"/>
      <c r="AE352" s="151"/>
      <c r="AF352" s="151"/>
      <c r="AG352" s="151" t="s">
        <v>175</v>
      </c>
      <c r="AH352" s="151">
        <v>0</v>
      </c>
      <c r="AI352" s="151"/>
      <c r="AJ352" s="151"/>
      <c r="AK352" s="151"/>
      <c r="AL352" s="151"/>
      <c r="AM352" s="151"/>
      <c r="AN352" s="151"/>
      <c r="AO352" s="151"/>
      <c r="AP352" s="151"/>
      <c r="AQ352" s="151"/>
      <c r="AR352" s="151"/>
      <c r="AS352" s="151"/>
      <c r="AT352" s="151"/>
      <c r="AU352" s="151"/>
      <c r="AV352" s="151"/>
      <c r="AW352" s="151"/>
      <c r="AX352" s="151"/>
      <c r="AY352" s="151"/>
      <c r="AZ352" s="151"/>
      <c r="BA352" s="151"/>
      <c r="BB352" s="151"/>
      <c r="BC352" s="151"/>
      <c r="BD352" s="151"/>
      <c r="BE352" s="151"/>
      <c r="BF352" s="151"/>
      <c r="BG352" s="151"/>
      <c r="BH352" s="151"/>
    </row>
    <row r="353" spans="1:60" outlineLevel="1" x14ac:dyDescent="0.2">
      <c r="A353" s="179">
        <v>97</v>
      </c>
      <c r="B353" s="180" t="s">
        <v>443</v>
      </c>
      <c r="C353" s="187" t="s">
        <v>444</v>
      </c>
      <c r="D353" s="181" t="s">
        <v>173</v>
      </c>
      <c r="E353" s="182">
        <v>1</v>
      </c>
      <c r="F353" s="183"/>
      <c r="G353" s="184">
        <f t="shared" ref="G353:G359" si="7">ROUND(E353*F353,2)</f>
        <v>0</v>
      </c>
      <c r="H353" s="183"/>
      <c r="I353" s="184">
        <f t="shared" ref="I353:I359" si="8">ROUND(E353*H353,2)</f>
        <v>0</v>
      </c>
      <c r="J353" s="183"/>
      <c r="K353" s="184">
        <f t="shared" ref="K353:K359" si="9">ROUND(E353*J353,2)</f>
        <v>0</v>
      </c>
      <c r="L353" s="184">
        <v>21</v>
      </c>
      <c r="M353" s="184">
        <f t="shared" ref="M353:M359" si="10">G353*(1+L353/100)</f>
        <v>0</v>
      </c>
      <c r="N353" s="182">
        <v>0</v>
      </c>
      <c r="O353" s="182">
        <f t="shared" ref="O353:O359" si="11">ROUND(E353*N353,2)</f>
        <v>0</v>
      </c>
      <c r="P353" s="182">
        <v>0</v>
      </c>
      <c r="Q353" s="182">
        <f t="shared" ref="Q353:Q359" si="12">ROUND(E353*P353,2)</f>
        <v>0</v>
      </c>
      <c r="R353" s="184"/>
      <c r="S353" s="184" t="s">
        <v>141</v>
      </c>
      <c r="T353" s="185" t="s">
        <v>142</v>
      </c>
      <c r="U353" s="161">
        <v>0.58789999999999998</v>
      </c>
      <c r="V353" s="161">
        <f t="shared" ref="V353:V359" si="13">ROUND(E353*U353,2)</f>
        <v>0.59</v>
      </c>
      <c r="W353" s="161"/>
      <c r="X353" s="161" t="s">
        <v>143</v>
      </c>
      <c r="Y353" s="161" t="s">
        <v>144</v>
      </c>
      <c r="Z353" s="151"/>
      <c r="AA353" s="151"/>
      <c r="AB353" s="151"/>
      <c r="AC353" s="151"/>
      <c r="AD353" s="151"/>
      <c r="AE353" s="151"/>
      <c r="AF353" s="151"/>
      <c r="AG353" s="151" t="s">
        <v>145</v>
      </c>
      <c r="AH353" s="151"/>
      <c r="AI353" s="151"/>
      <c r="AJ353" s="151"/>
      <c r="AK353" s="151"/>
      <c r="AL353" s="151"/>
      <c r="AM353" s="151"/>
      <c r="AN353" s="151"/>
      <c r="AO353" s="151"/>
      <c r="AP353" s="151"/>
      <c r="AQ353" s="151"/>
      <c r="AR353" s="151"/>
      <c r="AS353" s="151"/>
      <c r="AT353" s="151"/>
      <c r="AU353" s="151"/>
      <c r="AV353" s="151"/>
      <c r="AW353" s="151"/>
      <c r="AX353" s="151"/>
      <c r="AY353" s="151"/>
      <c r="AZ353" s="151"/>
      <c r="BA353" s="151"/>
      <c r="BB353" s="151"/>
      <c r="BC353" s="151"/>
      <c r="BD353" s="151"/>
      <c r="BE353" s="151"/>
      <c r="BF353" s="151"/>
      <c r="BG353" s="151"/>
      <c r="BH353" s="151"/>
    </row>
    <row r="354" spans="1:60" outlineLevel="1" x14ac:dyDescent="0.2">
      <c r="A354" s="179">
        <v>98</v>
      </c>
      <c r="B354" s="180" t="s">
        <v>812</v>
      </c>
      <c r="C354" s="187" t="s">
        <v>813</v>
      </c>
      <c r="D354" s="181" t="s">
        <v>173</v>
      </c>
      <c r="E354" s="182">
        <v>2</v>
      </c>
      <c r="F354" s="183"/>
      <c r="G354" s="184">
        <f t="shared" si="7"/>
        <v>0</v>
      </c>
      <c r="H354" s="183"/>
      <c r="I354" s="184">
        <f t="shared" si="8"/>
        <v>0</v>
      </c>
      <c r="J354" s="183"/>
      <c r="K354" s="184">
        <f t="shared" si="9"/>
        <v>0</v>
      </c>
      <c r="L354" s="184">
        <v>21</v>
      </c>
      <c r="M354" s="184">
        <f t="shared" si="10"/>
        <v>0</v>
      </c>
      <c r="N354" s="182">
        <v>0</v>
      </c>
      <c r="O354" s="182">
        <f t="shared" si="11"/>
        <v>0</v>
      </c>
      <c r="P354" s="182">
        <v>0</v>
      </c>
      <c r="Q354" s="182">
        <f t="shared" si="12"/>
        <v>0</v>
      </c>
      <c r="R354" s="184"/>
      <c r="S354" s="184" t="s">
        <v>141</v>
      </c>
      <c r="T354" s="185" t="s">
        <v>142</v>
      </c>
      <c r="U354" s="161">
        <v>0.66139000000000003</v>
      </c>
      <c r="V354" s="161">
        <f t="shared" si="13"/>
        <v>1.32</v>
      </c>
      <c r="W354" s="161"/>
      <c r="X354" s="161" t="s">
        <v>143</v>
      </c>
      <c r="Y354" s="161" t="s">
        <v>144</v>
      </c>
      <c r="Z354" s="151"/>
      <c r="AA354" s="151"/>
      <c r="AB354" s="151"/>
      <c r="AC354" s="151"/>
      <c r="AD354" s="151"/>
      <c r="AE354" s="151"/>
      <c r="AF354" s="151"/>
      <c r="AG354" s="151" t="s">
        <v>145</v>
      </c>
      <c r="AH354" s="151"/>
      <c r="AI354" s="151"/>
      <c r="AJ354" s="151"/>
      <c r="AK354" s="151"/>
      <c r="AL354" s="151"/>
      <c r="AM354" s="151"/>
      <c r="AN354" s="151"/>
      <c r="AO354" s="151"/>
      <c r="AP354" s="151"/>
      <c r="AQ354" s="151"/>
      <c r="AR354" s="151"/>
      <c r="AS354" s="151"/>
      <c r="AT354" s="151"/>
      <c r="AU354" s="151"/>
      <c r="AV354" s="151"/>
      <c r="AW354" s="151"/>
      <c r="AX354" s="151"/>
      <c r="AY354" s="151"/>
      <c r="AZ354" s="151"/>
      <c r="BA354" s="151"/>
      <c r="BB354" s="151"/>
      <c r="BC354" s="151"/>
      <c r="BD354" s="151"/>
      <c r="BE354" s="151"/>
      <c r="BF354" s="151"/>
      <c r="BG354" s="151"/>
      <c r="BH354" s="151"/>
    </row>
    <row r="355" spans="1:60" outlineLevel="1" x14ac:dyDescent="0.2">
      <c r="A355" s="179">
        <v>99</v>
      </c>
      <c r="B355" s="180" t="s">
        <v>445</v>
      </c>
      <c r="C355" s="187" t="s">
        <v>446</v>
      </c>
      <c r="D355" s="181" t="s">
        <v>173</v>
      </c>
      <c r="E355" s="182">
        <v>26</v>
      </c>
      <c r="F355" s="183"/>
      <c r="G355" s="184">
        <f t="shared" si="7"/>
        <v>0</v>
      </c>
      <c r="H355" s="183"/>
      <c r="I355" s="184">
        <f t="shared" si="8"/>
        <v>0</v>
      </c>
      <c r="J355" s="183"/>
      <c r="K355" s="184">
        <f t="shared" si="9"/>
        <v>0</v>
      </c>
      <c r="L355" s="184">
        <v>21</v>
      </c>
      <c r="M355" s="184">
        <f t="shared" si="10"/>
        <v>0</v>
      </c>
      <c r="N355" s="182">
        <v>0</v>
      </c>
      <c r="O355" s="182">
        <f t="shared" si="11"/>
        <v>0</v>
      </c>
      <c r="P355" s="182">
        <v>0</v>
      </c>
      <c r="Q355" s="182">
        <f t="shared" si="12"/>
        <v>0</v>
      </c>
      <c r="R355" s="184"/>
      <c r="S355" s="184" t="s">
        <v>141</v>
      </c>
      <c r="T355" s="185" t="s">
        <v>142</v>
      </c>
      <c r="U355" s="161">
        <v>0.95943000000000001</v>
      </c>
      <c r="V355" s="161">
        <f t="shared" si="13"/>
        <v>24.95</v>
      </c>
      <c r="W355" s="161"/>
      <c r="X355" s="161" t="s">
        <v>143</v>
      </c>
      <c r="Y355" s="161" t="s">
        <v>144</v>
      </c>
      <c r="Z355" s="151"/>
      <c r="AA355" s="151"/>
      <c r="AB355" s="151"/>
      <c r="AC355" s="151"/>
      <c r="AD355" s="151"/>
      <c r="AE355" s="151"/>
      <c r="AF355" s="151"/>
      <c r="AG355" s="151" t="s">
        <v>145</v>
      </c>
      <c r="AH355" s="151"/>
      <c r="AI355" s="151"/>
      <c r="AJ355" s="151"/>
      <c r="AK355" s="151"/>
      <c r="AL355" s="151"/>
      <c r="AM355" s="151"/>
      <c r="AN355" s="151"/>
      <c r="AO355" s="151"/>
      <c r="AP355" s="151"/>
      <c r="AQ355" s="151"/>
      <c r="AR355" s="151"/>
      <c r="AS355" s="151"/>
      <c r="AT355" s="151"/>
      <c r="AU355" s="151"/>
      <c r="AV355" s="151"/>
      <c r="AW355" s="151"/>
      <c r="AX355" s="151"/>
      <c r="AY355" s="151"/>
      <c r="AZ355" s="151"/>
      <c r="BA355" s="151"/>
      <c r="BB355" s="151"/>
      <c r="BC355" s="151"/>
      <c r="BD355" s="151"/>
      <c r="BE355" s="151"/>
      <c r="BF355" s="151"/>
      <c r="BG355" s="151"/>
      <c r="BH355" s="151"/>
    </row>
    <row r="356" spans="1:60" outlineLevel="1" x14ac:dyDescent="0.2">
      <c r="A356" s="179">
        <v>100</v>
      </c>
      <c r="B356" s="180" t="s">
        <v>447</v>
      </c>
      <c r="C356" s="187" t="s">
        <v>448</v>
      </c>
      <c r="D356" s="181" t="s">
        <v>173</v>
      </c>
      <c r="E356" s="182">
        <v>4</v>
      </c>
      <c r="F356" s="183"/>
      <c r="G356" s="184">
        <f t="shared" si="7"/>
        <v>0</v>
      </c>
      <c r="H356" s="183"/>
      <c r="I356" s="184">
        <f t="shared" si="8"/>
        <v>0</v>
      </c>
      <c r="J356" s="183"/>
      <c r="K356" s="184">
        <f t="shared" si="9"/>
        <v>0</v>
      </c>
      <c r="L356" s="184">
        <v>21</v>
      </c>
      <c r="M356" s="184">
        <f t="shared" si="10"/>
        <v>0</v>
      </c>
      <c r="N356" s="182">
        <v>0</v>
      </c>
      <c r="O356" s="182">
        <f t="shared" si="11"/>
        <v>0</v>
      </c>
      <c r="P356" s="182">
        <v>0</v>
      </c>
      <c r="Q356" s="182">
        <f t="shared" si="12"/>
        <v>0</v>
      </c>
      <c r="R356" s="184"/>
      <c r="S356" s="184" t="s">
        <v>141</v>
      </c>
      <c r="T356" s="185" t="s">
        <v>142</v>
      </c>
      <c r="U356" s="161">
        <v>1.31054</v>
      </c>
      <c r="V356" s="161">
        <f t="shared" si="13"/>
        <v>5.24</v>
      </c>
      <c r="W356" s="161"/>
      <c r="X356" s="161" t="s">
        <v>143</v>
      </c>
      <c r="Y356" s="161" t="s">
        <v>144</v>
      </c>
      <c r="Z356" s="151"/>
      <c r="AA356" s="151"/>
      <c r="AB356" s="151"/>
      <c r="AC356" s="151"/>
      <c r="AD356" s="151"/>
      <c r="AE356" s="151"/>
      <c r="AF356" s="151"/>
      <c r="AG356" s="151" t="s">
        <v>145</v>
      </c>
      <c r="AH356" s="151"/>
      <c r="AI356" s="151"/>
      <c r="AJ356" s="151"/>
      <c r="AK356" s="151"/>
      <c r="AL356" s="151"/>
      <c r="AM356" s="151"/>
      <c r="AN356" s="151"/>
      <c r="AO356" s="151"/>
      <c r="AP356" s="151"/>
      <c r="AQ356" s="151"/>
      <c r="AR356" s="151"/>
      <c r="AS356" s="151"/>
      <c r="AT356" s="151"/>
      <c r="AU356" s="151"/>
      <c r="AV356" s="151"/>
      <c r="AW356" s="151"/>
      <c r="AX356" s="151"/>
      <c r="AY356" s="151"/>
      <c r="AZ356" s="151"/>
      <c r="BA356" s="151"/>
      <c r="BB356" s="151"/>
      <c r="BC356" s="151"/>
      <c r="BD356" s="151"/>
      <c r="BE356" s="151"/>
      <c r="BF356" s="151"/>
      <c r="BG356" s="151"/>
      <c r="BH356" s="151"/>
    </row>
    <row r="357" spans="1:60" outlineLevel="1" x14ac:dyDescent="0.2">
      <c r="A357" s="179">
        <v>101</v>
      </c>
      <c r="B357" s="180" t="s">
        <v>814</v>
      </c>
      <c r="C357" s="187" t="s">
        <v>815</v>
      </c>
      <c r="D357" s="181" t="s">
        <v>173</v>
      </c>
      <c r="E357" s="182">
        <v>3</v>
      </c>
      <c r="F357" s="183"/>
      <c r="G357" s="184">
        <f t="shared" si="7"/>
        <v>0</v>
      </c>
      <c r="H357" s="183"/>
      <c r="I357" s="184">
        <f t="shared" si="8"/>
        <v>0</v>
      </c>
      <c r="J357" s="183"/>
      <c r="K357" s="184">
        <f t="shared" si="9"/>
        <v>0</v>
      </c>
      <c r="L357" s="184">
        <v>21</v>
      </c>
      <c r="M357" s="184">
        <f t="shared" si="10"/>
        <v>0</v>
      </c>
      <c r="N357" s="182">
        <v>0</v>
      </c>
      <c r="O357" s="182">
        <f t="shared" si="11"/>
        <v>0</v>
      </c>
      <c r="P357" s="182">
        <v>0</v>
      </c>
      <c r="Q357" s="182">
        <f t="shared" si="12"/>
        <v>0</v>
      </c>
      <c r="R357" s="184"/>
      <c r="S357" s="184" t="s">
        <v>141</v>
      </c>
      <c r="T357" s="185" t="s">
        <v>142</v>
      </c>
      <c r="U357" s="161">
        <v>1.31054</v>
      </c>
      <c r="V357" s="161">
        <f t="shared" si="13"/>
        <v>3.93</v>
      </c>
      <c r="W357" s="161"/>
      <c r="X357" s="161" t="s">
        <v>143</v>
      </c>
      <c r="Y357" s="161" t="s">
        <v>144</v>
      </c>
      <c r="Z357" s="151"/>
      <c r="AA357" s="151"/>
      <c r="AB357" s="151"/>
      <c r="AC357" s="151"/>
      <c r="AD357" s="151"/>
      <c r="AE357" s="151"/>
      <c r="AF357" s="151"/>
      <c r="AG357" s="151" t="s">
        <v>145</v>
      </c>
      <c r="AH357" s="151"/>
      <c r="AI357" s="151"/>
      <c r="AJ357" s="151"/>
      <c r="AK357" s="151"/>
      <c r="AL357" s="151"/>
      <c r="AM357" s="151"/>
      <c r="AN357" s="151"/>
      <c r="AO357" s="151"/>
      <c r="AP357" s="151"/>
      <c r="AQ357" s="151"/>
      <c r="AR357" s="151"/>
      <c r="AS357" s="151"/>
      <c r="AT357" s="151"/>
      <c r="AU357" s="151"/>
      <c r="AV357" s="151"/>
      <c r="AW357" s="151"/>
      <c r="AX357" s="151"/>
      <c r="AY357" s="151"/>
      <c r="AZ357" s="151"/>
      <c r="BA357" s="151"/>
      <c r="BB357" s="151"/>
      <c r="BC357" s="151"/>
      <c r="BD357" s="151"/>
      <c r="BE357" s="151"/>
      <c r="BF357" s="151"/>
      <c r="BG357" s="151"/>
      <c r="BH357" s="151"/>
    </row>
    <row r="358" spans="1:60" outlineLevel="1" x14ac:dyDescent="0.2">
      <c r="A358" s="179">
        <v>102</v>
      </c>
      <c r="B358" s="180" t="s">
        <v>814</v>
      </c>
      <c r="C358" s="187" t="s">
        <v>815</v>
      </c>
      <c r="D358" s="181" t="s">
        <v>173</v>
      </c>
      <c r="E358" s="182">
        <v>14</v>
      </c>
      <c r="F358" s="183"/>
      <c r="G358" s="184">
        <f t="shared" si="7"/>
        <v>0</v>
      </c>
      <c r="H358" s="183"/>
      <c r="I358" s="184">
        <f t="shared" si="8"/>
        <v>0</v>
      </c>
      <c r="J358" s="183"/>
      <c r="K358" s="184">
        <f t="shared" si="9"/>
        <v>0</v>
      </c>
      <c r="L358" s="184">
        <v>21</v>
      </c>
      <c r="M358" s="184">
        <f t="shared" si="10"/>
        <v>0</v>
      </c>
      <c r="N358" s="182">
        <v>0</v>
      </c>
      <c r="O358" s="182">
        <f t="shared" si="11"/>
        <v>0</v>
      </c>
      <c r="P358" s="182">
        <v>0</v>
      </c>
      <c r="Q358" s="182">
        <f t="shared" si="12"/>
        <v>0</v>
      </c>
      <c r="R358" s="184"/>
      <c r="S358" s="184" t="s">
        <v>141</v>
      </c>
      <c r="T358" s="185" t="s">
        <v>142</v>
      </c>
      <c r="U358" s="161">
        <v>1.31054</v>
      </c>
      <c r="V358" s="161">
        <f t="shared" si="13"/>
        <v>18.350000000000001</v>
      </c>
      <c r="W358" s="161"/>
      <c r="X358" s="161" t="s">
        <v>143</v>
      </c>
      <c r="Y358" s="161" t="s">
        <v>144</v>
      </c>
      <c r="Z358" s="151"/>
      <c r="AA358" s="151"/>
      <c r="AB358" s="151"/>
      <c r="AC358" s="151"/>
      <c r="AD358" s="151"/>
      <c r="AE358" s="151"/>
      <c r="AF358" s="151"/>
      <c r="AG358" s="151" t="s">
        <v>145</v>
      </c>
      <c r="AH358" s="151"/>
      <c r="AI358" s="151"/>
      <c r="AJ358" s="151"/>
      <c r="AK358" s="151"/>
      <c r="AL358" s="151"/>
      <c r="AM358" s="151"/>
      <c r="AN358" s="151"/>
      <c r="AO358" s="151"/>
      <c r="AP358" s="151"/>
      <c r="AQ358" s="151"/>
      <c r="AR358" s="151"/>
      <c r="AS358" s="151"/>
      <c r="AT358" s="151"/>
      <c r="AU358" s="151"/>
      <c r="AV358" s="151"/>
      <c r="AW358" s="151"/>
      <c r="AX358" s="151"/>
      <c r="AY358" s="151"/>
      <c r="AZ358" s="151"/>
      <c r="BA358" s="151"/>
      <c r="BB358" s="151"/>
      <c r="BC358" s="151"/>
      <c r="BD358" s="151"/>
      <c r="BE358" s="151"/>
      <c r="BF358" s="151"/>
      <c r="BG358" s="151"/>
      <c r="BH358" s="151"/>
    </row>
    <row r="359" spans="1:60" outlineLevel="1" x14ac:dyDescent="0.2">
      <c r="A359" s="172">
        <v>103</v>
      </c>
      <c r="B359" s="173" t="s">
        <v>816</v>
      </c>
      <c r="C359" s="188" t="s">
        <v>817</v>
      </c>
      <c r="D359" s="174" t="s">
        <v>173</v>
      </c>
      <c r="E359" s="175">
        <v>2</v>
      </c>
      <c r="F359" s="176"/>
      <c r="G359" s="177">
        <f t="shared" si="7"/>
        <v>0</v>
      </c>
      <c r="H359" s="176"/>
      <c r="I359" s="177">
        <f t="shared" si="8"/>
        <v>0</v>
      </c>
      <c r="J359" s="176"/>
      <c r="K359" s="177">
        <f t="shared" si="9"/>
        <v>0</v>
      </c>
      <c r="L359" s="177">
        <v>21</v>
      </c>
      <c r="M359" s="177">
        <f t="shared" si="10"/>
        <v>0</v>
      </c>
      <c r="N359" s="175">
        <v>1.7000000000000001E-4</v>
      </c>
      <c r="O359" s="175">
        <f t="shared" si="11"/>
        <v>0</v>
      </c>
      <c r="P359" s="175">
        <v>0</v>
      </c>
      <c r="Q359" s="175">
        <f t="shared" si="12"/>
        <v>0</v>
      </c>
      <c r="R359" s="177"/>
      <c r="S359" s="177" t="s">
        <v>141</v>
      </c>
      <c r="T359" s="178" t="s">
        <v>142</v>
      </c>
      <c r="U359" s="161">
        <v>0</v>
      </c>
      <c r="V359" s="161">
        <f t="shared" si="13"/>
        <v>0</v>
      </c>
      <c r="W359" s="161"/>
      <c r="X359" s="161" t="s">
        <v>309</v>
      </c>
      <c r="Y359" s="161" t="s">
        <v>144</v>
      </c>
      <c r="Z359" s="151"/>
      <c r="AA359" s="151"/>
      <c r="AB359" s="151"/>
      <c r="AC359" s="151"/>
      <c r="AD359" s="151"/>
      <c r="AE359" s="151"/>
      <c r="AF359" s="151"/>
      <c r="AG359" s="151" t="s">
        <v>310</v>
      </c>
      <c r="AH359" s="151"/>
      <c r="AI359" s="151"/>
      <c r="AJ359" s="151"/>
      <c r="AK359" s="151"/>
      <c r="AL359" s="151"/>
      <c r="AM359" s="151"/>
      <c r="AN359" s="151"/>
      <c r="AO359" s="151"/>
      <c r="AP359" s="151"/>
      <c r="AQ359" s="151"/>
      <c r="AR359" s="151"/>
      <c r="AS359" s="151"/>
      <c r="AT359" s="151"/>
      <c r="AU359" s="151"/>
      <c r="AV359" s="151"/>
      <c r="AW359" s="151"/>
      <c r="AX359" s="151"/>
      <c r="AY359" s="151"/>
      <c r="AZ359" s="151"/>
      <c r="BA359" s="151"/>
      <c r="BB359" s="151"/>
      <c r="BC359" s="151"/>
      <c r="BD359" s="151"/>
      <c r="BE359" s="151"/>
      <c r="BF359" s="151"/>
      <c r="BG359" s="151"/>
      <c r="BH359" s="151"/>
    </row>
    <row r="360" spans="1:60" outlineLevel="2" x14ac:dyDescent="0.2">
      <c r="A360" s="158"/>
      <c r="B360" s="159"/>
      <c r="C360" s="189" t="s">
        <v>818</v>
      </c>
      <c r="D360" s="162"/>
      <c r="E360" s="163">
        <v>2</v>
      </c>
      <c r="F360" s="161"/>
      <c r="G360" s="161"/>
      <c r="H360" s="161"/>
      <c r="I360" s="161"/>
      <c r="J360" s="161"/>
      <c r="K360" s="161"/>
      <c r="L360" s="161"/>
      <c r="M360" s="161"/>
      <c r="N360" s="160"/>
      <c r="O360" s="160"/>
      <c r="P360" s="160"/>
      <c r="Q360" s="160"/>
      <c r="R360" s="161"/>
      <c r="S360" s="161"/>
      <c r="T360" s="161"/>
      <c r="U360" s="161"/>
      <c r="V360" s="161"/>
      <c r="W360" s="161"/>
      <c r="X360" s="161"/>
      <c r="Y360" s="161"/>
      <c r="Z360" s="151"/>
      <c r="AA360" s="151"/>
      <c r="AB360" s="151"/>
      <c r="AC360" s="151"/>
      <c r="AD360" s="151"/>
      <c r="AE360" s="151"/>
      <c r="AF360" s="151"/>
      <c r="AG360" s="151" t="s">
        <v>175</v>
      </c>
      <c r="AH360" s="151">
        <v>0</v>
      </c>
      <c r="AI360" s="151"/>
      <c r="AJ360" s="151"/>
      <c r="AK360" s="151"/>
      <c r="AL360" s="151"/>
      <c r="AM360" s="151"/>
      <c r="AN360" s="151"/>
      <c r="AO360" s="151"/>
      <c r="AP360" s="151"/>
      <c r="AQ360" s="151"/>
      <c r="AR360" s="151"/>
      <c r="AS360" s="151"/>
      <c r="AT360" s="151"/>
      <c r="AU360" s="151"/>
      <c r="AV360" s="151"/>
      <c r="AW360" s="151"/>
      <c r="AX360" s="151"/>
      <c r="AY360" s="151"/>
      <c r="AZ360" s="151"/>
      <c r="BA360" s="151"/>
      <c r="BB360" s="151"/>
      <c r="BC360" s="151"/>
      <c r="BD360" s="151"/>
      <c r="BE360" s="151"/>
      <c r="BF360" s="151"/>
      <c r="BG360" s="151"/>
      <c r="BH360" s="151"/>
    </row>
    <row r="361" spans="1:60" outlineLevel="1" x14ac:dyDescent="0.2">
      <c r="A361" s="172">
        <v>104</v>
      </c>
      <c r="B361" s="173" t="s">
        <v>449</v>
      </c>
      <c r="C361" s="188" t="s">
        <v>450</v>
      </c>
      <c r="D361" s="174" t="s">
        <v>173</v>
      </c>
      <c r="E361" s="175">
        <v>10</v>
      </c>
      <c r="F361" s="176"/>
      <c r="G361" s="177">
        <f>ROUND(E361*F361,2)</f>
        <v>0</v>
      </c>
      <c r="H361" s="176"/>
      <c r="I361" s="177">
        <f>ROUND(E361*H361,2)</f>
        <v>0</v>
      </c>
      <c r="J361" s="176"/>
      <c r="K361" s="177">
        <f>ROUND(E361*J361,2)</f>
        <v>0</v>
      </c>
      <c r="L361" s="177">
        <v>21</v>
      </c>
      <c r="M361" s="177">
        <f>G361*(1+L361/100)</f>
        <v>0</v>
      </c>
      <c r="N361" s="175">
        <v>4.0999999999999999E-4</v>
      </c>
      <c r="O361" s="175">
        <f>ROUND(E361*N361,2)</f>
        <v>0</v>
      </c>
      <c r="P361" s="175">
        <v>0</v>
      </c>
      <c r="Q361" s="175">
        <f>ROUND(E361*P361,2)</f>
        <v>0</v>
      </c>
      <c r="R361" s="177"/>
      <c r="S361" s="177" t="s">
        <v>141</v>
      </c>
      <c r="T361" s="178" t="s">
        <v>142</v>
      </c>
      <c r="U361" s="161">
        <v>0</v>
      </c>
      <c r="V361" s="161">
        <f>ROUND(E361*U361,2)</f>
        <v>0</v>
      </c>
      <c r="W361" s="161"/>
      <c r="X361" s="161" t="s">
        <v>309</v>
      </c>
      <c r="Y361" s="161" t="s">
        <v>144</v>
      </c>
      <c r="Z361" s="151"/>
      <c r="AA361" s="151"/>
      <c r="AB361" s="151"/>
      <c r="AC361" s="151"/>
      <c r="AD361" s="151"/>
      <c r="AE361" s="151"/>
      <c r="AF361" s="151"/>
      <c r="AG361" s="151" t="s">
        <v>310</v>
      </c>
      <c r="AH361" s="151"/>
      <c r="AI361" s="151"/>
      <c r="AJ361" s="151"/>
      <c r="AK361" s="151"/>
      <c r="AL361" s="151"/>
      <c r="AM361" s="151"/>
      <c r="AN361" s="151"/>
      <c r="AO361" s="151"/>
      <c r="AP361" s="151"/>
      <c r="AQ361" s="151"/>
      <c r="AR361" s="151"/>
      <c r="AS361" s="151"/>
      <c r="AT361" s="151"/>
      <c r="AU361" s="151"/>
      <c r="AV361" s="151"/>
      <c r="AW361" s="151"/>
      <c r="AX361" s="151"/>
      <c r="AY361" s="151"/>
      <c r="AZ361" s="151"/>
      <c r="BA361" s="151"/>
      <c r="BB361" s="151"/>
      <c r="BC361" s="151"/>
      <c r="BD361" s="151"/>
      <c r="BE361" s="151"/>
      <c r="BF361" s="151"/>
      <c r="BG361" s="151"/>
      <c r="BH361" s="151"/>
    </row>
    <row r="362" spans="1:60" outlineLevel="2" x14ac:dyDescent="0.2">
      <c r="A362" s="158"/>
      <c r="B362" s="159"/>
      <c r="C362" s="189" t="s">
        <v>634</v>
      </c>
      <c r="D362" s="162"/>
      <c r="E362" s="163">
        <v>1</v>
      </c>
      <c r="F362" s="161"/>
      <c r="G362" s="161"/>
      <c r="H362" s="161"/>
      <c r="I362" s="161"/>
      <c r="J362" s="161"/>
      <c r="K362" s="161"/>
      <c r="L362" s="161"/>
      <c r="M362" s="161"/>
      <c r="N362" s="160"/>
      <c r="O362" s="160"/>
      <c r="P362" s="160"/>
      <c r="Q362" s="160"/>
      <c r="R362" s="161"/>
      <c r="S362" s="161"/>
      <c r="T362" s="161"/>
      <c r="U362" s="161"/>
      <c r="V362" s="161"/>
      <c r="W362" s="161"/>
      <c r="X362" s="161"/>
      <c r="Y362" s="161"/>
      <c r="Z362" s="151"/>
      <c r="AA362" s="151"/>
      <c r="AB362" s="151"/>
      <c r="AC362" s="151"/>
      <c r="AD362" s="151"/>
      <c r="AE362" s="151"/>
      <c r="AF362" s="151"/>
      <c r="AG362" s="151" t="s">
        <v>175</v>
      </c>
      <c r="AH362" s="151">
        <v>0</v>
      </c>
      <c r="AI362" s="151"/>
      <c r="AJ362" s="151"/>
      <c r="AK362" s="151"/>
      <c r="AL362" s="151"/>
      <c r="AM362" s="151"/>
      <c r="AN362" s="151"/>
      <c r="AO362" s="151"/>
      <c r="AP362" s="151"/>
      <c r="AQ362" s="151"/>
      <c r="AR362" s="151"/>
      <c r="AS362" s="151"/>
      <c r="AT362" s="151"/>
      <c r="AU362" s="151"/>
      <c r="AV362" s="151"/>
      <c r="AW362" s="151"/>
      <c r="AX362" s="151"/>
      <c r="AY362" s="151"/>
      <c r="AZ362" s="151"/>
      <c r="BA362" s="151"/>
      <c r="BB362" s="151"/>
      <c r="BC362" s="151"/>
      <c r="BD362" s="151"/>
      <c r="BE362" s="151"/>
      <c r="BF362" s="151"/>
      <c r="BG362" s="151"/>
      <c r="BH362" s="151"/>
    </row>
    <row r="363" spans="1:60" outlineLevel="3" x14ac:dyDescent="0.2">
      <c r="A363" s="158"/>
      <c r="B363" s="159"/>
      <c r="C363" s="189" t="s">
        <v>635</v>
      </c>
      <c r="D363" s="162"/>
      <c r="E363" s="163">
        <v>9</v>
      </c>
      <c r="F363" s="161"/>
      <c r="G363" s="161"/>
      <c r="H363" s="161"/>
      <c r="I363" s="161"/>
      <c r="J363" s="161"/>
      <c r="K363" s="161"/>
      <c r="L363" s="161"/>
      <c r="M363" s="161"/>
      <c r="N363" s="160"/>
      <c r="O363" s="160"/>
      <c r="P363" s="160"/>
      <c r="Q363" s="160"/>
      <c r="R363" s="161"/>
      <c r="S363" s="161"/>
      <c r="T363" s="161"/>
      <c r="U363" s="161"/>
      <c r="V363" s="161"/>
      <c r="W363" s="161"/>
      <c r="X363" s="161"/>
      <c r="Y363" s="161"/>
      <c r="Z363" s="151"/>
      <c r="AA363" s="151"/>
      <c r="AB363" s="151"/>
      <c r="AC363" s="151"/>
      <c r="AD363" s="151"/>
      <c r="AE363" s="151"/>
      <c r="AF363" s="151"/>
      <c r="AG363" s="151" t="s">
        <v>175</v>
      </c>
      <c r="AH363" s="151">
        <v>0</v>
      </c>
      <c r="AI363" s="151"/>
      <c r="AJ363" s="151"/>
      <c r="AK363" s="151"/>
      <c r="AL363" s="151"/>
      <c r="AM363" s="151"/>
      <c r="AN363" s="151"/>
      <c r="AO363" s="151"/>
      <c r="AP363" s="151"/>
      <c r="AQ363" s="151"/>
      <c r="AR363" s="151"/>
      <c r="AS363" s="151"/>
      <c r="AT363" s="151"/>
      <c r="AU363" s="151"/>
      <c r="AV363" s="151"/>
      <c r="AW363" s="151"/>
      <c r="AX363" s="151"/>
      <c r="AY363" s="151"/>
      <c r="AZ363" s="151"/>
      <c r="BA363" s="151"/>
      <c r="BB363" s="151"/>
      <c r="BC363" s="151"/>
      <c r="BD363" s="151"/>
      <c r="BE363" s="151"/>
      <c r="BF363" s="151"/>
      <c r="BG363" s="151"/>
      <c r="BH363" s="151"/>
    </row>
    <row r="364" spans="1:60" outlineLevel="1" x14ac:dyDescent="0.2">
      <c r="A364" s="172">
        <v>105</v>
      </c>
      <c r="B364" s="173" t="s">
        <v>819</v>
      </c>
      <c r="C364" s="188" t="s">
        <v>820</v>
      </c>
      <c r="D364" s="174" t="s">
        <v>173</v>
      </c>
      <c r="E364" s="175">
        <v>3</v>
      </c>
      <c r="F364" s="176"/>
      <c r="G364" s="177">
        <f>ROUND(E364*F364,2)</f>
        <v>0</v>
      </c>
      <c r="H364" s="176"/>
      <c r="I364" s="177">
        <f>ROUND(E364*H364,2)</f>
        <v>0</v>
      </c>
      <c r="J364" s="176"/>
      <c r="K364" s="177">
        <f>ROUND(E364*J364,2)</f>
        <v>0</v>
      </c>
      <c r="L364" s="177">
        <v>21</v>
      </c>
      <c r="M364" s="177">
        <f>G364*(1+L364/100)</f>
        <v>0</v>
      </c>
      <c r="N364" s="175">
        <v>3.3300000000000001E-3</v>
      </c>
      <c r="O364" s="175">
        <f>ROUND(E364*N364,2)</f>
        <v>0.01</v>
      </c>
      <c r="P364" s="175">
        <v>0</v>
      </c>
      <c r="Q364" s="175">
        <f>ROUND(E364*P364,2)</f>
        <v>0</v>
      </c>
      <c r="R364" s="177"/>
      <c r="S364" s="177" t="s">
        <v>141</v>
      </c>
      <c r="T364" s="178" t="s">
        <v>142</v>
      </c>
      <c r="U364" s="161">
        <v>0</v>
      </c>
      <c r="V364" s="161">
        <f>ROUND(E364*U364,2)</f>
        <v>0</v>
      </c>
      <c r="W364" s="161"/>
      <c r="X364" s="161" t="s">
        <v>309</v>
      </c>
      <c r="Y364" s="161" t="s">
        <v>144</v>
      </c>
      <c r="Z364" s="151"/>
      <c r="AA364" s="151"/>
      <c r="AB364" s="151"/>
      <c r="AC364" s="151"/>
      <c r="AD364" s="151"/>
      <c r="AE364" s="151"/>
      <c r="AF364" s="151"/>
      <c r="AG364" s="151" t="s">
        <v>310</v>
      </c>
      <c r="AH364" s="151"/>
      <c r="AI364" s="151"/>
      <c r="AJ364" s="151"/>
      <c r="AK364" s="151"/>
      <c r="AL364" s="151"/>
      <c r="AM364" s="151"/>
      <c r="AN364" s="151"/>
      <c r="AO364" s="151"/>
      <c r="AP364" s="151"/>
      <c r="AQ364" s="151"/>
      <c r="AR364" s="151"/>
      <c r="AS364" s="151"/>
      <c r="AT364" s="151"/>
      <c r="AU364" s="151"/>
      <c r="AV364" s="151"/>
      <c r="AW364" s="151"/>
      <c r="AX364" s="151"/>
      <c r="AY364" s="151"/>
      <c r="AZ364" s="151"/>
      <c r="BA364" s="151"/>
      <c r="BB364" s="151"/>
      <c r="BC364" s="151"/>
      <c r="BD364" s="151"/>
      <c r="BE364" s="151"/>
      <c r="BF364" s="151"/>
      <c r="BG364" s="151"/>
      <c r="BH364" s="151"/>
    </row>
    <row r="365" spans="1:60" outlineLevel="2" x14ac:dyDescent="0.2">
      <c r="A365" s="158"/>
      <c r="B365" s="159"/>
      <c r="C365" s="189" t="s">
        <v>821</v>
      </c>
      <c r="D365" s="162"/>
      <c r="E365" s="163">
        <v>3</v>
      </c>
      <c r="F365" s="161"/>
      <c r="G365" s="161"/>
      <c r="H365" s="161"/>
      <c r="I365" s="161"/>
      <c r="J365" s="161"/>
      <c r="K365" s="161"/>
      <c r="L365" s="161"/>
      <c r="M365" s="161"/>
      <c r="N365" s="160"/>
      <c r="O365" s="160"/>
      <c r="P365" s="160"/>
      <c r="Q365" s="160"/>
      <c r="R365" s="161"/>
      <c r="S365" s="161"/>
      <c r="T365" s="161"/>
      <c r="U365" s="161"/>
      <c r="V365" s="161"/>
      <c r="W365" s="161"/>
      <c r="X365" s="161"/>
      <c r="Y365" s="161"/>
      <c r="Z365" s="151"/>
      <c r="AA365" s="151"/>
      <c r="AB365" s="151"/>
      <c r="AC365" s="151"/>
      <c r="AD365" s="151"/>
      <c r="AE365" s="151"/>
      <c r="AF365" s="151"/>
      <c r="AG365" s="151" t="s">
        <v>175</v>
      </c>
      <c r="AH365" s="151">
        <v>0</v>
      </c>
      <c r="AI365" s="151"/>
      <c r="AJ365" s="151"/>
      <c r="AK365" s="151"/>
      <c r="AL365" s="151"/>
      <c r="AM365" s="151"/>
      <c r="AN365" s="151"/>
      <c r="AO365" s="151"/>
      <c r="AP365" s="151"/>
      <c r="AQ365" s="151"/>
      <c r="AR365" s="151"/>
      <c r="AS365" s="151"/>
      <c r="AT365" s="151"/>
      <c r="AU365" s="151"/>
      <c r="AV365" s="151"/>
      <c r="AW365" s="151"/>
      <c r="AX365" s="151"/>
      <c r="AY365" s="151"/>
      <c r="AZ365" s="151"/>
      <c r="BA365" s="151"/>
      <c r="BB365" s="151"/>
      <c r="BC365" s="151"/>
      <c r="BD365" s="151"/>
      <c r="BE365" s="151"/>
      <c r="BF365" s="151"/>
      <c r="BG365" s="151"/>
      <c r="BH365" s="151"/>
    </row>
    <row r="366" spans="1:60" outlineLevel="1" x14ac:dyDescent="0.2">
      <c r="A366" s="172">
        <v>106</v>
      </c>
      <c r="B366" s="173" t="s">
        <v>822</v>
      </c>
      <c r="C366" s="188" t="s">
        <v>823</v>
      </c>
      <c r="D366" s="174" t="s">
        <v>173</v>
      </c>
      <c r="E366" s="175">
        <v>1</v>
      </c>
      <c r="F366" s="176"/>
      <c r="G366" s="177">
        <f>ROUND(E366*F366,2)</f>
        <v>0</v>
      </c>
      <c r="H366" s="176"/>
      <c r="I366" s="177">
        <f>ROUND(E366*H366,2)</f>
        <v>0</v>
      </c>
      <c r="J366" s="176"/>
      <c r="K366" s="177">
        <f>ROUND(E366*J366,2)</f>
        <v>0</v>
      </c>
      <c r="L366" s="177">
        <v>21</v>
      </c>
      <c r="M366" s="177">
        <f>G366*(1+L366/100)</f>
        <v>0</v>
      </c>
      <c r="N366" s="175">
        <v>8.9999999999999998E-4</v>
      </c>
      <c r="O366" s="175">
        <f>ROUND(E366*N366,2)</f>
        <v>0</v>
      </c>
      <c r="P366" s="175">
        <v>0</v>
      </c>
      <c r="Q366" s="175">
        <f>ROUND(E366*P366,2)</f>
        <v>0</v>
      </c>
      <c r="R366" s="177"/>
      <c r="S366" s="177" t="s">
        <v>141</v>
      </c>
      <c r="T366" s="178" t="s">
        <v>142</v>
      </c>
      <c r="U366" s="161">
        <v>0</v>
      </c>
      <c r="V366" s="161">
        <f>ROUND(E366*U366,2)</f>
        <v>0</v>
      </c>
      <c r="W366" s="161"/>
      <c r="X366" s="161" t="s">
        <v>309</v>
      </c>
      <c r="Y366" s="161" t="s">
        <v>144</v>
      </c>
      <c r="Z366" s="151"/>
      <c r="AA366" s="151"/>
      <c r="AB366" s="151"/>
      <c r="AC366" s="151"/>
      <c r="AD366" s="151"/>
      <c r="AE366" s="151"/>
      <c r="AF366" s="151"/>
      <c r="AG366" s="151" t="s">
        <v>310</v>
      </c>
      <c r="AH366" s="151"/>
      <c r="AI366" s="151"/>
      <c r="AJ366" s="151"/>
      <c r="AK366" s="151"/>
      <c r="AL366" s="151"/>
      <c r="AM366" s="151"/>
      <c r="AN366" s="151"/>
      <c r="AO366" s="151"/>
      <c r="AP366" s="151"/>
      <c r="AQ366" s="151"/>
      <c r="AR366" s="151"/>
      <c r="AS366" s="151"/>
      <c r="AT366" s="151"/>
      <c r="AU366" s="151"/>
      <c r="AV366" s="151"/>
      <c r="AW366" s="151"/>
      <c r="AX366" s="151"/>
      <c r="AY366" s="151"/>
      <c r="AZ366" s="151"/>
      <c r="BA366" s="151"/>
      <c r="BB366" s="151"/>
      <c r="BC366" s="151"/>
      <c r="BD366" s="151"/>
      <c r="BE366" s="151"/>
      <c r="BF366" s="151"/>
      <c r="BG366" s="151"/>
      <c r="BH366" s="151"/>
    </row>
    <row r="367" spans="1:60" outlineLevel="2" x14ac:dyDescent="0.2">
      <c r="A367" s="158"/>
      <c r="B367" s="159"/>
      <c r="C367" s="189" t="s">
        <v>748</v>
      </c>
      <c r="D367" s="162"/>
      <c r="E367" s="163">
        <v>1</v>
      </c>
      <c r="F367" s="161"/>
      <c r="G367" s="161"/>
      <c r="H367" s="161"/>
      <c r="I367" s="161"/>
      <c r="J367" s="161"/>
      <c r="K367" s="161"/>
      <c r="L367" s="161"/>
      <c r="M367" s="161"/>
      <c r="N367" s="160"/>
      <c r="O367" s="160"/>
      <c r="P367" s="160"/>
      <c r="Q367" s="160"/>
      <c r="R367" s="161"/>
      <c r="S367" s="161"/>
      <c r="T367" s="161"/>
      <c r="U367" s="161"/>
      <c r="V367" s="161"/>
      <c r="W367" s="161"/>
      <c r="X367" s="161"/>
      <c r="Y367" s="161"/>
      <c r="Z367" s="151"/>
      <c r="AA367" s="151"/>
      <c r="AB367" s="151"/>
      <c r="AC367" s="151"/>
      <c r="AD367" s="151"/>
      <c r="AE367" s="151"/>
      <c r="AF367" s="151"/>
      <c r="AG367" s="151" t="s">
        <v>175</v>
      </c>
      <c r="AH367" s="151">
        <v>0</v>
      </c>
      <c r="AI367" s="151"/>
      <c r="AJ367" s="151"/>
      <c r="AK367" s="151"/>
      <c r="AL367" s="151"/>
      <c r="AM367" s="151"/>
      <c r="AN367" s="151"/>
      <c r="AO367" s="151"/>
      <c r="AP367" s="151"/>
      <c r="AQ367" s="151"/>
      <c r="AR367" s="151"/>
      <c r="AS367" s="151"/>
      <c r="AT367" s="151"/>
      <c r="AU367" s="151"/>
      <c r="AV367" s="151"/>
      <c r="AW367" s="151"/>
      <c r="AX367" s="151"/>
      <c r="AY367" s="151"/>
      <c r="AZ367" s="151"/>
      <c r="BA367" s="151"/>
      <c r="BB367" s="151"/>
      <c r="BC367" s="151"/>
      <c r="BD367" s="151"/>
      <c r="BE367" s="151"/>
      <c r="BF367" s="151"/>
      <c r="BG367" s="151"/>
      <c r="BH367" s="151"/>
    </row>
    <row r="368" spans="1:60" outlineLevel="1" x14ac:dyDescent="0.2">
      <c r="A368" s="172">
        <v>107</v>
      </c>
      <c r="B368" s="173" t="s">
        <v>824</v>
      </c>
      <c r="C368" s="188" t="s">
        <v>825</v>
      </c>
      <c r="D368" s="174" t="s">
        <v>173</v>
      </c>
      <c r="E368" s="175">
        <v>4</v>
      </c>
      <c r="F368" s="176"/>
      <c r="G368" s="177">
        <f>ROUND(E368*F368,2)</f>
        <v>0</v>
      </c>
      <c r="H368" s="176"/>
      <c r="I368" s="177">
        <f>ROUND(E368*H368,2)</f>
        <v>0</v>
      </c>
      <c r="J368" s="176"/>
      <c r="K368" s="177">
        <f>ROUND(E368*J368,2)</f>
        <v>0</v>
      </c>
      <c r="L368" s="177">
        <v>21</v>
      </c>
      <c r="M368" s="177">
        <f>G368*(1+L368/100)</f>
        <v>0</v>
      </c>
      <c r="N368" s="175">
        <v>5.28E-3</v>
      </c>
      <c r="O368" s="175">
        <f>ROUND(E368*N368,2)</f>
        <v>0.02</v>
      </c>
      <c r="P368" s="175">
        <v>0</v>
      </c>
      <c r="Q368" s="175">
        <f>ROUND(E368*P368,2)</f>
        <v>0</v>
      </c>
      <c r="R368" s="177"/>
      <c r="S368" s="177" t="s">
        <v>141</v>
      </c>
      <c r="T368" s="178" t="s">
        <v>142</v>
      </c>
      <c r="U368" s="161">
        <v>0</v>
      </c>
      <c r="V368" s="161">
        <f>ROUND(E368*U368,2)</f>
        <v>0</v>
      </c>
      <c r="W368" s="161"/>
      <c r="X368" s="161" t="s">
        <v>309</v>
      </c>
      <c r="Y368" s="161" t="s">
        <v>144</v>
      </c>
      <c r="Z368" s="151"/>
      <c r="AA368" s="151"/>
      <c r="AB368" s="151"/>
      <c r="AC368" s="151"/>
      <c r="AD368" s="151"/>
      <c r="AE368" s="151"/>
      <c r="AF368" s="151"/>
      <c r="AG368" s="151" t="s">
        <v>310</v>
      </c>
      <c r="AH368" s="151"/>
      <c r="AI368" s="151"/>
      <c r="AJ368" s="151"/>
      <c r="AK368" s="151"/>
      <c r="AL368" s="151"/>
      <c r="AM368" s="151"/>
      <c r="AN368" s="151"/>
      <c r="AO368" s="151"/>
      <c r="AP368" s="151"/>
      <c r="AQ368" s="151"/>
      <c r="AR368" s="151"/>
      <c r="AS368" s="151"/>
      <c r="AT368" s="151"/>
      <c r="AU368" s="151"/>
      <c r="AV368" s="151"/>
      <c r="AW368" s="151"/>
      <c r="AX368" s="151"/>
      <c r="AY368" s="151"/>
      <c r="AZ368" s="151"/>
      <c r="BA368" s="151"/>
      <c r="BB368" s="151"/>
      <c r="BC368" s="151"/>
      <c r="BD368" s="151"/>
      <c r="BE368" s="151"/>
      <c r="BF368" s="151"/>
      <c r="BG368" s="151"/>
      <c r="BH368" s="151"/>
    </row>
    <row r="369" spans="1:60" outlineLevel="2" x14ac:dyDescent="0.2">
      <c r="A369" s="158"/>
      <c r="B369" s="159"/>
      <c r="C369" s="189" t="s">
        <v>826</v>
      </c>
      <c r="D369" s="162"/>
      <c r="E369" s="163">
        <v>4</v>
      </c>
      <c r="F369" s="161"/>
      <c r="G369" s="161"/>
      <c r="H369" s="161"/>
      <c r="I369" s="161"/>
      <c r="J369" s="161"/>
      <c r="K369" s="161"/>
      <c r="L369" s="161"/>
      <c r="M369" s="161"/>
      <c r="N369" s="160"/>
      <c r="O369" s="160"/>
      <c r="P369" s="160"/>
      <c r="Q369" s="160"/>
      <c r="R369" s="161"/>
      <c r="S369" s="161"/>
      <c r="T369" s="161"/>
      <c r="U369" s="161"/>
      <c r="V369" s="161"/>
      <c r="W369" s="161"/>
      <c r="X369" s="161"/>
      <c r="Y369" s="161"/>
      <c r="Z369" s="151"/>
      <c r="AA369" s="151"/>
      <c r="AB369" s="151"/>
      <c r="AC369" s="151"/>
      <c r="AD369" s="151"/>
      <c r="AE369" s="151"/>
      <c r="AF369" s="151"/>
      <c r="AG369" s="151" t="s">
        <v>175</v>
      </c>
      <c r="AH369" s="151">
        <v>0</v>
      </c>
      <c r="AI369" s="151"/>
      <c r="AJ369" s="151"/>
      <c r="AK369" s="151"/>
      <c r="AL369" s="151"/>
      <c r="AM369" s="151"/>
      <c r="AN369" s="151"/>
      <c r="AO369" s="151"/>
      <c r="AP369" s="151"/>
      <c r="AQ369" s="151"/>
      <c r="AR369" s="151"/>
      <c r="AS369" s="151"/>
      <c r="AT369" s="151"/>
      <c r="AU369" s="151"/>
      <c r="AV369" s="151"/>
      <c r="AW369" s="151"/>
      <c r="AX369" s="151"/>
      <c r="AY369" s="151"/>
      <c r="AZ369" s="151"/>
      <c r="BA369" s="151"/>
      <c r="BB369" s="151"/>
      <c r="BC369" s="151"/>
      <c r="BD369" s="151"/>
      <c r="BE369" s="151"/>
      <c r="BF369" s="151"/>
      <c r="BG369" s="151"/>
      <c r="BH369" s="151"/>
    </row>
    <row r="370" spans="1:60" outlineLevel="1" x14ac:dyDescent="0.2">
      <c r="A370" s="172">
        <v>108</v>
      </c>
      <c r="B370" s="173" t="s">
        <v>827</v>
      </c>
      <c r="C370" s="188" t="s">
        <v>828</v>
      </c>
      <c r="D370" s="174" t="s">
        <v>173</v>
      </c>
      <c r="E370" s="175">
        <v>1</v>
      </c>
      <c r="F370" s="176"/>
      <c r="G370" s="177">
        <f>ROUND(E370*F370,2)</f>
        <v>0</v>
      </c>
      <c r="H370" s="176"/>
      <c r="I370" s="177">
        <f>ROUND(E370*H370,2)</f>
        <v>0</v>
      </c>
      <c r="J370" s="176"/>
      <c r="K370" s="177">
        <f>ROUND(E370*J370,2)</f>
        <v>0</v>
      </c>
      <c r="L370" s="177">
        <v>21</v>
      </c>
      <c r="M370" s="177">
        <f>G370*(1+L370/100)</f>
        <v>0</v>
      </c>
      <c r="N370" s="175">
        <v>7.7999999999999999E-4</v>
      </c>
      <c r="O370" s="175">
        <f>ROUND(E370*N370,2)</f>
        <v>0</v>
      </c>
      <c r="P370" s="175">
        <v>0</v>
      </c>
      <c r="Q370" s="175">
        <f>ROUND(E370*P370,2)</f>
        <v>0</v>
      </c>
      <c r="R370" s="177"/>
      <c r="S370" s="177" t="s">
        <v>141</v>
      </c>
      <c r="T370" s="178" t="s">
        <v>142</v>
      </c>
      <c r="U370" s="161">
        <v>0</v>
      </c>
      <c r="V370" s="161">
        <f>ROUND(E370*U370,2)</f>
        <v>0</v>
      </c>
      <c r="W370" s="161"/>
      <c r="X370" s="161" t="s">
        <v>309</v>
      </c>
      <c r="Y370" s="161" t="s">
        <v>144</v>
      </c>
      <c r="Z370" s="151"/>
      <c r="AA370" s="151"/>
      <c r="AB370" s="151"/>
      <c r="AC370" s="151"/>
      <c r="AD370" s="151"/>
      <c r="AE370" s="151"/>
      <c r="AF370" s="151"/>
      <c r="AG370" s="151" t="s">
        <v>310</v>
      </c>
      <c r="AH370" s="151"/>
      <c r="AI370" s="151"/>
      <c r="AJ370" s="151"/>
      <c r="AK370" s="151"/>
      <c r="AL370" s="151"/>
      <c r="AM370" s="151"/>
      <c r="AN370" s="151"/>
      <c r="AO370" s="151"/>
      <c r="AP370" s="151"/>
      <c r="AQ370" s="151"/>
      <c r="AR370" s="151"/>
      <c r="AS370" s="151"/>
      <c r="AT370" s="151"/>
      <c r="AU370" s="151"/>
      <c r="AV370" s="151"/>
      <c r="AW370" s="151"/>
      <c r="AX370" s="151"/>
      <c r="AY370" s="151"/>
      <c r="AZ370" s="151"/>
      <c r="BA370" s="151"/>
      <c r="BB370" s="151"/>
      <c r="BC370" s="151"/>
      <c r="BD370" s="151"/>
      <c r="BE370" s="151"/>
      <c r="BF370" s="151"/>
      <c r="BG370" s="151"/>
      <c r="BH370" s="151"/>
    </row>
    <row r="371" spans="1:60" outlineLevel="2" x14ac:dyDescent="0.2">
      <c r="A371" s="158"/>
      <c r="B371" s="159"/>
      <c r="C371" s="189" t="s">
        <v>748</v>
      </c>
      <c r="D371" s="162"/>
      <c r="E371" s="163">
        <v>1</v>
      </c>
      <c r="F371" s="161"/>
      <c r="G371" s="161"/>
      <c r="H371" s="161"/>
      <c r="I371" s="161"/>
      <c r="J371" s="161"/>
      <c r="K371" s="161"/>
      <c r="L371" s="161"/>
      <c r="M371" s="161"/>
      <c r="N371" s="160"/>
      <c r="O371" s="160"/>
      <c r="P371" s="160"/>
      <c r="Q371" s="160"/>
      <c r="R371" s="161"/>
      <c r="S371" s="161"/>
      <c r="T371" s="161"/>
      <c r="U371" s="161"/>
      <c r="V371" s="161"/>
      <c r="W371" s="161"/>
      <c r="X371" s="161"/>
      <c r="Y371" s="161"/>
      <c r="Z371" s="151"/>
      <c r="AA371" s="151"/>
      <c r="AB371" s="151"/>
      <c r="AC371" s="151"/>
      <c r="AD371" s="151"/>
      <c r="AE371" s="151"/>
      <c r="AF371" s="151"/>
      <c r="AG371" s="151" t="s">
        <v>175</v>
      </c>
      <c r="AH371" s="151">
        <v>0</v>
      </c>
      <c r="AI371" s="151"/>
      <c r="AJ371" s="151"/>
      <c r="AK371" s="151"/>
      <c r="AL371" s="151"/>
      <c r="AM371" s="151"/>
      <c r="AN371" s="151"/>
      <c r="AO371" s="151"/>
      <c r="AP371" s="151"/>
      <c r="AQ371" s="151"/>
      <c r="AR371" s="151"/>
      <c r="AS371" s="151"/>
      <c r="AT371" s="151"/>
      <c r="AU371" s="151"/>
      <c r="AV371" s="151"/>
      <c r="AW371" s="151"/>
      <c r="AX371" s="151"/>
      <c r="AY371" s="151"/>
      <c r="AZ371" s="151"/>
      <c r="BA371" s="151"/>
      <c r="BB371" s="151"/>
      <c r="BC371" s="151"/>
      <c r="BD371" s="151"/>
      <c r="BE371" s="151"/>
      <c r="BF371" s="151"/>
      <c r="BG371" s="151"/>
      <c r="BH371" s="151"/>
    </row>
    <row r="372" spans="1:60" outlineLevel="1" x14ac:dyDescent="0.2">
      <c r="A372" s="172">
        <v>109</v>
      </c>
      <c r="B372" s="173" t="s">
        <v>829</v>
      </c>
      <c r="C372" s="188" t="s">
        <v>830</v>
      </c>
      <c r="D372" s="174" t="s">
        <v>173</v>
      </c>
      <c r="E372" s="175">
        <v>2</v>
      </c>
      <c r="F372" s="176"/>
      <c r="G372" s="177">
        <f>ROUND(E372*F372,2)</f>
        <v>0</v>
      </c>
      <c r="H372" s="176"/>
      <c r="I372" s="177">
        <f>ROUND(E372*H372,2)</f>
        <v>0</v>
      </c>
      <c r="J372" s="176"/>
      <c r="K372" s="177">
        <f>ROUND(E372*J372,2)</f>
        <v>0</v>
      </c>
      <c r="L372" s="177">
        <v>21</v>
      </c>
      <c r="M372" s="177">
        <f>G372*(1+L372/100)</f>
        <v>0</v>
      </c>
      <c r="N372" s="175">
        <v>8.0999999999999996E-4</v>
      </c>
      <c r="O372" s="175">
        <f>ROUND(E372*N372,2)</f>
        <v>0</v>
      </c>
      <c r="P372" s="175">
        <v>0</v>
      </c>
      <c r="Q372" s="175">
        <f>ROUND(E372*P372,2)</f>
        <v>0</v>
      </c>
      <c r="R372" s="177"/>
      <c r="S372" s="177" t="s">
        <v>141</v>
      </c>
      <c r="T372" s="178" t="s">
        <v>142</v>
      </c>
      <c r="U372" s="161">
        <v>0</v>
      </c>
      <c r="V372" s="161">
        <f>ROUND(E372*U372,2)</f>
        <v>0</v>
      </c>
      <c r="W372" s="161"/>
      <c r="X372" s="161" t="s">
        <v>309</v>
      </c>
      <c r="Y372" s="161" t="s">
        <v>144</v>
      </c>
      <c r="Z372" s="151"/>
      <c r="AA372" s="151"/>
      <c r="AB372" s="151"/>
      <c r="AC372" s="151"/>
      <c r="AD372" s="151"/>
      <c r="AE372" s="151"/>
      <c r="AF372" s="151"/>
      <c r="AG372" s="151" t="s">
        <v>310</v>
      </c>
      <c r="AH372" s="151"/>
      <c r="AI372" s="151"/>
      <c r="AJ372" s="151"/>
      <c r="AK372" s="151"/>
      <c r="AL372" s="151"/>
      <c r="AM372" s="151"/>
      <c r="AN372" s="151"/>
      <c r="AO372" s="151"/>
      <c r="AP372" s="151"/>
      <c r="AQ372" s="151"/>
      <c r="AR372" s="151"/>
      <c r="AS372" s="151"/>
      <c r="AT372" s="151"/>
      <c r="AU372" s="151"/>
      <c r="AV372" s="151"/>
      <c r="AW372" s="151"/>
      <c r="AX372" s="151"/>
      <c r="AY372" s="151"/>
      <c r="AZ372" s="151"/>
      <c r="BA372" s="151"/>
      <c r="BB372" s="151"/>
      <c r="BC372" s="151"/>
      <c r="BD372" s="151"/>
      <c r="BE372" s="151"/>
      <c r="BF372" s="151"/>
      <c r="BG372" s="151"/>
      <c r="BH372" s="151"/>
    </row>
    <row r="373" spans="1:60" outlineLevel="2" x14ac:dyDescent="0.2">
      <c r="A373" s="158"/>
      <c r="B373" s="159"/>
      <c r="C373" s="189" t="s">
        <v>764</v>
      </c>
      <c r="D373" s="162"/>
      <c r="E373" s="163">
        <v>2</v>
      </c>
      <c r="F373" s="161"/>
      <c r="G373" s="161"/>
      <c r="H373" s="161"/>
      <c r="I373" s="161"/>
      <c r="J373" s="161"/>
      <c r="K373" s="161"/>
      <c r="L373" s="161"/>
      <c r="M373" s="161"/>
      <c r="N373" s="160"/>
      <c r="O373" s="160"/>
      <c r="P373" s="160"/>
      <c r="Q373" s="160"/>
      <c r="R373" s="161"/>
      <c r="S373" s="161"/>
      <c r="T373" s="161"/>
      <c r="U373" s="161"/>
      <c r="V373" s="161"/>
      <c r="W373" s="161"/>
      <c r="X373" s="161"/>
      <c r="Y373" s="161"/>
      <c r="Z373" s="151"/>
      <c r="AA373" s="151"/>
      <c r="AB373" s="151"/>
      <c r="AC373" s="151"/>
      <c r="AD373" s="151"/>
      <c r="AE373" s="151"/>
      <c r="AF373" s="151"/>
      <c r="AG373" s="151" t="s">
        <v>175</v>
      </c>
      <c r="AH373" s="151">
        <v>0</v>
      </c>
      <c r="AI373" s="151"/>
      <c r="AJ373" s="151"/>
      <c r="AK373" s="151"/>
      <c r="AL373" s="151"/>
      <c r="AM373" s="151"/>
      <c r="AN373" s="151"/>
      <c r="AO373" s="151"/>
      <c r="AP373" s="151"/>
      <c r="AQ373" s="151"/>
      <c r="AR373" s="151"/>
      <c r="AS373" s="151"/>
      <c r="AT373" s="151"/>
      <c r="AU373" s="151"/>
      <c r="AV373" s="151"/>
      <c r="AW373" s="151"/>
      <c r="AX373" s="151"/>
      <c r="AY373" s="151"/>
      <c r="AZ373" s="151"/>
      <c r="BA373" s="151"/>
      <c r="BB373" s="151"/>
      <c r="BC373" s="151"/>
      <c r="BD373" s="151"/>
      <c r="BE373" s="151"/>
      <c r="BF373" s="151"/>
      <c r="BG373" s="151"/>
      <c r="BH373" s="151"/>
    </row>
    <row r="374" spans="1:60" outlineLevel="1" x14ac:dyDescent="0.2">
      <c r="A374" s="172">
        <v>110</v>
      </c>
      <c r="B374" s="173" t="s">
        <v>831</v>
      </c>
      <c r="C374" s="188" t="s">
        <v>832</v>
      </c>
      <c r="D374" s="174" t="s">
        <v>173</v>
      </c>
      <c r="E374" s="175">
        <v>1</v>
      </c>
      <c r="F374" s="176"/>
      <c r="G374" s="177">
        <f>ROUND(E374*F374,2)</f>
        <v>0</v>
      </c>
      <c r="H374" s="176"/>
      <c r="I374" s="177">
        <f>ROUND(E374*H374,2)</f>
        <v>0</v>
      </c>
      <c r="J374" s="176"/>
      <c r="K374" s="177">
        <f>ROUND(E374*J374,2)</f>
        <v>0</v>
      </c>
      <c r="L374" s="177">
        <v>21</v>
      </c>
      <c r="M374" s="177">
        <f>G374*(1+L374/100)</f>
        <v>0</v>
      </c>
      <c r="N374" s="175">
        <v>1.7799999999999999E-3</v>
      </c>
      <c r="O374" s="175">
        <f>ROUND(E374*N374,2)</f>
        <v>0</v>
      </c>
      <c r="P374" s="175">
        <v>0</v>
      </c>
      <c r="Q374" s="175">
        <f>ROUND(E374*P374,2)</f>
        <v>0</v>
      </c>
      <c r="R374" s="177"/>
      <c r="S374" s="177" t="s">
        <v>141</v>
      </c>
      <c r="T374" s="178" t="s">
        <v>142</v>
      </c>
      <c r="U374" s="161">
        <v>0</v>
      </c>
      <c r="V374" s="161">
        <f>ROUND(E374*U374,2)</f>
        <v>0</v>
      </c>
      <c r="W374" s="161"/>
      <c r="X374" s="161" t="s">
        <v>309</v>
      </c>
      <c r="Y374" s="161" t="s">
        <v>144</v>
      </c>
      <c r="Z374" s="151"/>
      <c r="AA374" s="151"/>
      <c r="AB374" s="151"/>
      <c r="AC374" s="151"/>
      <c r="AD374" s="151"/>
      <c r="AE374" s="151"/>
      <c r="AF374" s="151"/>
      <c r="AG374" s="151" t="s">
        <v>310</v>
      </c>
      <c r="AH374" s="151"/>
      <c r="AI374" s="151"/>
      <c r="AJ374" s="151"/>
      <c r="AK374" s="151"/>
      <c r="AL374" s="151"/>
      <c r="AM374" s="151"/>
      <c r="AN374" s="151"/>
      <c r="AO374" s="151"/>
      <c r="AP374" s="151"/>
      <c r="AQ374" s="151"/>
      <c r="AR374" s="151"/>
      <c r="AS374" s="151"/>
      <c r="AT374" s="151"/>
      <c r="AU374" s="151"/>
      <c r="AV374" s="151"/>
      <c r="AW374" s="151"/>
      <c r="AX374" s="151"/>
      <c r="AY374" s="151"/>
      <c r="AZ374" s="151"/>
      <c r="BA374" s="151"/>
      <c r="BB374" s="151"/>
      <c r="BC374" s="151"/>
      <c r="BD374" s="151"/>
      <c r="BE374" s="151"/>
      <c r="BF374" s="151"/>
      <c r="BG374" s="151"/>
      <c r="BH374" s="151"/>
    </row>
    <row r="375" spans="1:60" outlineLevel="2" x14ac:dyDescent="0.2">
      <c r="A375" s="158"/>
      <c r="B375" s="159"/>
      <c r="C375" s="189" t="s">
        <v>634</v>
      </c>
      <c r="D375" s="162"/>
      <c r="E375" s="163">
        <v>1</v>
      </c>
      <c r="F375" s="161"/>
      <c r="G375" s="161"/>
      <c r="H375" s="161"/>
      <c r="I375" s="161"/>
      <c r="J375" s="161"/>
      <c r="K375" s="161"/>
      <c r="L375" s="161"/>
      <c r="M375" s="161"/>
      <c r="N375" s="160"/>
      <c r="O375" s="160"/>
      <c r="P375" s="160"/>
      <c r="Q375" s="160"/>
      <c r="R375" s="161"/>
      <c r="S375" s="161"/>
      <c r="T375" s="161"/>
      <c r="U375" s="161"/>
      <c r="V375" s="161"/>
      <c r="W375" s="161"/>
      <c r="X375" s="161"/>
      <c r="Y375" s="161"/>
      <c r="Z375" s="151"/>
      <c r="AA375" s="151"/>
      <c r="AB375" s="151"/>
      <c r="AC375" s="151"/>
      <c r="AD375" s="151"/>
      <c r="AE375" s="151"/>
      <c r="AF375" s="151"/>
      <c r="AG375" s="151" t="s">
        <v>175</v>
      </c>
      <c r="AH375" s="151">
        <v>0</v>
      </c>
      <c r="AI375" s="151"/>
      <c r="AJ375" s="151"/>
      <c r="AK375" s="151"/>
      <c r="AL375" s="151"/>
      <c r="AM375" s="151"/>
      <c r="AN375" s="151"/>
      <c r="AO375" s="151"/>
      <c r="AP375" s="151"/>
      <c r="AQ375" s="151"/>
      <c r="AR375" s="151"/>
      <c r="AS375" s="151"/>
      <c r="AT375" s="151"/>
      <c r="AU375" s="151"/>
      <c r="AV375" s="151"/>
      <c r="AW375" s="151"/>
      <c r="AX375" s="151"/>
      <c r="AY375" s="151"/>
      <c r="AZ375" s="151"/>
      <c r="BA375" s="151"/>
      <c r="BB375" s="151"/>
      <c r="BC375" s="151"/>
      <c r="BD375" s="151"/>
      <c r="BE375" s="151"/>
      <c r="BF375" s="151"/>
      <c r="BG375" s="151"/>
      <c r="BH375" s="151"/>
    </row>
    <row r="376" spans="1:60" outlineLevel="1" x14ac:dyDescent="0.2">
      <c r="A376" s="172">
        <v>111</v>
      </c>
      <c r="B376" s="173" t="s">
        <v>833</v>
      </c>
      <c r="C376" s="188" t="s">
        <v>834</v>
      </c>
      <c r="D376" s="174" t="s">
        <v>173</v>
      </c>
      <c r="E376" s="175">
        <v>2</v>
      </c>
      <c r="F376" s="176"/>
      <c r="G376" s="177">
        <f>ROUND(E376*F376,2)</f>
        <v>0</v>
      </c>
      <c r="H376" s="176"/>
      <c r="I376" s="177">
        <f>ROUND(E376*H376,2)</f>
        <v>0</v>
      </c>
      <c r="J376" s="176"/>
      <c r="K376" s="177">
        <f>ROUND(E376*J376,2)</f>
        <v>0</v>
      </c>
      <c r="L376" s="177">
        <v>21</v>
      </c>
      <c r="M376" s="177">
        <f>G376*(1+L376/100)</f>
        <v>0</v>
      </c>
      <c r="N376" s="175">
        <v>1.7799999999999999E-3</v>
      </c>
      <c r="O376" s="175">
        <f>ROUND(E376*N376,2)</f>
        <v>0</v>
      </c>
      <c r="P376" s="175">
        <v>0</v>
      </c>
      <c r="Q376" s="175">
        <f>ROUND(E376*P376,2)</f>
        <v>0</v>
      </c>
      <c r="R376" s="177"/>
      <c r="S376" s="177" t="s">
        <v>141</v>
      </c>
      <c r="T376" s="178" t="s">
        <v>142</v>
      </c>
      <c r="U376" s="161">
        <v>0</v>
      </c>
      <c r="V376" s="161">
        <f>ROUND(E376*U376,2)</f>
        <v>0</v>
      </c>
      <c r="W376" s="161"/>
      <c r="X376" s="161" t="s">
        <v>309</v>
      </c>
      <c r="Y376" s="161" t="s">
        <v>144</v>
      </c>
      <c r="Z376" s="151"/>
      <c r="AA376" s="151"/>
      <c r="AB376" s="151"/>
      <c r="AC376" s="151"/>
      <c r="AD376" s="151"/>
      <c r="AE376" s="151"/>
      <c r="AF376" s="151"/>
      <c r="AG376" s="151" t="s">
        <v>310</v>
      </c>
      <c r="AH376" s="151"/>
      <c r="AI376" s="151"/>
      <c r="AJ376" s="151"/>
      <c r="AK376" s="151"/>
      <c r="AL376" s="151"/>
      <c r="AM376" s="151"/>
      <c r="AN376" s="151"/>
      <c r="AO376" s="151"/>
      <c r="AP376" s="151"/>
      <c r="AQ376" s="151"/>
      <c r="AR376" s="151"/>
      <c r="AS376" s="151"/>
      <c r="AT376" s="151"/>
      <c r="AU376" s="151"/>
      <c r="AV376" s="151"/>
      <c r="AW376" s="151"/>
      <c r="AX376" s="151"/>
      <c r="AY376" s="151"/>
      <c r="AZ376" s="151"/>
      <c r="BA376" s="151"/>
      <c r="BB376" s="151"/>
      <c r="BC376" s="151"/>
      <c r="BD376" s="151"/>
      <c r="BE376" s="151"/>
      <c r="BF376" s="151"/>
      <c r="BG376" s="151"/>
      <c r="BH376" s="151"/>
    </row>
    <row r="377" spans="1:60" outlineLevel="2" x14ac:dyDescent="0.2">
      <c r="A377" s="158"/>
      <c r="B377" s="159"/>
      <c r="C377" s="189" t="s">
        <v>767</v>
      </c>
      <c r="D377" s="162"/>
      <c r="E377" s="163">
        <v>2</v>
      </c>
      <c r="F377" s="161"/>
      <c r="G377" s="161"/>
      <c r="H377" s="161"/>
      <c r="I377" s="161"/>
      <c r="J377" s="161"/>
      <c r="K377" s="161"/>
      <c r="L377" s="161"/>
      <c r="M377" s="161"/>
      <c r="N377" s="160"/>
      <c r="O377" s="160"/>
      <c r="P377" s="160"/>
      <c r="Q377" s="160"/>
      <c r="R377" s="161"/>
      <c r="S377" s="161"/>
      <c r="T377" s="161"/>
      <c r="U377" s="161"/>
      <c r="V377" s="161"/>
      <c r="W377" s="161"/>
      <c r="X377" s="161"/>
      <c r="Y377" s="161"/>
      <c r="Z377" s="151"/>
      <c r="AA377" s="151"/>
      <c r="AB377" s="151"/>
      <c r="AC377" s="151"/>
      <c r="AD377" s="151"/>
      <c r="AE377" s="151"/>
      <c r="AF377" s="151"/>
      <c r="AG377" s="151" t="s">
        <v>175</v>
      </c>
      <c r="AH377" s="151">
        <v>0</v>
      </c>
      <c r="AI377" s="151"/>
      <c r="AJ377" s="151"/>
      <c r="AK377" s="151"/>
      <c r="AL377" s="151"/>
      <c r="AM377" s="151"/>
      <c r="AN377" s="151"/>
      <c r="AO377" s="151"/>
      <c r="AP377" s="151"/>
      <c r="AQ377" s="151"/>
      <c r="AR377" s="151"/>
      <c r="AS377" s="151"/>
      <c r="AT377" s="151"/>
      <c r="AU377" s="151"/>
      <c r="AV377" s="151"/>
      <c r="AW377" s="151"/>
      <c r="AX377" s="151"/>
      <c r="AY377" s="151"/>
      <c r="AZ377" s="151"/>
      <c r="BA377" s="151"/>
      <c r="BB377" s="151"/>
      <c r="BC377" s="151"/>
      <c r="BD377" s="151"/>
      <c r="BE377" s="151"/>
      <c r="BF377" s="151"/>
      <c r="BG377" s="151"/>
      <c r="BH377" s="151"/>
    </row>
    <row r="378" spans="1:60" outlineLevel="1" x14ac:dyDescent="0.2">
      <c r="A378" s="172">
        <v>112</v>
      </c>
      <c r="B378" s="173" t="s">
        <v>835</v>
      </c>
      <c r="C378" s="188" t="s">
        <v>836</v>
      </c>
      <c r="D378" s="174" t="s">
        <v>173</v>
      </c>
      <c r="E378" s="175">
        <v>2</v>
      </c>
      <c r="F378" s="176"/>
      <c r="G378" s="177">
        <f>ROUND(E378*F378,2)</f>
        <v>0</v>
      </c>
      <c r="H378" s="176"/>
      <c r="I378" s="177">
        <f>ROUND(E378*H378,2)</f>
        <v>0</v>
      </c>
      <c r="J378" s="176"/>
      <c r="K378" s="177">
        <f>ROUND(E378*J378,2)</f>
        <v>0</v>
      </c>
      <c r="L378" s="177">
        <v>21</v>
      </c>
      <c r="M378" s="177">
        <f>G378*(1+L378/100)</f>
        <v>0</v>
      </c>
      <c r="N378" s="175">
        <v>3.8999999999999999E-4</v>
      </c>
      <c r="O378" s="175">
        <f>ROUND(E378*N378,2)</f>
        <v>0</v>
      </c>
      <c r="P378" s="175">
        <v>0</v>
      </c>
      <c r="Q378" s="175">
        <f>ROUND(E378*P378,2)</f>
        <v>0</v>
      </c>
      <c r="R378" s="177"/>
      <c r="S378" s="177" t="s">
        <v>141</v>
      </c>
      <c r="T378" s="178" t="s">
        <v>142</v>
      </c>
      <c r="U378" s="161">
        <v>0</v>
      </c>
      <c r="V378" s="161">
        <f>ROUND(E378*U378,2)</f>
        <v>0</v>
      </c>
      <c r="W378" s="161"/>
      <c r="X378" s="161" t="s">
        <v>309</v>
      </c>
      <c r="Y378" s="161" t="s">
        <v>144</v>
      </c>
      <c r="Z378" s="151"/>
      <c r="AA378" s="151"/>
      <c r="AB378" s="151"/>
      <c r="AC378" s="151"/>
      <c r="AD378" s="151"/>
      <c r="AE378" s="151"/>
      <c r="AF378" s="151"/>
      <c r="AG378" s="151" t="s">
        <v>310</v>
      </c>
      <c r="AH378" s="151"/>
      <c r="AI378" s="151"/>
      <c r="AJ378" s="151"/>
      <c r="AK378" s="151"/>
      <c r="AL378" s="151"/>
      <c r="AM378" s="151"/>
      <c r="AN378" s="151"/>
      <c r="AO378" s="151"/>
      <c r="AP378" s="151"/>
      <c r="AQ378" s="151"/>
      <c r="AR378" s="151"/>
      <c r="AS378" s="151"/>
      <c r="AT378" s="151"/>
      <c r="AU378" s="151"/>
      <c r="AV378" s="151"/>
      <c r="AW378" s="151"/>
      <c r="AX378" s="151"/>
      <c r="AY378" s="151"/>
      <c r="AZ378" s="151"/>
      <c r="BA378" s="151"/>
      <c r="BB378" s="151"/>
      <c r="BC378" s="151"/>
      <c r="BD378" s="151"/>
      <c r="BE378" s="151"/>
      <c r="BF378" s="151"/>
      <c r="BG378" s="151"/>
      <c r="BH378" s="151"/>
    </row>
    <row r="379" spans="1:60" outlineLevel="2" x14ac:dyDescent="0.2">
      <c r="A379" s="158"/>
      <c r="B379" s="159"/>
      <c r="C379" s="189" t="s">
        <v>818</v>
      </c>
      <c r="D379" s="162"/>
      <c r="E379" s="163">
        <v>2</v>
      </c>
      <c r="F379" s="161"/>
      <c r="G379" s="161"/>
      <c r="H379" s="161"/>
      <c r="I379" s="161"/>
      <c r="J379" s="161"/>
      <c r="K379" s="161"/>
      <c r="L379" s="161"/>
      <c r="M379" s="161"/>
      <c r="N379" s="160"/>
      <c r="O379" s="160"/>
      <c r="P379" s="160"/>
      <c r="Q379" s="160"/>
      <c r="R379" s="161"/>
      <c r="S379" s="161"/>
      <c r="T379" s="161"/>
      <c r="U379" s="161"/>
      <c r="V379" s="161"/>
      <c r="W379" s="161"/>
      <c r="X379" s="161"/>
      <c r="Y379" s="161"/>
      <c r="Z379" s="151"/>
      <c r="AA379" s="151"/>
      <c r="AB379" s="151"/>
      <c r="AC379" s="151"/>
      <c r="AD379" s="151"/>
      <c r="AE379" s="151"/>
      <c r="AF379" s="151"/>
      <c r="AG379" s="151" t="s">
        <v>175</v>
      </c>
      <c r="AH379" s="151">
        <v>0</v>
      </c>
      <c r="AI379" s="151"/>
      <c r="AJ379" s="151"/>
      <c r="AK379" s="151"/>
      <c r="AL379" s="151"/>
      <c r="AM379" s="151"/>
      <c r="AN379" s="151"/>
      <c r="AO379" s="151"/>
      <c r="AP379" s="151"/>
      <c r="AQ379" s="151"/>
      <c r="AR379" s="151"/>
      <c r="AS379" s="151"/>
      <c r="AT379" s="151"/>
      <c r="AU379" s="151"/>
      <c r="AV379" s="151"/>
      <c r="AW379" s="151"/>
      <c r="AX379" s="151"/>
      <c r="AY379" s="151"/>
      <c r="AZ379" s="151"/>
      <c r="BA379" s="151"/>
      <c r="BB379" s="151"/>
      <c r="BC379" s="151"/>
      <c r="BD379" s="151"/>
      <c r="BE379" s="151"/>
      <c r="BF379" s="151"/>
      <c r="BG379" s="151"/>
      <c r="BH379" s="151"/>
    </row>
    <row r="380" spans="1:60" outlineLevel="1" x14ac:dyDescent="0.2">
      <c r="A380" s="172">
        <v>113</v>
      </c>
      <c r="B380" s="173" t="s">
        <v>465</v>
      </c>
      <c r="C380" s="188" t="s">
        <v>466</v>
      </c>
      <c r="D380" s="174" t="s">
        <v>173</v>
      </c>
      <c r="E380" s="175">
        <v>1</v>
      </c>
      <c r="F380" s="176"/>
      <c r="G380" s="177">
        <f>ROUND(E380*F380,2)</f>
        <v>0</v>
      </c>
      <c r="H380" s="176"/>
      <c r="I380" s="177">
        <f>ROUND(E380*H380,2)</f>
        <v>0</v>
      </c>
      <c r="J380" s="176"/>
      <c r="K380" s="177">
        <f>ROUND(E380*J380,2)</f>
        <v>0</v>
      </c>
      <c r="L380" s="177">
        <v>21</v>
      </c>
      <c r="M380" s="177">
        <f>G380*(1+L380/100)</f>
        <v>0</v>
      </c>
      <c r="N380" s="175">
        <v>6.0000000000000002E-5</v>
      </c>
      <c r="O380" s="175">
        <f>ROUND(E380*N380,2)</f>
        <v>0</v>
      </c>
      <c r="P380" s="175">
        <v>0</v>
      </c>
      <c r="Q380" s="175">
        <f>ROUND(E380*P380,2)</f>
        <v>0</v>
      </c>
      <c r="R380" s="177"/>
      <c r="S380" s="177" t="s">
        <v>141</v>
      </c>
      <c r="T380" s="178" t="s">
        <v>142</v>
      </c>
      <c r="U380" s="161">
        <v>0</v>
      </c>
      <c r="V380" s="161">
        <f>ROUND(E380*U380,2)</f>
        <v>0</v>
      </c>
      <c r="W380" s="161"/>
      <c r="X380" s="161" t="s">
        <v>309</v>
      </c>
      <c r="Y380" s="161" t="s">
        <v>144</v>
      </c>
      <c r="Z380" s="151"/>
      <c r="AA380" s="151"/>
      <c r="AB380" s="151"/>
      <c r="AC380" s="151"/>
      <c r="AD380" s="151"/>
      <c r="AE380" s="151"/>
      <c r="AF380" s="151"/>
      <c r="AG380" s="151" t="s">
        <v>310</v>
      </c>
      <c r="AH380" s="151"/>
      <c r="AI380" s="151"/>
      <c r="AJ380" s="151"/>
      <c r="AK380" s="151"/>
      <c r="AL380" s="151"/>
      <c r="AM380" s="151"/>
      <c r="AN380" s="151"/>
      <c r="AO380" s="151"/>
      <c r="AP380" s="151"/>
      <c r="AQ380" s="151"/>
      <c r="AR380" s="151"/>
      <c r="AS380" s="151"/>
      <c r="AT380" s="151"/>
      <c r="AU380" s="151"/>
      <c r="AV380" s="151"/>
      <c r="AW380" s="151"/>
      <c r="AX380" s="151"/>
      <c r="AY380" s="151"/>
      <c r="AZ380" s="151"/>
      <c r="BA380" s="151"/>
      <c r="BB380" s="151"/>
      <c r="BC380" s="151"/>
      <c r="BD380" s="151"/>
      <c r="BE380" s="151"/>
      <c r="BF380" s="151"/>
      <c r="BG380" s="151"/>
      <c r="BH380" s="151"/>
    </row>
    <row r="381" spans="1:60" outlineLevel="2" x14ac:dyDescent="0.2">
      <c r="A381" s="158"/>
      <c r="B381" s="159"/>
      <c r="C381" s="189" t="s">
        <v>748</v>
      </c>
      <c r="D381" s="162"/>
      <c r="E381" s="163">
        <v>1</v>
      </c>
      <c r="F381" s="161"/>
      <c r="G381" s="161"/>
      <c r="H381" s="161"/>
      <c r="I381" s="161"/>
      <c r="J381" s="161"/>
      <c r="K381" s="161"/>
      <c r="L381" s="161"/>
      <c r="M381" s="161"/>
      <c r="N381" s="160"/>
      <c r="O381" s="160"/>
      <c r="P381" s="160"/>
      <c r="Q381" s="160"/>
      <c r="R381" s="161"/>
      <c r="S381" s="161"/>
      <c r="T381" s="161"/>
      <c r="U381" s="161"/>
      <c r="V381" s="161"/>
      <c r="W381" s="161"/>
      <c r="X381" s="161"/>
      <c r="Y381" s="161"/>
      <c r="Z381" s="151"/>
      <c r="AA381" s="151"/>
      <c r="AB381" s="151"/>
      <c r="AC381" s="151"/>
      <c r="AD381" s="151"/>
      <c r="AE381" s="151"/>
      <c r="AF381" s="151"/>
      <c r="AG381" s="151" t="s">
        <v>175</v>
      </c>
      <c r="AH381" s="151">
        <v>0</v>
      </c>
      <c r="AI381" s="151"/>
      <c r="AJ381" s="151"/>
      <c r="AK381" s="151"/>
      <c r="AL381" s="151"/>
      <c r="AM381" s="151"/>
      <c r="AN381" s="151"/>
      <c r="AO381" s="151"/>
      <c r="AP381" s="151"/>
      <c r="AQ381" s="151"/>
      <c r="AR381" s="151"/>
      <c r="AS381" s="151"/>
      <c r="AT381" s="151"/>
      <c r="AU381" s="151"/>
      <c r="AV381" s="151"/>
      <c r="AW381" s="151"/>
      <c r="AX381" s="151"/>
      <c r="AY381" s="151"/>
      <c r="AZ381" s="151"/>
      <c r="BA381" s="151"/>
      <c r="BB381" s="151"/>
      <c r="BC381" s="151"/>
      <c r="BD381" s="151"/>
      <c r="BE381" s="151"/>
      <c r="BF381" s="151"/>
      <c r="BG381" s="151"/>
      <c r="BH381" s="151"/>
    </row>
    <row r="382" spans="1:60" outlineLevel="1" x14ac:dyDescent="0.2">
      <c r="A382" s="172">
        <v>114</v>
      </c>
      <c r="B382" s="173" t="s">
        <v>837</v>
      </c>
      <c r="C382" s="188" t="s">
        <v>838</v>
      </c>
      <c r="D382" s="174" t="s">
        <v>173</v>
      </c>
      <c r="E382" s="175">
        <v>2</v>
      </c>
      <c r="F382" s="176"/>
      <c r="G382" s="177">
        <f>ROUND(E382*F382,2)</f>
        <v>0</v>
      </c>
      <c r="H382" s="176"/>
      <c r="I382" s="177">
        <f>ROUND(E382*H382,2)</f>
        <v>0</v>
      </c>
      <c r="J382" s="176"/>
      <c r="K382" s="177">
        <f>ROUND(E382*J382,2)</f>
        <v>0</v>
      </c>
      <c r="L382" s="177">
        <v>21</v>
      </c>
      <c r="M382" s="177">
        <f>G382*(1+L382/100)</f>
        <v>0</v>
      </c>
      <c r="N382" s="175">
        <v>1.34E-3</v>
      </c>
      <c r="O382" s="175">
        <f>ROUND(E382*N382,2)</f>
        <v>0</v>
      </c>
      <c r="P382" s="175">
        <v>0</v>
      </c>
      <c r="Q382" s="175">
        <f>ROUND(E382*P382,2)</f>
        <v>0</v>
      </c>
      <c r="R382" s="177"/>
      <c r="S382" s="177" t="s">
        <v>141</v>
      </c>
      <c r="T382" s="178" t="s">
        <v>142</v>
      </c>
      <c r="U382" s="161">
        <v>0</v>
      </c>
      <c r="V382" s="161">
        <f>ROUND(E382*U382,2)</f>
        <v>0</v>
      </c>
      <c r="W382" s="161"/>
      <c r="X382" s="161" t="s">
        <v>309</v>
      </c>
      <c r="Y382" s="161" t="s">
        <v>144</v>
      </c>
      <c r="Z382" s="151"/>
      <c r="AA382" s="151"/>
      <c r="AB382" s="151"/>
      <c r="AC382" s="151"/>
      <c r="AD382" s="151"/>
      <c r="AE382" s="151"/>
      <c r="AF382" s="151"/>
      <c r="AG382" s="151" t="s">
        <v>310</v>
      </c>
      <c r="AH382" s="151"/>
      <c r="AI382" s="151"/>
      <c r="AJ382" s="151"/>
      <c r="AK382" s="151"/>
      <c r="AL382" s="151"/>
      <c r="AM382" s="151"/>
      <c r="AN382" s="151"/>
      <c r="AO382" s="151"/>
      <c r="AP382" s="151"/>
      <c r="AQ382" s="151"/>
      <c r="AR382" s="151"/>
      <c r="AS382" s="151"/>
      <c r="AT382" s="151"/>
      <c r="AU382" s="151"/>
      <c r="AV382" s="151"/>
      <c r="AW382" s="151"/>
      <c r="AX382" s="151"/>
      <c r="AY382" s="151"/>
      <c r="AZ382" s="151"/>
      <c r="BA382" s="151"/>
      <c r="BB382" s="151"/>
      <c r="BC382" s="151"/>
      <c r="BD382" s="151"/>
      <c r="BE382" s="151"/>
      <c r="BF382" s="151"/>
      <c r="BG382" s="151"/>
      <c r="BH382" s="151"/>
    </row>
    <row r="383" spans="1:60" outlineLevel="2" x14ac:dyDescent="0.2">
      <c r="A383" s="158"/>
      <c r="B383" s="159"/>
      <c r="C383" s="189" t="s">
        <v>764</v>
      </c>
      <c r="D383" s="162"/>
      <c r="E383" s="163">
        <v>2</v>
      </c>
      <c r="F383" s="161"/>
      <c r="G383" s="161"/>
      <c r="H383" s="161"/>
      <c r="I383" s="161"/>
      <c r="J383" s="161"/>
      <c r="K383" s="161"/>
      <c r="L383" s="161"/>
      <c r="M383" s="161"/>
      <c r="N383" s="160"/>
      <c r="O383" s="160"/>
      <c r="P383" s="160"/>
      <c r="Q383" s="160"/>
      <c r="R383" s="161"/>
      <c r="S383" s="161"/>
      <c r="T383" s="161"/>
      <c r="U383" s="161"/>
      <c r="V383" s="161"/>
      <c r="W383" s="161"/>
      <c r="X383" s="161"/>
      <c r="Y383" s="161"/>
      <c r="Z383" s="151"/>
      <c r="AA383" s="151"/>
      <c r="AB383" s="151"/>
      <c r="AC383" s="151"/>
      <c r="AD383" s="151"/>
      <c r="AE383" s="151"/>
      <c r="AF383" s="151"/>
      <c r="AG383" s="151" t="s">
        <v>175</v>
      </c>
      <c r="AH383" s="151">
        <v>0</v>
      </c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51"/>
      <c r="AV383" s="151"/>
      <c r="AW383" s="151"/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51"/>
      <c r="BH383" s="151"/>
    </row>
    <row r="384" spans="1:60" outlineLevel="1" x14ac:dyDescent="0.2">
      <c r="A384" s="172">
        <v>115</v>
      </c>
      <c r="B384" s="173" t="s">
        <v>839</v>
      </c>
      <c r="C384" s="188" t="s">
        <v>840</v>
      </c>
      <c r="D384" s="174" t="s">
        <v>173</v>
      </c>
      <c r="E384" s="175">
        <v>1</v>
      </c>
      <c r="F384" s="176"/>
      <c r="G384" s="177">
        <f>ROUND(E384*F384,2)</f>
        <v>0</v>
      </c>
      <c r="H384" s="176"/>
      <c r="I384" s="177">
        <f>ROUND(E384*H384,2)</f>
        <v>0</v>
      </c>
      <c r="J384" s="176"/>
      <c r="K384" s="177">
        <f>ROUND(E384*J384,2)</f>
        <v>0</v>
      </c>
      <c r="L384" s="177">
        <v>21</v>
      </c>
      <c r="M384" s="177">
        <f>G384*(1+L384/100)</f>
        <v>0</v>
      </c>
      <c r="N384" s="175">
        <v>6.6299999999999996E-3</v>
      </c>
      <c r="O384" s="175">
        <f>ROUND(E384*N384,2)</f>
        <v>0.01</v>
      </c>
      <c r="P384" s="175">
        <v>0</v>
      </c>
      <c r="Q384" s="175">
        <f>ROUND(E384*P384,2)</f>
        <v>0</v>
      </c>
      <c r="R384" s="177"/>
      <c r="S384" s="177" t="s">
        <v>141</v>
      </c>
      <c r="T384" s="178" t="s">
        <v>142</v>
      </c>
      <c r="U384" s="161">
        <v>0</v>
      </c>
      <c r="V384" s="161">
        <f>ROUND(E384*U384,2)</f>
        <v>0</v>
      </c>
      <c r="W384" s="161"/>
      <c r="X384" s="161" t="s">
        <v>309</v>
      </c>
      <c r="Y384" s="161" t="s">
        <v>144</v>
      </c>
      <c r="Z384" s="151"/>
      <c r="AA384" s="151"/>
      <c r="AB384" s="151"/>
      <c r="AC384" s="151"/>
      <c r="AD384" s="151"/>
      <c r="AE384" s="151"/>
      <c r="AF384" s="151"/>
      <c r="AG384" s="151" t="s">
        <v>310</v>
      </c>
      <c r="AH384" s="151"/>
      <c r="AI384" s="151"/>
      <c r="AJ384" s="151"/>
      <c r="AK384" s="151"/>
      <c r="AL384" s="151"/>
      <c r="AM384" s="151"/>
      <c r="AN384" s="151"/>
      <c r="AO384" s="151"/>
      <c r="AP384" s="151"/>
      <c r="AQ384" s="151"/>
      <c r="AR384" s="151"/>
      <c r="AS384" s="151"/>
      <c r="AT384" s="151"/>
      <c r="AU384" s="151"/>
      <c r="AV384" s="151"/>
      <c r="AW384" s="151"/>
      <c r="AX384" s="151"/>
      <c r="AY384" s="151"/>
      <c r="AZ384" s="151"/>
      <c r="BA384" s="151"/>
      <c r="BB384" s="151"/>
      <c r="BC384" s="151"/>
      <c r="BD384" s="151"/>
      <c r="BE384" s="151"/>
      <c r="BF384" s="151"/>
      <c r="BG384" s="151"/>
      <c r="BH384" s="151"/>
    </row>
    <row r="385" spans="1:60" outlineLevel="2" x14ac:dyDescent="0.2">
      <c r="A385" s="158"/>
      <c r="B385" s="159"/>
      <c r="C385" s="189" t="s">
        <v>634</v>
      </c>
      <c r="D385" s="162"/>
      <c r="E385" s="163">
        <v>1</v>
      </c>
      <c r="F385" s="161"/>
      <c r="G385" s="161"/>
      <c r="H385" s="161"/>
      <c r="I385" s="161"/>
      <c r="J385" s="161"/>
      <c r="K385" s="161"/>
      <c r="L385" s="161"/>
      <c r="M385" s="161"/>
      <c r="N385" s="160"/>
      <c r="O385" s="160"/>
      <c r="P385" s="160"/>
      <c r="Q385" s="160"/>
      <c r="R385" s="161"/>
      <c r="S385" s="161"/>
      <c r="T385" s="161"/>
      <c r="U385" s="161"/>
      <c r="V385" s="161"/>
      <c r="W385" s="161"/>
      <c r="X385" s="161"/>
      <c r="Y385" s="161"/>
      <c r="Z385" s="151"/>
      <c r="AA385" s="151"/>
      <c r="AB385" s="151"/>
      <c r="AC385" s="151"/>
      <c r="AD385" s="151"/>
      <c r="AE385" s="151"/>
      <c r="AF385" s="151"/>
      <c r="AG385" s="151" t="s">
        <v>175</v>
      </c>
      <c r="AH385" s="151">
        <v>0</v>
      </c>
      <c r="AI385" s="151"/>
      <c r="AJ385" s="151"/>
      <c r="AK385" s="151"/>
      <c r="AL385" s="151"/>
      <c r="AM385" s="151"/>
      <c r="AN385" s="151"/>
      <c r="AO385" s="151"/>
      <c r="AP385" s="151"/>
      <c r="AQ385" s="151"/>
      <c r="AR385" s="151"/>
      <c r="AS385" s="151"/>
      <c r="AT385" s="151"/>
      <c r="AU385" s="151"/>
      <c r="AV385" s="151"/>
      <c r="AW385" s="151"/>
      <c r="AX385" s="151"/>
      <c r="AY385" s="151"/>
      <c r="AZ385" s="151"/>
      <c r="BA385" s="151"/>
      <c r="BB385" s="151"/>
      <c r="BC385" s="151"/>
      <c r="BD385" s="151"/>
      <c r="BE385" s="151"/>
      <c r="BF385" s="151"/>
      <c r="BG385" s="151"/>
      <c r="BH385" s="151"/>
    </row>
    <row r="386" spans="1:60" outlineLevel="1" x14ac:dyDescent="0.2">
      <c r="A386" s="172">
        <v>116</v>
      </c>
      <c r="B386" s="173" t="s">
        <v>471</v>
      </c>
      <c r="C386" s="188" t="s">
        <v>472</v>
      </c>
      <c r="D386" s="174" t="s">
        <v>173</v>
      </c>
      <c r="E386" s="175">
        <v>4</v>
      </c>
      <c r="F386" s="176"/>
      <c r="G386" s="177">
        <f>ROUND(E386*F386,2)</f>
        <v>0</v>
      </c>
      <c r="H386" s="176"/>
      <c r="I386" s="177">
        <f>ROUND(E386*H386,2)</f>
        <v>0</v>
      </c>
      <c r="J386" s="176"/>
      <c r="K386" s="177">
        <f>ROUND(E386*J386,2)</f>
        <v>0</v>
      </c>
      <c r="L386" s="177">
        <v>21</v>
      </c>
      <c r="M386" s="177">
        <f>G386*(1+L386/100)</f>
        <v>0</v>
      </c>
      <c r="N386" s="175">
        <v>4.4000000000000002E-4</v>
      </c>
      <c r="O386" s="175">
        <f>ROUND(E386*N386,2)</f>
        <v>0</v>
      </c>
      <c r="P386" s="175">
        <v>0</v>
      </c>
      <c r="Q386" s="175">
        <f>ROUND(E386*P386,2)</f>
        <v>0</v>
      </c>
      <c r="R386" s="177"/>
      <c r="S386" s="177" t="s">
        <v>141</v>
      </c>
      <c r="T386" s="178" t="s">
        <v>142</v>
      </c>
      <c r="U386" s="161">
        <v>0</v>
      </c>
      <c r="V386" s="161">
        <f>ROUND(E386*U386,2)</f>
        <v>0</v>
      </c>
      <c r="W386" s="161"/>
      <c r="X386" s="161" t="s">
        <v>309</v>
      </c>
      <c r="Y386" s="161" t="s">
        <v>144</v>
      </c>
      <c r="Z386" s="151"/>
      <c r="AA386" s="151"/>
      <c r="AB386" s="151"/>
      <c r="AC386" s="151"/>
      <c r="AD386" s="151"/>
      <c r="AE386" s="151"/>
      <c r="AF386" s="151"/>
      <c r="AG386" s="151" t="s">
        <v>310</v>
      </c>
      <c r="AH386" s="151"/>
      <c r="AI386" s="151"/>
      <c r="AJ386" s="151"/>
      <c r="AK386" s="151"/>
      <c r="AL386" s="151"/>
      <c r="AM386" s="151"/>
      <c r="AN386" s="151"/>
      <c r="AO386" s="151"/>
      <c r="AP386" s="151"/>
      <c r="AQ386" s="151"/>
      <c r="AR386" s="151"/>
      <c r="AS386" s="151"/>
      <c r="AT386" s="151"/>
      <c r="AU386" s="151"/>
      <c r="AV386" s="151"/>
      <c r="AW386" s="151"/>
      <c r="AX386" s="151"/>
      <c r="AY386" s="151"/>
      <c r="AZ386" s="151"/>
      <c r="BA386" s="151"/>
      <c r="BB386" s="151"/>
      <c r="BC386" s="151"/>
      <c r="BD386" s="151"/>
      <c r="BE386" s="151"/>
      <c r="BF386" s="151"/>
      <c r="BG386" s="151"/>
      <c r="BH386" s="151"/>
    </row>
    <row r="387" spans="1:60" outlineLevel="2" x14ac:dyDescent="0.2">
      <c r="A387" s="158"/>
      <c r="B387" s="159"/>
      <c r="C387" s="189" t="s">
        <v>741</v>
      </c>
      <c r="D387" s="162"/>
      <c r="E387" s="163">
        <v>1</v>
      </c>
      <c r="F387" s="161"/>
      <c r="G387" s="161"/>
      <c r="H387" s="161"/>
      <c r="I387" s="161"/>
      <c r="J387" s="161"/>
      <c r="K387" s="161"/>
      <c r="L387" s="161"/>
      <c r="M387" s="161"/>
      <c r="N387" s="160"/>
      <c r="O387" s="160"/>
      <c r="P387" s="160"/>
      <c r="Q387" s="160"/>
      <c r="R387" s="161"/>
      <c r="S387" s="161"/>
      <c r="T387" s="161"/>
      <c r="U387" s="161"/>
      <c r="V387" s="161"/>
      <c r="W387" s="161"/>
      <c r="X387" s="161"/>
      <c r="Y387" s="161"/>
      <c r="Z387" s="151"/>
      <c r="AA387" s="151"/>
      <c r="AB387" s="151"/>
      <c r="AC387" s="151"/>
      <c r="AD387" s="151"/>
      <c r="AE387" s="151"/>
      <c r="AF387" s="151"/>
      <c r="AG387" s="151" t="s">
        <v>175</v>
      </c>
      <c r="AH387" s="151">
        <v>0</v>
      </c>
      <c r="AI387" s="151"/>
      <c r="AJ387" s="151"/>
      <c r="AK387" s="151"/>
      <c r="AL387" s="151"/>
      <c r="AM387" s="151"/>
      <c r="AN387" s="151"/>
      <c r="AO387" s="151"/>
      <c r="AP387" s="151"/>
      <c r="AQ387" s="151"/>
      <c r="AR387" s="151"/>
      <c r="AS387" s="151"/>
      <c r="AT387" s="151"/>
      <c r="AU387" s="151"/>
      <c r="AV387" s="151"/>
      <c r="AW387" s="151"/>
      <c r="AX387" s="151"/>
      <c r="AY387" s="151"/>
      <c r="AZ387" s="151"/>
      <c r="BA387" s="151"/>
      <c r="BB387" s="151"/>
      <c r="BC387" s="151"/>
      <c r="BD387" s="151"/>
      <c r="BE387" s="151"/>
      <c r="BF387" s="151"/>
      <c r="BG387" s="151"/>
      <c r="BH387" s="151"/>
    </row>
    <row r="388" spans="1:60" outlineLevel="3" x14ac:dyDescent="0.2">
      <c r="A388" s="158"/>
      <c r="B388" s="159"/>
      <c r="C388" s="189" t="s">
        <v>634</v>
      </c>
      <c r="D388" s="162"/>
      <c r="E388" s="163">
        <v>1</v>
      </c>
      <c r="F388" s="161"/>
      <c r="G388" s="161"/>
      <c r="H388" s="161"/>
      <c r="I388" s="161"/>
      <c r="J388" s="161"/>
      <c r="K388" s="161"/>
      <c r="L388" s="161"/>
      <c r="M388" s="161"/>
      <c r="N388" s="160"/>
      <c r="O388" s="160"/>
      <c r="P388" s="160"/>
      <c r="Q388" s="160"/>
      <c r="R388" s="161"/>
      <c r="S388" s="161"/>
      <c r="T388" s="161"/>
      <c r="U388" s="161"/>
      <c r="V388" s="161"/>
      <c r="W388" s="161"/>
      <c r="X388" s="161"/>
      <c r="Y388" s="161"/>
      <c r="Z388" s="151"/>
      <c r="AA388" s="151"/>
      <c r="AB388" s="151"/>
      <c r="AC388" s="151"/>
      <c r="AD388" s="151"/>
      <c r="AE388" s="151"/>
      <c r="AF388" s="151"/>
      <c r="AG388" s="151" t="s">
        <v>175</v>
      </c>
      <c r="AH388" s="151">
        <v>0</v>
      </c>
      <c r="AI388" s="151"/>
      <c r="AJ388" s="151"/>
      <c r="AK388" s="151"/>
      <c r="AL388" s="151"/>
      <c r="AM388" s="151"/>
      <c r="AN388" s="151"/>
      <c r="AO388" s="151"/>
      <c r="AP388" s="151"/>
      <c r="AQ388" s="151"/>
      <c r="AR388" s="151"/>
      <c r="AS388" s="151"/>
      <c r="AT388" s="151"/>
      <c r="AU388" s="151"/>
      <c r="AV388" s="151"/>
      <c r="AW388" s="151"/>
      <c r="AX388" s="151"/>
      <c r="AY388" s="151"/>
      <c r="AZ388" s="151"/>
      <c r="BA388" s="151"/>
      <c r="BB388" s="151"/>
      <c r="BC388" s="151"/>
      <c r="BD388" s="151"/>
      <c r="BE388" s="151"/>
      <c r="BF388" s="151"/>
      <c r="BG388" s="151"/>
      <c r="BH388" s="151"/>
    </row>
    <row r="389" spans="1:60" outlineLevel="3" x14ac:dyDescent="0.2">
      <c r="A389" s="158"/>
      <c r="B389" s="159"/>
      <c r="C389" s="189" t="s">
        <v>764</v>
      </c>
      <c r="D389" s="162"/>
      <c r="E389" s="163">
        <v>2</v>
      </c>
      <c r="F389" s="161"/>
      <c r="G389" s="161"/>
      <c r="H389" s="161"/>
      <c r="I389" s="161"/>
      <c r="J389" s="161"/>
      <c r="K389" s="161"/>
      <c r="L389" s="161"/>
      <c r="M389" s="161"/>
      <c r="N389" s="160"/>
      <c r="O389" s="160"/>
      <c r="P389" s="160"/>
      <c r="Q389" s="160"/>
      <c r="R389" s="161"/>
      <c r="S389" s="161"/>
      <c r="T389" s="161"/>
      <c r="U389" s="161"/>
      <c r="V389" s="161"/>
      <c r="W389" s="161"/>
      <c r="X389" s="161"/>
      <c r="Y389" s="161"/>
      <c r="Z389" s="151"/>
      <c r="AA389" s="151"/>
      <c r="AB389" s="151"/>
      <c r="AC389" s="151"/>
      <c r="AD389" s="151"/>
      <c r="AE389" s="151"/>
      <c r="AF389" s="151"/>
      <c r="AG389" s="151" t="s">
        <v>175</v>
      </c>
      <c r="AH389" s="151">
        <v>0</v>
      </c>
      <c r="AI389" s="151"/>
      <c r="AJ389" s="151"/>
      <c r="AK389" s="151"/>
      <c r="AL389" s="151"/>
      <c r="AM389" s="151"/>
      <c r="AN389" s="151"/>
      <c r="AO389" s="151"/>
      <c r="AP389" s="151"/>
      <c r="AQ389" s="151"/>
      <c r="AR389" s="151"/>
      <c r="AS389" s="151"/>
      <c r="AT389" s="151"/>
      <c r="AU389" s="151"/>
      <c r="AV389" s="151"/>
      <c r="AW389" s="151"/>
      <c r="AX389" s="151"/>
      <c r="AY389" s="151"/>
      <c r="AZ389" s="151"/>
      <c r="BA389" s="151"/>
      <c r="BB389" s="151"/>
      <c r="BC389" s="151"/>
      <c r="BD389" s="151"/>
      <c r="BE389" s="151"/>
      <c r="BF389" s="151"/>
      <c r="BG389" s="151"/>
      <c r="BH389" s="151"/>
    </row>
    <row r="390" spans="1:60" outlineLevel="1" x14ac:dyDescent="0.2">
      <c r="A390" s="172">
        <v>117</v>
      </c>
      <c r="B390" s="173" t="s">
        <v>473</v>
      </c>
      <c r="C390" s="188" t="s">
        <v>841</v>
      </c>
      <c r="D390" s="174" t="s">
        <v>173</v>
      </c>
      <c r="E390" s="175">
        <v>2</v>
      </c>
      <c r="F390" s="176"/>
      <c r="G390" s="177">
        <f>ROUND(E390*F390,2)</f>
        <v>0</v>
      </c>
      <c r="H390" s="176"/>
      <c r="I390" s="177">
        <f>ROUND(E390*H390,2)</f>
        <v>0</v>
      </c>
      <c r="J390" s="176"/>
      <c r="K390" s="177">
        <f>ROUND(E390*J390,2)</f>
        <v>0</v>
      </c>
      <c r="L390" s="177">
        <v>21</v>
      </c>
      <c r="M390" s="177">
        <f>G390*(1+L390/100)</f>
        <v>0</v>
      </c>
      <c r="N390" s="175">
        <v>5.9000000000000003E-4</v>
      </c>
      <c r="O390" s="175">
        <f>ROUND(E390*N390,2)</f>
        <v>0</v>
      </c>
      <c r="P390" s="175">
        <v>0</v>
      </c>
      <c r="Q390" s="175">
        <f>ROUND(E390*P390,2)</f>
        <v>0</v>
      </c>
      <c r="R390" s="177"/>
      <c r="S390" s="177" t="s">
        <v>141</v>
      </c>
      <c r="T390" s="178" t="s">
        <v>142</v>
      </c>
      <c r="U390" s="161">
        <v>0</v>
      </c>
      <c r="V390" s="161">
        <f>ROUND(E390*U390,2)</f>
        <v>0</v>
      </c>
      <c r="W390" s="161"/>
      <c r="X390" s="161" t="s">
        <v>309</v>
      </c>
      <c r="Y390" s="161" t="s">
        <v>144</v>
      </c>
      <c r="Z390" s="151"/>
      <c r="AA390" s="151"/>
      <c r="AB390" s="151"/>
      <c r="AC390" s="151"/>
      <c r="AD390" s="151"/>
      <c r="AE390" s="151"/>
      <c r="AF390" s="151"/>
      <c r="AG390" s="151" t="s">
        <v>310</v>
      </c>
      <c r="AH390" s="151"/>
      <c r="AI390" s="151"/>
      <c r="AJ390" s="151"/>
      <c r="AK390" s="151"/>
      <c r="AL390" s="151"/>
      <c r="AM390" s="151"/>
      <c r="AN390" s="151"/>
      <c r="AO390" s="151"/>
      <c r="AP390" s="151"/>
      <c r="AQ390" s="151"/>
      <c r="AR390" s="151"/>
      <c r="AS390" s="151"/>
      <c r="AT390" s="151"/>
      <c r="AU390" s="151"/>
      <c r="AV390" s="151"/>
      <c r="AW390" s="151"/>
      <c r="AX390" s="151"/>
      <c r="AY390" s="151"/>
      <c r="AZ390" s="151"/>
      <c r="BA390" s="151"/>
      <c r="BB390" s="151"/>
      <c r="BC390" s="151"/>
      <c r="BD390" s="151"/>
      <c r="BE390" s="151"/>
      <c r="BF390" s="151"/>
      <c r="BG390" s="151"/>
      <c r="BH390" s="151"/>
    </row>
    <row r="391" spans="1:60" outlineLevel="2" x14ac:dyDescent="0.2">
      <c r="A391" s="158"/>
      <c r="B391" s="159"/>
      <c r="C391" s="189" t="s">
        <v>767</v>
      </c>
      <c r="D391" s="162"/>
      <c r="E391" s="163">
        <v>2</v>
      </c>
      <c r="F391" s="161"/>
      <c r="G391" s="161"/>
      <c r="H391" s="161"/>
      <c r="I391" s="161"/>
      <c r="J391" s="161"/>
      <c r="K391" s="161"/>
      <c r="L391" s="161"/>
      <c r="M391" s="161"/>
      <c r="N391" s="160"/>
      <c r="O391" s="160"/>
      <c r="P391" s="160"/>
      <c r="Q391" s="160"/>
      <c r="R391" s="161"/>
      <c r="S391" s="161"/>
      <c r="T391" s="161"/>
      <c r="U391" s="161"/>
      <c r="V391" s="161"/>
      <c r="W391" s="161"/>
      <c r="X391" s="161"/>
      <c r="Y391" s="161"/>
      <c r="Z391" s="151"/>
      <c r="AA391" s="151"/>
      <c r="AB391" s="151"/>
      <c r="AC391" s="151"/>
      <c r="AD391" s="151"/>
      <c r="AE391" s="151"/>
      <c r="AF391" s="151"/>
      <c r="AG391" s="151" t="s">
        <v>175</v>
      </c>
      <c r="AH391" s="151">
        <v>0</v>
      </c>
      <c r="AI391" s="151"/>
      <c r="AJ391" s="151"/>
      <c r="AK391" s="151"/>
      <c r="AL391" s="151"/>
      <c r="AM391" s="151"/>
      <c r="AN391" s="151"/>
      <c r="AO391" s="151"/>
      <c r="AP391" s="151"/>
      <c r="AQ391" s="151"/>
      <c r="AR391" s="151"/>
      <c r="AS391" s="151"/>
      <c r="AT391" s="151"/>
      <c r="AU391" s="151"/>
      <c r="AV391" s="151"/>
      <c r="AW391" s="151"/>
      <c r="AX391" s="151"/>
      <c r="AY391" s="151"/>
      <c r="AZ391" s="151"/>
      <c r="BA391" s="151"/>
      <c r="BB391" s="151"/>
      <c r="BC391" s="151"/>
      <c r="BD391" s="151"/>
      <c r="BE391" s="151"/>
      <c r="BF391" s="151"/>
      <c r="BG391" s="151"/>
      <c r="BH391" s="151"/>
    </row>
    <row r="392" spans="1:60" outlineLevel="1" x14ac:dyDescent="0.2">
      <c r="A392" s="172">
        <v>118</v>
      </c>
      <c r="B392" s="173" t="s">
        <v>842</v>
      </c>
      <c r="C392" s="188" t="s">
        <v>843</v>
      </c>
      <c r="D392" s="174" t="s">
        <v>173</v>
      </c>
      <c r="E392" s="175">
        <v>1</v>
      </c>
      <c r="F392" s="176"/>
      <c r="G392" s="177">
        <f>ROUND(E392*F392,2)</f>
        <v>0</v>
      </c>
      <c r="H392" s="176"/>
      <c r="I392" s="177">
        <f>ROUND(E392*H392,2)</f>
        <v>0</v>
      </c>
      <c r="J392" s="176"/>
      <c r="K392" s="177">
        <f>ROUND(E392*J392,2)</f>
        <v>0</v>
      </c>
      <c r="L392" s="177">
        <v>21</v>
      </c>
      <c r="M392" s="177">
        <f>G392*(1+L392/100)</f>
        <v>0</v>
      </c>
      <c r="N392" s="175">
        <v>9.6000000000000002E-4</v>
      </c>
      <c r="O392" s="175">
        <f>ROUND(E392*N392,2)</f>
        <v>0</v>
      </c>
      <c r="P392" s="175">
        <v>0</v>
      </c>
      <c r="Q392" s="175">
        <f>ROUND(E392*P392,2)</f>
        <v>0</v>
      </c>
      <c r="R392" s="177"/>
      <c r="S392" s="177" t="s">
        <v>141</v>
      </c>
      <c r="T392" s="178" t="s">
        <v>142</v>
      </c>
      <c r="U392" s="161">
        <v>0</v>
      </c>
      <c r="V392" s="161">
        <f>ROUND(E392*U392,2)</f>
        <v>0</v>
      </c>
      <c r="W392" s="161"/>
      <c r="X392" s="161" t="s">
        <v>309</v>
      </c>
      <c r="Y392" s="161" t="s">
        <v>144</v>
      </c>
      <c r="Z392" s="151"/>
      <c r="AA392" s="151"/>
      <c r="AB392" s="151"/>
      <c r="AC392" s="151"/>
      <c r="AD392" s="151"/>
      <c r="AE392" s="151"/>
      <c r="AF392" s="151"/>
      <c r="AG392" s="151" t="s">
        <v>310</v>
      </c>
      <c r="AH392" s="151"/>
      <c r="AI392" s="151"/>
      <c r="AJ392" s="151"/>
      <c r="AK392" s="151"/>
      <c r="AL392" s="151"/>
      <c r="AM392" s="151"/>
      <c r="AN392" s="151"/>
      <c r="AO392" s="151"/>
      <c r="AP392" s="151"/>
      <c r="AQ392" s="151"/>
      <c r="AR392" s="151"/>
      <c r="AS392" s="151"/>
      <c r="AT392" s="151"/>
      <c r="AU392" s="151"/>
      <c r="AV392" s="151"/>
      <c r="AW392" s="151"/>
      <c r="AX392" s="151"/>
      <c r="AY392" s="151"/>
      <c r="AZ392" s="151"/>
      <c r="BA392" s="151"/>
      <c r="BB392" s="151"/>
      <c r="BC392" s="151"/>
      <c r="BD392" s="151"/>
      <c r="BE392" s="151"/>
      <c r="BF392" s="151"/>
      <c r="BG392" s="151"/>
      <c r="BH392" s="151"/>
    </row>
    <row r="393" spans="1:60" outlineLevel="2" x14ac:dyDescent="0.2">
      <c r="A393" s="158"/>
      <c r="B393" s="159"/>
      <c r="C393" s="189" t="s">
        <v>634</v>
      </c>
      <c r="D393" s="162"/>
      <c r="E393" s="163">
        <v>1</v>
      </c>
      <c r="F393" s="161"/>
      <c r="G393" s="161"/>
      <c r="H393" s="161"/>
      <c r="I393" s="161"/>
      <c r="J393" s="161"/>
      <c r="K393" s="161"/>
      <c r="L393" s="161"/>
      <c r="M393" s="161"/>
      <c r="N393" s="160"/>
      <c r="O393" s="160"/>
      <c r="P393" s="160"/>
      <c r="Q393" s="160"/>
      <c r="R393" s="161"/>
      <c r="S393" s="161"/>
      <c r="T393" s="161"/>
      <c r="U393" s="161"/>
      <c r="V393" s="161"/>
      <c r="W393" s="161"/>
      <c r="X393" s="161"/>
      <c r="Y393" s="161"/>
      <c r="Z393" s="151"/>
      <c r="AA393" s="151"/>
      <c r="AB393" s="151"/>
      <c r="AC393" s="151"/>
      <c r="AD393" s="151"/>
      <c r="AE393" s="151"/>
      <c r="AF393" s="151"/>
      <c r="AG393" s="151" t="s">
        <v>175</v>
      </c>
      <c r="AH393" s="151">
        <v>0</v>
      </c>
      <c r="AI393" s="151"/>
      <c r="AJ393" s="151"/>
      <c r="AK393" s="151"/>
      <c r="AL393" s="151"/>
      <c r="AM393" s="151"/>
      <c r="AN393" s="151"/>
      <c r="AO393" s="151"/>
      <c r="AP393" s="151"/>
      <c r="AQ393" s="151"/>
      <c r="AR393" s="151"/>
      <c r="AS393" s="151"/>
      <c r="AT393" s="151"/>
      <c r="AU393" s="151"/>
      <c r="AV393" s="151"/>
      <c r="AW393" s="151"/>
      <c r="AX393" s="151"/>
      <c r="AY393" s="151"/>
      <c r="AZ393" s="151"/>
      <c r="BA393" s="151"/>
      <c r="BB393" s="151"/>
      <c r="BC393" s="151"/>
      <c r="BD393" s="151"/>
      <c r="BE393" s="151"/>
      <c r="BF393" s="151"/>
      <c r="BG393" s="151"/>
      <c r="BH393" s="151"/>
    </row>
    <row r="394" spans="1:60" outlineLevel="1" x14ac:dyDescent="0.2">
      <c r="A394" s="172">
        <v>119</v>
      </c>
      <c r="B394" s="173" t="s">
        <v>844</v>
      </c>
      <c r="C394" s="188" t="s">
        <v>845</v>
      </c>
      <c r="D394" s="174" t="s">
        <v>173</v>
      </c>
      <c r="E394" s="175">
        <v>2</v>
      </c>
      <c r="F394" s="176"/>
      <c r="G394" s="177">
        <f>ROUND(E394*F394,2)</f>
        <v>0</v>
      </c>
      <c r="H394" s="176"/>
      <c r="I394" s="177">
        <f>ROUND(E394*H394,2)</f>
        <v>0</v>
      </c>
      <c r="J394" s="176"/>
      <c r="K394" s="177">
        <f>ROUND(E394*J394,2)</f>
        <v>0</v>
      </c>
      <c r="L394" s="177">
        <v>21</v>
      </c>
      <c r="M394" s="177">
        <f>G394*(1+L394/100)</f>
        <v>0</v>
      </c>
      <c r="N394" s="175">
        <v>3.0999999999999999E-3</v>
      </c>
      <c r="O394" s="175">
        <f>ROUND(E394*N394,2)</f>
        <v>0.01</v>
      </c>
      <c r="P394" s="175">
        <v>0</v>
      </c>
      <c r="Q394" s="175">
        <f>ROUND(E394*P394,2)</f>
        <v>0</v>
      </c>
      <c r="R394" s="177"/>
      <c r="S394" s="177" t="s">
        <v>141</v>
      </c>
      <c r="T394" s="178" t="s">
        <v>142</v>
      </c>
      <c r="U394" s="161">
        <v>0</v>
      </c>
      <c r="V394" s="161">
        <f>ROUND(E394*U394,2)</f>
        <v>0</v>
      </c>
      <c r="W394" s="161"/>
      <c r="X394" s="161" t="s">
        <v>309</v>
      </c>
      <c r="Y394" s="161" t="s">
        <v>144</v>
      </c>
      <c r="Z394" s="151"/>
      <c r="AA394" s="151"/>
      <c r="AB394" s="151"/>
      <c r="AC394" s="151"/>
      <c r="AD394" s="151"/>
      <c r="AE394" s="151"/>
      <c r="AF394" s="151"/>
      <c r="AG394" s="151" t="s">
        <v>310</v>
      </c>
      <c r="AH394" s="151"/>
      <c r="AI394" s="151"/>
      <c r="AJ394" s="151"/>
      <c r="AK394" s="151"/>
      <c r="AL394" s="151"/>
      <c r="AM394" s="151"/>
      <c r="AN394" s="151"/>
      <c r="AO394" s="151"/>
      <c r="AP394" s="151"/>
      <c r="AQ394" s="151"/>
      <c r="AR394" s="151"/>
      <c r="AS394" s="151"/>
      <c r="AT394" s="151"/>
      <c r="AU394" s="151"/>
      <c r="AV394" s="151"/>
      <c r="AW394" s="151"/>
      <c r="AX394" s="151"/>
      <c r="AY394" s="151"/>
      <c r="AZ394" s="151"/>
      <c r="BA394" s="151"/>
      <c r="BB394" s="151"/>
      <c r="BC394" s="151"/>
      <c r="BD394" s="151"/>
      <c r="BE394" s="151"/>
      <c r="BF394" s="151"/>
      <c r="BG394" s="151"/>
      <c r="BH394" s="151"/>
    </row>
    <row r="395" spans="1:60" outlineLevel="2" x14ac:dyDescent="0.2">
      <c r="A395" s="158"/>
      <c r="B395" s="159"/>
      <c r="C395" s="189" t="s">
        <v>767</v>
      </c>
      <c r="D395" s="162"/>
      <c r="E395" s="163">
        <v>2</v>
      </c>
      <c r="F395" s="161"/>
      <c r="G395" s="161"/>
      <c r="H395" s="161"/>
      <c r="I395" s="161"/>
      <c r="J395" s="161"/>
      <c r="K395" s="161"/>
      <c r="L395" s="161"/>
      <c r="M395" s="161"/>
      <c r="N395" s="160"/>
      <c r="O395" s="160"/>
      <c r="P395" s="160"/>
      <c r="Q395" s="160"/>
      <c r="R395" s="161"/>
      <c r="S395" s="161"/>
      <c r="T395" s="161"/>
      <c r="U395" s="161"/>
      <c r="V395" s="161"/>
      <c r="W395" s="161"/>
      <c r="X395" s="161"/>
      <c r="Y395" s="161"/>
      <c r="Z395" s="151"/>
      <c r="AA395" s="151"/>
      <c r="AB395" s="151"/>
      <c r="AC395" s="151"/>
      <c r="AD395" s="151"/>
      <c r="AE395" s="151"/>
      <c r="AF395" s="151"/>
      <c r="AG395" s="151" t="s">
        <v>175</v>
      </c>
      <c r="AH395" s="151">
        <v>0</v>
      </c>
      <c r="AI395" s="151"/>
      <c r="AJ395" s="151"/>
      <c r="AK395" s="151"/>
      <c r="AL395" s="151"/>
      <c r="AM395" s="151"/>
      <c r="AN395" s="151"/>
      <c r="AO395" s="151"/>
      <c r="AP395" s="151"/>
      <c r="AQ395" s="151"/>
      <c r="AR395" s="151"/>
      <c r="AS395" s="151"/>
      <c r="AT395" s="151"/>
      <c r="AU395" s="151"/>
      <c r="AV395" s="151"/>
      <c r="AW395" s="151"/>
      <c r="AX395" s="151"/>
      <c r="AY395" s="151"/>
      <c r="AZ395" s="151"/>
      <c r="BA395" s="151"/>
      <c r="BB395" s="151"/>
      <c r="BC395" s="151"/>
      <c r="BD395" s="151"/>
      <c r="BE395" s="151"/>
      <c r="BF395" s="151"/>
      <c r="BG395" s="151"/>
      <c r="BH395" s="151"/>
    </row>
    <row r="396" spans="1:60" outlineLevel="1" x14ac:dyDescent="0.2">
      <c r="A396" s="172">
        <v>120</v>
      </c>
      <c r="B396" s="173" t="s">
        <v>475</v>
      </c>
      <c r="C396" s="188" t="s">
        <v>476</v>
      </c>
      <c r="D396" s="174" t="s">
        <v>173</v>
      </c>
      <c r="E396" s="175">
        <v>4</v>
      </c>
      <c r="F396" s="176"/>
      <c r="G396" s="177">
        <f>ROUND(E396*F396,2)</f>
        <v>0</v>
      </c>
      <c r="H396" s="176"/>
      <c r="I396" s="177">
        <f>ROUND(E396*H396,2)</f>
        <v>0</v>
      </c>
      <c r="J396" s="176"/>
      <c r="K396" s="177">
        <f>ROUND(E396*J396,2)</f>
        <v>0</v>
      </c>
      <c r="L396" s="177">
        <v>21</v>
      </c>
      <c r="M396" s="177">
        <f>G396*(1+L396/100)</f>
        <v>0</v>
      </c>
      <c r="N396" s="175">
        <v>3.5200000000000001E-3</v>
      </c>
      <c r="O396" s="175">
        <f>ROUND(E396*N396,2)</f>
        <v>0.01</v>
      </c>
      <c r="P396" s="175">
        <v>0</v>
      </c>
      <c r="Q396" s="175">
        <f>ROUND(E396*P396,2)</f>
        <v>0</v>
      </c>
      <c r="R396" s="177"/>
      <c r="S396" s="177" t="s">
        <v>141</v>
      </c>
      <c r="T396" s="178" t="s">
        <v>142</v>
      </c>
      <c r="U396" s="161">
        <v>0</v>
      </c>
      <c r="V396" s="161">
        <f>ROUND(E396*U396,2)</f>
        <v>0</v>
      </c>
      <c r="W396" s="161"/>
      <c r="X396" s="161" t="s">
        <v>309</v>
      </c>
      <c r="Y396" s="161" t="s">
        <v>144</v>
      </c>
      <c r="Z396" s="151"/>
      <c r="AA396" s="151"/>
      <c r="AB396" s="151"/>
      <c r="AC396" s="151"/>
      <c r="AD396" s="151"/>
      <c r="AE396" s="151"/>
      <c r="AF396" s="151"/>
      <c r="AG396" s="151" t="s">
        <v>310</v>
      </c>
      <c r="AH396" s="151"/>
      <c r="AI396" s="151"/>
      <c r="AJ396" s="151"/>
      <c r="AK396" s="151"/>
      <c r="AL396" s="151"/>
      <c r="AM396" s="151"/>
      <c r="AN396" s="151"/>
      <c r="AO396" s="151"/>
      <c r="AP396" s="151"/>
      <c r="AQ396" s="151"/>
      <c r="AR396" s="151"/>
      <c r="AS396" s="151"/>
      <c r="AT396" s="151"/>
      <c r="AU396" s="151"/>
      <c r="AV396" s="151"/>
      <c r="AW396" s="151"/>
      <c r="AX396" s="151"/>
      <c r="AY396" s="151"/>
      <c r="AZ396" s="151"/>
      <c r="BA396" s="151"/>
      <c r="BB396" s="151"/>
      <c r="BC396" s="151"/>
      <c r="BD396" s="151"/>
      <c r="BE396" s="151"/>
      <c r="BF396" s="151"/>
      <c r="BG396" s="151"/>
      <c r="BH396" s="151"/>
    </row>
    <row r="397" spans="1:60" outlineLevel="2" x14ac:dyDescent="0.2">
      <c r="A397" s="158"/>
      <c r="B397" s="159"/>
      <c r="C397" s="189" t="s">
        <v>741</v>
      </c>
      <c r="D397" s="162"/>
      <c r="E397" s="163">
        <v>1</v>
      </c>
      <c r="F397" s="161"/>
      <c r="G397" s="161"/>
      <c r="H397" s="161"/>
      <c r="I397" s="161"/>
      <c r="J397" s="161"/>
      <c r="K397" s="161"/>
      <c r="L397" s="161"/>
      <c r="M397" s="161"/>
      <c r="N397" s="160"/>
      <c r="O397" s="160"/>
      <c r="P397" s="160"/>
      <c r="Q397" s="160"/>
      <c r="R397" s="161"/>
      <c r="S397" s="161"/>
      <c r="T397" s="161"/>
      <c r="U397" s="161"/>
      <c r="V397" s="161"/>
      <c r="W397" s="161"/>
      <c r="X397" s="161"/>
      <c r="Y397" s="161"/>
      <c r="Z397" s="151"/>
      <c r="AA397" s="151"/>
      <c r="AB397" s="151"/>
      <c r="AC397" s="151"/>
      <c r="AD397" s="151"/>
      <c r="AE397" s="151"/>
      <c r="AF397" s="151"/>
      <c r="AG397" s="151" t="s">
        <v>175</v>
      </c>
      <c r="AH397" s="151">
        <v>0</v>
      </c>
      <c r="AI397" s="151"/>
      <c r="AJ397" s="151"/>
      <c r="AK397" s="151"/>
      <c r="AL397" s="151"/>
      <c r="AM397" s="151"/>
      <c r="AN397" s="151"/>
      <c r="AO397" s="151"/>
      <c r="AP397" s="151"/>
      <c r="AQ397" s="151"/>
      <c r="AR397" s="151"/>
      <c r="AS397" s="151"/>
      <c r="AT397" s="151"/>
      <c r="AU397" s="151"/>
      <c r="AV397" s="151"/>
      <c r="AW397" s="151"/>
      <c r="AX397" s="151"/>
      <c r="AY397" s="151"/>
      <c r="AZ397" s="151"/>
      <c r="BA397" s="151"/>
      <c r="BB397" s="151"/>
      <c r="BC397" s="151"/>
      <c r="BD397" s="151"/>
      <c r="BE397" s="151"/>
      <c r="BF397" s="151"/>
      <c r="BG397" s="151"/>
      <c r="BH397" s="151"/>
    </row>
    <row r="398" spans="1:60" outlineLevel="3" x14ac:dyDescent="0.2">
      <c r="A398" s="158"/>
      <c r="B398" s="159"/>
      <c r="C398" s="189" t="s">
        <v>634</v>
      </c>
      <c r="D398" s="162"/>
      <c r="E398" s="163">
        <v>1</v>
      </c>
      <c r="F398" s="161"/>
      <c r="G398" s="161"/>
      <c r="H398" s="161"/>
      <c r="I398" s="161"/>
      <c r="J398" s="161"/>
      <c r="K398" s="161"/>
      <c r="L398" s="161"/>
      <c r="M398" s="161"/>
      <c r="N398" s="160"/>
      <c r="O398" s="160"/>
      <c r="P398" s="160"/>
      <c r="Q398" s="160"/>
      <c r="R398" s="161"/>
      <c r="S398" s="161"/>
      <c r="T398" s="161"/>
      <c r="U398" s="161"/>
      <c r="V398" s="161"/>
      <c r="W398" s="161"/>
      <c r="X398" s="161"/>
      <c r="Y398" s="161"/>
      <c r="Z398" s="151"/>
      <c r="AA398" s="151"/>
      <c r="AB398" s="151"/>
      <c r="AC398" s="151"/>
      <c r="AD398" s="151"/>
      <c r="AE398" s="151"/>
      <c r="AF398" s="151"/>
      <c r="AG398" s="151" t="s">
        <v>175</v>
      </c>
      <c r="AH398" s="151">
        <v>0</v>
      </c>
      <c r="AI398" s="151"/>
      <c r="AJ398" s="151"/>
      <c r="AK398" s="151"/>
      <c r="AL398" s="151"/>
      <c r="AM398" s="151"/>
      <c r="AN398" s="151"/>
      <c r="AO398" s="151"/>
      <c r="AP398" s="151"/>
      <c r="AQ398" s="151"/>
      <c r="AR398" s="151"/>
      <c r="AS398" s="151"/>
      <c r="AT398" s="151"/>
      <c r="AU398" s="151"/>
      <c r="AV398" s="151"/>
      <c r="AW398" s="151"/>
      <c r="AX398" s="151"/>
      <c r="AY398" s="151"/>
      <c r="AZ398" s="151"/>
      <c r="BA398" s="151"/>
      <c r="BB398" s="151"/>
      <c r="BC398" s="151"/>
      <c r="BD398" s="151"/>
      <c r="BE398" s="151"/>
      <c r="BF398" s="151"/>
      <c r="BG398" s="151"/>
      <c r="BH398" s="151"/>
    </row>
    <row r="399" spans="1:60" outlineLevel="3" x14ac:dyDescent="0.2">
      <c r="A399" s="158"/>
      <c r="B399" s="159"/>
      <c r="C399" s="189" t="s">
        <v>764</v>
      </c>
      <c r="D399" s="162"/>
      <c r="E399" s="163">
        <v>2</v>
      </c>
      <c r="F399" s="161"/>
      <c r="G399" s="161"/>
      <c r="H399" s="161"/>
      <c r="I399" s="161"/>
      <c r="J399" s="161"/>
      <c r="K399" s="161"/>
      <c r="L399" s="161"/>
      <c r="M399" s="161"/>
      <c r="N399" s="160"/>
      <c r="O399" s="160"/>
      <c r="P399" s="160"/>
      <c r="Q399" s="160"/>
      <c r="R399" s="161"/>
      <c r="S399" s="161"/>
      <c r="T399" s="161"/>
      <c r="U399" s="161"/>
      <c r="V399" s="161"/>
      <c r="W399" s="161"/>
      <c r="X399" s="161"/>
      <c r="Y399" s="161"/>
      <c r="Z399" s="151"/>
      <c r="AA399" s="151"/>
      <c r="AB399" s="151"/>
      <c r="AC399" s="151"/>
      <c r="AD399" s="151"/>
      <c r="AE399" s="151"/>
      <c r="AF399" s="151"/>
      <c r="AG399" s="151" t="s">
        <v>175</v>
      </c>
      <c r="AH399" s="151">
        <v>0</v>
      </c>
      <c r="AI399" s="151"/>
      <c r="AJ399" s="151"/>
      <c r="AK399" s="151"/>
      <c r="AL399" s="151"/>
      <c r="AM399" s="151"/>
      <c r="AN399" s="151"/>
      <c r="AO399" s="151"/>
      <c r="AP399" s="151"/>
      <c r="AQ399" s="151"/>
      <c r="AR399" s="151"/>
      <c r="AS399" s="151"/>
      <c r="AT399" s="151"/>
      <c r="AU399" s="151"/>
      <c r="AV399" s="151"/>
      <c r="AW399" s="151"/>
      <c r="AX399" s="151"/>
      <c r="AY399" s="151"/>
      <c r="AZ399" s="151"/>
      <c r="BA399" s="151"/>
      <c r="BB399" s="151"/>
      <c r="BC399" s="151"/>
      <c r="BD399" s="151"/>
      <c r="BE399" s="151"/>
      <c r="BF399" s="151"/>
      <c r="BG399" s="151"/>
      <c r="BH399" s="151"/>
    </row>
    <row r="400" spans="1:60" outlineLevel="1" x14ac:dyDescent="0.2">
      <c r="A400" s="172">
        <v>121</v>
      </c>
      <c r="B400" s="173" t="s">
        <v>477</v>
      </c>
      <c r="C400" s="188" t="s">
        <v>478</v>
      </c>
      <c r="D400" s="174" t="s">
        <v>173</v>
      </c>
      <c r="E400" s="175">
        <v>2</v>
      </c>
      <c r="F400" s="176"/>
      <c r="G400" s="177">
        <f>ROUND(E400*F400,2)</f>
        <v>0</v>
      </c>
      <c r="H400" s="176"/>
      <c r="I400" s="177">
        <f>ROUND(E400*H400,2)</f>
        <v>0</v>
      </c>
      <c r="J400" s="176"/>
      <c r="K400" s="177">
        <f>ROUND(E400*J400,2)</f>
        <v>0</v>
      </c>
      <c r="L400" s="177">
        <v>21</v>
      </c>
      <c r="M400" s="177">
        <f>G400*(1+L400/100)</f>
        <v>0</v>
      </c>
      <c r="N400" s="175">
        <v>3.8800000000000002E-3</v>
      </c>
      <c r="O400" s="175">
        <f>ROUND(E400*N400,2)</f>
        <v>0.01</v>
      </c>
      <c r="P400" s="175">
        <v>0</v>
      </c>
      <c r="Q400" s="175">
        <f>ROUND(E400*P400,2)</f>
        <v>0</v>
      </c>
      <c r="R400" s="177"/>
      <c r="S400" s="177" t="s">
        <v>141</v>
      </c>
      <c r="T400" s="178" t="s">
        <v>142</v>
      </c>
      <c r="U400" s="161">
        <v>0</v>
      </c>
      <c r="V400" s="161">
        <f>ROUND(E400*U400,2)</f>
        <v>0</v>
      </c>
      <c r="W400" s="161"/>
      <c r="X400" s="161" t="s">
        <v>309</v>
      </c>
      <c r="Y400" s="161" t="s">
        <v>144</v>
      </c>
      <c r="Z400" s="151"/>
      <c r="AA400" s="151"/>
      <c r="AB400" s="151"/>
      <c r="AC400" s="151"/>
      <c r="AD400" s="151"/>
      <c r="AE400" s="151"/>
      <c r="AF400" s="151"/>
      <c r="AG400" s="151" t="s">
        <v>310</v>
      </c>
      <c r="AH400" s="151"/>
      <c r="AI400" s="151"/>
      <c r="AJ400" s="151"/>
      <c r="AK400" s="151"/>
      <c r="AL400" s="151"/>
      <c r="AM400" s="151"/>
      <c r="AN400" s="151"/>
      <c r="AO400" s="151"/>
      <c r="AP400" s="151"/>
      <c r="AQ400" s="151"/>
      <c r="AR400" s="151"/>
      <c r="AS400" s="151"/>
      <c r="AT400" s="151"/>
      <c r="AU400" s="151"/>
      <c r="AV400" s="151"/>
      <c r="AW400" s="151"/>
      <c r="AX400" s="151"/>
      <c r="AY400" s="151"/>
      <c r="AZ400" s="151"/>
      <c r="BA400" s="151"/>
      <c r="BB400" s="151"/>
      <c r="BC400" s="151"/>
      <c r="BD400" s="151"/>
      <c r="BE400" s="151"/>
      <c r="BF400" s="151"/>
      <c r="BG400" s="151"/>
      <c r="BH400" s="151"/>
    </row>
    <row r="401" spans="1:60" outlineLevel="2" x14ac:dyDescent="0.2">
      <c r="A401" s="158"/>
      <c r="B401" s="159"/>
      <c r="C401" s="189" t="s">
        <v>767</v>
      </c>
      <c r="D401" s="162"/>
      <c r="E401" s="163">
        <v>2</v>
      </c>
      <c r="F401" s="161"/>
      <c r="G401" s="161"/>
      <c r="H401" s="161"/>
      <c r="I401" s="161"/>
      <c r="J401" s="161"/>
      <c r="K401" s="161"/>
      <c r="L401" s="161"/>
      <c r="M401" s="161"/>
      <c r="N401" s="160"/>
      <c r="O401" s="160"/>
      <c r="P401" s="160"/>
      <c r="Q401" s="160"/>
      <c r="R401" s="161"/>
      <c r="S401" s="161"/>
      <c r="T401" s="161"/>
      <c r="U401" s="161"/>
      <c r="V401" s="161"/>
      <c r="W401" s="161"/>
      <c r="X401" s="161"/>
      <c r="Y401" s="161"/>
      <c r="Z401" s="151"/>
      <c r="AA401" s="151"/>
      <c r="AB401" s="151"/>
      <c r="AC401" s="151"/>
      <c r="AD401" s="151"/>
      <c r="AE401" s="151"/>
      <c r="AF401" s="151"/>
      <c r="AG401" s="151" t="s">
        <v>175</v>
      </c>
      <c r="AH401" s="151">
        <v>0</v>
      </c>
      <c r="AI401" s="151"/>
      <c r="AJ401" s="151"/>
      <c r="AK401" s="151"/>
      <c r="AL401" s="151"/>
      <c r="AM401" s="151"/>
      <c r="AN401" s="151"/>
      <c r="AO401" s="151"/>
      <c r="AP401" s="151"/>
      <c r="AQ401" s="151"/>
      <c r="AR401" s="151"/>
      <c r="AS401" s="151"/>
      <c r="AT401" s="151"/>
      <c r="AU401" s="151"/>
      <c r="AV401" s="151"/>
      <c r="AW401" s="151"/>
      <c r="AX401" s="151"/>
      <c r="AY401" s="151"/>
      <c r="AZ401" s="151"/>
      <c r="BA401" s="151"/>
      <c r="BB401" s="151"/>
      <c r="BC401" s="151"/>
      <c r="BD401" s="151"/>
      <c r="BE401" s="151"/>
      <c r="BF401" s="151"/>
      <c r="BG401" s="151"/>
      <c r="BH401" s="151"/>
    </row>
    <row r="402" spans="1:60" outlineLevel="1" x14ac:dyDescent="0.2">
      <c r="A402" s="172">
        <v>122</v>
      </c>
      <c r="B402" s="173" t="s">
        <v>846</v>
      </c>
      <c r="C402" s="188" t="s">
        <v>847</v>
      </c>
      <c r="D402" s="174" t="s">
        <v>173</v>
      </c>
      <c r="E402" s="175">
        <v>1</v>
      </c>
      <c r="F402" s="176"/>
      <c r="G402" s="177">
        <f>ROUND(E402*F402,2)</f>
        <v>0</v>
      </c>
      <c r="H402" s="176"/>
      <c r="I402" s="177">
        <f>ROUND(E402*H402,2)</f>
        <v>0</v>
      </c>
      <c r="J402" s="176"/>
      <c r="K402" s="177">
        <f>ROUND(E402*J402,2)</f>
        <v>0</v>
      </c>
      <c r="L402" s="177">
        <v>21</v>
      </c>
      <c r="M402" s="177">
        <f>G402*(1+L402/100)</f>
        <v>0</v>
      </c>
      <c r="N402" s="175">
        <v>4.4999999999999997E-3</v>
      </c>
      <c r="O402" s="175">
        <f>ROUND(E402*N402,2)</f>
        <v>0</v>
      </c>
      <c r="P402" s="175">
        <v>0</v>
      </c>
      <c r="Q402" s="175">
        <f>ROUND(E402*P402,2)</f>
        <v>0</v>
      </c>
      <c r="R402" s="177"/>
      <c r="S402" s="177" t="s">
        <v>141</v>
      </c>
      <c r="T402" s="178" t="s">
        <v>142</v>
      </c>
      <c r="U402" s="161">
        <v>0</v>
      </c>
      <c r="V402" s="161">
        <f>ROUND(E402*U402,2)</f>
        <v>0</v>
      </c>
      <c r="W402" s="161"/>
      <c r="X402" s="161" t="s">
        <v>309</v>
      </c>
      <c r="Y402" s="161" t="s">
        <v>144</v>
      </c>
      <c r="Z402" s="151"/>
      <c r="AA402" s="151"/>
      <c r="AB402" s="151"/>
      <c r="AC402" s="151"/>
      <c r="AD402" s="151"/>
      <c r="AE402" s="151"/>
      <c r="AF402" s="151"/>
      <c r="AG402" s="151" t="s">
        <v>310</v>
      </c>
      <c r="AH402" s="151"/>
      <c r="AI402" s="151"/>
      <c r="AJ402" s="151"/>
      <c r="AK402" s="151"/>
      <c r="AL402" s="151"/>
      <c r="AM402" s="151"/>
      <c r="AN402" s="151"/>
      <c r="AO402" s="151"/>
      <c r="AP402" s="151"/>
      <c r="AQ402" s="151"/>
      <c r="AR402" s="151"/>
      <c r="AS402" s="151"/>
      <c r="AT402" s="151"/>
      <c r="AU402" s="151"/>
      <c r="AV402" s="151"/>
      <c r="AW402" s="151"/>
      <c r="AX402" s="151"/>
      <c r="AY402" s="151"/>
      <c r="AZ402" s="151"/>
      <c r="BA402" s="151"/>
      <c r="BB402" s="151"/>
      <c r="BC402" s="151"/>
      <c r="BD402" s="151"/>
      <c r="BE402" s="151"/>
      <c r="BF402" s="151"/>
      <c r="BG402" s="151"/>
      <c r="BH402" s="151"/>
    </row>
    <row r="403" spans="1:60" outlineLevel="2" x14ac:dyDescent="0.2">
      <c r="A403" s="158"/>
      <c r="B403" s="159"/>
      <c r="C403" s="189" t="s">
        <v>634</v>
      </c>
      <c r="D403" s="162"/>
      <c r="E403" s="163">
        <v>1</v>
      </c>
      <c r="F403" s="161"/>
      <c r="G403" s="161"/>
      <c r="H403" s="161"/>
      <c r="I403" s="161"/>
      <c r="J403" s="161"/>
      <c r="K403" s="161"/>
      <c r="L403" s="161"/>
      <c r="M403" s="161"/>
      <c r="N403" s="160"/>
      <c r="O403" s="160"/>
      <c r="P403" s="160"/>
      <c r="Q403" s="160"/>
      <c r="R403" s="161"/>
      <c r="S403" s="161"/>
      <c r="T403" s="161"/>
      <c r="U403" s="161"/>
      <c r="V403" s="161"/>
      <c r="W403" s="161"/>
      <c r="X403" s="161"/>
      <c r="Y403" s="161"/>
      <c r="Z403" s="151"/>
      <c r="AA403" s="151"/>
      <c r="AB403" s="151"/>
      <c r="AC403" s="151"/>
      <c r="AD403" s="151"/>
      <c r="AE403" s="151"/>
      <c r="AF403" s="151"/>
      <c r="AG403" s="151" t="s">
        <v>175</v>
      </c>
      <c r="AH403" s="151">
        <v>0</v>
      </c>
      <c r="AI403" s="151"/>
      <c r="AJ403" s="151"/>
      <c r="AK403" s="151"/>
      <c r="AL403" s="151"/>
      <c r="AM403" s="151"/>
      <c r="AN403" s="151"/>
      <c r="AO403" s="151"/>
      <c r="AP403" s="151"/>
      <c r="AQ403" s="151"/>
      <c r="AR403" s="151"/>
      <c r="AS403" s="151"/>
      <c r="AT403" s="151"/>
      <c r="AU403" s="151"/>
      <c r="AV403" s="151"/>
      <c r="AW403" s="151"/>
      <c r="AX403" s="151"/>
      <c r="AY403" s="151"/>
      <c r="AZ403" s="151"/>
      <c r="BA403" s="151"/>
      <c r="BB403" s="151"/>
      <c r="BC403" s="151"/>
      <c r="BD403" s="151"/>
      <c r="BE403" s="151"/>
      <c r="BF403" s="151"/>
      <c r="BG403" s="151"/>
      <c r="BH403" s="151"/>
    </row>
    <row r="404" spans="1:60" outlineLevel="1" x14ac:dyDescent="0.2">
      <c r="A404" s="172">
        <v>123</v>
      </c>
      <c r="B404" s="173" t="s">
        <v>848</v>
      </c>
      <c r="C404" s="188" t="s">
        <v>849</v>
      </c>
      <c r="D404" s="174" t="s">
        <v>173</v>
      </c>
      <c r="E404" s="175">
        <v>2</v>
      </c>
      <c r="F404" s="176"/>
      <c r="G404" s="177">
        <f>ROUND(E404*F404,2)</f>
        <v>0</v>
      </c>
      <c r="H404" s="176"/>
      <c r="I404" s="177">
        <f>ROUND(E404*H404,2)</f>
        <v>0</v>
      </c>
      <c r="J404" s="176"/>
      <c r="K404" s="177">
        <f>ROUND(E404*J404,2)</f>
        <v>0</v>
      </c>
      <c r="L404" s="177">
        <v>21</v>
      </c>
      <c r="M404" s="177">
        <f>G404*(1+L404/100)</f>
        <v>0</v>
      </c>
      <c r="N404" s="175">
        <v>4.4999999999999997E-3</v>
      </c>
      <c r="O404" s="175">
        <f>ROUND(E404*N404,2)</f>
        <v>0.01</v>
      </c>
      <c r="P404" s="175">
        <v>0</v>
      </c>
      <c r="Q404" s="175">
        <f>ROUND(E404*P404,2)</f>
        <v>0</v>
      </c>
      <c r="R404" s="177"/>
      <c r="S404" s="177" t="s">
        <v>141</v>
      </c>
      <c r="T404" s="178" t="s">
        <v>142</v>
      </c>
      <c r="U404" s="161">
        <v>0</v>
      </c>
      <c r="V404" s="161">
        <f>ROUND(E404*U404,2)</f>
        <v>0</v>
      </c>
      <c r="W404" s="161"/>
      <c r="X404" s="161" t="s">
        <v>309</v>
      </c>
      <c r="Y404" s="161" t="s">
        <v>144</v>
      </c>
      <c r="Z404" s="151"/>
      <c r="AA404" s="151"/>
      <c r="AB404" s="151"/>
      <c r="AC404" s="151"/>
      <c r="AD404" s="151"/>
      <c r="AE404" s="151"/>
      <c r="AF404" s="151"/>
      <c r="AG404" s="151" t="s">
        <v>310</v>
      </c>
      <c r="AH404" s="151"/>
      <c r="AI404" s="151"/>
      <c r="AJ404" s="151"/>
      <c r="AK404" s="151"/>
      <c r="AL404" s="151"/>
      <c r="AM404" s="151"/>
      <c r="AN404" s="151"/>
      <c r="AO404" s="151"/>
      <c r="AP404" s="151"/>
      <c r="AQ404" s="151"/>
      <c r="AR404" s="151"/>
      <c r="AS404" s="151"/>
      <c r="AT404" s="151"/>
      <c r="AU404" s="151"/>
      <c r="AV404" s="151"/>
      <c r="AW404" s="151"/>
      <c r="AX404" s="151"/>
      <c r="AY404" s="151"/>
      <c r="AZ404" s="151"/>
      <c r="BA404" s="151"/>
      <c r="BB404" s="151"/>
      <c r="BC404" s="151"/>
      <c r="BD404" s="151"/>
      <c r="BE404" s="151"/>
      <c r="BF404" s="151"/>
      <c r="BG404" s="151"/>
      <c r="BH404" s="151"/>
    </row>
    <row r="405" spans="1:60" outlineLevel="2" x14ac:dyDescent="0.2">
      <c r="A405" s="158"/>
      <c r="B405" s="159"/>
      <c r="C405" s="189" t="s">
        <v>767</v>
      </c>
      <c r="D405" s="162"/>
      <c r="E405" s="163">
        <v>2</v>
      </c>
      <c r="F405" s="161"/>
      <c r="G405" s="161"/>
      <c r="H405" s="161"/>
      <c r="I405" s="161"/>
      <c r="J405" s="161"/>
      <c r="K405" s="161"/>
      <c r="L405" s="161"/>
      <c r="M405" s="161"/>
      <c r="N405" s="160"/>
      <c r="O405" s="160"/>
      <c r="P405" s="160"/>
      <c r="Q405" s="160"/>
      <c r="R405" s="161"/>
      <c r="S405" s="161"/>
      <c r="T405" s="161"/>
      <c r="U405" s="161"/>
      <c r="V405" s="161"/>
      <c r="W405" s="161"/>
      <c r="X405" s="161"/>
      <c r="Y405" s="161"/>
      <c r="Z405" s="151"/>
      <c r="AA405" s="151"/>
      <c r="AB405" s="151"/>
      <c r="AC405" s="151"/>
      <c r="AD405" s="151"/>
      <c r="AE405" s="151"/>
      <c r="AF405" s="151"/>
      <c r="AG405" s="151" t="s">
        <v>175</v>
      </c>
      <c r="AH405" s="151">
        <v>0</v>
      </c>
      <c r="AI405" s="151"/>
      <c r="AJ405" s="151"/>
      <c r="AK405" s="151"/>
      <c r="AL405" s="151"/>
      <c r="AM405" s="151"/>
      <c r="AN405" s="151"/>
      <c r="AO405" s="151"/>
      <c r="AP405" s="151"/>
      <c r="AQ405" s="151"/>
      <c r="AR405" s="151"/>
      <c r="AS405" s="151"/>
      <c r="AT405" s="151"/>
      <c r="AU405" s="151"/>
      <c r="AV405" s="151"/>
      <c r="AW405" s="151"/>
      <c r="AX405" s="151"/>
      <c r="AY405" s="151"/>
      <c r="AZ405" s="151"/>
      <c r="BA405" s="151"/>
      <c r="BB405" s="151"/>
      <c r="BC405" s="151"/>
      <c r="BD405" s="151"/>
      <c r="BE405" s="151"/>
      <c r="BF405" s="151"/>
      <c r="BG405" s="151"/>
      <c r="BH405" s="151"/>
    </row>
    <row r="406" spans="1:60" outlineLevel="1" x14ac:dyDescent="0.2">
      <c r="A406" s="179">
        <v>124</v>
      </c>
      <c r="B406" s="180" t="s">
        <v>479</v>
      </c>
      <c r="C406" s="187" t="s">
        <v>480</v>
      </c>
      <c r="D406" s="181" t="s">
        <v>173</v>
      </c>
      <c r="E406" s="182">
        <v>1</v>
      </c>
      <c r="F406" s="183"/>
      <c r="G406" s="184">
        <f>ROUND(E406*F406,2)</f>
        <v>0</v>
      </c>
      <c r="H406" s="183"/>
      <c r="I406" s="184">
        <f>ROUND(E406*H406,2)</f>
        <v>0</v>
      </c>
      <c r="J406" s="183"/>
      <c r="K406" s="184">
        <f>ROUND(E406*J406,2)</f>
        <v>0</v>
      </c>
      <c r="L406" s="184">
        <v>21</v>
      </c>
      <c r="M406" s="184">
        <f>G406*(1+L406/100)</f>
        <v>0</v>
      </c>
      <c r="N406" s="182">
        <v>0</v>
      </c>
      <c r="O406" s="182">
        <f>ROUND(E406*N406,2)</f>
        <v>0</v>
      </c>
      <c r="P406" s="182">
        <v>0</v>
      </c>
      <c r="Q406" s="182">
        <f>ROUND(E406*P406,2)</f>
        <v>0</v>
      </c>
      <c r="R406" s="184"/>
      <c r="S406" s="184" t="s">
        <v>141</v>
      </c>
      <c r="T406" s="185" t="s">
        <v>142</v>
      </c>
      <c r="U406" s="161">
        <v>0.20699999999999999</v>
      </c>
      <c r="V406" s="161">
        <f>ROUND(E406*U406,2)</f>
        <v>0.21</v>
      </c>
      <c r="W406" s="161"/>
      <c r="X406" s="161" t="s">
        <v>143</v>
      </c>
      <c r="Y406" s="161" t="s">
        <v>144</v>
      </c>
      <c r="Z406" s="151"/>
      <c r="AA406" s="151"/>
      <c r="AB406" s="151"/>
      <c r="AC406" s="151"/>
      <c r="AD406" s="151"/>
      <c r="AE406" s="151"/>
      <c r="AF406" s="151"/>
      <c r="AG406" s="151" t="s">
        <v>145</v>
      </c>
      <c r="AH406" s="151"/>
      <c r="AI406" s="151"/>
      <c r="AJ406" s="151"/>
      <c r="AK406" s="151"/>
      <c r="AL406" s="151"/>
      <c r="AM406" s="151"/>
      <c r="AN406" s="151"/>
      <c r="AO406" s="151"/>
      <c r="AP406" s="151"/>
      <c r="AQ406" s="151"/>
      <c r="AR406" s="151"/>
      <c r="AS406" s="151"/>
      <c r="AT406" s="151"/>
      <c r="AU406" s="151"/>
      <c r="AV406" s="151"/>
      <c r="AW406" s="151"/>
      <c r="AX406" s="151"/>
      <c r="AY406" s="151"/>
      <c r="AZ406" s="151"/>
      <c r="BA406" s="151"/>
      <c r="BB406" s="151"/>
      <c r="BC406" s="151"/>
      <c r="BD406" s="151"/>
      <c r="BE406" s="151"/>
      <c r="BF406" s="151"/>
      <c r="BG406" s="151"/>
      <c r="BH406" s="151"/>
    </row>
    <row r="407" spans="1:60" outlineLevel="1" x14ac:dyDescent="0.2">
      <c r="A407" s="179">
        <v>125</v>
      </c>
      <c r="B407" s="180" t="s">
        <v>481</v>
      </c>
      <c r="C407" s="187" t="s">
        <v>482</v>
      </c>
      <c r="D407" s="181" t="s">
        <v>173</v>
      </c>
      <c r="E407" s="182">
        <v>41</v>
      </c>
      <c r="F407" s="183"/>
      <c r="G407" s="184">
        <f>ROUND(E407*F407,2)</f>
        <v>0</v>
      </c>
      <c r="H407" s="183"/>
      <c r="I407" s="184">
        <f>ROUND(E407*H407,2)</f>
        <v>0</v>
      </c>
      <c r="J407" s="183"/>
      <c r="K407" s="184">
        <f>ROUND(E407*J407,2)</f>
        <v>0</v>
      </c>
      <c r="L407" s="184">
        <v>21</v>
      </c>
      <c r="M407" s="184">
        <f>G407*(1+L407/100)</f>
        <v>0</v>
      </c>
      <c r="N407" s="182">
        <v>0</v>
      </c>
      <c r="O407" s="182">
        <f>ROUND(E407*N407,2)</f>
        <v>0</v>
      </c>
      <c r="P407" s="182">
        <v>0</v>
      </c>
      <c r="Q407" s="182">
        <f>ROUND(E407*P407,2)</f>
        <v>0</v>
      </c>
      <c r="R407" s="184"/>
      <c r="S407" s="184" t="s">
        <v>141</v>
      </c>
      <c r="T407" s="185" t="s">
        <v>142</v>
      </c>
      <c r="U407" s="161">
        <v>0.22700000000000001</v>
      </c>
      <c r="V407" s="161">
        <f>ROUND(E407*U407,2)</f>
        <v>9.31</v>
      </c>
      <c r="W407" s="161"/>
      <c r="X407" s="161" t="s">
        <v>143</v>
      </c>
      <c r="Y407" s="161" t="s">
        <v>144</v>
      </c>
      <c r="Z407" s="151"/>
      <c r="AA407" s="151"/>
      <c r="AB407" s="151"/>
      <c r="AC407" s="151"/>
      <c r="AD407" s="151"/>
      <c r="AE407" s="151"/>
      <c r="AF407" s="151"/>
      <c r="AG407" s="151" t="s">
        <v>145</v>
      </c>
      <c r="AH407" s="151"/>
      <c r="AI407" s="151"/>
      <c r="AJ407" s="151"/>
      <c r="AK407" s="151"/>
      <c r="AL407" s="151"/>
      <c r="AM407" s="151"/>
      <c r="AN407" s="151"/>
      <c r="AO407" s="151"/>
      <c r="AP407" s="151"/>
      <c r="AQ407" s="151"/>
      <c r="AR407" s="151"/>
      <c r="AS407" s="151"/>
      <c r="AT407" s="151"/>
      <c r="AU407" s="151"/>
      <c r="AV407" s="151"/>
      <c r="AW407" s="151"/>
      <c r="AX407" s="151"/>
      <c r="AY407" s="151"/>
      <c r="AZ407" s="151"/>
      <c r="BA407" s="151"/>
      <c r="BB407" s="151"/>
      <c r="BC407" s="151"/>
      <c r="BD407" s="151"/>
      <c r="BE407" s="151"/>
      <c r="BF407" s="151"/>
      <c r="BG407" s="151"/>
      <c r="BH407" s="151"/>
    </row>
    <row r="408" spans="1:60" outlineLevel="1" x14ac:dyDescent="0.2">
      <c r="A408" s="172">
        <v>126</v>
      </c>
      <c r="B408" s="173" t="s">
        <v>483</v>
      </c>
      <c r="C408" s="188" t="s">
        <v>484</v>
      </c>
      <c r="D408" s="174" t="s">
        <v>173</v>
      </c>
      <c r="E408" s="175">
        <v>21</v>
      </c>
      <c r="F408" s="176"/>
      <c r="G408" s="177">
        <f>ROUND(E408*F408,2)</f>
        <v>0</v>
      </c>
      <c r="H408" s="176"/>
      <c r="I408" s="177">
        <f>ROUND(E408*H408,2)</f>
        <v>0</v>
      </c>
      <c r="J408" s="176"/>
      <c r="K408" s="177">
        <f>ROUND(E408*J408,2)</f>
        <v>0</v>
      </c>
      <c r="L408" s="177">
        <v>21</v>
      </c>
      <c r="M408" s="177">
        <f>G408*(1+L408/100)</f>
        <v>0</v>
      </c>
      <c r="N408" s="175">
        <v>2.5000000000000001E-4</v>
      </c>
      <c r="O408" s="175">
        <f>ROUND(E408*N408,2)</f>
        <v>0.01</v>
      </c>
      <c r="P408" s="175">
        <v>0</v>
      </c>
      <c r="Q408" s="175">
        <f>ROUND(E408*P408,2)</f>
        <v>0</v>
      </c>
      <c r="R408" s="177"/>
      <c r="S408" s="177" t="s">
        <v>141</v>
      </c>
      <c r="T408" s="178" t="s">
        <v>142</v>
      </c>
      <c r="U408" s="161">
        <v>0</v>
      </c>
      <c r="V408" s="161">
        <f>ROUND(E408*U408,2)</f>
        <v>0</v>
      </c>
      <c r="W408" s="161"/>
      <c r="X408" s="161" t="s">
        <v>309</v>
      </c>
      <c r="Y408" s="161" t="s">
        <v>144</v>
      </c>
      <c r="Z408" s="151"/>
      <c r="AA408" s="151"/>
      <c r="AB408" s="151"/>
      <c r="AC408" s="151"/>
      <c r="AD408" s="151"/>
      <c r="AE408" s="151"/>
      <c r="AF408" s="151"/>
      <c r="AG408" s="151" t="s">
        <v>310</v>
      </c>
      <c r="AH408" s="151"/>
      <c r="AI408" s="151"/>
      <c r="AJ408" s="151"/>
      <c r="AK408" s="151"/>
      <c r="AL408" s="151"/>
      <c r="AM408" s="151"/>
      <c r="AN408" s="151"/>
      <c r="AO408" s="151"/>
      <c r="AP408" s="151"/>
      <c r="AQ408" s="151"/>
      <c r="AR408" s="151"/>
      <c r="AS408" s="151"/>
      <c r="AT408" s="151"/>
      <c r="AU408" s="151"/>
      <c r="AV408" s="151"/>
      <c r="AW408" s="151"/>
      <c r="AX408" s="151"/>
      <c r="AY408" s="151"/>
      <c r="AZ408" s="151"/>
      <c r="BA408" s="151"/>
      <c r="BB408" s="151"/>
      <c r="BC408" s="151"/>
      <c r="BD408" s="151"/>
      <c r="BE408" s="151"/>
      <c r="BF408" s="151"/>
      <c r="BG408" s="151"/>
      <c r="BH408" s="151"/>
    </row>
    <row r="409" spans="1:60" outlineLevel="2" x14ac:dyDescent="0.2">
      <c r="A409" s="158"/>
      <c r="B409" s="159"/>
      <c r="C409" s="189" t="s">
        <v>850</v>
      </c>
      <c r="D409" s="162"/>
      <c r="E409" s="163">
        <v>9</v>
      </c>
      <c r="F409" s="161"/>
      <c r="G409" s="161"/>
      <c r="H409" s="161"/>
      <c r="I409" s="161"/>
      <c r="J409" s="161"/>
      <c r="K409" s="161"/>
      <c r="L409" s="161"/>
      <c r="M409" s="161"/>
      <c r="N409" s="160"/>
      <c r="O409" s="160"/>
      <c r="P409" s="160"/>
      <c r="Q409" s="160"/>
      <c r="R409" s="161"/>
      <c r="S409" s="161"/>
      <c r="T409" s="161"/>
      <c r="U409" s="161"/>
      <c r="V409" s="161"/>
      <c r="W409" s="161"/>
      <c r="X409" s="161"/>
      <c r="Y409" s="161"/>
      <c r="Z409" s="151"/>
      <c r="AA409" s="151"/>
      <c r="AB409" s="151"/>
      <c r="AC409" s="151"/>
      <c r="AD409" s="151"/>
      <c r="AE409" s="151"/>
      <c r="AF409" s="151"/>
      <c r="AG409" s="151" t="s">
        <v>175</v>
      </c>
      <c r="AH409" s="151">
        <v>0</v>
      </c>
      <c r="AI409" s="151"/>
      <c r="AJ409" s="151"/>
      <c r="AK409" s="151"/>
      <c r="AL409" s="151"/>
      <c r="AM409" s="151"/>
      <c r="AN409" s="151"/>
      <c r="AO409" s="151"/>
      <c r="AP409" s="151"/>
      <c r="AQ409" s="151"/>
      <c r="AR409" s="151"/>
      <c r="AS409" s="151"/>
      <c r="AT409" s="151"/>
      <c r="AU409" s="151"/>
      <c r="AV409" s="151"/>
      <c r="AW409" s="151"/>
      <c r="AX409" s="151"/>
      <c r="AY409" s="151"/>
      <c r="AZ409" s="151"/>
      <c r="BA409" s="151"/>
      <c r="BB409" s="151"/>
      <c r="BC409" s="151"/>
      <c r="BD409" s="151"/>
      <c r="BE409" s="151"/>
      <c r="BF409" s="151"/>
      <c r="BG409" s="151"/>
      <c r="BH409" s="151"/>
    </row>
    <row r="410" spans="1:60" outlineLevel="3" x14ac:dyDescent="0.2">
      <c r="A410" s="158"/>
      <c r="B410" s="159"/>
      <c r="C410" s="189" t="s">
        <v>851</v>
      </c>
      <c r="D410" s="162"/>
      <c r="E410" s="163">
        <v>12</v>
      </c>
      <c r="F410" s="161"/>
      <c r="G410" s="161"/>
      <c r="H410" s="161"/>
      <c r="I410" s="161"/>
      <c r="J410" s="161"/>
      <c r="K410" s="161"/>
      <c r="L410" s="161"/>
      <c r="M410" s="161"/>
      <c r="N410" s="160"/>
      <c r="O410" s="160"/>
      <c r="P410" s="160"/>
      <c r="Q410" s="160"/>
      <c r="R410" s="161"/>
      <c r="S410" s="161"/>
      <c r="T410" s="161"/>
      <c r="U410" s="161"/>
      <c r="V410" s="161"/>
      <c r="W410" s="161"/>
      <c r="X410" s="161"/>
      <c r="Y410" s="161"/>
      <c r="Z410" s="151"/>
      <c r="AA410" s="151"/>
      <c r="AB410" s="151"/>
      <c r="AC410" s="151"/>
      <c r="AD410" s="151"/>
      <c r="AE410" s="151"/>
      <c r="AF410" s="151"/>
      <c r="AG410" s="151" t="s">
        <v>175</v>
      </c>
      <c r="AH410" s="151">
        <v>0</v>
      </c>
      <c r="AI410" s="151"/>
      <c r="AJ410" s="151"/>
      <c r="AK410" s="151"/>
      <c r="AL410" s="151"/>
      <c r="AM410" s="151"/>
      <c r="AN410" s="151"/>
      <c r="AO410" s="151"/>
      <c r="AP410" s="151"/>
      <c r="AQ410" s="151"/>
      <c r="AR410" s="151"/>
      <c r="AS410" s="151"/>
      <c r="AT410" s="151"/>
      <c r="AU410" s="151"/>
      <c r="AV410" s="151"/>
      <c r="AW410" s="151"/>
      <c r="AX410" s="151"/>
      <c r="AY410" s="151"/>
      <c r="AZ410" s="151"/>
      <c r="BA410" s="151"/>
      <c r="BB410" s="151"/>
      <c r="BC410" s="151"/>
      <c r="BD410" s="151"/>
      <c r="BE410" s="151"/>
      <c r="BF410" s="151"/>
      <c r="BG410" s="151"/>
      <c r="BH410" s="151"/>
    </row>
    <row r="411" spans="1:60" outlineLevel="1" x14ac:dyDescent="0.2">
      <c r="A411" s="172">
        <v>127</v>
      </c>
      <c r="B411" s="173" t="s">
        <v>485</v>
      </c>
      <c r="C411" s="188" t="s">
        <v>486</v>
      </c>
      <c r="D411" s="174" t="s">
        <v>173</v>
      </c>
      <c r="E411" s="175">
        <v>20</v>
      </c>
      <c r="F411" s="176"/>
      <c r="G411" s="177">
        <f>ROUND(E411*F411,2)</f>
        <v>0</v>
      </c>
      <c r="H411" s="176"/>
      <c r="I411" s="177">
        <f>ROUND(E411*H411,2)</f>
        <v>0</v>
      </c>
      <c r="J411" s="176"/>
      <c r="K411" s="177">
        <f>ROUND(E411*J411,2)</f>
        <v>0</v>
      </c>
      <c r="L411" s="177">
        <v>21</v>
      </c>
      <c r="M411" s="177">
        <f>G411*(1+L411/100)</f>
        <v>0</v>
      </c>
      <c r="N411" s="175">
        <v>2.5000000000000001E-4</v>
      </c>
      <c r="O411" s="175">
        <f>ROUND(E411*N411,2)</f>
        <v>0.01</v>
      </c>
      <c r="P411" s="175">
        <v>0</v>
      </c>
      <c r="Q411" s="175">
        <f>ROUND(E411*P411,2)</f>
        <v>0</v>
      </c>
      <c r="R411" s="177"/>
      <c r="S411" s="177" t="s">
        <v>141</v>
      </c>
      <c r="T411" s="178" t="s">
        <v>142</v>
      </c>
      <c r="U411" s="161">
        <v>0</v>
      </c>
      <c r="V411" s="161">
        <f>ROUND(E411*U411,2)</f>
        <v>0</v>
      </c>
      <c r="W411" s="161"/>
      <c r="X411" s="161" t="s">
        <v>309</v>
      </c>
      <c r="Y411" s="161" t="s">
        <v>144</v>
      </c>
      <c r="Z411" s="151"/>
      <c r="AA411" s="151"/>
      <c r="AB411" s="151"/>
      <c r="AC411" s="151"/>
      <c r="AD411" s="151"/>
      <c r="AE411" s="151"/>
      <c r="AF411" s="151"/>
      <c r="AG411" s="151" t="s">
        <v>310</v>
      </c>
      <c r="AH411" s="151"/>
      <c r="AI411" s="151"/>
      <c r="AJ411" s="151"/>
      <c r="AK411" s="151"/>
      <c r="AL411" s="151"/>
      <c r="AM411" s="151"/>
      <c r="AN411" s="151"/>
      <c r="AO411" s="151"/>
      <c r="AP411" s="151"/>
      <c r="AQ411" s="151"/>
      <c r="AR411" s="151"/>
      <c r="AS411" s="151"/>
      <c r="AT411" s="151"/>
      <c r="AU411" s="151"/>
      <c r="AV411" s="151"/>
      <c r="AW411" s="151"/>
      <c r="AX411" s="151"/>
      <c r="AY411" s="151"/>
      <c r="AZ411" s="151"/>
      <c r="BA411" s="151"/>
      <c r="BB411" s="151"/>
      <c r="BC411" s="151"/>
      <c r="BD411" s="151"/>
      <c r="BE411" s="151"/>
      <c r="BF411" s="151"/>
      <c r="BG411" s="151"/>
      <c r="BH411" s="151"/>
    </row>
    <row r="412" spans="1:60" outlineLevel="2" x14ac:dyDescent="0.2">
      <c r="A412" s="158"/>
      <c r="B412" s="159"/>
      <c r="C412" s="189" t="s">
        <v>850</v>
      </c>
      <c r="D412" s="162"/>
      <c r="E412" s="163">
        <v>9</v>
      </c>
      <c r="F412" s="161"/>
      <c r="G412" s="161"/>
      <c r="H412" s="161"/>
      <c r="I412" s="161"/>
      <c r="J412" s="161"/>
      <c r="K412" s="161"/>
      <c r="L412" s="161"/>
      <c r="M412" s="161"/>
      <c r="N412" s="160"/>
      <c r="O412" s="160"/>
      <c r="P412" s="160"/>
      <c r="Q412" s="160"/>
      <c r="R412" s="161"/>
      <c r="S412" s="161"/>
      <c r="T412" s="161"/>
      <c r="U412" s="161"/>
      <c r="V412" s="161"/>
      <c r="W412" s="161"/>
      <c r="X412" s="161"/>
      <c r="Y412" s="161"/>
      <c r="Z412" s="151"/>
      <c r="AA412" s="151"/>
      <c r="AB412" s="151"/>
      <c r="AC412" s="151"/>
      <c r="AD412" s="151"/>
      <c r="AE412" s="151"/>
      <c r="AF412" s="151"/>
      <c r="AG412" s="151" t="s">
        <v>175</v>
      </c>
      <c r="AH412" s="151">
        <v>0</v>
      </c>
      <c r="AI412" s="151"/>
      <c r="AJ412" s="151"/>
      <c r="AK412" s="151"/>
      <c r="AL412" s="151"/>
      <c r="AM412" s="151"/>
      <c r="AN412" s="151"/>
      <c r="AO412" s="151"/>
      <c r="AP412" s="151"/>
      <c r="AQ412" s="151"/>
      <c r="AR412" s="151"/>
      <c r="AS412" s="151"/>
      <c r="AT412" s="151"/>
      <c r="AU412" s="151"/>
      <c r="AV412" s="151"/>
      <c r="AW412" s="151"/>
      <c r="AX412" s="151"/>
      <c r="AY412" s="151"/>
      <c r="AZ412" s="151"/>
      <c r="BA412" s="151"/>
      <c r="BB412" s="151"/>
      <c r="BC412" s="151"/>
      <c r="BD412" s="151"/>
      <c r="BE412" s="151"/>
      <c r="BF412" s="151"/>
      <c r="BG412" s="151"/>
      <c r="BH412" s="151"/>
    </row>
    <row r="413" spans="1:60" outlineLevel="3" x14ac:dyDescent="0.2">
      <c r="A413" s="158"/>
      <c r="B413" s="159"/>
      <c r="C413" s="189" t="s">
        <v>852</v>
      </c>
      <c r="D413" s="162"/>
      <c r="E413" s="163">
        <v>11</v>
      </c>
      <c r="F413" s="161"/>
      <c r="G413" s="161"/>
      <c r="H413" s="161"/>
      <c r="I413" s="161"/>
      <c r="J413" s="161"/>
      <c r="K413" s="161"/>
      <c r="L413" s="161"/>
      <c r="M413" s="161"/>
      <c r="N413" s="160"/>
      <c r="O413" s="160"/>
      <c r="P413" s="160"/>
      <c r="Q413" s="160"/>
      <c r="R413" s="161"/>
      <c r="S413" s="161"/>
      <c r="T413" s="161"/>
      <c r="U413" s="161"/>
      <c r="V413" s="161"/>
      <c r="W413" s="161"/>
      <c r="X413" s="161"/>
      <c r="Y413" s="161"/>
      <c r="Z413" s="151"/>
      <c r="AA413" s="151"/>
      <c r="AB413" s="151"/>
      <c r="AC413" s="151"/>
      <c r="AD413" s="151"/>
      <c r="AE413" s="151"/>
      <c r="AF413" s="151"/>
      <c r="AG413" s="151" t="s">
        <v>175</v>
      </c>
      <c r="AH413" s="151">
        <v>0</v>
      </c>
      <c r="AI413" s="151"/>
      <c r="AJ413" s="151"/>
      <c r="AK413" s="151"/>
      <c r="AL413" s="151"/>
      <c r="AM413" s="151"/>
      <c r="AN413" s="151"/>
      <c r="AO413" s="151"/>
      <c r="AP413" s="151"/>
      <c r="AQ413" s="151"/>
      <c r="AR413" s="151"/>
      <c r="AS413" s="151"/>
      <c r="AT413" s="151"/>
      <c r="AU413" s="151"/>
      <c r="AV413" s="151"/>
      <c r="AW413" s="151"/>
      <c r="AX413" s="151"/>
      <c r="AY413" s="151"/>
      <c r="AZ413" s="151"/>
      <c r="BA413" s="151"/>
      <c r="BB413" s="151"/>
      <c r="BC413" s="151"/>
      <c r="BD413" s="151"/>
      <c r="BE413" s="151"/>
      <c r="BF413" s="151"/>
      <c r="BG413" s="151"/>
      <c r="BH413" s="151"/>
    </row>
    <row r="414" spans="1:60" outlineLevel="1" x14ac:dyDescent="0.2">
      <c r="A414" s="172">
        <v>128</v>
      </c>
      <c r="B414" s="173" t="s">
        <v>488</v>
      </c>
      <c r="C414" s="188" t="s">
        <v>489</v>
      </c>
      <c r="D414" s="174" t="s">
        <v>173</v>
      </c>
      <c r="E414" s="175">
        <v>1</v>
      </c>
      <c r="F414" s="176"/>
      <c r="G414" s="177">
        <f>ROUND(E414*F414,2)</f>
        <v>0</v>
      </c>
      <c r="H414" s="176"/>
      <c r="I414" s="177">
        <f>ROUND(E414*H414,2)</f>
        <v>0</v>
      </c>
      <c r="J414" s="176"/>
      <c r="K414" s="177">
        <f>ROUND(E414*J414,2)</f>
        <v>0</v>
      </c>
      <c r="L414" s="177">
        <v>21</v>
      </c>
      <c r="M414" s="177">
        <f>G414*(1+L414/100)</f>
        <v>0</v>
      </c>
      <c r="N414" s="175">
        <v>2.5000000000000001E-4</v>
      </c>
      <c r="O414" s="175">
        <f>ROUND(E414*N414,2)</f>
        <v>0</v>
      </c>
      <c r="P414" s="175">
        <v>0</v>
      </c>
      <c r="Q414" s="175">
        <f>ROUND(E414*P414,2)</f>
        <v>0</v>
      </c>
      <c r="R414" s="177"/>
      <c r="S414" s="177" t="s">
        <v>141</v>
      </c>
      <c r="T414" s="178" t="s">
        <v>142</v>
      </c>
      <c r="U414" s="161">
        <v>0</v>
      </c>
      <c r="V414" s="161">
        <f>ROUND(E414*U414,2)</f>
        <v>0</v>
      </c>
      <c r="W414" s="161"/>
      <c r="X414" s="161" t="s">
        <v>309</v>
      </c>
      <c r="Y414" s="161" t="s">
        <v>144</v>
      </c>
      <c r="Z414" s="151"/>
      <c r="AA414" s="151"/>
      <c r="AB414" s="151"/>
      <c r="AC414" s="151"/>
      <c r="AD414" s="151"/>
      <c r="AE414" s="151"/>
      <c r="AF414" s="151"/>
      <c r="AG414" s="151" t="s">
        <v>310</v>
      </c>
      <c r="AH414" s="151"/>
      <c r="AI414" s="151"/>
      <c r="AJ414" s="151"/>
      <c r="AK414" s="151"/>
      <c r="AL414" s="151"/>
      <c r="AM414" s="151"/>
      <c r="AN414" s="151"/>
      <c r="AO414" s="151"/>
      <c r="AP414" s="151"/>
      <c r="AQ414" s="151"/>
      <c r="AR414" s="151"/>
      <c r="AS414" s="151"/>
      <c r="AT414" s="151"/>
      <c r="AU414" s="151"/>
      <c r="AV414" s="151"/>
      <c r="AW414" s="151"/>
      <c r="AX414" s="151"/>
      <c r="AY414" s="151"/>
      <c r="AZ414" s="151"/>
      <c r="BA414" s="151"/>
      <c r="BB414" s="151"/>
      <c r="BC414" s="151"/>
      <c r="BD414" s="151"/>
      <c r="BE414" s="151"/>
      <c r="BF414" s="151"/>
      <c r="BG414" s="151"/>
      <c r="BH414" s="151"/>
    </row>
    <row r="415" spans="1:60" outlineLevel="2" x14ac:dyDescent="0.2">
      <c r="A415" s="158"/>
      <c r="B415" s="159"/>
      <c r="C415" s="189" t="s">
        <v>748</v>
      </c>
      <c r="D415" s="162"/>
      <c r="E415" s="163">
        <v>1</v>
      </c>
      <c r="F415" s="161"/>
      <c r="G415" s="161"/>
      <c r="H415" s="161"/>
      <c r="I415" s="161"/>
      <c r="J415" s="161"/>
      <c r="K415" s="161"/>
      <c r="L415" s="161"/>
      <c r="M415" s="161"/>
      <c r="N415" s="160"/>
      <c r="O415" s="160"/>
      <c r="P415" s="160"/>
      <c r="Q415" s="160"/>
      <c r="R415" s="161"/>
      <c r="S415" s="161"/>
      <c r="T415" s="161"/>
      <c r="U415" s="161"/>
      <c r="V415" s="161"/>
      <c r="W415" s="161"/>
      <c r="X415" s="161"/>
      <c r="Y415" s="161"/>
      <c r="Z415" s="151"/>
      <c r="AA415" s="151"/>
      <c r="AB415" s="151"/>
      <c r="AC415" s="151"/>
      <c r="AD415" s="151"/>
      <c r="AE415" s="151"/>
      <c r="AF415" s="151"/>
      <c r="AG415" s="151" t="s">
        <v>175</v>
      </c>
      <c r="AH415" s="151">
        <v>0</v>
      </c>
      <c r="AI415" s="151"/>
      <c r="AJ415" s="151"/>
      <c r="AK415" s="151"/>
      <c r="AL415" s="151"/>
      <c r="AM415" s="151"/>
      <c r="AN415" s="151"/>
      <c r="AO415" s="151"/>
      <c r="AP415" s="151"/>
      <c r="AQ415" s="151"/>
      <c r="AR415" s="151"/>
      <c r="AS415" s="151"/>
      <c r="AT415" s="151"/>
      <c r="AU415" s="151"/>
      <c r="AV415" s="151"/>
      <c r="AW415" s="151"/>
      <c r="AX415" s="151"/>
      <c r="AY415" s="151"/>
      <c r="AZ415" s="151"/>
      <c r="BA415" s="151"/>
      <c r="BB415" s="151"/>
      <c r="BC415" s="151"/>
      <c r="BD415" s="151"/>
      <c r="BE415" s="151"/>
      <c r="BF415" s="151"/>
      <c r="BG415" s="151"/>
      <c r="BH415" s="151"/>
    </row>
    <row r="416" spans="1:60" outlineLevel="1" x14ac:dyDescent="0.2">
      <c r="A416" s="179">
        <v>129</v>
      </c>
      <c r="B416" s="180" t="s">
        <v>490</v>
      </c>
      <c r="C416" s="187" t="s">
        <v>491</v>
      </c>
      <c r="D416" s="181" t="s">
        <v>173</v>
      </c>
      <c r="E416" s="182">
        <v>4</v>
      </c>
      <c r="F416" s="183"/>
      <c r="G416" s="184">
        <f>ROUND(E416*F416,2)</f>
        <v>0</v>
      </c>
      <c r="H416" s="183"/>
      <c r="I416" s="184">
        <f>ROUND(E416*H416,2)</f>
        <v>0</v>
      </c>
      <c r="J416" s="183"/>
      <c r="K416" s="184">
        <f>ROUND(E416*J416,2)</f>
        <v>0</v>
      </c>
      <c r="L416" s="184">
        <v>21</v>
      </c>
      <c r="M416" s="184">
        <f>G416*(1+L416/100)</f>
        <v>0</v>
      </c>
      <c r="N416" s="182">
        <v>4.0999999999999999E-4</v>
      </c>
      <c r="O416" s="182">
        <f>ROUND(E416*N416,2)</f>
        <v>0</v>
      </c>
      <c r="P416" s="182">
        <v>0</v>
      </c>
      <c r="Q416" s="182">
        <f>ROUND(E416*P416,2)</f>
        <v>0</v>
      </c>
      <c r="R416" s="184"/>
      <c r="S416" s="184" t="s">
        <v>141</v>
      </c>
      <c r="T416" s="185" t="s">
        <v>142</v>
      </c>
      <c r="U416" s="161">
        <v>1.8660000000000001</v>
      </c>
      <c r="V416" s="161">
        <f>ROUND(E416*U416,2)</f>
        <v>7.46</v>
      </c>
      <c r="W416" s="161"/>
      <c r="X416" s="161" t="s">
        <v>143</v>
      </c>
      <c r="Y416" s="161" t="s">
        <v>144</v>
      </c>
      <c r="Z416" s="151"/>
      <c r="AA416" s="151"/>
      <c r="AB416" s="151"/>
      <c r="AC416" s="151"/>
      <c r="AD416" s="151"/>
      <c r="AE416" s="151"/>
      <c r="AF416" s="151"/>
      <c r="AG416" s="151" t="s">
        <v>145</v>
      </c>
      <c r="AH416" s="151"/>
      <c r="AI416" s="151"/>
      <c r="AJ416" s="151"/>
      <c r="AK416" s="151"/>
      <c r="AL416" s="151"/>
      <c r="AM416" s="151"/>
      <c r="AN416" s="151"/>
      <c r="AO416" s="151"/>
      <c r="AP416" s="151"/>
      <c r="AQ416" s="151"/>
      <c r="AR416" s="151"/>
      <c r="AS416" s="151"/>
      <c r="AT416" s="151"/>
      <c r="AU416" s="151"/>
      <c r="AV416" s="151"/>
      <c r="AW416" s="151"/>
      <c r="AX416" s="151"/>
      <c r="AY416" s="151"/>
      <c r="AZ416" s="151"/>
      <c r="BA416" s="151"/>
      <c r="BB416" s="151"/>
      <c r="BC416" s="151"/>
      <c r="BD416" s="151"/>
      <c r="BE416" s="151"/>
      <c r="BF416" s="151"/>
      <c r="BG416" s="151"/>
      <c r="BH416" s="151"/>
    </row>
    <row r="417" spans="1:60" outlineLevel="1" x14ac:dyDescent="0.2">
      <c r="A417" s="179">
        <v>130</v>
      </c>
      <c r="B417" s="180" t="s">
        <v>853</v>
      </c>
      <c r="C417" s="187" t="s">
        <v>854</v>
      </c>
      <c r="D417" s="181" t="s">
        <v>173</v>
      </c>
      <c r="E417" s="182">
        <v>1</v>
      </c>
      <c r="F417" s="183"/>
      <c r="G417" s="184">
        <f>ROUND(E417*F417,2)</f>
        <v>0</v>
      </c>
      <c r="H417" s="183"/>
      <c r="I417" s="184">
        <f>ROUND(E417*H417,2)</f>
        <v>0</v>
      </c>
      <c r="J417" s="183"/>
      <c r="K417" s="184">
        <f>ROUND(E417*J417,2)</f>
        <v>0</v>
      </c>
      <c r="L417" s="184">
        <v>21</v>
      </c>
      <c r="M417" s="184">
        <f>G417*(1+L417/100)</f>
        <v>0</v>
      </c>
      <c r="N417" s="182">
        <v>2.81E-3</v>
      </c>
      <c r="O417" s="182">
        <f>ROUND(E417*N417,2)</f>
        <v>0</v>
      </c>
      <c r="P417" s="182">
        <v>0</v>
      </c>
      <c r="Q417" s="182">
        <f>ROUND(E417*P417,2)</f>
        <v>0</v>
      </c>
      <c r="R417" s="184"/>
      <c r="S417" s="184" t="s">
        <v>141</v>
      </c>
      <c r="T417" s="185" t="s">
        <v>142</v>
      </c>
      <c r="U417" s="161">
        <v>2.7160000000000002</v>
      </c>
      <c r="V417" s="161">
        <f>ROUND(E417*U417,2)</f>
        <v>2.72</v>
      </c>
      <c r="W417" s="161"/>
      <c r="X417" s="161" t="s">
        <v>143</v>
      </c>
      <c r="Y417" s="161" t="s">
        <v>144</v>
      </c>
      <c r="Z417" s="151"/>
      <c r="AA417" s="151"/>
      <c r="AB417" s="151"/>
      <c r="AC417" s="151"/>
      <c r="AD417" s="151"/>
      <c r="AE417" s="151"/>
      <c r="AF417" s="151"/>
      <c r="AG417" s="151" t="s">
        <v>145</v>
      </c>
      <c r="AH417" s="151"/>
      <c r="AI417" s="151"/>
      <c r="AJ417" s="151"/>
      <c r="AK417" s="151"/>
      <c r="AL417" s="151"/>
      <c r="AM417" s="151"/>
      <c r="AN417" s="151"/>
      <c r="AO417" s="151"/>
      <c r="AP417" s="151"/>
      <c r="AQ417" s="151"/>
      <c r="AR417" s="151"/>
      <c r="AS417" s="151"/>
      <c r="AT417" s="151"/>
      <c r="AU417" s="151"/>
      <c r="AV417" s="151"/>
      <c r="AW417" s="151"/>
      <c r="AX417" s="151"/>
      <c r="AY417" s="151"/>
      <c r="AZ417" s="151"/>
      <c r="BA417" s="151"/>
      <c r="BB417" s="151"/>
      <c r="BC417" s="151"/>
      <c r="BD417" s="151"/>
      <c r="BE417" s="151"/>
      <c r="BF417" s="151"/>
      <c r="BG417" s="151"/>
      <c r="BH417" s="151"/>
    </row>
    <row r="418" spans="1:60" outlineLevel="1" x14ac:dyDescent="0.2">
      <c r="A418" s="172">
        <v>131</v>
      </c>
      <c r="B418" s="173" t="s">
        <v>492</v>
      </c>
      <c r="C418" s="188" t="s">
        <v>493</v>
      </c>
      <c r="D418" s="174" t="s">
        <v>173</v>
      </c>
      <c r="E418" s="175">
        <v>4</v>
      </c>
      <c r="F418" s="176"/>
      <c r="G418" s="177">
        <f>ROUND(E418*F418,2)</f>
        <v>0</v>
      </c>
      <c r="H418" s="176"/>
      <c r="I418" s="177">
        <f>ROUND(E418*H418,2)</f>
        <v>0</v>
      </c>
      <c r="J418" s="176"/>
      <c r="K418" s="177">
        <f>ROUND(E418*J418,2)</f>
        <v>0</v>
      </c>
      <c r="L418" s="177">
        <v>21</v>
      </c>
      <c r="M418" s="177">
        <f>G418*(1+L418/100)</f>
        <v>0</v>
      </c>
      <c r="N418" s="175">
        <v>2.4500000000000001E-2</v>
      </c>
      <c r="O418" s="175">
        <f>ROUND(E418*N418,2)</f>
        <v>0.1</v>
      </c>
      <c r="P418" s="175">
        <v>0</v>
      </c>
      <c r="Q418" s="175">
        <f>ROUND(E418*P418,2)</f>
        <v>0</v>
      </c>
      <c r="R418" s="177"/>
      <c r="S418" s="177" t="s">
        <v>141</v>
      </c>
      <c r="T418" s="178" t="s">
        <v>142</v>
      </c>
      <c r="U418" s="161">
        <v>0</v>
      </c>
      <c r="V418" s="161">
        <f>ROUND(E418*U418,2)</f>
        <v>0</v>
      </c>
      <c r="W418" s="161"/>
      <c r="X418" s="161" t="s">
        <v>309</v>
      </c>
      <c r="Y418" s="161" t="s">
        <v>144</v>
      </c>
      <c r="Z418" s="151"/>
      <c r="AA418" s="151"/>
      <c r="AB418" s="151"/>
      <c r="AC418" s="151"/>
      <c r="AD418" s="151"/>
      <c r="AE418" s="151"/>
      <c r="AF418" s="151"/>
      <c r="AG418" s="151" t="s">
        <v>310</v>
      </c>
      <c r="AH418" s="151"/>
      <c r="AI418" s="151"/>
      <c r="AJ418" s="151"/>
      <c r="AK418" s="151"/>
      <c r="AL418" s="151"/>
      <c r="AM418" s="151"/>
      <c r="AN418" s="151"/>
      <c r="AO418" s="151"/>
      <c r="AP418" s="151"/>
      <c r="AQ418" s="151"/>
      <c r="AR418" s="151"/>
      <c r="AS418" s="151"/>
      <c r="AT418" s="151"/>
      <c r="AU418" s="151"/>
      <c r="AV418" s="151"/>
      <c r="AW418" s="151"/>
      <c r="AX418" s="151"/>
      <c r="AY418" s="151"/>
      <c r="AZ418" s="151"/>
      <c r="BA418" s="151"/>
      <c r="BB418" s="151"/>
      <c r="BC418" s="151"/>
      <c r="BD418" s="151"/>
      <c r="BE418" s="151"/>
      <c r="BF418" s="151"/>
      <c r="BG418" s="151"/>
      <c r="BH418" s="151"/>
    </row>
    <row r="419" spans="1:60" outlineLevel="2" x14ac:dyDescent="0.2">
      <c r="A419" s="158"/>
      <c r="B419" s="159"/>
      <c r="C419" s="189" t="s">
        <v>821</v>
      </c>
      <c r="D419" s="162"/>
      <c r="E419" s="163">
        <v>3</v>
      </c>
      <c r="F419" s="161"/>
      <c r="G419" s="161"/>
      <c r="H419" s="161"/>
      <c r="I419" s="161"/>
      <c r="J419" s="161"/>
      <c r="K419" s="161"/>
      <c r="L419" s="161"/>
      <c r="M419" s="161"/>
      <c r="N419" s="160"/>
      <c r="O419" s="160"/>
      <c r="P419" s="160"/>
      <c r="Q419" s="160"/>
      <c r="R419" s="161"/>
      <c r="S419" s="161"/>
      <c r="T419" s="161"/>
      <c r="U419" s="161"/>
      <c r="V419" s="161"/>
      <c r="W419" s="161"/>
      <c r="X419" s="161"/>
      <c r="Y419" s="161"/>
      <c r="Z419" s="151"/>
      <c r="AA419" s="151"/>
      <c r="AB419" s="151"/>
      <c r="AC419" s="151"/>
      <c r="AD419" s="151"/>
      <c r="AE419" s="151"/>
      <c r="AF419" s="151"/>
      <c r="AG419" s="151" t="s">
        <v>175</v>
      </c>
      <c r="AH419" s="151">
        <v>0</v>
      </c>
      <c r="AI419" s="151"/>
      <c r="AJ419" s="151"/>
      <c r="AK419" s="151"/>
      <c r="AL419" s="151"/>
      <c r="AM419" s="151"/>
      <c r="AN419" s="151"/>
      <c r="AO419" s="151"/>
      <c r="AP419" s="151"/>
      <c r="AQ419" s="151"/>
      <c r="AR419" s="151"/>
      <c r="AS419" s="151"/>
      <c r="AT419" s="151"/>
      <c r="AU419" s="151"/>
      <c r="AV419" s="151"/>
      <c r="AW419" s="151"/>
      <c r="AX419" s="151"/>
      <c r="AY419" s="151"/>
      <c r="AZ419" s="151"/>
      <c r="BA419" s="151"/>
      <c r="BB419" s="151"/>
      <c r="BC419" s="151"/>
      <c r="BD419" s="151"/>
      <c r="BE419" s="151"/>
      <c r="BF419" s="151"/>
      <c r="BG419" s="151"/>
      <c r="BH419" s="151"/>
    </row>
    <row r="420" spans="1:60" outlineLevel="3" x14ac:dyDescent="0.2">
      <c r="A420" s="158"/>
      <c r="B420" s="159"/>
      <c r="C420" s="189" t="s">
        <v>748</v>
      </c>
      <c r="D420" s="162"/>
      <c r="E420" s="163">
        <v>1</v>
      </c>
      <c r="F420" s="161"/>
      <c r="G420" s="161"/>
      <c r="H420" s="161"/>
      <c r="I420" s="161"/>
      <c r="J420" s="161"/>
      <c r="K420" s="161"/>
      <c r="L420" s="161"/>
      <c r="M420" s="161"/>
      <c r="N420" s="160"/>
      <c r="O420" s="160"/>
      <c r="P420" s="160"/>
      <c r="Q420" s="160"/>
      <c r="R420" s="161"/>
      <c r="S420" s="161"/>
      <c r="T420" s="161"/>
      <c r="U420" s="161"/>
      <c r="V420" s="161"/>
      <c r="W420" s="161"/>
      <c r="X420" s="161"/>
      <c r="Y420" s="161"/>
      <c r="Z420" s="151"/>
      <c r="AA420" s="151"/>
      <c r="AB420" s="151"/>
      <c r="AC420" s="151"/>
      <c r="AD420" s="151"/>
      <c r="AE420" s="151"/>
      <c r="AF420" s="151"/>
      <c r="AG420" s="151" t="s">
        <v>175</v>
      </c>
      <c r="AH420" s="151">
        <v>0</v>
      </c>
      <c r="AI420" s="151"/>
      <c r="AJ420" s="151"/>
      <c r="AK420" s="151"/>
      <c r="AL420" s="151"/>
      <c r="AM420" s="151"/>
      <c r="AN420" s="151"/>
      <c r="AO420" s="151"/>
      <c r="AP420" s="151"/>
      <c r="AQ420" s="151"/>
      <c r="AR420" s="151"/>
      <c r="AS420" s="151"/>
      <c r="AT420" s="151"/>
      <c r="AU420" s="151"/>
      <c r="AV420" s="151"/>
      <c r="AW420" s="151"/>
      <c r="AX420" s="151"/>
      <c r="AY420" s="151"/>
      <c r="AZ420" s="151"/>
      <c r="BA420" s="151"/>
      <c r="BB420" s="151"/>
      <c r="BC420" s="151"/>
      <c r="BD420" s="151"/>
      <c r="BE420" s="151"/>
      <c r="BF420" s="151"/>
      <c r="BG420" s="151"/>
      <c r="BH420" s="151"/>
    </row>
    <row r="421" spans="1:60" outlineLevel="1" x14ac:dyDescent="0.2">
      <c r="A421" s="172">
        <v>132</v>
      </c>
      <c r="B421" s="173" t="s">
        <v>855</v>
      </c>
      <c r="C421" s="188" t="s">
        <v>856</v>
      </c>
      <c r="D421" s="174" t="s">
        <v>173</v>
      </c>
      <c r="E421" s="175">
        <v>1</v>
      </c>
      <c r="F421" s="176"/>
      <c r="G421" s="177">
        <f>ROUND(E421*F421,2)</f>
        <v>0</v>
      </c>
      <c r="H421" s="176"/>
      <c r="I421" s="177">
        <f>ROUND(E421*H421,2)</f>
        <v>0</v>
      </c>
      <c r="J421" s="176"/>
      <c r="K421" s="177">
        <f>ROUND(E421*J421,2)</f>
        <v>0</v>
      </c>
      <c r="L421" s="177">
        <v>21</v>
      </c>
      <c r="M421" s="177">
        <f>G421*(1+L421/100)</f>
        <v>0</v>
      </c>
      <c r="N421" s="175">
        <v>6.4000000000000001E-2</v>
      </c>
      <c r="O421" s="175">
        <f>ROUND(E421*N421,2)</f>
        <v>0.06</v>
      </c>
      <c r="P421" s="175">
        <v>0</v>
      </c>
      <c r="Q421" s="175">
        <f>ROUND(E421*P421,2)</f>
        <v>0</v>
      </c>
      <c r="R421" s="177"/>
      <c r="S421" s="177" t="s">
        <v>141</v>
      </c>
      <c r="T421" s="178" t="s">
        <v>142</v>
      </c>
      <c r="U421" s="161">
        <v>0</v>
      </c>
      <c r="V421" s="161">
        <f>ROUND(E421*U421,2)</f>
        <v>0</v>
      </c>
      <c r="W421" s="161"/>
      <c r="X421" s="161" t="s">
        <v>309</v>
      </c>
      <c r="Y421" s="161" t="s">
        <v>144</v>
      </c>
      <c r="Z421" s="151"/>
      <c r="AA421" s="151"/>
      <c r="AB421" s="151"/>
      <c r="AC421" s="151"/>
      <c r="AD421" s="151"/>
      <c r="AE421" s="151"/>
      <c r="AF421" s="151"/>
      <c r="AG421" s="151" t="s">
        <v>310</v>
      </c>
      <c r="AH421" s="151"/>
      <c r="AI421" s="151"/>
      <c r="AJ421" s="151"/>
      <c r="AK421" s="151"/>
      <c r="AL421" s="151"/>
      <c r="AM421" s="151"/>
      <c r="AN421" s="151"/>
      <c r="AO421" s="151"/>
      <c r="AP421" s="151"/>
      <c r="AQ421" s="151"/>
      <c r="AR421" s="151"/>
      <c r="AS421" s="151"/>
      <c r="AT421" s="151"/>
      <c r="AU421" s="151"/>
      <c r="AV421" s="151"/>
      <c r="AW421" s="151"/>
      <c r="AX421" s="151"/>
      <c r="AY421" s="151"/>
      <c r="AZ421" s="151"/>
      <c r="BA421" s="151"/>
      <c r="BB421" s="151"/>
      <c r="BC421" s="151"/>
      <c r="BD421" s="151"/>
      <c r="BE421" s="151"/>
      <c r="BF421" s="151"/>
      <c r="BG421" s="151"/>
      <c r="BH421" s="151"/>
    </row>
    <row r="422" spans="1:60" outlineLevel="2" x14ac:dyDescent="0.2">
      <c r="A422" s="158"/>
      <c r="B422" s="159"/>
      <c r="C422" s="189" t="s">
        <v>634</v>
      </c>
      <c r="D422" s="162"/>
      <c r="E422" s="163">
        <v>1</v>
      </c>
      <c r="F422" s="161"/>
      <c r="G422" s="161"/>
      <c r="H422" s="161"/>
      <c r="I422" s="161"/>
      <c r="J422" s="161"/>
      <c r="K422" s="161"/>
      <c r="L422" s="161"/>
      <c r="M422" s="161"/>
      <c r="N422" s="160"/>
      <c r="O422" s="160"/>
      <c r="P422" s="160"/>
      <c r="Q422" s="160"/>
      <c r="R422" s="161"/>
      <c r="S422" s="161"/>
      <c r="T422" s="161"/>
      <c r="U422" s="161"/>
      <c r="V422" s="161"/>
      <c r="W422" s="161"/>
      <c r="X422" s="161"/>
      <c r="Y422" s="161"/>
      <c r="Z422" s="151"/>
      <c r="AA422" s="151"/>
      <c r="AB422" s="151"/>
      <c r="AC422" s="151"/>
      <c r="AD422" s="151"/>
      <c r="AE422" s="151"/>
      <c r="AF422" s="151"/>
      <c r="AG422" s="151" t="s">
        <v>175</v>
      </c>
      <c r="AH422" s="151">
        <v>0</v>
      </c>
      <c r="AI422" s="151"/>
      <c r="AJ422" s="151"/>
      <c r="AK422" s="151"/>
      <c r="AL422" s="151"/>
      <c r="AM422" s="151"/>
      <c r="AN422" s="151"/>
      <c r="AO422" s="151"/>
      <c r="AP422" s="151"/>
      <c r="AQ422" s="151"/>
      <c r="AR422" s="151"/>
      <c r="AS422" s="151"/>
      <c r="AT422" s="151"/>
      <c r="AU422" s="151"/>
      <c r="AV422" s="151"/>
      <c r="AW422" s="151"/>
      <c r="AX422" s="151"/>
      <c r="AY422" s="151"/>
      <c r="AZ422" s="151"/>
      <c r="BA422" s="151"/>
      <c r="BB422" s="151"/>
      <c r="BC422" s="151"/>
      <c r="BD422" s="151"/>
      <c r="BE422" s="151"/>
      <c r="BF422" s="151"/>
      <c r="BG422" s="151"/>
      <c r="BH422" s="151"/>
    </row>
    <row r="423" spans="1:60" outlineLevel="1" x14ac:dyDescent="0.2">
      <c r="A423" s="179">
        <v>133</v>
      </c>
      <c r="B423" s="180" t="s">
        <v>494</v>
      </c>
      <c r="C423" s="187" t="s">
        <v>495</v>
      </c>
      <c r="D423" s="181" t="s">
        <v>173</v>
      </c>
      <c r="E423" s="182">
        <v>21</v>
      </c>
      <c r="F423" s="183"/>
      <c r="G423" s="184">
        <f>ROUND(E423*F423,2)</f>
        <v>0</v>
      </c>
      <c r="H423" s="183"/>
      <c r="I423" s="184">
        <f>ROUND(E423*H423,2)</f>
        <v>0</v>
      </c>
      <c r="J423" s="183"/>
      <c r="K423" s="184">
        <f>ROUND(E423*J423,2)</f>
        <v>0</v>
      </c>
      <c r="L423" s="184">
        <v>21</v>
      </c>
      <c r="M423" s="184">
        <f>G423*(1+L423/100)</f>
        <v>0</v>
      </c>
      <c r="N423" s="182">
        <v>2.3000000000000001E-4</v>
      </c>
      <c r="O423" s="182">
        <f>ROUND(E423*N423,2)</f>
        <v>0</v>
      </c>
      <c r="P423" s="182">
        <v>0</v>
      </c>
      <c r="Q423" s="182">
        <f>ROUND(E423*P423,2)</f>
        <v>0</v>
      </c>
      <c r="R423" s="184"/>
      <c r="S423" s="184" t="s">
        <v>141</v>
      </c>
      <c r="T423" s="185" t="s">
        <v>142</v>
      </c>
      <c r="U423" s="161">
        <v>1.1819999999999999</v>
      </c>
      <c r="V423" s="161">
        <f>ROUND(E423*U423,2)</f>
        <v>24.82</v>
      </c>
      <c r="W423" s="161"/>
      <c r="X423" s="161" t="s">
        <v>143</v>
      </c>
      <c r="Y423" s="161" t="s">
        <v>144</v>
      </c>
      <c r="Z423" s="151"/>
      <c r="AA423" s="151"/>
      <c r="AB423" s="151"/>
      <c r="AC423" s="151"/>
      <c r="AD423" s="151"/>
      <c r="AE423" s="151"/>
      <c r="AF423" s="151"/>
      <c r="AG423" s="151" t="s">
        <v>145</v>
      </c>
      <c r="AH423" s="151"/>
      <c r="AI423" s="151"/>
      <c r="AJ423" s="151"/>
      <c r="AK423" s="151"/>
      <c r="AL423" s="151"/>
      <c r="AM423" s="151"/>
      <c r="AN423" s="151"/>
      <c r="AO423" s="151"/>
      <c r="AP423" s="151"/>
      <c r="AQ423" s="151"/>
      <c r="AR423" s="151"/>
      <c r="AS423" s="151"/>
      <c r="AT423" s="151"/>
      <c r="AU423" s="151"/>
      <c r="AV423" s="151"/>
      <c r="AW423" s="151"/>
      <c r="AX423" s="151"/>
      <c r="AY423" s="151"/>
      <c r="AZ423" s="151"/>
      <c r="BA423" s="151"/>
      <c r="BB423" s="151"/>
      <c r="BC423" s="151"/>
      <c r="BD423" s="151"/>
      <c r="BE423" s="151"/>
      <c r="BF423" s="151"/>
      <c r="BG423" s="151"/>
      <c r="BH423" s="151"/>
    </row>
    <row r="424" spans="1:60" outlineLevel="1" x14ac:dyDescent="0.2">
      <c r="A424" s="172">
        <v>134</v>
      </c>
      <c r="B424" s="173" t="s">
        <v>496</v>
      </c>
      <c r="C424" s="188" t="s">
        <v>497</v>
      </c>
      <c r="D424" s="174" t="s">
        <v>173</v>
      </c>
      <c r="E424" s="175">
        <v>21</v>
      </c>
      <c r="F424" s="176"/>
      <c r="G424" s="177">
        <f>ROUND(E424*F424,2)</f>
        <v>0</v>
      </c>
      <c r="H424" s="176"/>
      <c r="I424" s="177">
        <f>ROUND(E424*H424,2)</f>
        <v>0</v>
      </c>
      <c r="J424" s="176"/>
      <c r="K424" s="177">
        <f>ROUND(E424*J424,2)</f>
        <v>0</v>
      </c>
      <c r="L424" s="177">
        <v>21</v>
      </c>
      <c r="M424" s="177">
        <f>G424*(1+L424/100)</f>
        <v>0</v>
      </c>
      <c r="N424" s="175">
        <v>2.8E-3</v>
      </c>
      <c r="O424" s="175">
        <f>ROUND(E424*N424,2)</f>
        <v>0.06</v>
      </c>
      <c r="P424" s="175">
        <v>0</v>
      </c>
      <c r="Q424" s="175">
        <f>ROUND(E424*P424,2)</f>
        <v>0</v>
      </c>
      <c r="R424" s="177"/>
      <c r="S424" s="177" t="s">
        <v>141</v>
      </c>
      <c r="T424" s="178" t="s">
        <v>142</v>
      </c>
      <c r="U424" s="161">
        <v>0</v>
      </c>
      <c r="V424" s="161">
        <f>ROUND(E424*U424,2)</f>
        <v>0</v>
      </c>
      <c r="W424" s="161"/>
      <c r="X424" s="161" t="s">
        <v>309</v>
      </c>
      <c r="Y424" s="161" t="s">
        <v>144</v>
      </c>
      <c r="Z424" s="151"/>
      <c r="AA424" s="151"/>
      <c r="AB424" s="151"/>
      <c r="AC424" s="151"/>
      <c r="AD424" s="151"/>
      <c r="AE424" s="151"/>
      <c r="AF424" s="151"/>
      <c r="AG424" s="151" t="s">
        <v>310</v>
      </c>
      <c r="AH424" s="151"/>
      <c r="AI424" s="151"/>
      <c r="AJ424" s="151"/>
      <c r="AK424" s="151"/>
      <c r="AL424" s="151"/>
      <c r="AM424" s="151"/>
      <c r="AN424" s="151"/>
      <c r="AO424" s="151"/>
      <c r="AP424" s="151"/>
      <c r="AQ424" s="151"/>
      <c r="AR424" s="151"/>
      <c r="AS424" s="151"/>
      <c r="AT424" s="151"/>
      <c r="AU424" s="151"/>
      <c r="AV424" s="151"/>
      <c r="AW424" s="151"/>
      <c r="AX424" s="151"/>
      <c r="AY424" s="151"/>
      <c r="AZ424" s="151"/>
      <c r="BA424" s="151"/>
      <c r="BB424" s="151"/>
      <c r="BC424" s="151"/>
      <c r="BD424" s="151"/>
      <c r="BE424" s="151"/>
      <c r="BF424" s="151"/>
      <c r="BG424" s="151"/>
      <c r="BH424" s="151"/>
    </row>
    <row r="425" spans="1:60" outlineLevel="2" x14ac:dyDescent="0.2">
      <c r="A425" s="158"/>
      <c r="B425" s="159"/>
      <c r="C425" s="189" t="s">
        <v>850</v>
      </c>
      <c r="D425" s="162"/>
      <c r="E425" s="163">
        <v>9</v>
      </c>
      <c r="F425" s="161"/>
      <c r="G425" s="161"/>
      <c r="H425" s="161"/>
      <c r="I425" s="161"/>
      <c r="J425" s="161"/>
      <c r="K425" s="161"/>
      <c r="L425" s="161"/>
      <c r="M425" s="161"/>
      <c r="N425" s="160"/>
      <c r="O425" s="160"/>
      <c r="P425" s="160"/>
      <c r="Q425" s="160"/>
      <c r="R425" s="161"/>
      <c r="S425" s="161"/>
      <c r="T425" s="161"/>
      <c r="U425" s="161"/>
      <c r="V425" s="161"/>
      <c r="W425" s="161"/>
      <c r="X425" s="161"/>
      <c r="Y425" s="161"/>
      <c r="Z425" s="151"/>
      <c r="AA425" s="151"/>
      <c r="AB425" s="151"/>
      <c r="AC425" s="151"/>
      <c r="AD425" s="151"/>
      <c r="AE425" s="151"/>
      <c r="AF425" s="151"/>
      <c r="AG425" s="151" t="s">
        <v>175</v>
      </c>
      <c r="AH425" s="151">
        <v>0</v>
      </c>
      <c r="AI425" s="151"/>
      <c r="AJ425" s="151"/>
      <c r="AK425" s="151"/>
      <c r="AL425" s="151"/>
      <c r="AM425" s="151"/>
      <c r="AN425" s="151"/>
      <c r="AO425" s="151"/>
      <c r="AP425" s="151"/>
      <c r="AQ425" s="151"/>
      <c r="AR425" s="151"/>
      <c r="AS425" s="151"/>
      <c r="AT425" s="151"/>
      <c r="AU425" s="151"/>
      <c r="AV425" s="151"/>
      <c r="AW425" s="151"/>
      <c r="AX425" s="151"/>
      <c r="AY425" s="151"/>
      <c r="AZ425" s="151"/>
      <c r="BA425" s="151"/>
      <c r="BB425" s="151"/>
      <c r="BC425" s="151"/>
      <c r="BD425" s="151"/>
      <c r="BE425" s="151"/>
      <c r="BF425" s="151"/>
      <c r="BG425" s="151"/>
      <c r="BH425" s="151"/>
    </row>
    <row r="426" spans="1:60" outlineLevel="3" x14ac:dyDescent="0.2">
      <c r="A426" s="158"/>
      <c r="B426" s="159"/>
      <c r="C426" s="189" t="s">
        <v>851</v>
      </c>
      <c r="D426" s="162"/>
      <c r="E426" s="163">
        <v>12</v>
      </c>
      <c r="F426" s="161"/>
      <c r="G426" s="161"/>
      <c r="H426" s="161"/>
      <c r="I426" s="161"/>
      <c r="J426" s="161"/>
      <c r="K426" s="161"/>
      <c r="L426" s="161"/>
      <c r="M426" s="161"/>
      <c r="N426" s="160"/>
      <c r="O426" s="160"/>
      <c r="P426" s="160"/>
      <c r="Q426" s="160"/>
      <c r="R426" s="161"/>
      <c r="S426" s="161"/>
      <c r="T426" s="161"/>
      <c r="U426" s="161"/>
      <c r="V426" s="161"/>
      <c r="W426" s="161"/>
      <c r="X426" s="161"/>
      <c r="Y426" s="161"/>
      <c r="Z426" s="151"/>
      <c r="AA426" s="151"/>
      <c r="AB426" s="151"/>
      <c r="AC426" s="151"/>
      <c r="AD426" s="151"/>
      <c r="AE426" s="151"/>
      <c r="AF426" s="151"/>
      <c r="AG426" s="151" t="s">
        <v>175</v>
      </c>
      <c r="AH426" s="151">
        <v>0</v>
      </c>
      <c r="AI426" s="151"/>
      <c r="AJ426" s="151"/>
      <c r="AK426" s="151"/>
      <c r="AL426" s="151"/>
      <c r="AM426" s="151"/>
      <c r="AN426" s="151"/>
      <c r="AO426" s="151"/>
      <c r="AP426" s="151"/>
      <c r="AQ426" s="151"/>
      <c r="AR426" s="151"/>
      <c r="AS426" s="151"/>
      <c r="AT426" s="151"/>
      <c r="AU426" s="151"/>
      <c r="AV426" s="151"/>
      <c r="AW426" s="151"/>
      <c r="AX426" s="151"/>
      <c r="AY426" s="151"/>
      <c r="AZ426" s="151"/>
      <c r="BA426" s="151"/>
      <c r="BB426" s="151"/>
      <c r="BC426" s="151"/>
      <c r="BD426" s="151"/>
      <c r="BE426" s="151"/>
      <c r="BF426" s="151"/>
      <c r="BG426" s="151"/>
      <c r="BH426" s="151"/>
    </row>
    <row r="427" spans="1:60" outlineLevel="1" x14ac:dyDescent="0.2">
      <c r="A427" s="179">
        <v>135</v>
      </c>
      <c r="B427" s="180" t="s">
        <v>498</v>
      </c>
      <c r="C427" s="187" t="s">
        <v>499</v>
      </c>
      <c r="D427" s="181" t="s">
        <v>173</v>
      </c>
      <c r="E427" s="182">
        <v>3</v>
      </c>
      <c r="F427" s="183"/>
      <c r="G427" s="184">
        <f>ROUND(E427*F427,2)</f>
        <v>0</v>
      </c>
      <c r="H427" s="183"/>
      <c r="I427" s="184">
        <f>ROUND(E427*H427,2)</f>
        <v>0</v>
      </c>
      <c r="J427" s="183"/>
      <c r="K427" s="184">
        <f>ROUND(E427*J427,2)</f>
        <v>0</v>
      </c>
      <c r="L427" s="184">
        <v>21</v>
      </c>
      <c r="M427" s="184">
        <f>G427*(1+L427/100)</f>
        <v>0</v>
      </c>
      <c r="N427" s="182">
        <v>1.1E-4</v>
      </c>
      <c r="O427" s="182">
        <f>ROUND(E427*N427,2)</f>
        <v>0</v>
      </c>
      <c r="P427" s="182">
        <v>0</v>
      </c>
      <c r="Q427" s="182">
        <f>ROUND(E427*P427,2)</f>
        <v>0</v>
      </c>
      <c r="R427" s="184"/>
      <c r="S427" s="184" t="s">
        <v>141</v>
      </c>
      <c r="T427" s="185" t="s">
        <v>142</v>
      </c>
      <c r="U427" s="161">
        <v>0.70799999999999996</v>
      </c>
      <c r="V427" s="161">
        <f>ROUND(E427*U427,2)</f>
        <v>2.12</v>
      </c>
      <c r="W427" s="161"/>
      <c r="X427" s="161" t="s">
        <v>143</v>
      </c>
      <c r="Y427" s="161" t="s">
        <v>144</v>
      </c>
      <c r="Z427" s="151"/>
      <c r="AA427" s="151"/>
      <c r="AB427" s="151"/>
      <c r="AC427" s="151"/>
      <c r="AD427" s="151"/>
      <c r="AE427" s="151"/>
      <c r="AF427" s="151"/>
      <c r="AG427" s="151" t="s">
        <v>145</v>
      </c>
      <c r="AH427" s="151"/>
      <c r="AI427" s="151"/>
      <c r="AJ427" s="151"/>
      <c r="AK427" s="151"/>
      <c r="AL427" s="151"/>
      <c r="AM427" s="151"/>
      <c r="AN427" s="151"/>
      <c r="AO427" s="151"/>
      <c r="AP427" s="151"/>
      <c r="AQ427" s="151"/>
      <c r="AR427" s="151"/>
      <c r="AS427" s="151"/>
      <c r="AT427" s="151"/>
      <c r="AU427" s="151"/>
      <c r="AV427" s="151"/>
      <c r="AW427" s="151"/>
      <c r="AX427" s="151"/>
      <c r="AY427" s="151"/>
      <c r="AZ427" s="151"/>
      <c r="BA427" s="151"/>
      <c r="BB427" s="151"/>
      <c r="BC427" s="151"/>
      <c r="BD427" s="151"/>
      <c r="BE427" s="151"/>
      <c r="BF427" s="151"/>
      <c r="BG427" s="151"/>
      <c r="BH427" s="151"/>
    </row>
    <row r="428" spans="1:60" outlineLevel="1" x14ac:dyDescent="0.2">
      <c r="A428" s="172">
        <v>136</v>
      </c>
      <c r="B428" s="173" t="s">
        <v>500</v>
      </c>
      <c r="C428" s="188" t="s">
        <v>501</v>
      </c>
      <c r="D428" s="174" t="s">
        <v>173</v>
      </c>
      <c r="E428" s="175">
        <v>2</v>
      </c>
      <c r="F428" s="176"/>
      <c r="G428" s="177">
        <f>ROUND(E428*F428,2)</f>
        <v>0</v>
      </c>
      <c r="H428" s="176"/>
      <c r="I428" s="177">
        <f>ROUND(E428*H428,2)</f>
        <v>0</v>
      </c>
      <c r="J428" s="176"/>
      <c r="K428" s="177">
        <f>ROUND(E428*J428,2)</f>
        <v>0</v>
      </c>
      <c r="L428" s="177">
        <v>21</v>
      </c>
      <c r="M428" s="177">
        <f>G428*(1+L428/100)</f>
        <v>0</v>
      </c>
      <c r="N428" s="175">
        <v>3.5499999999999997E-2</v>
      </c>
      <c r="O428" s="175">
        <f>ROUND(E428*N428,2)</f>
        <v>7.0000000000000007E-2</v>
      </c>
      <c r="P428" s="175">
        <v>0</v>
      </c>
      <c r="Q428" s="175">
        <f>ROUND(E428*P428,2)</f>
        <v>0</v>
      </c>
      <c r="R428" s="177"/>
      <c r="S428" s="177" t="s">
        <v>141</v>
      </c>
      <c r="T428" s="178" t="s">
        <v>142</v>
      </c>
      <c r="U428" s="161">
        <v>0</v>
      </c>
      <c r="V428" s="161">
        <f>ROUND(E428*U428,2)</f>
        <v>0</v>
      </c>
      <c r="W428" s="161"/>
      <c r="X428" s="161" t="s">
        <v>309</v>
      </c>
      <c r="Y428" s="161" t="s">
        <v>144</v>
      </c>
      <c r="Z428" s="151"/>
      <c r="AA428" s="151"/>
      <c r="AB428" s="151"/>
      <c r="AC428" s="151"/>
      <c r="AD428" s="151"/>
      <c r="AE428" s="151"/>
      <c r="AF428" s="151"/>
      <c r="AG428" s="151" t="s">
        <v>310</v>
      </c>
      <c r="AH428" s="151"/>
      <c r="AI428" s="151"/>
      <c r="AJ428" s="151"/>
      <c r="AK428" s="151"/>
      <c r="AL428" s="151"/>
      <c r="AM428" s="151"/>
      <c r="AN428" s="151"/>
      <c r="AO428" s="151"/>
      <c r="AP428" s="151"/>
      <c r="AQ428" s="151"/>
      <c r="AR428" s="151"/>
      <c r="AS428" s="151"/>
      <c r="AT428" s="151"/>
      <c r="AU428" s="151"/>
      <c r="AV428" s="151"/>
      <c r="AW428" s="151"/>
      <c r="AX428" s="151"/>
      <c r="AY428" s="151"/>
      <c r="AZ428" s="151"/>
      <c r="BA428" s="151"/>
      <c r="BB428" s="151"/>
      <c r="BC428" s="151"/>
      <c r="BD428" s="151"/>
      <c r="BE428" s="151"/>
      <c r="BF428" s="151"/>
      <c r="BG428" s="151"/>
      <c r="BH428" s="151"/>
    </row>
    <row r="429" spans="1:60" outlineLevel="2" x14ac:dyDescent="0.2">
      <c r="A429" s="158"/>
      <c r="B429" s="159"/>
      <c r="C429" s="189" t="s">
        <v>741</v>
      </c>
      <c r="D429" s="162"/>
      <c r="E429" s="163">
        <v>1</v>
      </c>
      <c r="F429" s="161"/>
      <c r="G429" s="161"/>
      <c r="H429" s="161"/>
      <c r="I429" s="161"/>
      <c r="J429" s="161"/>
      <c r="K429" s="161"/>
      <c r="L429" s="161"/>
      <c r="M429" s="161"/>
      <c r="N429" s="160"/>
      <c r="O429" s="160"/>
      <c r="P429" s="160"/>
      <c r="Q429" s="160"/>
      <c r="R429" s="161"/>
      <c r="S429" s="161"/>
      <c r="T429" s="161"/>
      <c r="U429" s="161"/>
      <c r="V429" s="161"/>
      <c r="W429" s="161"/>
      <c r="X429" s="161"/>
      <c r="Y429" s="161"/>
      <c r="Z429" s="151"/>
      <c r="AA429" s="151"/>
      <c r="AB429" s="151"/>
      <c r="AC429" s="151"/>
      <c r="AD429" s="151"/>
      <c r="AE429" s="151"/>
      <c r="AF429" s="151"/>
      <c r="AG429" s="151" t="s">
        <v>175</v>
      </c>
      <c r="AH429" s="151">
        <v>0</v>
      </c>
      <c r="AI429" s="151"/>
      <c r="AJ429" s="151"/>
      <c r="AK429" s="151"/>
      <c r="AL429" s="151"/>
      <c r="AM429" s="151"/>
      <c r="AN429" s="151"/>
      <c r="AO429" s="151"/>
      <c r="AP429" s="151"/>
      <c r="AQ429" s="151"/>
      <c r="AR429" s="151"/>
      <c r="AS429" s="151"/>
      <c r="AT429" s="151"/>
      <c r="AU429" s="151"/>
      <c r="AV429" s="151"/>
      <c r="AW429" s="151"/>
      <c r="AX429" s="151"/>
      <c r="AY429" s="151"/>
      <c r="AZ429" s="151"/>
      <c r="BA429" s="151"/>
      <c r="BB429" s="151"/>
      <c r="BC429" s="151"/>
      <c r="BD429" s="151"/>
      <c r="BE429" s="151"/>
      <c r="BF429" s="151"/>
      <c r="BG429" s="151"/>
      <c r="BH429" s="151"/>
    </row>
    <row r="430" spans="1:60" outlineLevel="3" x14ac:dyDescent="0.2">
      <c r="A430" s="158"/>
      <c r="B430" s="159"/>
      <c r="C430" s="189" t="s">
        <v>748</v>
      </c>
      <c r="D430" s="162"/>
      <c r="E430" s="163">
        <v>1</v>
      </c>
      <c r="F430" s="161"/>
      <c r="G430" s="161"/>
      <c r="H430" s="161"/>
      <c r="I430" s="161"/>
      <c r="J430" s="161"/>
      <c r="K430" s="161"/>
      <c r="L430" s="161"/>
      <c r="M430" s="161"/>
      <c r="N430" s="160"/>
      <c r="O430" s="160"/>
      <c r="P430" s="160"/>
      <c r="Q430" s="160"/>
      <c r="R430" s="161"/>
      <c r="S430" s="161"/>
      <c r="T430" s="161"/>
      <c r="U430" s="161"/>
      <c r="V430" s="161"/>
      <c r="W430" s="161"/>
      <c r="X430" s="161"/>
      <c r="Y430" s="161"/>
      <c r="Z430" s="151"/>
      <c r="AA430" s="151"/>
      <c r="AB430" s="151"/>
      <c r="AC430" s="151"/>
      <c r="AD430" s="151"/>
      <c r="AE430" s="151"/>
      <c r="AF430" s="151"/>
      <c r="AG430" s="151" t="s">
        <v>175</v>
      </c>
      <c r="AH430" s="151">
        <v>0</v>
      </c>
      <c r="AI430" s="151"/>
      <c r="AJ430" s="151"/>
      <c r="AK430" s="151"/>
      <c r="AL430" s="151"/>
      <c r="AM430" s="151"/>
      <c r="AN430" s="151"/>
      <c r="AO430" s="151"/>
      <c r="AP430" s="151"/>
      <c r="AQ430" s="151"/>
      <c r="AR430" s="151"/>
      <c r="AS430" s="151"/>
      <c r="AT430" s="151"/>
      <c r="AU430" s="151"/>
      <c r="AV430" s="151"/>
      <c r="AW430" s="151"/>
      <c r="AX430" s="151"/>
      <c r="AY430" s="151"/>
      <c r="AZ430" s="151"/>
      <c r="BA430" s="151"/>
      <c r="BB430" s="151"/>
      <c r="BC430" s="151"/>
      <c r="BD430" s="151"/>
      <c r="BE430" s="151"/>
      <c r="BF430" s="151"/>
      <c r="BG430" s="151"/>
      <c r="BH430" s="151"/>
    </row>
    <row r="431" spans="1:60" outlineLevel="1" x14ac:dyDescent="0.2">
      <c r="A431" s="172">
        <v>137</v>
      </c>
      <c r="B431" s="173" t="s">
        <v>502</v>
      </c>
      <c r="C431" s="188" t="s">
        <v>503</v>
      </c>
      <c r="D431" s="174" t="s">
        <v>173</v>
      </c>
      <c r="E431" s="175">
        <v>1</v>
      </c>
      <c r="F431" s="176"/>
      <c r="G431" s="177">
        <f>ROUND(E431*F431,2)</f>
        <v>0</v>
      </c>
      <c r="H431" s="176"/>
      <c r="I431" s="177">
        <f>ROUND(E431*H431,2)</f>
        <v>0</v>
      </c>
      <c r="J431" s="176"/>
      <c r="K431" s="177">
        <f>ROUND(E431*J431,2)</f>
        <v>0</v>
      </c>
      <c r="L431" s="177">
        <v>21</v>
      </c>
      <c r="M431" s="177">
        <f>G431*(1+L431/100)</f>
        <v>0</v>
      </c>
      <c r="N431" s="175">
        <v>3.95E-2</v>
      </c>
      <c r="O431" s="175">
        <f>ROUND(E431*N431,2)</f>
        <v>0.04</v>
      </c>
      <c r="P431" s="175">
        <v>0</v>
      </c>
      <c r="Q431" s="175">
        <f>ROUND(E431*P431,2)</f>
        <v>0</v>
      </c>
      <c r="R431" s="177"/>
      <c r="S431" s="177" t="s">
        <v>141</v>
      </c>
      <c r="T431" s="178" t="s">
        <v>142</v>
      </c>
      <c r="U431" s="161">
        <v>0</v>
      </c>
      <c r="V431" s="161">
        <f>ROUND(E431*U431,2)</f>
        <v>0</v>
      </c>
      <c r="W431" s="161"/>
      <c r="X431" s="161" t="s">
        <v>309</v>
      </c>
      <c r="Y431" s="161" t="s">
        <v>144</v>
      </c>
      <c r="Z431" s="151"/>
      <c r="AA431" s="151"/>
      <c r="AB431" s="151"/>
      <c r="AC431" s="151"/>
      <c r="AD431" s="151"/>
      <c r="AE431" s="151"/>
      <c r="AF431" s="151"/>
      <c r="AG431" s="151" t="s">
        <v>310</v>
      </c>
      <c r="AH431" s="151"/>
      <c r="AI431" s="151"/>
      <c r="AJ431" s="151"/>
      <c r="AK431" s="151"/>
      <c r="AL431" s="151"/>
      <c r="AM431" s="151"/>
      <c r="AN431" s="151"/>
      <c r="AO431" s="151"/>
      <c r="AP431" s="151"/>
      <c r="AQ431" s="151"/>
      <c r="AR431" s="151"/>
      <c r="AS431" s="151"/>
      <c r="AT431" s="151"/>
      <c r="AU431" s="151"/>
      <c r="AV431" s="151"/>
      <c r="AW431" s="151"/>
      <c r="AX431" s="151"/>
      <c r="AY431" s="151"/>
      <c r="AZ431" s="151"/>
      <c r="BA431" s="151"/>
      <c r="BB431" s="151"/>
      <c r="BC431" s="151"/>
      <c r="BD431" s="151"/>
      <c r="BE431" s="151"/>
      <c r="BF431" s="151"/>
      <c r="BG431" s="151"/>
      <c r="BH431" s="151"/>
    </row>
    <row r="432" spans="1:60" outlineLevel="2" x14ac:dyDescent="0.2">
      <c r="A432" s="158"/>
      <c r="B432" s="159"/>
      <c r="C432" s="189" t="s">
        <v>634</v>
      </c>
      <c r="D432" s="162"/>
      <c r="E432" s="163">
        <v>1</v>
      </c>
      <c r="F432" s="161"/>
      <c r="G432" s="161"/>
      <c r="H432" s="161"/>
      <c r="I432" s="161"/>
      <c r="J432" s="161"/>
      <c r="K432" s="161"/>
      <c r="L432" s="161"/>
      <c r="M432" s="161"/>
      <c r="N432" s="160"/>
      <c r="O432" s="160"/>
      <c r="P432" s="160"/>
      <c r="Q432" s="160"/>
      <c r="R432" s="161"/>
      <c r="S432" s="161"/>
      <c r="T432" s="161"/>
      <c r="U432" s="161"/>
      <c r="V432" s="161"/>
      <c r="W432" s="161"/>
      <c r="X432" s="161"/>
      <c r="Y432" s="161"/>
      <c r="Z432" s="151"/>
      <c r="AA432" s="151"/>
      <c r="AB432" s="151"/>
      <c r="AC432" s="151"/>
      <c r="AD432" s="151"/>
      <c r="AE432" s="151"/>
      <c r="AF432" s="151"/>
      <c r="AG432" s="151" t="s">
        <v>175</v>
      </c>
      <c r="AH432" s="151">
        <v>0</v>
      </c>
      <c r="AI432" s="151"/>
      <c r="AJ432" s="151"/>
      <c r="AK432" s="151"/>
      <c r="AL432" s="151"/>
      <c r="AM432" s="151"/>
      <c r="AN432" s="151"/>
      <c r="AO432" s="151"/>
      <c r="AP432" s="151"/>
      <c r="AQ432" s="151"/>
      <c r="AR432" s="151"/>
      <c r="AS432" s="151"/>
      <c r="AT432" s="151"/>
      <c r="AU432" s="151"/>
      <c r="AV432" s="151"/>
      <c r="AW432" s="151"/>
      <c r="AX432" s="151"/>
      <c r="AY432" s="151"/>
      <c r="AZ432" s="151"/>
      <c r="BA432" s="151"/>
      <c r="BB432" s="151"/>
      <c r="BC432" s="151"/>
      <c r="BD432" s="151"/>
      <c r="BE432" s="151"/>
      <c r="BF432" s="151"/>
      <c r="BG432" s="151"/>
      <c r="BH432" s="151"/>
    </row>
    <row r="433" spans="1:60" outlineLevel="1" x14ac:dyDescent="0.2">
      <c r="A433" s="172">
        <v>138</v>
      </c>
      <c r="B433" s="173" t="s">
        <v>857</v>
      </c>
      <c r="C433" s="188" t="s">
        <v>858</v>
      </c>
      <c r="D433" s="174" t="s">
        <v>173</v>
      </c>
      <c r="E433" s="175">
        <v>4</v>
      </c>
      <c r="F433" s="176"/>
      <c r="G433" s="177">
        <f>ROUND(E433*F433,2)</f>
        <v>0</v>
      </c>
      <c r="H433" s="176"/>
      <c r="I433" s="177">
        <f>ROUND(E433*H433,2)</f>
        <v>0</v>
      </c>
      <c r="J433" s="176"/>
      <c r="K433" s="177">
        <f>ROUND(E433*J433,2)</f>
        <v>0</v>
      </c>
      <c r="L433" s="177">
        <v>21</v>
      </c>
      <c r="M433" s="177">
        <f>G433*(1+L433/100)</f>
        <v>0</v>
      </c>
      <c r="N433" s="175">
        <v>1E-3</v>
      </c>
      <c r="O433" s="175">
        <f>ROUND(E433*N433,2)</f>
        <v>0</v>
      </c>
      <c r="P433" s="175">
        <v>0</v>
      </c>
      <c r="Q433" s="175">
        <f>ROUND(E433*P433,2)</f>
        <v>0</v>
      </c>
      <c r="R433" s="177"/>
      <c r="S433" s="177" t="s">
        <v>141</v>
      </c>
      <c r="T433" s="178" t="s">
        <v>142</v>
      </c>
      <c r="U433" s="161">
        <v>0</v>
      </c>
      <c r="V433" s="161">
        <f>ROUND(E433*U433,2)</f>
        <v>0</v>
      </c>
      <c r="W433" s="161"/>
      <c r="X433" s="161" t="s">
        <v>309</v>
      </c>
      <c r="Y433" s="161" t="s">
        <v>144</v>
      </c>
      <c r="Z433" s="151"/>
      <c r="AA433" s="151"/>
      <c r="AB433" s="151"/>
      <c r="AC433" s="151"/>
      <c r="AD433" s="151"/>
      <c r="AE433" s="151"/>
      <c r="AF433" s="151"/>
      <c r="AG433" s="151" t="s">
        <v>310</v>
      </c>
      <c r="AH433" s="151"/>
      <c r="AI433" s="151"/>
      <c r="AJ433" s="151"/>
      <c r="AK433" s="151"/>
      <c r="AL433" s="151"/>
      <c r="AM433" s="151"/>
      <c r="AN433" s="151"/>
      <c r="AO433" s="151"/>
      <c r="AP433" s="151"/>
      <c r="AQ433" s="151"/>
      <c r="AR433" s="151"/>
      <c r="AS433" s="151"/>
      <c r="AT433" s="151"/>
      <c r="AU433" s="151"/>
      <c r="AV433" s="151"/>
      <c r="AW433" s="151"/>
      <c r="AX433" s="151"/>
      <c r="AY433" s="151"/>
      <c r="AZ433" s="151"/>
      <c r="BA433" s="151"/>
      <c r="BB433" s="151"/>
      <c r="BC433" s="151"/>
      <c r="BD433" s="151"/>
      <c r="BE433" s="151"/>
      <c r="BF433" s="151"/>
      <c r="BG433" s="151"/>
      <c r="BH433" s="151"/>
    </row>
    <row r="434" spans="1:60" outlineLevel="2" x14ac:dyDescent="0.2">
      <c r="A434" s="158"/>
      <c r="B434" s="159"/>
      <c r="C434" s="189" t="s">
        <v>821</v>
      </c>
      <c r="D434" s="162"/>
      <c r="E434" s="163">
        <v>3</v>
      </c>
      <c r="F434" s="161"/>
      <c r="G434" s="161"/>
      <c r="H434" s="161"/>
      <c r="I434" s="161"/>
      <c r="J434" s="161"/>
      <c r="K434" s="161"/>
      <c r="L434" s="161"/>
      <c r="M434" s="161"/>
      <c r="N434" s="160"/>
      <c r="O434" s="160"/>
      <c r="P434" s="160"/>
      <c r="Q434" s="160"/>
      <c r="R434" s="161"/>
      <c r="S434" s="161"/>
      <c r="T434" s="161"/>
      <c r="U434" s="161"/>
      <c r="V434" s="161"/>
      <c r="W434" s="161"/>
      <c r="X434" s="161"/>
      <c r="Y434" s="161"/>
      <c r="Z434" s="151"/>
      <c r="AA434" s="151"/>
      <c r="AB434" s="151"/>
      <c r="AC434" s="151"/>
      <c r="AD434" s="151"/>
      <c r="AE434" s="151"/>
      <c r="AF434" s="151"/>
      <c r="AG434" s="151" t="s">
        <v>175</v>
      </c>
      <c r="AH434" s="151">
        <v>0</v>
      </c>
      <c r="AI434" s="151"/>
      <c r="AJ434" s="151"/>
      <c r="AK434" s="151"/>
      <c r="AL434" s="151"/>
      <c r="AM434" s="151"/>
      <c r="AN434" s="151"/>
      <c r="AO434" s="151"/>
      <c r="AP434" s="151"/>
      <c r="AQ434" s="151"/>
      <c r="AR434" s="151"/>
      <c r="AS434" s="151"/>
      <c r="AT434" s="151"/>
      <c r="AU434" s="151"/>
      <c r="AV434" s="151"/>
      <c r="AW434" s="151"/>
      <c r="AX434" s="151"/>
      <c r="AY434" s="151"/>
      <c r="AZ434" s="151"/>
      <c r="BA434" s="151"/>
      <c r="BB434" s="151"/>
      <c r="BC434" s="151"/>
      <c r="BD434" s="151"/>
      <c r="BE434" s="151"/>
      <c r="BF434" s="151"/>
      <c r="BG434" s="151"/>
      <c r="BH434" s="151"/>
    </row>
    <row r="435" spans="1:60" outlineLevel="3" x14ac:dyDescent="0.2">
      <c r="A435" s="158"/>
      <c r="B435" s="159"/>
      <c r="C435" s="189" t="s">
        <v>748</v>
      </c>
      <c r="D435" s="162"/>
      <c r="E435" s="163">
        <v>1</v>
      </c>
      <c r="F435" s="161"/>
      <c r="G435" s="161"/>
      <c r="H435" s="161"/>
      <c r="I435" s="161"/>
      <c r="J435" s="161"/>
      <c r="K435" s="161"/>
      <c r="L435" s="161"/>
      <c r="M435" s="161"/>
      <c r="N435" s="160"/>
      <c r="O435" s="160"/>
      <c r="P435" s="160"/>
      <c r="Q435" s="160"/>
      <c r="R435" s="161"/>
      <c r="S435" s="161"/>
      <c r="T435" s="161"/>
      <c r="U435" s="161"/>
      <c r="V435" s="161"/>
      <c r="W435" s="161"/>
      <c r="X435" s="161"/>
      <c r="Y435" s="161"/>
      <c r="Z435" s="151"/>
      <c r="AA435" s="151"/>
      <c r="AB435" s="151"/>
      <c r="AC435" s="151"/>
      <c r="AD435" s="151"/>
      <c r="AE435" s="151"/>
      <c r="AF435" s="151"/>
      <c r="AG435" s="151" t="s">
        <v>175</v>
      </c>
      <c r="AH435" s="151">
        <v>0</v>
      </c>
      <c r="AI435" s="151"/>
      <c r="AJ435" s="151"/>
      <c r="AK435" s="151"/>
      <c r="AL435" s="151"/>
      <c r="AM435" s="151"/>
      <c r="AN435" s="151"/>
      <c r="AO435" s="151"/>
      <c r="AP435" s="151"/>
      <c r="AQ435" s="151"/>
      <c r="AR435" s="151"/>
      <c r="AS435" s="151"/>
      <c r="AT435" s="151"/>
      <c r="AU435" s="151"/>
      <c r="AV435" s="151"/>
      <c r="AW435" s="151"/>
      <c r="AX435" s="151"/>
      <c r="AY435" s="151"/>
      <c r="AZ435" s="151"/>
      <c r="BA435" s="151"/>
      <c r="BB435" s="151"/>
      <c r="BC435" s="151"/>
      <c r="BD435" s="151"/>
      <c r="BE435" s="151"/>
      <c r="BF435" s="151"/>
      <c r="BG435" s="151"/>
      <c r="BH435" s="151"/>
    </row>
    <row r="436" spans="1:60" outlineLevel="1" x14ac:dyDescent="0.2">
      <c r="A436" s="172">
        <v>139</v>
      </c>
      <c r="B436" s="173" t="s">
        <v>504</v>
      </c>
      <c r="C436" s="188" t="s">
        <v>505</v>
      </c>
      <c r="D436" s="174" t="s">
        <v>173</v>
      </c>
      <c r="E436" s="175">
        <v>40</v>
      </c>
      <c r="F436" s="176"/>
      <c r="G436" s="177">
        <f>ROUND(E436*F436,2)</f>
        <v>0</v>
      </c>
      <c r="H436" s="176"/>
      <c r="I436" s="177">
        <f>ROUND(E436*H436,2)</f>
        <v>0</v>
      </c>
      <c r="J436" s="176"/>
      <c r="K436" s="177">
        <f>ROUND(E436*J436,2)</f>
        <v>0</v>
      </c>
      <c r="L436" s="177">
        <v>21</v>
      </c>
      <c r="M436" s="177">
        <f>G436*(1+L436/100)</f>
        <v>0</v>
      </c>
      <c r="N436" s="175">
        <v>0</v>
      </c>
      <c r="O436" s="175">
        <f>ROUND(E436*N436,2)</f>
        <v>0</v>
      </c>
      <c r="P436" s="175">
        <v>0</v>
      </c>
      <c r="Q436" s="175">
        <f>ROUND(E436*P436,2)</f>
        <v>0</v>
      </c>
      <c r="R436" s="177"/>
      <c r="S436" s="177" t="s">
        <v>141</v>
      </c>
      <c r="T436" s="178" t="s">
        <v>142</v>
      </c>
      <c r="U436" s="161">
        <v>0</v>
      </c>
      <c r="V436" s="161">
        <f>ROUND(E436*U436,2)</f>
        <v>0</v>
      </c>
      <c r="W436" s="161"/>
      <c r="X436" s="161" t="s">
        <v>143</v>
      </c>
      <c r="Y436" s="161" t="s">
        <v>144</v>
      </c>
      <c r="Z436" s="151"/>
      <c r="AA436" s="151"/>
      <c r="AB436" s="151"/>
      <c r="AC436" s="151"/>
      <c r="AD436" s="151"/>
      <c r="AE436" s="151"/>
      <c r="AF436" s="151"/>
      <c r="AG436" s="151" t="s">
        <v>145</v>
      </c>
      <c r="AH436" s="151"/>
      <c r="AI436" s="151"/>
      <c r="AJ436" s="151"/>
      <c r="AK436" s="151"/>
      <c r="AL436" s="151"/>
      <c r="AM436" s="151"/>
      <c r="AN436" s="151"/>
      <c r="AO436" s="151"/>
      <c r="AP436" s="151"/>
      <c r="AQ436" s="151"/>
      <c r="AR436" s="151"/>
      <c r="AS436" s="151"/>
      <c r="AT436" s="151"/>
      <c r="AU436" s="151"/>
      <c r="AV436" s="151"/>
      <c r="AW436" s="151"/>
      <c r="AX436" s="151"/>
      <c r="AY436" s="151"/>
      <c r="AZ436" s="151"/>
      <c r="BA436" s="151"/>
      <c r="BB436" s="151"/>
      <c r="BC436" s="151"/>
      <c r="BD436" s="151"/>
      <c r="BE436" s="151"/>
      <c r="BF436" s="151"/>
      <c r="BG436" s="151"/>
      <c r="BH436" s="151"/>
    </row>
    <row r="437" spans="1:60" outlineLevel="2" x14ac:dyDescent="0.2">
      <c r="A437" s="158"/>
      <c r="B437" s="159"/>
      <c r="C437" s="189" t="s">
        <v>859</v>
      </c>
      <c r="D437" s="162"/>
      <c r="E437" s="163">
        <v>16</v>
      </c>
      <c r="F437" s="161"/>
      <c r="G437" s="161"/>
      <c r="H437" s="161"/>
      <c r="I437" s="161"/>
      <c r="J437" s="161"/>
      <c r="K437" s="161"/>
      <c r="L437" s="161"/>
      <c r="M437" s="161"/>
      <c r="N437" s="160"/>
      <c r="O437" s="160"/>
      <c r="P437" s="160"/>
      <c r="Q437" s="160"/>
      <c r="R437" s="161"/>
      <c r="S437" s="161"/>
      <c r="T437" s="161"/>
      <c r="U437" s="161"/>
      <c r="V437" s="161"/>
      <c r="W437" s="161"/>
      <c r="X437" s="161"/>
      <c r="Y437" s="161"/>
      <c r="Z437" s="151"/>
      <c r="AA437" s="151"/>
      <c r="AB437" s="151"/>
      <c r="AC437" s="151"/>
      <c r="AD437" s="151"/>
      <c r="AE437" s="151"/>
      <c r="AF437" s="151"/>
      <c r="AG437" s="151" t="s">
        <v>175</v>
      </c>
      <c r="AH437" s="151">
        <v>0</v>
      </c>
      <c r="AI437" s="151"/>
      <c r="AJ437" s="151"/>
      <c r="AK437" s="151"/>
      <c r="AL437" s="151"/>
      <c r="AM437" s="151"/>
      <c r="AN437" s="151"/>
      <c r="AO437" s="151"/>
      <c r="AP437" s="151"/>
      <c r="AQ437" s="151"/>
      <c r="AR437" s="151"/>
      <c r="AS437" s="151"/>
      <c r="AT437" s="151"/>
      <c r="AU437" s="151"/>
      <c r="AV437" s="151"/>
      <c r="AW437" s="151"/>
      <c r="AX437" s="151"/>
      <c r="AY437" s="151"/>
      <c r="AZ437" s="151"/>
      <c r="BA437" s="151"/>
      <c r="BB437" s="151"/>
      <c r="BC437" s="151"/>
      <c r="BD437" s="151"/>
      <c r="BE437" s="151"/>
      <c r="BF437" s="151"/>
      <c r="BG437" s="151"/>
      <c r="BH437" s="151"/>
    </row>
    <row r="438" spans="1:60" outlineLevel="3" x14ac:dyDescent="0.2">
      <c r="A438" s="158"/>
      <c r="B438" s="159"/>
      <c r="C438" s="189" t="s">
        <v>860</v>
      </c>
      <c r="D438" s="162"/>
      <c r="E438" s="163">
        <v>16</v>
      </c>
      <c r="F438" s="161"/>
      <c r="G438" s="161"/>
      <c r="H438" s="161"/>
      <c r="I438" s="161"/>
      <c r="J438" s="161"/>
      <c r="K438" s="161"/>
      <c r="L438" s="161"/>
      <c r="M438" s="161"/>
      <c r="N438" s="160"/>
      <c r="O438" s="160"/>
      <c r="P438" s="160"/>
      <c r="Q438" s="160"/>
      <c r="R438" s="161"/>
      <c r="S438" s="161"/>
      <c r="T438" s="161"/>
      <c r="U438" s="161"/>
      <c r="V438" s="161"/>
      <c r="W438" s="161"/>
      <c r="X438" s="161"/>
      <c r="Y438" s="161"/>
      <c r="Z438" s="151"/>
      <c r="AA438" s="151"/>
      <c r="AB438" s="151"/>
      <c r="AC438" s="151"/>
      <c r="AD438" s="151"/>
      <c r="AE438" s="151"/>
      <c r="AF438" s="151"/>
      <c r="AG438" s="151" t="s">
        <v>175</v>
      </c>
      <c r="AH438" s="151">
        <v>0</v>
      </c>
      <c r="AI438" s="151"/>
      <c r="AJ438" s="151"/>
      <c r="AK438" s="151"/>
      <c r="AL438" s="151"/>
      <c r="AM438" s="151"/>
      <c r="AN438" s="151"/>
      <c r="AO438" s="151"/>
      <c r="AP438" s="151"/>
      <c r="AQ438" s="151"/>
      <c r="AR438" s="151"/>
      <c r="AS438" s="151"/>
      <c r="AT438" s="151"/>
      <c r="AU438" s="151"/>
      <c r="AV438" s="151"/>
      <c r="AW438" s="151"/>
      <c r="AX438" s="151"/>
      <c r="AY438" s="151"/>
      <c r="AZ438" s="151"/>
      <c r="BA438" s="151"/>
      <c r="BB438" s="151"/>
      <c r="BC438" s="151"/>
      <c r="BD438" s="151"/>
      <c r="BE438" s="151"/>
      <c r="BF438" s="151"/>
      <c r="BG438" s="151"/>
      <c r="BH438" s="151"/>
    </row>
    <row r="439" spans="1:60" outlineLevel="3" x14ac:dyDescent="0.2">
      <c r="A439" s="158"/>
      <c r="B439" s="159"/>
      <c r="C439" s="189" t="s">
        <v>861</v>
      </c>
      <c r="D439" s="162"/>
      <c r="E439" s="163">
        <v>8</v>
      </c>
      <c r="F439" s="161"/>
      <c r="G439" s="161"/>
      <c r="H439" s="161"/>
      <c r="I439" s="161"/>
      <c r="J439" s="161"/>
      <c r="K439" s="161"/>
      <c r="L439" s="161"/>
      <c r="M439" s="161"/>
      <c r="N439" s="160"/>
      <c r="O439" s="160"/>
      <c r="P439" s="160"/>
      <c r="Q439" s="160"/>
      <c r="R439" s="161"/>
      <c r="S439" s="161"/>
      <c r="T439" s="161"/>
      <c r="U439" s="161"/>
      <c r="V439" s="161"/>
      <c r="W439" s="161"/>
      <c r="X439" s="161"/>
      <c r="Y439" s="161"/>
      <c r="Z439" s="151"/>
      <c r="AA439" s="151"/>
      <c r="AB439" s="151"/>
      <c r="AC439" s="151"/>
      <c r="AD439" s="151"/>
      <c r="AE439" s="151"/>
      <c r="AF439" s="151"/>
      <c r="AG439" s="151" t="s">
        <v>175</v>
      </c>
      <c r="AH439" s="151">
        <v>0</v>
      </c>
      <c r="AI439" s="151"/>
      <c r="AJ439" s="151"/>
      <c r="AK439" s="151"/>
      <c r="AL439" s="151"/>
      <c r="AM439" s="151"/>
      <c r="AN439" s="151"/>
      <c r="AO439" s="151"/>
      <c r="AP439" s="151"/>
      <c r="AQ439" s="151"/>
      <c r="AR439" s="151"/>
      <c r="AS439" s="151"/>
      <c r="AT439" s="151"/>
      <c r="AU439" s="151"/>
      <c r="AV439" s="151"/>
      <c r="AW439" s="151"/>
      <c r="AX439" s="151"/>
      <c r="AY439" s="151"/>
      <c r="AZ439" s="151"/>
      <c r="BA439" s="151"/>
      <c r="BB439" s="151"/>
      <c r="BC439" s="151"/>
      <c r="BD439" s="151"/>
      <c r="BE439" s="151"/>
      <c r="BF439" s="151"/>
      <c r="BG439" s="151"/>
      <c r="BH439" s="151"/>
    </row>
    <row r="440" spans="1:60" outlineLevel="1" x14ac:dyDescent="0.2">
      <c r="A440" s="172">
        <v>140</v>
      </c>
      <c r="B440" s="173" t="s">
        <v>507</v>
      </c>
      <c r="C440" s="188" t="s">
        <v>508</v>
      </c>
      <c r="D440" s="174" t="s">
        <v>173</v>
      </c>
      <c r="E440" s="175">
        <v>88</v>
      </c>
      <c r="F440" s="176"/>
      <c r="G440" s="177">
        <f>ROUND(E440*F440,2)</f>
        <v>0</v>
      </c>
      <c r="H440" s="176"/>
      <c r="I440" s="177">
        <f>ROUND(E440*H440,2)</f>
        <v>0</v>
      </c>
      <c r="J440" s="176"/>
      <c r="K440" s="177">
        <f>ROUND(E440*J440,2)</f>
        <v>0</v>
      </c>
      <c r="L440" s="177">
        <v>21</v>
      </c>
      <c r="M440" s="177">
        <f>G440*(1+L440/100)</f>
        <v>0</v>
      </c>
      <c r="N440" s="175">
        <v>0</v>
      </c>
      <c r="O440" s="175">
        <f>ROUND(E440*N440,2)</f>
        <v>0</v>
      </c>
      <c r="P440" s="175">
        <v>0</v>
      </c>
      <c r="Q440" s="175">
        <f>ROUND(E440*P440,2)</f>
        <v>0</v>
      </c>
      <c r="R440" s="177"/>
      <c r="S440" s="177" t="s">
        <v>141</v>
      </c>
      <c r="T440" s="178" t="s">
        <v>142</v>
      </c>
      <c r="U440" s="161">
        <v>0</v>
      </c>
      <c r="V440" s="161">
        <f>ROUND(E440*U440,2)</f>
        <v>0</v>
      </c>
      <c r="W440" s="161"/>
      <c r="X440" s="161" t="s">
        <v>143</v>
      </c>
      <c r="Y440" s="161" t="s">
        <v>144</v>
      </c>
      <c r="Z440" s="151"/>
      <c r="AA440" s="151"/>
      <c r="AB440" s="151"/>
      <c r="AC440" s="151"/>
      <c r="AD440" s="151"/>
      <c r="AE440" s="151"/>
      <c r="AF440" s="151"/>
      <c r="AG440" s="151" t="s">
        <v>145</v>
      </c>
      <c r="AH440" s="151"/>
      <c r="AI440" s="151"/>
      <c r="AJ440" s="151"/>
      <c r="AK440" s="151"/>
      <c r="AL440" s="151"/>
      <c r="AM440" s="151"/>
      <c r="AN440" s="151"/>
      <c r="AO440" s="151"/>
      <c r="AP440" s="151"/>
      <c r="AQ440" s="151"/>
      <c r="AR440" s="151"/>
      <c r="AS440" s="151"/>
      <c r="AT440" s="151"/>
      <c r="AU440" s="151"/>
      <c r="AV440" s="151"/>
      <c r="AW440" s="151"/>
      <c r="AX440" s="151"/>
      <c r="AY440" s="151"/>
      <c r="AZ440" s="151"/>
      <c r="BA440" s="151"/>
      <c r="BB440" s="151"/>
      <c r="BC440" s="151"/>
      <c r="BD440" s="151"/>
      <c r="BE440" s="151"/>
      <c r="BF440" s="151"/>
      <c r="BG440" s="151"/>
      <c r="BH440" s="151"/>
    </row>
    <row r="441" spans="1:60" outlineLevel="2" x14ac:dyDescent="0.2">
      <c r="A441" s="158"/>
      <c r="B441" s="159"/>
      <c r="C441" s="189" t="s">
        <v>862</v>
      </c>
      <c r="D441" s="162"/>
      <c r="E441" s="163">
        <v>72</v>
      </c>
      <c r="F441" s="161"/>
      <c r="G441" s="161"/>
      <c r="H441" s="161"/>
      <c r="I441" s="161"/>
      <c r="J441" s="161"/>
      <c r="K441" s="161"/>
      <c r="L441" s="161"/>
      <c r="M441" s="161"/>
      <c r="N441" s="160"/>
      <c r="O441" s="160"/>
      <c r="P441" s="160"/>
      <c r="Q441" s="160"/>
      <c r="R441" s="161"/>
      <c r="S441" s="161"/>
      <c r="T441" s="161"/>
      <c r="U441" s="161"/>
      <c r="V441" s="161"/>
      <c r="W441" s="161"/>
      <c r="X441" s="161"/>
      <c r="Y441" s="161"/>
      <c r="Z441" s="151"/>
      <c r="AA441" s="151"/>
      <c r="AB441" s="151"/>
      <c r="AC441" s="151"/>
      <c r="AD441" s="151"/>
      <c r="AE441" s="151"/>
      <c r="AF441" s="151"/>
      <c r="AG441" s="151" t="s">
        <v>175</v>
      </c>
      <c r="AH441" s="151">
        <v>0</v>
      </c>
      <c r="AI441" s="151"/>
      <c r="AJ441" s="151"/>
      <c r="AK441" s="151"/>
      <c r="AL441" s="151"/>
      <c r="AM441" s="151"/>
      <c r="AN441" s="151"/>
      <c r="AO441" s="151"/>
      <c r="AP441" s="151"/>
      <c r="AQ441" s="151"/>
      <c r="AR441" s="151"/>
      <c r="AS441" s="151"/>
      <c r="AT441" s="151"/>
      <c r="AU441" s="151"/>
      <c r="AV441" s="151"/>
      <c r="AW441" s="151"/>
      <c r="AX441" s="151"/>
      <c r="AY441" s="151"/>
      <c r="AZ441" s="151"/>
      <c r="BA441" s="151"/>
      <c r="BB441" s="151"/>
      <c r="BC441" s="151"/>
      <c r="BD441" s="151"/>
      <c r="BE441" s="151"/>
      <c r="BF441" s="151"/>
      <c r="BG441" s="151"/>
      <c r="BH441" s="151"/>
    </row>
    <row r="442" spans="1:60" outlineLevel="3" x14ac:dyDescent="0.2">
      <c r="A442" s="158"/>
      <c r="B442" s="159"/>
      <c r="C442" s="189" t="s">
        <v>632</v>
      </c>
      <c r="D442" s="162"/>
      <c r="E442" s="163">
        <v>16</v>
      </c>
      <c r="F442" s="161"/>
      <c r="G442" s="161"/>
      <c r="H442" s="161"/>
      <c r="I442" s="161"/>
      <c r="J442" s="161"/>
      <c r="K442" s="161"/>
      <c r="L442" s="161"/>
      <c r="M442" s="161"/>
      <c r="N442" s="160"/>
      <c r="O442" s="160"/>
      <c r="P442" s="160"/>
      <c r="Q442" s="160"/>
      <c r="R442" s="161"/>
      <c r="S442" s="161"/>
      <c r="T442" s="161"/>
      <c r="U442" s="161"/>
      <c r="V442" s="161"/>
      <c r="W442" s="161"/>
      <c r="X442" s="161"/>
      <c r="Y442" s="161"/>
      <c r="Z442" s="151"/>
      <c r="AA442" s="151"/>
      <c r="AB442" s="151"/>
      <c r="AC442" s="151"/>
      <c r="AD442" s="151"/>
      <c r="AE442" s="151"/>
      <c r="AF442" s="151"/>
      <c r="AG442" s="151" t="s">
        <v>175</v>
      </c>
      <c r="AH442" s="151">
        <v>0</v>
      </c>
      <c r="AI442" s="151"/>
      <c r="AJ442" s="151"/>
      <c r="AK442" s="151"/>
      <c r="AL442" s="151"/>
      <c r="AM442" s="151"/>
      <c r="AN442" s="151"/>
      <c r="AO442" s="151"/>
      <c r="AP442" s="151"/>
      <c r="AQ442" s="151"/>
      <c r="AR442" s="151"/>
      <c r="AS442" s="151"/>
      <c r="AT442" s="151"/>
      <c r="AU442" s="151"/>
      <c r="AV442" s="151"/>
      <c r="AW442" s="151"/>
      <c r="AX442" s="151"/>
      <c r="AY442" s="151"/>
      <c r="AZ442" s="151"/>
      <c r="BA442" s="151"/>
      <c r="BB442" s="151"/>
      <c r="BC442" s="151"/>
      <c r="BD442" s="151"/>
      <c r="BE442" s="151"/>
      <c r="BF442" s="151"/>
      <c r="BG442" s="151"/>
      <c r="BH442" s="151"/>
    </row>
    <row r="443" spans="1:60" outlineLevel="1" x14ac:dyDescent="0.2">
      <c r="A443" s="172">
        <v>141</v>
      </c>
      <c r="B443" s="173" t="s">
        <v>863</v>
      </c>
      <c r="C443" s="188" t="s">
        <v>864</v>
      </c>
      <c r="D443" s="174" t="s">
        <v>173</v>
      </c>
      <c r="E443" s="175">
        <v>32</v>
      </c>
      <c r="F443" s="176"/>
      <c r="G443" s="177">
        <f>ROUND(E443*F443,2)</f>
        <v>0</v>
      </c>
      <c r="H443" s="176"/>
      <c r="I443" s="177">
        <f>ROUND(E443*H443,2)</f>
        <v>0</v>
      </c>
      <c r="J443" s="176"/>
      <c r="K443" s="177">
        <f>ROUND(E443*J443,2)</f>
        <v>0</v>
      </c>
      <c r="L443" s="177">
        <v>21</v>
      </c>
      <c r="M443" s="177">
        <f>G443*(1+L443/100)</f>
        <v>0</v>
      </c>
      <c r="N443" s="175">
        <v>0</v>
      </c>
      <c r="O443" s="175">
        <f>ROUND(E443*N443,2)</f>
        <v>0</v>
      </c>
      <c r="P443" s="175">
        <v>0</v>
      </c>
      <c r="Q443" s="175">
        <f>ROUND(E443*P443,2)</f>
        <v>0</v>
      </c>
      <c r="R443" s="177"/>
      <c r="S443" s="177" t="s">
        <v>141</v>
      </c>
      <c r="T443" s="178" t="s">
        <v>142</v>
      </c>
      <c r="U443" s="161">
        <v>0</v>
      </c>
      <c r="V443" s="161">
        <f>ROUND(E443*U443,2)</f>
        <v>0</v>
      </c>
      <c r="W443" s="161"/>
      <c r="X443" s="161" t="s">
        <v>143</v>
      </c>
      <c r="Y443" s="161" t="s">
        <v>144</v>
      </c>
      <c r="Z443" s="151"/>
      <c r="AA443" s="151"/>
      <c r="AB443" s="151"/>
      <c r="AC443" s="151"/>
      <c r="AD443" s="151"/>
      <c r="AE443" s="151"/>
      <c r="AF443" s="151"/>
      <c r="AG443" s="151" t="s">
        <v>145</v>
      </c>
      <c r="AH443" s="151"/>
      <c r="AI443" s="151"/>
      <c r="AJ443" s="151"/>
      <c r="AK443" s="151"/>
      <c r="AL443" s="151"/>
      <c r="AM443" s="151"/>
      <c r="AN443" s="151"/>
      <c r="AO443" s="151"/>
      <c r="AP443" s="151"/>
      <c r="AQ443" s="151"/>
      <c r="AR443" s="151"/>
      <c r="AS443" s="151"/>
      <c r="AT443" s="151"/>
      <c r="AU443" s="151"/>
      <c r="AV443" s="151"/>
      <c r="AW443" s="151"/>
      <c r="AX443" s="151"/>
      <c r="AY443" s="151"/>
      <c r="AZ443" s="151"/>
      <c r="BA443" s="151"/>
      <c r="BB443" s="151"/>
      <c r="BC443" s="151"/>
      <c r="BD443" s="151"/>
      <c r="BE443" s="151"/>
      <c r="BF443" s="151"/>
      <c r="BG443" s="151"/>
      <c r="BH443" s="151"/>
    </row>
    <row r="444" spans="1:60" outlineLevel="2" x14ac:dyDescent="0.2">
      <c r="A444" s="158"/>
      <c r="B444" s="159"/>
      <c r="C444" s="189" t="s">
        <v>865</v>
      </c>
      <c r="D444" s="162"/>
      <c r="E444" s="163">
        <v>32</v>
      </c>
      <c r="F444" s="161"/>
      <c r="G444" s="161"/>
      <c r="H444" s="161"/>
      <c r="I444" s="161"/>
      <c r="J444" s="161"/>
      <c r="K444" s="161"/>
      <c r="L444" s="161"/>
      <c r="M444" s="161"/>
      <c r="N444" s="160"/>
      <c r="O444" s="160"/>
      <c r="P444" s="160"/>
      <c r="Q444" s="160"/>
      <c r="R444" s="161"/>
      <c r="S444" s="161"/>
      <c r="T444" s="161"/>
      <c r="U444" s="161"/>
      <c r="V444" s="161"/>
      <c r="W444" s="161"/>
      <c r="X444" s="161"/>
      <c r="Y444" s="161"/>
      <c r="Z444" s="151"/>
      <c r="AA444" s="151"/>
      <c r="AB444" s="151"/>
      <c r="AC444" s="151"/>
      <c r="AD444" s="151"/>
      <c r="AE444" s="151"/>
      <c r="AF444" s="151"/>
      <c r="AG444" s="151" t="s">
        <v>175</v>
      </c>
      <c r="AH444" s="151">
        <v>0</v>
      </c>
      <c r="AI444" s="151"/>
      <c r="AJ444" s="151"/>
      <c r="AK444" s="151"/>
      <c r="AL444" s="151"/>
      <c r="AM444" s="151"/>
      <c r="AN444" s="151"/>
      <c r="AO444" s="151"/>
      <c r="AP444" s="151"/>
      <c r="AQ444" s="151"/>
      <c r="AR444" s="151"/>
      <c r="AS444" s="151"/>
      <c r="AT444" s="151"/>
      <c r="AU444" s="151"/>
      <c r="AV444" s="151"/>
      <c r="AW444" s="151"/>
      <c r="AX444" s="151"/>
      <c r="AY444" s="151"/>
      <c r="AZ444" s="151"/>
      <c r="BA444" s="151"/>
      <c r="BB444" s="151"/>
      <c r="BC444" s="151"/>
      <c r="BD444" s="151"/>
      <c r="BE444" s="151"/>
      <c r="BF444" s="151"/>
      <c r="BG444" s="151"/>
      <c r="BH444" s="151"/>
    </row>
    <row r="445" spans="1:60" outlineLevel="1" x14ac:dyDescent="0.2">
      <c r="A445" s="172">
        <v>142</v>
      </c>
      <c r="B445" s="173" t="s">
        <v>509</v>
      </c>
      <c r="C445" s="188" t="s">
        <v>510</v>
      </c>
      <c r="D445" s="174" t="s">
        <v>173</v>
      </c>
      <c r="E445" s="175">
        <v>24</v>
      </c>
      <c r="F445" s="176"/>
      <c r="G445" s="177">
        <f>ROUND(E445*F445,2)</f>
        <v>0</v>
      </c>
      <c r="H445" s="176"/>
      <c r="I445" s="177">
        <f>ROUND(E445*H445,2)</f>
        <v>0</v>
      </c>
      <c r="J445" s="176"/>
      <c r="K445" s="177">
        <f>ROUND(E445*J445,2)</f>
        <v>0</v>
      </c>
      <c r="L445" s="177">
        <v>21</v>
      </c>
      <c r="M445" s="177">
        <f>G445*(1+L445/100)</f>
        <v>0</v>
      </c>
      <c r="N445" s="175">
        <v>0</v>
      </c>
      <c r="O445" s="175">
        <f>ROUND(E445*N445,2)</f>
        <v>0</v>
      </c>
      <c r="P445" s="175">
        <v>0</v>
      </c>
      <c r="Q445" s="175">
        <f>ROUND(E445*P445,2)</f>
        <v>0</v>
      </c>
      <c r="R445" s="177"/>
      <c r="S445" s="177" t="s">
        <v>141</v>
      </c>
      <c r="T445" s="178" t="s">
        <v>142</v>
      </c>
      <c r="U445" s="161">
        <v>0</v>
      </c>
      <c r="V445" s="161">
        <f>ROUND(E445*U445,2)</f>
        <v>0</v>
      </c>
      <c r="W445" s="161"/>
      <c r="X445" s="161" t="s">
        <v>143</v>
      </c>
      <c r="Y445" s="161" t="s">
        <v>144</v>
      </c>
      <c r="Z445" s="151"/>
      <c r="AA445" s="151"/>
      <c r="AB445" s="151"/>
      <c r="AC445" s="151"/>
      <c r="AD445" s="151"/>
      <c r="AE445" s="151"/>
      <c r="AF445" s="151"/>
      <c r="AG445" s="151" t="s">
        <v>145</v>
      </c>
      <c r="AH445" s="151"/>
      <c r="AI445" s="151"/>
      <c r="AJ445" s="151"/>
      <c r="AK445" s="151"/>
      <c r="AL445" s="151"/>
      <c r="AM445" s="151"/>
      <c r="AN445" s="151"/>
      <c r="AO445" s="151"/>
      <c r="AP445" s="151"/>
      <c r="AQ445" s="151"/>
      <c r="AR445" s="151"/>
      <c r="AS445" s="151"/>
      <c r="AT445" s="151"/>
      <c r="AU445" s="151"/>
      <c r="AV445" s="151"/>
      <c r="AW445" s="151"/>
      <c r="AX445" s="151"/>
      <c r="AY445" s="151"/>
      <c r="AZ445" s="151"/>
      <c r="BA445" s="151"/>
      <c r="BB445" s="151"/>
      <c r="BC445" s="151"/>
      <c r="BD445" s="151"/>
      <c r="BE445" s="151"/>
      <c r="BF445" s="151"/>
      <c r="BG445" s="151"/>
      <c r="BH445" s="151"/>
    </row>
    <row r="446" spans="1:60" outlineLevel="2" x14ac:dyDescent="0.2">
      <c r="A446" s="158"/>
      <c r="B446" s="159"/>
      <c r="C446" s="189" t="s">
        <v>866</v>
      </c>
      <c r="D446" s="162"/>
      <c r="E446" s="163">
        <v>24</v>
      </c>
      <c r="F446" s="161"/>
      <c r="G446" s="161"/>
      <c r="H446" s="161"/>
      <c r="I446" s="161"/>
      <c r="J446" s="161"/>
      <c r="K446" s="161"/>
      <c r="L446" s="161"/>
      <c r="M446" s="161"/>
      <c r="N446" s="160"/>
      <c r="O446" s="160"/>
      <c r="P446" s="160"/>
      <c r="Q446" s="160"/>
      <c r="R446" s="161"/>
      <c r="S446" s="161"/>
      <c r="T446" s="161"/>
      <c r="U446" s="161"/>
      <c r="V446" s="161"/>
      <c r="W446" s="161"/>
      <c r="X446" s="161"/>
      <c r="Y446" s="161"/>
      <c r="Z446" s="151"/>
      <c r="AA446" s="151"/>
      <c r="AB446" s="151"/>
      <c r="AC446" s="151"/>
      <c r="AD446" s="151"/>
      <c r="AE446" s="151"/>
      <c r="AF446" s="151"/>
      <c r="AG446" s="151" t="s">
        <v>175</v>
      </c>
      <c r="AH446" s="151">
        <v>0</v>
      </c>
      <c r="AI446" s="151"/>
      <c r="AJ446" s="151"/>
      <c r="AK446" s="151"/>
      <c r="AL446" s="151"/>
      <c r="AM446" s="151"/>
      <c r="AN446" s="151"/>
      <c r="AO446" s="151"/>
      <c r="AP446" s="151"/>
      <c r="AQ446" s="151"/>
      <c r="AR446" s="151"/>
      <c r="AS446" s="151"/>
      <c r="AT446" s="151"/>
      <c r="AU446" s="151"/>
      <c r="AV446" s="151"/>
      <c r="AW446" s="151"/>
      <c r="AX446" s="151"/>
      <c r="AY446" s="151"/>
      <c r="AZ446" s="151"/>
      <c r="BA446" s="151"/>
      <c r="BB446" s="151"/>
      <c r="BC446" s="151"/>
      <c r="BD446" s="151"/>
      <c r="BE446" s="151"/>
      <c r="BF446" s="151"/>
      <c r="BG446" s="151"/>
      <c r="BH446" s="151"/>
    </row>
    <row r="447" spans="1:60" outlineLevel="1" x14ac:dyDescent="0.2">
      <c r="A447" s="172">
        <v>143</v>
      </c>
      <c r="B447" s="173" t="s">
        <v>512</v>
      </c>
      <c r="C447" s="188" t="s">
        <v>513</v>
      </c>
      <c r="D447" s="174" t="s">
        <v>173</v>
      </c>
      <c r="E447" s="175">
        <v>80</v>
      </c>
      <c r="F447" s="176"/>
      <c r="G447" s="177">
        <f>ROUND(E447*F447,2)</f>
        <v>0</v>
      </c>
      <c r="H447" s="176"/>
      <c r="I447" s="177">
        <f>ROUND(E447*H447,2)</f>
        <v>0</v>
      </c>
      <c r="J447" s="176"/>
      <c r="K447" s="177">
        <f>ROUND(E447*J447,2)</f>
        <v>0</v>
      </c>
      <c r="L447" s="177">
        <v>21</v>
      </c>
      <c r="M447" s="177">
        <f>G447*(1+L447/100)</f>
        <v>0</v>
      </c>
      <c r="N447" s="175">
        <v>0</v>
      </c>
      <c r="O447" s="175">
        <f>ROUND(E447*N447,2)</f>
        <v>0</v>
      </c>
      <c r="P447" s="175">
        <v>0</v>
      </c>
      <c r="Q447" s="175">
        <f>ROUND(E447*P447,2)</f>
        <v>0</v>
      </c>
      <c r="R447" s="177"/>
      <c r="S447" s="177" t="s">
        <v>141</v>
      </c>
      <c r="T447" s="178" t="s">
        <v>142</v>
      </c>
      <c r="U447" s="161">
        <v>0</v>
      </c>
      <c r="V447" s="161">
        <f>ROUND(E447*U447,2)</f>
        <v>0</v>
      </c>
      <c r="W447" s="161"/>
      <c r="X447" s="161" t="s">
        <v>143</v>
      </c>
      <c r="Y447" s="161" t="s">
        <v>144</v>
      </c>
      <c r="Z447" s="151"/>
      <c r="AA447" s="151"/>
      <c r="AB447" s="151"/>
      <c r="AC447" s="151"/>
      <c r="AD447" s="151"/>
      <c r="AE447" s="151"/>
      <c r="AF447" s="151"/>
      <c r="AG447" s="151" t="s">
        <v>145</v>
      </c>
      <c r="AH447" s="151"/>
      <c r="AI447" s="151"/>
      <c r="AJ447" s="151"/>
      <c r="AK447" s="151"/>
      <c r="AL447" s="151"/>
      <c r="AM447" s="151"/>
      <c r="AN447" s="151"/>
      <c r="AO447" s="151"/>
      <c r="AP447" s="151"/>
      <c r="AQ447" s="151"/>
      <c r="AR447" s="151"/>
      <c r="AS447" s="151"/>
      <c r="AT447" s="151"/>
      <c r="AU447" s="151"/>
      <c r="AV447" s="151"/>
      <c r="AW447" s="151"/>
      <c r="AX447" s="151"/>
      <c r="AY447" s="151"/>
      <c r="AZ447" s="151"/>
      <c r="BA447" s="151"/>
      <c r="BB447" s="151"/>
      <c r="BC447" s="151"/>
      <c r="BD447" s="151"/>
      <c r="BE447" s="151"/>
      <c r="BF447" s="151"/>
      <c r="BG447" s="151"/>
      <c r="BH447" s="151"/>
    </row>
    <row r="448" spans="1:60" outlineLevel="2" x14ac:dyDescent="0.2">
      <c r="A448" s="158"/>
      <c r="B448" s="159"/>
      <c r="C448" s="189" t="s">
        <v>867</v>
      </c>
      <c r="D448" s="162"/>
      <c r="E448" s="163">
        <v>32</v>
      </c>
      <c r="F448" s="161"/>
      <c r="G448" s="161"/>
      <c r="H448" s="161"/>
      <c r="I448" s="161"/>
      <c r="J448" s="161"/>
      <c r="K448" s="161"/>
      <c r="L448" s="161"/>
      <c r="M448" s="161"/>
      <c r="N448" s="160"/>
      <c r="O448" s="160"/>
      <c r="P448" s="160"/>
      <c r="Q448" s="160"/>
      <c r="R448" s="161"/>
      <c r="S448" s="161"/>
      <c r="T448" s="161"/>
      <c r="U448" s="161"/>
      <c r="V448" s="161"/>
      <c r="W448" s="161"/>
      <c r="X448" s="161"/>
      <c r="Y448" s="161"/>
      <c r="Z448" s="151"/>
      <c r="AA448" s="151"/>
      <c r="AB448" s="151"/>
      <c r="AC448" s="151"/>
      <c r="AD448" s="151"/>
      <c r="AE448" s="151"/>
      <c r="AF448" s="151"/>
      <c r="AG448" s="151" t="s">
        <v>175</v>
      </c>
      <c r="AH448" s="151">
        <v>0</v>
      </c>
      <c r="AI448" s="151"/>
      <c r="AJ448" s="151"/>
      <c r="AK448" s="151"/>
      <c r="AL448" s="151"/>
      <c r="AM448" s="151"/>
      <c r="AN448" s="151"/>
      <c r="AO448" s="151"/>
      <c r="AP448" s="151"/>
      <c r="AQ448" s="151"/>
      <c r="AR448" s="151"/>
      <c r="AS448" s="151"/>
      <c r="AT448" s="151"/>
      <c r="AU448" s="151"/>
      <c r="AV448" s="151"/>
      <c r="AW448" s="151"/>
      <c r="AX448" s="151"/>
      <c r="AY448" s="151"/>
      <c r="AZ448" s="151"/>
      <c r="BA448" s="151"/>
      <c r="BB448" s="151"/>
      <c r="BC448" s="151"/>
      <c r="BD448" s="151"/>
      <c r="BE448" s="151"/>
      <c r="BF448" s="151"/>
      <c r="BG448" s="151"/>
      <c r="BH448" s="151"/>
    </row>
    <row r="449" spans="1:60" outlineLevel="3" x14ac:dyDescent="0.2">
      <c r="A449" s="158"/>
      <c r="B449" s="159"/>
      <c r="C449" s="189" t="s">
        <v>865</v>
      </c>
      <c r="D449" s="162"/>
      <c r="E449" s="163">
        <v>32</v>
      </c>
      <c r="F449" s="161"/>
      <c r="G449" s="161"/>
      <c r="H449" s="161"/>
      <c r="I449" s="161"/>
      <c r="J449" s="161"/>
      <c r="K449" s="161"/>
      <c r="L449" s="161"/>
      <c r="M449" s="161"/>
      <c r="N449" s="160"/>
      <c r="O449" s="160"/>
      <c r="P449" s="160"/>
      <c r="Q449" s="160"/>
      <c r="R449" s="161"/>
      <c r="S449" s="161"/>
      <c r="T449" s="161"/>
      <c r="U449" s="161"/>
      <c r="V449" s="161"/>
      <c r="W449" s="161"/>
      <c r="X449" s="161"/>
      <c r="Y449" s="161"/>
      <c r="Z449" s="151"/>
      <c r="AA449" s="151"/>
      <c r="AB449" s="151"/>
      <c r="AC449" s="151"/>
      <c r="AD449" s="151"/>
      <c r="AE449" s="151"/>
      <c r="AF449" s="151"/>
      <c r="AG449" s="151" t="s">
        <v>175</v>
      </c>
      <c r="AH449" s="151">
        <v>0</v>
      </c>
      <c r="AI449" s="151"/>
      <c r="AJ449" s="151"/>
      <c r="AK449" s="151"/>
      <c r="AL449" s="151"/>
      <c r="AM449" s="151"/>
      <c r="AN449" s="151"/>
      <c r="AO449" s="151"/>
      <c r="AP449" s="151"/>
      <c r="AQ449" s="151"/>
      <c r="AR449" s="151"/>
      <c r="AS449" s="151"/>
      <c r="AT449" s="151"/>
      <c r="AU449" s="151"/>
      <c r="AV449" s="151"/>
      <c r="AW449" s="151"/>
      <c r="AX449" s="151"/>
      <c r="AY449" s="151"/>
      <c r="AZ449" s="151"/>
      <c r="BA449" s="151"/>
      <c r="BB449" s="151"/>
      <c r="BC449" s="151"/>
      <c r="BD449" s="151"/>
      <c r="BE449" s="151"/>
      <c r="BF449" s="151"/>
      <c r="BG449" s="151"/>
      <c r="BH449" s="151"/>
    </row>
    <row r="450" spans="1:60" outlineLevel="3" x14ac:dyDescent="0.2">
      <c r="A450" s="158"/>
      <c r="B450" s="159"/>
      <c r="C450" s="189" t="s">
        <v>632</v>
      </c>
      <c r="D450" s="162"/>
      <c r="E450" s="163">
        <v>16</v>
      </c>
      <c r="F450" s="161"/>
      <c r="G450" s="161"/>
      <c r="H450" s="161"/>
      <c r="I450" s="161"/>
      <c r="J450" s="161"/>
      <c r="K450" s="161"/>
      <c r="L450" s="161"/>
      <c r="M450" s="161"/>
      <c r="N450" s="160"/>
      <c r="O450" s="160"/>
      <c r="P450" s="160"/>
      <c r="Q450" s="160"/>
      <c r="R450" s="161"/>
      <c r="S450" s="161"/>
      <c r="T450" s="161"/>
      <c r="U450" s="161"/>
      <c r="V450" s="161"/>
      <c r="W450" s="161"/>
      <c r="X450" s="161"/>
      <c r="Y450" s="161"/>
      <c r="Z450" s="151"/>
      <c r="AA450" s="151"/>
      <c r="AB450" s="151"/>
      <c r="AC450" s="151"/>
      <c r="AD450" s="151"/>
      <c r="AE450" s="151"/>
      <c r="AF450" s="151"/>
      <c r="AG450" s="151" t="s">
        <v>175</v>
      </c>
      <c r="AH450" s="151">
        <v>0</v>
      </c>
      <c r="AI450" s="151"/>
      <c r="AJ450" s="151"/>
      <c r="AK450" s="151"/>
      <c r="AL450" s="151"/>
      <c r="AM450" s="151"/>
      <c r="AN450" s="151"/>
      <c r="AO450" s="151"/>
      <c r="AP450" s="151"/>
      <c r="AQ450" s="151"/>
      <c r="AR450" s="151"/>
      <c r="AS450" s="151"/>
      <c r="AT450" s="151"/>
      <c r="AU450" s="151"/>
      <c r="AV450" s="151"/>
      <c r="AW450" s="151"/>
      <c r="AX450" s="151"/>
      <c r="AY450" s="151"/>
      <c r="AZ450" s="151"/>
      <c r="BA450" s="151"/>
      <c r="BB450" s="151"/>
      <c r="BC450" s="151"/>
      <c r="BD450" s="151"/>
      <c r="BE450" s="151"/>
      <c r="BF450" s="151"/>
      <c r="BG450" s="151"/>
      <c r="BH450" s="151"/>
    </row>
    <row r="451" spans="1:60" outlineLevel="1" x14ac:dyDescent="0.2">
      <c r="A451" s="172">
        <v>144</v>
      </c>
      <c r="B451" s="173" t="s">
        <v>515</v>
      </c>
      <c r="C451" s="188" t="s">
        <v>516</v>
      </c>
      <c r="D451" s="174" t="s">
        <v>173</v>
      </c>
      <c r="E451" s="175">
        <v>176</v>
      </c>
      <c r="F451" s="176"/>
      <c r="G451" s="177">
        <f>ROUND(E451*F451,2)</f>
        <v>0</v>
      </c>
      <c r="H451" s="176"/>
      <c r="I451" s="177">
        <f>ROUND(E451*H451,2)</f>
        <v>0</v>
      </c>
      <c r="J451" s="176"/>
      <c r="K451" s="177">
        <f>ROUND(E451*J451,2)</f>
        <v>0</v>
      </c>
      <c r="L451" s="177">
        <v>21</v>
      </c>
      <c r="M451" s="177">
        <f>G451*(1+L451/100)</f>
        <v>0</v>
      </c>
      <c r="N451" s="175">
        <v>0</v>
      </c>
      <c r="O451" s="175">
        <f>ROUND(E451*N451,2)</f>
        <v>0</v>
      </c>
      <c r="P451" s="175">
        <v>0</v>
      </c>
      <c r="Q451" s="175">
        <f>ROUND(E451*P451,2)</f>
        <v>0</v>
      </c>
      <c r="R451" s="177"/>
      <c r="S451" s="177" t="s">
        <v>141</v>
      </c>
      <c r="T451" s="178" t="s">
        <v>142</v>
      </c>
      <c r="U451" s="161">
        <v>0</v>
      </c>
      <c r="V451" s="161">
        <f>ROUND(E451*U451,2)</f>
        <v>0</v>
      </c>
      <c r="W451" s="161"/>
      <c r="X451" s="161" t="s">
        <v>143</v>
      </c>
      <c r="Y451" s="161" t="s">
        <v>144</v>
      </c>
      <c r="Z451" s="151"/>
      <c r="AA451" s="151"/>
      <c r="AB451" s="151"/>
      <c r="AC451" s="151"/>
      <c r="AD451" s="151"/>
      <c r="AE451" s="151"/>
      <c r="AF451" s="151"/>
      <c r="AG451" s="151" t="s">
        <v>145</v>
      </c>
      <c r="AH451" s="151"/>
      <c r="AI451" s="151"/>
      <c r="AJ451" s="151"/>
      <c r="AK451" s="151"/>
      <c r="AL451" s="151"/>
      <c r="AM451" s="151"/>
      <c r="AN451" s="151"/>
      <c r="AO451" s="151"/>
      <c r="AP451" s="151"/>
      <c r="AQ451" s="151"/>
      <c r="AR451" s="151"/>
      <c r="AS451" s="151"/>
      <c r="AT451" s="151"/>
      <c r="AU451" s="151"/>
      <c r="AV451" s="151"/>
      <c r="AW451" s="151"/>
      <c r="AX451" s="151"/>
      <c r="AY451" s="151"/>
      <c r="AZ451" s="151"/>
      <c r="BA451" s="151"/>
      <c r="BB451" s="151"/>
      <c r="BC451" s="151"/>
      <c r="BD451" s="151"/>
      <c r="BE451" s="151"/>
      <c r="BF451" s="151"/>
      <c r="BG451" s="151"/>
      <c r="BH451" s="151"/>
    </row>
    <row r="452" spans="1:60" outlineLevel="2" x14ac:dyDescent="0.2">
      <c r="A452" s="158"/>
      <c r="B452" s="159"/>
      <c r="C452" s="189" t="s">
        <v>868</v>
      </c>
      <c r="D452" s="162"/>
      <c r="E452" s="163">
        <v>144</v>
      </c>
      <c r="F452" s="161"/>
      <c r="G452" s="161"/>
      <c r="H452" s="161"/>
      <c r="I452" s="161"/>
      <c r="J452" s="161"/>
      <c r="K452" s="161"/>
      <c r="L452" s="161"/>
      <c r="M452" s="161"/>
      <c r="N452" s="160"/>
      <c r="O452" s="160"/>
      <c r="P452" s="160"/>
      <c r="Q452" s="160"/>
      <c r="R452" s="161"/>
      <c r="S452" s="161"/>
      <c r="T452" s="161"/>
      <c r="U452" s="161"/>
      <c r="V452" s="161"/>
      <c r="W452" s="161"/>
      <c r="X452" s="161"/>
      <c r="Y452" s="161"/>
      <c r="Z452" s="151"/>
      <c r="AA452" s="151"/>
      <c r="AB452" s="151"/>
      <c r="AC452" s="151"/>
      <c r="AD452" s="151"/>
      <c r="AE452" s="151"/>
      <c r="AF452" s="151"/>
      <c r="AG452" s="151" t="s">
        <v>175</v>
      </c>
      <c r="AH452" s="151">
        <v>0</v>
      </c>
      <c r="AI452" s="151"/>
      <c r="AJ452" s="151"/>
      <c r="AK452" s="151"/>
      <c r="AL452" s="151"/>
      <c r="AM452" s="151"/>
      <c r="AN452" s="151"/>
      <c r="AO452" s="151"/>
      <c r="AP452" s="151"/>
      <c r="AQ452" s="151"/>
      <c r="AR452" s="151"/>
      <c r="AS452" s="151"/>
      <c r="AT452" s="151"/>
      <c r="AU452" s="151"/>
      <c r="AV452" s="151"/>
      <c r="AW452" s="151"/>
      <c r="AX452" s="151"/>
      <c r="AY452" s="151"/>
      <c r="AZ452" s="151"/>
      <c r="BA452" s="151"/>
      <c r="BB452" s="151"/>
      <c r="BC452" s="151"/>
      <c r="BD452" s="151"/>
      <c r="BE452" s="151"/>
      <c r="BF452" s="151"/>
      <c r="BG452" s="151"/>
      <c r="BH452" s="151"/>
    </row>
    <row r="453" spans="1:60" outlineLevel="3" x14ac:dyDescent="0.2">
      <c r="A453" s="158"/>
      <c r="B453" s="159"/>
      <c r="C453" s="189" t="s">
        <v>869</v>
      </c>
      <c r="D453" s="162"/>
      <c r="E453" s="163">
        <v>32</v>
      </c>
      <c r="F453" s="161"/>
      <c r="G453" s="161"/>
      <c r="H453" s="161"/>
      <c r="I453" s="161"/>
      <c r="J453" s="161"/>
      <c r="K453" s="161"/>
      <c r="L453" s="161"/>
      <c r="M453" s="161"/>
      <c r="N453" s="160"/>
      <c r="O453" s="160"/>
      <c r="P453" s="160"/>
      <c r="Q453" s="160"/>
      <c r="R453" s="161"/>
      <c r="S453" s="161"/>
      <c r="T453" s="161"/>
      <c r="U453" s="161"/>
      <c r="V453" s="161"/>
      <c r="W453" s="161"/>
      <c r="X453" s="161"/>
      <c r="Y453" s="161"/>
      <c r="Z453" s="151"/>
      <c r="AA453" s="151"/>
      <c r="AB453" s="151"/>
      <c r="AC453" s="151"/>
      <c r="AD453" s="151"/>
      <c r="AE453" s="151"/>
      <c r="AF453" s="151"/>
      <c r="AG453" s="151" t="s">
        <v>175</v>
      </c>
      <c r="AH453" s="151">
        <v>0</v>
      </c>
      <c r="AI453" s="151"/>
      <c r="AJ453" s="151"/>
      <c r="AK453" s="151"/>
      <c r="AL453" s="151"/>
      <c r="AM453" s="151"/>
      <c r="AN453" s="151"/>
      <c r="AO453" s="151"/>
      <c r="AP453" s="151"/>
      <c r="AQ453" s="151"/>
      <c r="AR453" s="151"/>
      <c r="AS453" s="151"/>
      <c r="AT453" s="151"/>
      <c r="AU453" s="151"/>
      <c r="AV453" s="151"/>
      <c r="AW453" s="151"/>
      <c r="AX453" s="151"/>
      <c r="AY453" s="151"/>
      <c r="AZ453" s="151"/>
      <c r="BA453" s="151"/>
      <c r="BB453" s="151"/>
      <c r="BC453" s="151"/>
      <c r="BD453" s="151"/>
      <c r="BE453" s="151"/>
      <c r="BF453" s="151"/>
      <c r="BG453" s="151"/>
      <c r="BH453" s="151"/>
    </row>
    <row r="454" spans="1:60" outlineLevel="1" x14ac:dyDescent="0.2">
      <c r="A454" s="172">
        <v>145</v>
      </c>
      <c r="B454" s="173" t="s">
        <v>870</v>
      </c>
      <c r="C454" s="188" t="s">
        <v>871</v>
      </c>
      <c r="D454" s="174" t="s">
        <v>173</v>
      </c>
      <c r="E454" s="175">
        <v>64</v>
      </c>
      <c r="F454" s="176"/>
      <c r="G454" s="177">
        <f>ROUND(E454*F454,2)</f>
        <v>0</v>
      </c>
      <c r="H454" s="176"/>
      <c r="I454" s="177">
        <f>ROUND(E454*H454,2)</f>
        <v>0</v>
      </c>
      <c r="J454" s="176"/>
      <c r="K454" s="177">
        <f>ROUND(E454*J454,2)</f>
        <v>0</v>
      </c>
      <c r="L454" s="177">
        <v>21</v>
      </c>
      <c r="M454" s="177">
        <f>G454*(1+L454/100)</f>
        <v>0</v>
      </c>
      <c r="N454" s="175">
        <v>0</v>
      </c>
      <c r="O454" s="175">
        <f>ROUND(E454*N454,2)</f>
        <v>0</v>
      </c>
      <c r="P454" s="175">
        <v>0</v>
      </c>
      <c r="Q454" s="175">
        <f>ROUND(E454*P454,2)</f>
        <v>0</v>
      </c>
      <c r="R454" s="177"/>
      <c r="S454" s="177" t="s">
        <v>141</v>
      </c>
      <c r="T454" s="178" t="s">
        <v>142</v>
      </c>
      <c r="U454" s="161">
        <v>0</v>
      </c>
      <c r="V454" s="161">
        <f>ROUND(E454*U454,2)</f>
        <v>0</v>
      </c>
      <c r="W454" s="161"/>
      <c r="X454" s="161" t="s">
        <v>143</v>
      </c>
      <c r="Y454" s="161" t="s">
        <v>144</v>
      </c>
      <c r="Z454" s="151"/>
      <c r="AA454" s="151"/>
      <c r="AB454" s="151"/>
      <c r="AC454" s="151"/>
      <c r="AD454" s="151"/>
      <c r="AE454" s="151"/>
      <c r="AF454" s="151"/>
      <c r="AG454" s="151" t="s">
        <v>145</v>
      </c>
      <c r="AH454" s="151"/>
      <c r="AI454" s="151"/>
      <c r="AJ454" s="151"/>
      <c r="AK454" s="151"/>
      <c r="AL454" s="151"/>
      <c r="AM454" s="151"/>
      <c r="AN454" s="151"/>
      <c r="AO454" s="151"/>
      <c r="AP454" s="151"/>
      <c r="AQ454" s="151"/>
      <c r="AR454" s="151"/>
      <c r="AS454" s="151"/>
      <c r="AT454" s="151"/>
      <c r="AU454" s="151"/>
      <c r="AV454" s="151"/>
      <c r="AW454" s="151"/>
      <c r="AX454" s="151"/>
      <c r="AY454" s="151"/>
      <c r="AZ454" s="151"/>
      <c r="BA454" s="151"/>
      <c r="BB454" s="151"/>
      <c r="BC454" s="151"/>
      <c r="BD454" s="151"/>
      <c r="BE454" s="151"/>
      <c r="BF454" s="151"/>
      <c r="BG454" s="151"/>
      <c r="BH454" s="151"/>
    </row>
    <row r="455" spans="1:60" outlineLevel="2" x14ac:dyDescent="0.2">
      <c r="A455" s="158"/>
      <c r="B455" s="159"/>
      <c r="C455" s="189" t="s">
        <v>872</v>
      </c>
      <c r="D455" s="162"/>
      <c r="E455" s="163">
        <v>64</v>
      </c>
      <c r="F455" s="161"/>
      <c r="G455" s="161"/>
      <c r="H455" s="161"/>
      <c r="I455" s="161"/>
      <c r="J455" s="161"/>
      <c r="K455" s="161"/>
      <c r="L455" s="161"/>
      <c r="M455" s="161"/>
      <c r="N455" s="160"/>
      <c r="O455" s="160"/>
      <c r="P455" s="160"/>
      <c r="Q455" s="160"/>
      <c r="R455" s="161"/>
      <c r="S455" s="161"/>
      <c r="T455" s="161"/>
      <c r="U455" s="161"/>
      <c r="V455" s="161"/>
      <c r="W455" s="161"/>
      <c r="X455" s="161"/>
      <c r="Y455" s="161"/>
      <c r="Z455" s="151"/>
      <c r="AA455" s="151"/>
      <c r="AB455" s="151"/>
      <c r="AC455" s="151"/>
      <c r="AD455" s="151"/>
      <c r="AE455" s="151"/>
      <c r="AF455" s="151"/>
      <c r="AG455" s="151" t="s">
        <v>175</v>
      </c>
      <c r="AH455" s="151">
        <v>0</v>
      </c>
      <c r="AI455" s="151"/>
      <c r="AJ455" s="151"/>
      <c r="AK455" s="151"/>
      <c r="AL455" s="151"/>
      <c r="AM455" s="151"/>
      <c r="AN455" s="151"/>
      <c r="AO455" s="151"/>
      <c r="AP455" s="151"/>
      <c r="AQ455" s="151"/>
      <c r="AR455" s="151"/>
      <c r="AS455" s="151"/>
      <c r="AT455" s="151"/>
      <c r="AU455" s="151"/>
      <c r="AV455" s="151"/>
      <c r="AW455" s="151"/>
      <c r="AX455" s="151"/>
      <c r="AY455" s="151"/>
      <c r="AZ455" s="151"/>
      <c r="BA455" s="151"/>
      <c r="BB455" s="151"/>
      <c r="BC455" s="151"/>
      <c r="BD455" s="151"/>
      <c r="BE455" s="151"/>
      <c r="BF455" s="151"/>
      <c r="BG455" s="151"/>
      <c r="BH455" s="151"/>
    </row>
    <row r="456" spans="1:60" outlineLevel="1" x14ac:dyDescent="0.2">
      <c r="A456" s="172">
        <v>146</v>
      </c>
      <c r="B456" s="173" t="s">
        <v>518</v>
      </c>
      <c r="C456" s="188" t="s">
        <v>519</v>
      </c>
      <c r="D456" s="174" t="s">
        <v>173</v>
      </c>
      <c r="E456" s="175">
        <v>48</v>
      </c>
      <c r="F456" s="176"/>
      <c r="G456" s="177">
        <f>ROUND(E456*F456,2)</f>
        <v>0</v>
      </c>
      <c r="H456" s="176"/>
      <c r="I456" s="177">
        <f>ROUND(E456*H456,2)</f>
        <v>0</v>
      </c>
      <c r="J456" s="176"/>
      <c r="K456" s="177">
        <f>ROUND(E456*J456,2)</f>
        <v>0</v>
      </c>
      <c r="L456" s="177">
        <v>21</v>
      </c>
      <c r="M456" s="177">
        <f>G456*(1+L456/100)</f>
        <v>0</v>
      </c>
      <c r="N456" s="175">
        <v>0</v>
      </c>
      <c r="O456" s="175">
        <f>ROUND(E456*N456,2)</f>
        <v>0</v>
      </c>
      <c r="P456" s="175">
        <v>0</v>
      </c>
      <c r="Q456" s="175">
        <f>ROUND(E456*P456,2)</f>
        <v>0</v>
      </c>
      <c r="R456" s="177"/>
      <c r="S456" s="177" t="s">
        <v>141</v>
      </c>
      <c r="T456" s="178" t="s">
        <v>142</v>
      </c>
      <c r="U456" s="161">
        <v>0</v>
      </c>
      <c r="V456" s="161">
        <f>ROUND(E456*U456,2)</f>
        <v>0</v>
      </c>
      <c r="W456" s="161"/>
      <c r="X456" s="161" t="s">
        <v>143</v>
      </c>
      <c r="Y456" s="161" t="s">
        <v>144</v>
      </c>
      <c r="Z456" s="151"/>
      <c r="AA456" s="151"/>
      <c r="AB456" s="151"/>
      <c r="AC456" s="151"/>
      <c r="AD456" s="151"/>
      <c r="AE456" s="151"/>
      <c r="AF456" s="151"/>
      <c r="AG456" s="151" t="s">
        <v>145</v>
      </c>
      <c r="AH456" s="151"/>
      <c r="AI456" s="151"/>
      <c r="AJ456" s="151"/>
      <c r="AK456" s="151"/>
      <c r="AL456" s="151"/>
      <c r="AM456" s="151"/>
      <c r="AN456" s="151"/>
      <c r="AO456" s="151"/>
      <c r="AP456" s="151"/>
      <c r="AQ456" s="151"/>
      <c r="AR456" s="151"/>
      <c r="AS456" s="151"/>
      <c r="AT456" s="151"/>
      <c r="AU456" s="151"/>
      <c r="AV456" s="151"/>
      <c r="AW456" s="151"/>
      <c r="AX456" s="151"/>
      <c r="AY456" s="151"/>
      <c r="AZ456" s="151"/>
      <c r="BA456" s="151"/>
      <c r="BB456" s="151"/>
      <c r="BC456" s="151"/>
      <c r="BD456" s="151"/>
      <c r="BE456" s="151"/>
      <c r="BF456" s="151"/>
      <c r="BG456" s="151"/>
      <c r="BH456" s="151"/>
    </row>
    <row r="457" spans="1:60" outlineLevel="2" x14ac:dyDescent="0.2">
      <c r="A457" s="158"/>
      <c r="B457" s="159"/>
      <c r="C457" s="189" t="s">
        <v>873</v>
      </c>
      <c r="D457" s="162"/>
      <c r="E457" s="163">
        <v>48</v>
      </c>
      <c r="F457" s="161"/>
      <c r="G457" s="161"/>
      <c r="H457" s="161"/>
      <c r="I457" s="161"/>
      <c r="J457" s="161"/>
      <c r="K457" s="161"/>
      <c r="L457" s="161"/>
      <c r="M457" s="161"/>
      <c r="N457" s="160"/>
      <c r="O457" s="160"/>
      <c r="P457" s="160"/>
      <c r="Q457" s="160"/>
      <c r="R457" s="161"/>
      <c r="S457" s="161"/>
      <c r="T457" s="161"/>
      <c r="U457" s="161"/>
      <c r="V457" s="161"/>
      <c r="W457" s="161"/>
      <c r="X457" s="161"/>
      <c r="Y457" s="161"/>
      <c r="Z457" s="151"/>
      <c r="AA457" s="151"/>
      <c r="AB457" s="151"/>
      <c r="AC457" s="151"/>
      <c r="AD457" s="151"/>
      <c r="AE457" s="151"/>
      <c r="AF457" s="151"/>
      <c r="AG457" s="151" t="s">
        <v>175</v>
      </c>
      <c r="AH457" s="151">
        <v>0</v>
      </c>
      <c r="AI457" s="151"/>
      <c r="AJ457" s="151"/>
      <c r="AK457" s="151"/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51"/>
      <c r="AV457" s="151"/>
      <c r="AW457" s="151"/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51"/>
      <c r="BH457" s="151"/>
    </row>
    <row r="458" spans="1:60" outlineLevel="1" x14ac:dyDescent="0.2">
      <c r="A458" s="172">
        <v>147</v>
      </c>
      <c r="B458" s="173" t="s">
        <v>521</v>
      </c>
      <c r="C458" s="188" t="s">
        <v>522</v>
      </c>
      <c r="D458" s="174" t="s">
        <v>173</v>
      </c>
      <c r="E458" s="175">
        <v>5</v>
      </c>
      <c r="F458" s="176"/>
      <c r="G458" s="177">
        <f>ROUND(E458*F458,2)</f>
        <v>0</v>
      </c>
      <c r="H458" s="176"/>
      <c r="I458" s="177">
        <f>ROUND(E458*H458,2)</f>
        <v>0</v>
      </c>
      <c r="J458" s="176"/>
      <c r="K458" s="177">
        <f>ROUND(E458*J458,2)</f>
        <v>0</v>
      </c>
      <c r="L458" s="177">
        <v>21</v>
      </c>
      <c r="M458" s="177">
        <f>G458*(1+L458/100)</f>
        <v>0</v>
      </c>
      <c r="N458" s="175">
        <v>0</v>
      </c>
      <c r="O458" s="175">
        <f>ROUND(E458*N458,2)</f>
        <v>0</v>
      </c>
      <c r="P458" s="175">
        <v>0</v>
      </c>
      <c r="Q458" s="175">
        <f>ROUND(E458*P458,2)</f>
        <v>0</v>
      </c>
      <c r="R458" s="177"/>
      <c r="S458" s="177" t="s">
        <v>141</v>
      </c>
      <c r="T458" s="178" t="s">
        <v>142</v>
      </c>
      <c r="U458" s="161">
        <v>0</v>
      </c>
      <c r="V458" s="161">
        <f>ROUND(E458*U458,2)</f>
        <v>0</v>
      </c>
      <c r="W458" s="161"/>
      <c r="X458" s="161" t="s">
        <v>143</v>
      </c>
      <c r="Y458" s="161" t="s">
        <v>144</v>
      </c>
      <c r="Z458" s="151"/>
      <c r="AA458" s="151"/>
      <c r="AB458" s="151"/>
      <c r="AC458" s="151"/>
      <c r="AD458" s="151"/>
      <c r="AE458" s="151"/>
      <c r="AF458" s="151"/>
      <c r="AG458" s="151" t="s">
        <v>145</v>
      </c>
      <c r="AH458" s="151"/>
      <c r="AI458" s="151"/>
      <c r="AJ458" s="151"/>
      <c r="AK458" s="151"/>
      <c r="AL458" s="151"/>
      <c r="AM458" s="151"/>
      <c r="AN458" s="151"/>
      <c r="AO458" s="151"/>
      <c r="AP458" s="151"/>
      <c r="AQ458" s="151"/>
      <c r="AR458" s="151"/>
      <c r="AS458" s="151"/>
      <c r="AT458" s="151"/>
      <c r="AU458" s="151"/>
      <c r="AV458" s="151"/>
      <c r="AW458" s="151"/>
      <c r="AX458" s="151"/>
      <c r="AY458" s="151"/>
      <c r="AZ458" s="151"/>
      <c r="BA458" s="151"/>
      <c r="BB458" s="151"/>
      <c r="BC458" s="151"/>
      <c r="BD458" s="151"/>
      <c r="BE458" s="151"/>
      <c r="BF458" s="151"/>
      <c r="BG458" s="151"/>
      <c r="BH458" s="151"/>
    </row>
    <row r="459" spans="1:60" outlineLevel="2" x14ac:dyDescent="0.2">
      <c r="A459" s="158"/>
      <c r="B459" s="159"/>
      <c r="C459" s="189" t="s">
        <v>818</v>
      </c>
      <c r="D459" s="162"/>
      <c r="E459" s="163">
        <v>2</v>
      </c>
      <c r="F459" s="161"/>
      <c r="G459" s="161"/>
      <c r="H459" s="161"/>
      <c r="I459" s="161"/>
      <c r="J459" s="161"/>
      <c r="K459" s="161"/>
      <c r="L459" s="161"/>
      <c r="M459" s="161"/>
      <c r="N459" s="160"/>
      <c r="O459" s="160"/>
      <c r="P459" s="160"/>
      <c r="Q459" s="160"/>
      <c r="R459" s="161"/>
      <c r="S459" s="161"/>
      <c r="T459" s="161"/>
      <c r="U459" s="161"/>
      <c r="V459" s="161"/>
      <c r="W459" s="161"/>
      <c r="X459" s="161"/>
      <c r="Y459" s="161"/>
      <c r="Z459" s="151"/>
      <c r="AA459" s="151"/>
      <c r="AB459" s="151"/>
      <c r="AC459" s="151"/>
      <c r="AD459" s="151"/>
      <c r="AE459" s="151"/>
      <c r="AF459" s="151"/>
      <c r="AG459" s="151" t="s">
        <v>175</v>
      </c>
      <c r="AH459" s="151">
        <v>0</v>
      </c>
      <c r="AI459" s="151"/>
      <c r="AJ459" s="151"/>
      <c r="AK459" s="151"/>
      <c r="AL459" s="151"/>
      <c r="AM459" s="151"/>
      <c r="AN459" s="151"/>
      <c r="AO459" s="151"/>
      <c r="AP459" s="151"/>
      <c r="AQ459" s="151"/>
      <c r="AR459" s="151"/>
      <c r="AS459" s="151"/>
      <c r="AT459" s="151"/>
      <c r="AU459" s="151"/>
      <c r="AV459" s="151"/>
      <c r="AW459" s="151"/>
      <c r="AX459" s="151"/>
      <c r="AY459" s="151"/>
      <c r="AZ459" s="151"/>
      <c r="BA459" s="151"/>
      <c r="BB459" s="151"/>
      <c r="BC459" s="151"/>
      <c r="BD459" s="151"/>
      <c r="BE459" s="151"/>
      <c r="BF459" s="151"/>
      <c r="BG459" s="151"/>
      <c r="BH459" s="151"/>
    </row>
    <row r="460" spans="1:60" outlineLevel="3" x14ac:dyDescent="0.2">
      <c r="A460" s="158"/>
      <c r="B460" s="159"/>
      <c r="C460" s="189" t="s">
        <v>767</v>
      </c>
      <c r="D460" s="162"/>
      <c r="E460" s="163">
        <v>2</v>
      </c>
      <c r="F460" s="161"/>
      <c r="G460" s="161"/>
      <c r="H460" s="161"/>
      <c r="I460" s="161"/>
      <c r="J460" s="161"/>
      <c r="K460" s="161"/>
      <c r="L460" s="161"/>
      <c r="M460" s="161"/>
      <c r="N460" s="160"/>
      <c r="O460" s="160"/>
      <c r="P460" s="160"/>
      <c r="Q460" s="160"/>
      <c r="R460" s="161"/>
      <c r="S460" s="161"/>
      <c r="T460" s="161"/>
      <c r="U460" s="161"/>
      <c r="V460" s="161"/>
      <c r="W460" s="161"/>
      <c r="X460" s="161"/>
      <c r="Y460" s="161"/>
      <c r="Z460" s="151"/>
      <c r="AA460" s="151"/>
      <c r="AB460" s="151"/>
      <c r="AC460" s="151"/>
      <c r="AD460" s="151"/>
      <c r="AE460" s="151"/>
      <c r="AF460" s="151"/>
      <c r="AG460" s="151" t="s">
        <v>175</v>
      </c>
      <c r="AH460" s="151">
        <v>0</v>
      </c>
      <c r="AI460" s="151"/>
      <c r="AJ460" s="151"/>
      <c r="AK460" s="151"/>
      <c r="AL460" s="151"/>
      <c r="AM460" s="151"/>
      <c r="AN460" s="151"/>
      <c r="AO460" s="151"/>
      <c r="AP460" s="151"/>
      <c r="AQ460" s="151"/>
      <c r="AR460" s="151"/>
      <c r="AS460" s="151"/>
      <c r="AT460" s="151"/>
      <c r="AU460" s="151"/>
      <c r="AV460" s="151"/>
      <c r="AW460" s="151"/>
      <c r="AX460" s="151"/>
      <c r="AY460" s="151"/>
      <c r="AZ460" s="151"/>
      <c r="BA460" s="151"/>
      <c r="BB460" s="151"/>
      <c r="BC460" s="151"/>
      <c r="BD460" s="151"/>
      <c r="BE460" s="151"/>
      <c r="BF460" s="151"/>
      <c r="BG460" s="151"/>
      <c r="BH460" s="151"/>
    </row>
    <row r="461" spans="1:60" outlineLevel="3" x14ac:dyDescent="0.2">
      <c r="A461" s="158"/>
      <c r="B461" s="159"/>
      <c r="C461" s="189" t="s">
        <v>748</v>
      </c>
      <c r="D461" s="162"/>
      <c r="E461" s="163">
        <v>1</v>
      </c>
      <c r="F461" s="161"/>
      <c r="G461" s="161"/>
      <c r="H461" s="161"/>
      <c r="I461" s="161"/>
      <c r="J461" s="161"/>
      <c r="K461" s="161"/>
      <c r="L461" s="161"/>
      <c r="M461" s="161"/>
      <c r="N461" s="160"/>
      <c r="O461" s="160"/>
      <c r="P461" s="160"/>
      <c r="Q461" s="160"/>
      <c r="R461" s="161"/>
      <c r="S461" s="161"/>
      <c r="T461" s="161"/>
      <c r="U461" s="161"/>
      <c r="V461" s="161"/>
      <c r="W461" s="161"/>
      <c r="X461" s="161"/>
      <c r="Y461" s="161"/>
      <c r="Z461" s="151"/>
      <c r="AA461" s="151"/>
      <c r="AB461" s="151"/>
      <c r="AC461" s="151"/>
      <c r="AD461" s="151"/>
      <c r="AE461" s="151"/>
      <c r="AF461" s="151"/>
      <c r="AG461" s="151" t="s">
        <v>175</v>
      </c>
      <c r="AH461" s="151">
        <v>0</v>
      </c>
      <c r="AI461" s="151"/>
      <c r="AJ461" s="151"/>
      <c r="AK461" s="151"/>
      <c r="AL461" s="151"/>
      <c r="AM461" s="151"/>
      <c r="AN461" s="151"/>
      <c r="AO461" s="151"/>
      <c r="AP461" s="151"/>
      <c r="AQ461" s="151"/>
      <c r="AR461" s="151"/>
      <c r="AS461" s="151"/>
      <c r="AT461" s="151"/>
      <c r="AU461" s="151"/>
      <c r="AV461" s="151"/>
      <c r="AW461" s="151"/>
      <c r="AX461" s="151"/>
      <c r="AY461" s="151"/>
      <c r="AZ461" s="151"/>
      <c r="BA461" s="151"/>
      <c r="BB461" s="151"/>
      <c r="BC461" s="151"/>
      <c r="BD461" s="151"/>
      <c r="BE461" s="151"/>
      <c r="BF461" s="151"/>
      <c r="BG461" s="151"/>
      <c r="BH461" s="151"/>
    </row>
    <row r="462" spans="1:60" outlineLevel="1" x14ac:dyDescent="0.2">
      <c r="A462" s="172">
        <v>148</v>
      </c>
      <c r="B462" s="173" t="s">
        <v>524</v>
      </c>
      <c r="C462" s="188" t="s">
        <v>525</v>
      </c>
      <c r="D462" s="174" t="s">
        <v>173</v>
      </c>
      <c r="E462" s="175">
        <v>11</v>
      </c>
      <c r="F462" s="176"/>
      <c r="G462" s="177">
        <f>ROUND(E462*F462,2)</f>
        <v>0</v>
      </c>
      <c r="H462" s="176"/>
      <c r="I462" s="177">
        <f>ROUND(E462*H462,2)</f>
        <v>0</v>
      </c>
      <c r="J462" s="176"/>
      <c r="K462" s="177">
        <f>ROUND(E462*J462,2)</f>
        <v>0</v>
      </c>
      <c r="L462" s="177">
        <v>21</v>
      </c>
      <c r="M462" s="177">
        <f>G462*(1+L462/100)</f>
        <v>0</v>
      </c>
      <c r="N462" s="175">
        <v>0</v>
      </c>
      <c r="O462" s="175">
        <f>ROUND(E462*N462,2)</f>
        <v>0</v>
      </c>
      <c r="P462" s="175">
        <v>0</v>
      </c>
      <c r="Q462" s="175">
        <f>ROUND(E462*P462,2)</f>
        <v>0</v>
      </c>
      <c r="R462" s="177"/>
      <c r="S462" s="177" t="s">
        <v>141</v>
      </c>
      <c r="T462" s="178" t="s">
        <v>142</v>
      </c>
      <c r="U462" s="161">
        <v>0</v>
      </c>
      <c r="V462" s="161">
        <f>ROUND(E462*U462,2)</f>
        <v>0</v>
      </c>
      <c r="W462" s="161"/>
      <c r="X462" s="161" t="s">
        <v>143</v>
      </c>
      <c r="Y462" s="161" t="s">
        <v>144</v>
      </c>
      <c r="Z462" s="151"/>
      <c r="AA462" s="151"/>
      <c r="AB462" s="151"/>
      <c r="AC462" s="151"/>
      <c r="AD462" s="151"/>
      <c r="AE462" s="151"/>
      <c r="AF462" s="151"/>
      <c r="AG462" s="151" t="s">
        <v>145</v>
      </c>
      <c r="AH462" s="151"/>
      <c r="AI462" s="151"/>
      <c r="AJ462" s="151"/>
      <c r="AK462" s="151"/>
      <c r="AL462" s="151"/>
      <c r="AM462" s="151"/>
      <c r="AN462" s="151"/>
      <c r="AO462" s="151"/>
      <c r="AP462" s="151"/>
      <c r="AQ462" s="151"/>
      <c r="AR462" s="151"/>
      <c r="AS462" s="151"/>
      <c r="AT462" s="151"/>
      <c r="AU462" s="151"/>
      <c r="AV462" s="151"/>
      <c r="AW462" s="151"/>
      <c r="AX462" s="151"/>
      <c r="AY462" s="151"/>
      <c r="AZ462" s="151"/>
      <c r="BA462" s="151"/>
      <c r="BB462" s="151"/>
      <c r="BC462" s="151"/>
      <c r="BD462" s="151"/>
      <c r="BE462" s="151"/>
      <c r="BF462" s="151"/>
      <c r="BG462" s="151"/>
      <c r="BH462" s="151"/>
    </row>
    <row r="463" spans="1:60" outlineLevel="2" x14ac:dyDescent="0.2">
      <c r="A463" s="158"/>
      <c r="B463" s="159"/>
      <c r="C463" s="189" t="s">
        <v>874</v>
      </c>
      <c r="D463" s="162"/>
      <c r="E463" s="163">
        <v>9</v>
      </c>
      <c r="F463" s="161"/>
      <c r="G463" s="161"/>
      <c r="H463" s="161"/>
      <c r="I463" s="161"/>
      <c r="J463" s="161"/>
      <c r="K463" s="161"/>
      <c r="L463" s="161"/>
      <c r="M463" s="161"/>
      <c r="N463" s="160"/>
      <c r="O463" s="160"/>
      <c r="P463" s="160"/>
      <c r="Q463" s="160"/>
      <c r="R463" s="161"/>
      <c r="S463" s="161"/>
      <c r="T463" s="161"/>
      <c r="U463" s="161"/>
      <c r="V463" s="161"/>
      <c r="W463" s="161"/>
      <c r="X463" s="161"/>
      <c r="Y463" s="161"/>
      <c r="Z463" s="151"/>
      <c r="AA463" s="151"/>
      <c r="AB463" s="151"/>
      <c r="AC463" s="151"/>
      <c r="AD463" s="151"/>
      <c r="AE463" s="151"/>
      <c r="AF463" s="151"/>
      <c r="AG463" s="151" t="s">
        <v>175</v>
      </c>
      <c r="AH463" s="151">
        <v>0</v>
      </c>
      <c r="AI463" s="151"/>
      <c r="AJ463" s="151"/>
      <c r="AK463" s="151"/>
      <c r="AL463" s="151"/>
      <c r="AM463" s="151"/>
      <c r="AN463" s="151"/>
      <c r="AO463" s="151"/>
      <c r="AP463" s="151"/>
      <c r="AQ463" s="151"/>
      <c r="AR463" s="151"/>
      <c r="AS463" s="151"/>
      <c r="AT463" s="151"/>
      <c r="AU463" s="151"/>
      <c r="AV463" s="151"/>
      <c r="AW463" s="151"/>
      <c r="AX463" s="151"/>
      <c r="AY463" s="151"/>
      <c r="AZ463" s="151"/>
      <c r="BA463" s="151"/>
      <c r="BB463" s="151"/>
      <c r="BC463" s="151"/>
      <c r="BD463" s="151"/>
      <c r="BE463" s="151"/>
      <c r="BF463" s="151"/>
      <c r="BG463" s="151"/>
      <c r="BH463" s="151"/>
    </row>
    <row r="464" spans="1:60" outlineLevel="3" x14ac:dyDescent="0.2">
      <c r="A464" s="158"/>
      <c r="B464" s="159"/>
      <c r="C464" s="189" t="s">
        <v>764</v>
      </c>
      <c r="D464" s="162"/>
      <c r="E464" s="163">
        <v>2</v>
      </c>
      <c r="F464" s="161"/>
      <c r="G464" s="161"/>
      <c r="H464" s="161"/>
      <c r="I464" s="161"/>
      <c r="J464" s="161"/>
      <c r="K464" s="161"/>
      <c r="L464" s="161"/>
      <c r="M464" s="161"/>
      <c r="N464" s="160"/>
      <c r="O464" s="160"/>
      <c r="P464" s="160"/>
      <c r="Q464" s="160"/>
      <c r="R464" s="161"/>
      <c r="S464" s="161"/>
      <c r="T464" s="161"/>
      <c r="U464" s="161"/>
      <c r="V464" s="161"/>
      <c r="W464" s="161"/>
      <c r="X464" s="161"/>
      <c r="Y464" s="161"/>
      <c r="Z464" s="151"/>
      <c r="AA464" s="151"/>
      <c r="AB464" s="151"/>
      <c r="AC464" s="151"/>
      <c r="AD464" s="151"/>
      <c r="AE464" s="151"/>
      <c r="AF464" s="151"/>
      <c r="AG464" s="151" t="s">
        <v>175</v>
      </c>
      <c r="AH464" s="151">
        <v>0</v>
      </c>
      <c r="AI464" s="151"/>
      <c r="AJ464" s="151"/>
      <c r="AK464" s="151"/>
      <c r="AL464" s="151"/>
      <c r="AM464" s="151"/>
      <c r="AN464" s="151"/>
      <c r="AO464" s="151"/>
      <c r="AP464" s="151"/>
      <c r="AQ464" s="151"/>
      <c r="AR464" s="151"/>
      <c r="AS464" s="151"/>
      <c r="AT464" s="151"/>
      <c r="AU464" s="151"/>
      <c r="AV464" s="151"/>
      <c r="AW464" s="151"/>
      <c r="AX464" s="151"/>
      <c r="AY464" s="151"/>
      <c r="AZ464" s="151"/>
      <c r="BA464" s="151"/>
      <c r="BB464" s="151"/>
      <c r="BC464" s="151"/>
      <c r="BD464" s="151"/>
      <c r="BE464" s="151"/>
      <c r="BF464" s="151"/>
      <c r="BG464" s="151"/>
      <c r="BH464" s="151"/>
    </row>
    <row r="465" spans="1:60" outlineLevel="1" x14ac:dyDescent="0.2">
      <c r="A465" s="172">
        <v>149</v>
      </c>
      <c r="B465" s="173" t="s">
        <v>875</v>
      </c>
      <c r="C465" s="188" t="s">
        <v>876</v>
      </c>
      <c r="D465" s="174" t="s">
        <v>173</v>
      </c>
      <c r="E465" s="175">
        <v>4</v>
      </c>
      <c r="F465" s="176"/>
      <c r="G465" s="177">
        <f>ROUND(E465*F465,2)</f>
        <v>0</v>
      </c>
      <c r="H465" s="176"/>
      <c r="I465" s="177">
        <f>ROUND(E465*H465,2)</f>
        <v>0</v>
      </c>
      <c r="J465" s="176"/>
      <c r="K465" s="177">
        <f>ROUND(E465*J465,2)</f>
        <v>0</v>
      </c>
      <c r="L465" s="177">
        <v>21</v>
      </c>
      <c r="M465" s="177">
        <f>G465*(1+L465/100)</f>
        <v>0</v>
      </c>
      <c r="N465" s="175">
        <v>0</v>
      </c>
      <c r="O465" s="175">
        <f>ROUND(E465*N465,2)</f>
        <v>0</v>
      </c>
      <c r="P465" s="175">
        <v>0</v>
      </c>
      <c r="Q465" s="175">
        <f>ROUND(E465*P465,2)</f>
        <v>0</v>
      </c>
      <c r="R465" s="177"/>
      <c r="S465" s="177" t="s">
        <v>141</v>
      </c>
      <c r="T465" s="178" t="s">
        <v>142</v>
      </c>
      <c r="U465" s="161">
        <v>0</v>
      </c>
      <c r="V465" s="161">
        <f>ROUND(E465*U465,2)</f>
        <v>0</v>
      </c>
      <c r="W465" s="161"/>
      <c r="X465" s="161" t="s">
        <v>143</v>
      </c>
      <c r="Y465" s="161" t="s">
        <v>144</v>
      </c>
      <c r="Z465" s="151"/>
      <c r="AA465" s="151"/>
      <c r="AB465" s="151"/>
      <c r="AC465" s="151"/>
      <c r="AD465" s="151"/>
      <c r="AE465" s="151"/>
      <c r="AF465" s="151"/>
      <c r="AG465" s="151" t="s">
        <v>145</v>
      </c>
      <c r="AH465" s="151"/>
      <c r="AI465" s="151"/>
      <c r="AJ465" s="151"/>
      <c r="AK465" s="151"/>
      <c r="AL465" s="151"/>
      <c r="AM465" s="151"/>
      <c r="AN465" s="151"/>
      <c r="AO465" s="151"/>
      <c r="AP465" s="151"/>
      <c r="AQ465" s="151"/>
      <c r="AR465" s="151"/>
      <c r="AS465" s="151"/>
      <c r="AT465" s="151"/>
      <c r="AU465" s="151"/>
      <c r="AV465" s="151"/>
      <c r="AW465" s="151"/>
      <c r="AX465" s="151"/>
      <c r="AY465" s="151"/>
      <c r="AZ465" s="151"/>
      <c r="BA465" s="151"/>
      <c r="BB465" s="151"/>
      <c r="BC465" s="151"/>
      <c r="BD465" s="151"/>
      <c r="BE465" s="151"/>
      <c r="BF465" s="151"/>
      <c r="BG465" s="151"/>
      <c r="BH465" s="151"/>
    </row>
    <row r="466" spans="1:60" outlineLevel="2" x14ac:dyDescent="0.2">
      <c r="A466" s="158"/>
      <c r="B466" s="159"/>
      <c r="C466" s="189" t="s">
        <v>826</v>
      </c>
      <c r="D466" s="162"/>
      <c r="E466" s="163">
        <v>4</v>
      </c>
      <c r="F466" s="161"/>
      <c r="G466" s="161"/>
      <c r="H466" s="161"/>
      <c r="I466" s="161"/>
      <c r="J466" s="161"/>
      <c r="K466" s="161"/>
      <c r="L466" s="161"/>
      <c r="M466" s="161"/>
      <c r="N466" s="160"/>
      <c r="O466" s="160"/>
      <c r="P466" s="160"/>
      <c r="Q466" s="160"/>
      <c r="R466" s="161"/>
      <c r="S466" s="161"/>
      <c r="T466" s="161"/>
      <c r="U466" s="161"/>
      <c r="V466" s="161"/>
      <c r="W466" s="161"/>
      <c r="X466" s="161"/>
      <c r="Y466" s="161"/>
      <c r="Z466" s="151"/>
      <c r="AA466" s="151"/>
      <c r="AB466" s="151"/>
      <c r="AC466" s="151"/>
      <c r="AD466" s="151"/>
      <c r="AE466" s="151"/>
      <c r="AF466" s="151"/>
      <c r="AG466" s="151" t="s">
        <v>175</v>
      </c>
      <c r="AH466" s="151">
        <v>0</v>
      </c>
      <c r="AI466" s="151"/>
      <c r="AJ466" s="151"/>
      <c r="AK466" s="151"/>
      <c r="AL466" s="151"/>
      <c r="AM466" s="151"/>
      <c r="AN466" s="151"/>
      <c r="AO466" s="151"/>
      <c r="AP466" s="151"/>
      <c r="AQ466" s="151"/>
      <c r="AR466" s="151"/>
      <c r="AS466" s="151"/>
      <c r="AT466" s="151"/>
      <c r="AU466" s="151"/>
      <c r="AV466" s="151"/>
      <c r="AW466" s="151"/>
      <c r="AX466" s="151"/>
      <c r="AY466" s="151"/>
      <c r="AZ466" s="151"/>
      <c r="BA466" s="151"/>
      <c r="BB466" s="151"/>
      <c r="BC466" s="151"/>
      <c r="BD466" s="151"/>
      <c r="BE466" s="151"/>
      <c r="BF466" s="151"/>
      <c r="BG466" s="151"/>
      <c r="BH466" s="151"/>
    </row>
    <row r="467" spans="1:60" outlineLevel="1" x14ac:dyDescent="0.2">
      <c r="A467" s="172">
        <v>150</v>
      </c>
      <c r="B467" s="173" t="s">
        <v>526</v>
      </c>
      <c r="C467" s="188" t="s">
        <v>527</v>
      </c>
      <c r="D467" s="174" t="s">
        <v>173</v>
      </c>
      <c r="E467" s="175">
        <v>2</v>
      </c>
      <c r="F467" s="176"/>
      <c r="G467" s="177">
        <f>ROUND(E467*F467,2)</f>
        <v>0</v>
      </c>
      <c r="H467" s="176"/>
      <c r="I467" s="177">
        <f>ROUND(E467*H467,2)</f>
        <v>0</v>
      </c>
      <c r="J467" s="176"/>
      <c r="K467" s="177">
        <f>ROUND(E467*J467,2)</f>
        <v>0</v>
      </c>
      <c r="L467" s="177">
        <v>21</v>
      </c>
      <c r="M467" s="177">
        <f>G467*(1+L467/100)</f>
        <v>0</v>
      </c>
      <c r="N467" s="175">
        <v>0</v>
      </c>
      <c r="O467" s="175">
        <f>ROUND(E467*N467,2)</f>
        <v>0</v>
      </c>
      <c r="P467" s="175">
        <v>0</v>
      </c>
      <c r="Q467" s="175">
        <f>ROUND(E467*P467,2)</f>
        <v>0</v>
      </c>
      <c r="R467" s="177"/>
      <c r="S467" s="177" t="s">
        <v>141</v>
      </c>
      <c r="T467" s="178" t="s">
        <v>142</v>
      </c>
      <c r="U467" s="161">
        <v>0</v>
      </c>
      <c r="V467" s="161">
        <f>ROUND(E467*U467,2)</f>
        <v>0</v>
      </c>
      <c r="W467" s="161"/>
      <c r="X467" s="161" t="s">
        <v>143</v>
      </c>
      <c r="Y467" s="161" t="s">
        <v>144</v>
      </c>
      <c r="Z467" s="151"/>
      <c r="AA467" s="151"/>
      <c r="AB467" s="151"/>
      <c r="AC467" s="151"/>
      <c r="AD467" s="151"/>
      <c r="AE467" s="151"/>
      <c r="AF467" s="151"/>
      <c r="AG467" s="151" t="s">
        <v>145</v>
      </c>
      <c r="AH467" s="151"/>
      <c r="AI467" s="151"/>
      <c r="AJ467" s="151"/>
      <c r="AK467" s="151"/>
      <c r="AL467" s="151"/>
      <c r="AM467" s="151"/>
      <c r="AN467" s="151"/>
      <c r="AO467" s="151"/>
      <c r="AP467" s="151"/>
      <c r="AQ467" s="151"/>
      <c r="AR467" s="151"/>
      <c r="AS467" s="151"/>
      <c r="AT467" s="151"/>
      <c r="AU467" s="151"/>
      <c r="AV467" s="151"/>
      <c r="AW467" s="151"/>
      <c r="AX467" s="151"/>
      <c r="AY467" s="151"/>
      <c r="AZ467" s="151"/>
      <c r="BA467" s="151"/>
      <c r="BB467" s="151"/>
      <c r="BC467" s="151"/>
      <c r="BD467" s="151"/>
      <c r="BE467" s="151"/>
      <c r="BF467" s="151"/>
      <c r="BG467" s="151"/>
      <c r="BH467" s="151"/>
    </row>
    <row r="468" spans="1:60" outlineLevel="2" x14ac:dyDescent="0.2">
      <c r="A468" s="158"/>
      <c r="B468" s="159"/>
      <c r="C468" s="189" t="s">
        <v>767</v>
      </c>
      <c r="D468" s="162"/>
      <c r="E468" s="163">
        <v>2</v>
      </c>
      <c r="F468" s="161"/>
      <c r="G468" s="161"/>
      <c r="H468" s="161"/>
      <c r="I468" s="161"/>
      <c r="J468" s="161"/>
      <c r="K468" s="161"/>
      <c r="L468" s="161"/>
      <c r="M468" s="161"/>
      <c r="N468" s="160"/>
      <c r="O468" s="160"/>
      <c r="P468" s="160"/>
      <c r="Q468" s="160"/>
      <c r="R468" s="161"/>
      <c r="S468" s="161"/>
      <c r="T468" s="161"/>
      <c r="U468" s="161"/>
      <c r="V468" s="161"/>
      <c r="W468" s="161"/>
      <c r="X468" s="161"/>
      <c r="Y468" s="161"/>
      <c r="Z468" s="151"/>
      <c r="AA468" s="151"/>
      <c r="AB468" s="151"/>
      <c r="AC468" s="151"/>
      <c r="AD468" s="151"/>
      <c r="AE468" s="151"/>
      <c r="AF468" s="151"/>
      <c r="AG468" s="151" t="s">
        <v>175</v>
      </c>
      <c r="AH468" s="151">
        <v>0</v>
      </c>
      <c r="AI468" s="151"/>
      <c r="AJ468" s="151"/>
      <c r="AK468" s="151"/>
      <c r="AL468" s="151"/>
      <c r="AM468" s="151"/>
      <c r="AN468" s="151"/>
      <c r="AO468" s="151"/>
      <c r="AP468" s="151"/>
      <c r="AQ468" s="151"/>
      <c r="AR468" s="151"/>
      <c r="AS468" s="151"/>
      <c r="AT468" s="151"/>
      <c r="AU468" s="151"/>
      <c r="AV468" s="151"/>
      <c r="AW468" s="151"/>
      <c r="AX468" s="151"/>
      <c r="AY468" s="151"/>
      <c r="AZ468" s="151"/>
      <c r="BA468" s="151"/>
      <c r="BB468" s="151"/>
      <c r="BC468" s="151"/>
      <c r="BD468" s="151"/>
      <c r="BE468" s="151"/>
      <c r="BF468" s="151"/>
      <c r="BG468" s="151"/>
      <c r="BH468" s="151"/>
    </row>
    <row r="469" spans="1:60" outlineLevel="1" x14ac:dyDescent="0.2">
      <c r="A469" s="179">
        <v>151</v>
      </c>
      <c r="B469" s="180" t="s">
        <v>877</v>
      </c>
      <c r="C469" s="187" t="s">
        <v>878</v>
      </c>
      <c r="D469" s="181" t="s">
        <v>173</v>
      </c>
      <c r="E469" s="182">
        <v>9</v>
      </c>
      <c r="F469" s="183"/>
      <c r="G469" s="184">
        <f>ROUND(E469*F469,2)</f>
        <v>0</v>
      </c>
      <c r="H469" s="183"/>
      <c r="I469" s="184">
        <f>ROUND(E469*H469,2)</f>
        <v>0</v>
      </c>
      <c r="J469" s="183"/>
      <c r="K469" s="184">
        <f>ROUND(E469*J469,2)</f>
        <v>0</v>
      </c>
      <c r="L469" s="184">
        <v>21</v>
      </c>
      <c r="M469" s="184">
        <f>G469*(1+L469/100)</f>
        <v>0</v>
      </c>
      <c r="N469" s="182">
        <v>0</v>
      </c>
      <c r="O469" s="182">
        <f>ROUND(E469*N469,2)</f>
        <v>0</v>
      </c>
      <c r="P469" s="182">
        <v>0</v>
      </c>
      <c r="Q469" s="182">
        <f>ROUND(E469*P469,2)</f>
        <v>0</v>
      </c>
      <c r="R469" s="184"/>
      <c r="S469" s="184" t="s">
        <v>141</v>
      </c>
      <c r="T469" s="185" t="s">
        <v>142</v>
      </c>
      <c r="U469" s="161">
        <v>3.4740000000000002</v>
      </c>
      <c r="V469" s="161">
        <f>ROUND(E469*U469,2)</f>
        <v>31.27</v>
      </c>
      <c r="W469" s="161"/>
      <c r="X469" s="161" t="s">
        <v>143</v>
      </c>
      <c r="Y469" s="161" t="s">
        <v>144</v>
      </c>
      <c r="Z469" s="151"/>
      <c r="AA469" s="151"/>
      <c r="AB469" s="151"/>
      <c r="AC469" s="151"/>
      <c r="AD469" s="151"/>
      <c r="AE469" s="151"/>
      <c r="AF469" s="151"/>
      <c r="AG469" s="151" t="s">
        <v>145</v>
      </c>
      <c r="AH469" s="151"/>
      <c r="AI469" s="151"/>
      <c r="AJ469" s="151"/>
      <c r="AK469" s="151"/>
      <c r="AL469" s="151"/>
      <c r="AM469" s="151"/>
      <c r="AN469" s="151"/>
      <c r="AO469" s="151"/>
      <c r="AP469" s="151"/>
      <c r="AQ469" s="151"/>
      <c r="AR469" s="151"/>
      <c r="AS469" s="151"/>
      <c r="AT469" s="151"/>
      <c r="AU469" s="151"/>
      <c r="AV469" s="151"/>
      <c r="AW469" s="151"/>
      <c r="AX469" s="151"/>
      <c r="AY469" s="151"/>
      <c r="AZ469" s="151"/>
      <c r="BA469" s="151"/>
      <c r="BB469" s="151"/>
      <c r="BC469" s="151"/>
      <c r="BD469" s="151"/>
      <c r="BE469" s="151"/>
      <c r="BF469" s="151"/>
      <c r="BG469" s="151"/>
      <c r="BH469" s="151"/>
    </row>
    <row r="470" spans="1:60" outlineLevel="1" x14ac:dyDescent="0.2">
      <c r="A470" s="179">
        <v>152</v>
      </c>
      <c r="B470" s="180" t="s">
        <v>879</v>
      </c>
      <c r="C470" s="187" t="s">
        <v>880</v>
      </c>
      <c r="D470" s="181" t="s">
        <v>173</v>
      </c>
      <c r="E470" s="182">
        <v>12</v>
      </c>
      <c r="F470" s="183"/>
      <c r="G470" s="184">
        <f>ROUND(E470*F470,2)</f>
        <v>0</v>
      </c>
      <c r="H470" s="183"/>
      <c r="I470" s="184">
        <f>ROUND(E470*H470,2)</f>
        <v>0</v>
      </c>
      <c r="J470" s="183"/>
      <c r="K470" s="184">
        <f>ROUND(E470*J470,2)</f>
        <v>0</v>
      </c>
      <c r="L470" s="184">
        <v>21</v>
      </c>
      <c r="M470" s="184">
        <f>G470*(1+L470/100)</f>
        <v>0</v>
      </c>
      <c r="N470" s="182">
        <v>0</v>
      </c>
      <c r="O470" s="182">
        <f>ROUND(E470*N470,2)</f>
        <v>0</v>
      </c>
      <c r="P470" s="182">
        <v>0</v>
      </c>
      <c r="Q470" s="182">
        <f>ROUND(E470*P470,2)</f>
        <v>0</v>
      </c>
      <c r="R470" s="184"/>
      <c r="S470" s="184" t="s">
        <v>141</v>
      </c>
      <c r="T470" s="185" t="s">
        <v>142</v>
      </c>
      <c r="U470" s="161">
        <v>3.4740000000000002</v>
      </c>
      <c r="V470" s="161">
        <f>ROUND(E470*U470,2)</f>
        <v>41.69</v>
      </c>
      <c r="W470" s="161"/>
      <c r="X470" s="161" t="s">
        <v>143</v>
      </c>
      <c r="Y470" s="161" t="s">
        <v>144</v>
      </c>
      <c r="Z470" s="151"/>
      <c r="AA470" s="151"/>
      <c r="AB470" s="151"/>
      <c r="AC470" s="151"/>
      <c r="AD470" s="151"/>
      <c r="AE470" s="151"/>
      <c r="AF470" s="151"/>
      <c r="AG470" s="151" t="s">
        <v>145</v>
      </c>
      <c r="AH470" s="151"/>
      <c r="AI470" s="151"/>
      <c r="AJ470" s="151"/>
      <c r="AK470" s="151"/>
      <c r="AL470" s="151"/>
      <c r="AM470" s="151"/>
      <c r="AN470" s="151"/>
      <c r="AO470" s="151"/>
      <c r="AP470" s="151"/>
      <c r="AQ470" s="151"/>
      <c r="AR470" s="151"/>
      <c r="AS470" s="151"/>
      <c r="AT470" s="151"/>
      <c r="AU470" s="151"/>
      <c r="AV470" s="151"/>
      <c r="AW470" s="151"/>
      <c r="AX470" s="151"/>
      <c r="AY470" s="151"/>
      <c r="AZ470" s="151"/>
      <c r="BA470" s="151"/>
      <c r="BB470" s="151"/>
      <c r="BC470" s="151"/>
      <c r="BD470" s="151"/>
      <c r="BE470" s="151"/>
      <c r="BF470" s="151"/>
      <c r="BG470" s="151"/>
      <c r="BH470" s="151"/>
    </row>
    <row r="471" spans="1:60" outlineLevel="1" x14ac:dyDescent="0.2">
      <c r="A471" s="172">
        <v>153</v>
      </c>
      <c r="B471" s="173" t="s">
        <v>881</v>
      </c>
      <c r="C471" s="188" t="s">
        <v>882</v>
      </c>
      <c r="D471" s="174" t="s">
        <v>173</v>
      </c>
      <c r="E471" s="175">
        <v>9</v>
      </c>
      <c r="F471" s="176"/>
      <c r="G471" s="177">
        <f>ROUND(E471*F471,2)</f>
        <v>0</v>
      </c>
      <c r="H471" s="176"/>
      <c r="I471" s="177">
        <f>ROUND(E471*H471,2)</f>
        <v>0</v>
      </c>
      <c r="J471" s="176"/>
      <c r="K471" s="177">
        <f>ROUND(E471*J471,2)</f>
        <v>0</v>
      </c>
      <c r="L471" s="177">
        <v>21</v>
      </c>
      <c r="M471" s="177">
        <f>G471*(1+L471/100)</f>
        <v>0</v>
      </c>
      <c r="N471" s="175">
        <v>2.3E-3</v>
      </c>
      <c r="O471" s="175">
        <f>ROUND(E471*N471,2)</f>
        <v>0.02</v>
      </c>
      <c r="P471" s="175">
        <v>0</v>
      </c>
      <c r="Q471" s="175">
        <f>ROUND(E471*P471,2)</f>
        <v>0</v>
      </c>
      <c r="R471" s="177"/>
      <c r="S471" s="177" t="s">
        <v>141</v>
      </c>
      <c r="T471" s="178" t="s">
        <v>142</v>
      </c>
      <c r="U471" s="161">
        <v>0</v>
      </c>
      <c r="V471" s="161">
        <f>ROUND(E471*U471,2)</f>
        <v>0</v>
      </c>
      <c r="W471" s="161"/>
      <c r="X471" s="161" t="s">
        <v>309</v>
      </c>
      <c r="Y471" s="161" t="s">
        <v>144</v>
      </c>
      <c r="Z471" s="151"/>
      <c r="AA471" s="151"/>
      <c r="AB471" s="151"/>
      <c r="AC471" s="151"/>
      <c r="AD471" s="151"/>
      <c r="AE471" s="151"/>
      <c r="AF471" s="151"/>
      <c r="AG471" s="151" t="s">
        <v>310</v>
      </c>
      <c r="AH471" s="151"/>
      <c r="AI471" s="151"/>
      <c r="AJ471" s="151"/>
      <c r="AK471" s="151"/>
      <c r="AL471" s="151"/>
      <c r="AM471" s="151"/>
      <c r="AN471" s="151"/>
      <c r="AO471" s="151"/>
      <c r="AP471" s="151"/>
      <c r="AQ471" s="151"/>
      <c r="AR471" s="151"/>
      <c r="AS471" s="151"/>
      <c r="AT471" s="151"/>
      <c r="AU471" s="151"/>
      <c r="AV471" s="151"/>
      <c r="AW471" s="151"/>
      <c r="AX471" s="151"/>
      <c r="AY471" s="151"/>
      <c r="AZ471" s="151"/>
      <c r="BA471" s="151"/>
      <c r="BB471" s="151"/>
      <c r="BC471" s="151"/>
      <c r="BD471" s="151"/>
      <c r="BE471" s="151"/>
      <c r="BF471" s="151"/>
      <c r="BG471" s="151"/>
      <c r="BH471" s="151"/>
    </row>
    <row r="472" spans="1:60" outlineLevel="2" x14ac:dyDescent="0.2">
      <c r="A472" s="158"/>
      <c r="B472" s="159"/>
      <c r="C472" s="189" t="s">
        <v>850</v>
      </c>
      <c r="D472" s="162"/>
      <c r="E472" s="163">
        <v>9</v>
      </c>
      <c r="F472" s="161"/>
      <c r="G472" s="161"/>
      <c r="H472" s="161"/>
      <c r="I472" s="161"/>
      <c r="J472" s="161"/>
      <c r="K472" s="161"/>
      <c r="L472" s="161"/>
      <c r="M472" s="161"/>
      <c r="N472" s="160"/>
      <c r="O472" s="160"/>
      <c r="P472" s="160"/>
      <c r="Q472" s="160"/>
      <c r="R472" s="161"/>
      <c r="S472" s="161"/>
      <c r="T472" s="161"/>
      <c r="U472" s="161"/>
      <c r="V472" s="161"/>
      <c r="W472" s="161"/>
      <c r="X472" s="161"/>
      <c r="Y472" s="161"/>
      <c r="Z472" s="151"/>
      <c r="AA472" s="151"/>
      <c r="AB472" s="151"/>
      <c r="AC472" s="151"/>
      <c r="AD472" s="151"/>
      <c r="AE472" s="151"/>
      <c r="AF472" s="151"/>
      <c r="AG472" s="151" t="s">
        <v>175</v>
      </c>
      <c r="AH472" s="151">
        <v>0</v>
      </c>
      <c r="AI472" s="151"/>
      <c r="AJ472" s="151"/>
      <c r="AK472" s="151"/>
      <c r="AL472" s="151"/>
      <c r="AM472" s="151"/>
      <c r="AN472" s="151"/>
      <c r="AO472" s="151"/>
      <c r="AP472" s="151"/>
      <c r="AQ472" s="151"/>
      <c r="AR472" s="151"/>
      <c r="AS472" s="151"/>
      <c r="AT472" s="151"/>
      <c r="AU472" s="151"/>
      <c r="AV472" s="151"/>
      <c r="AW472" s="151"/>
      <c r="AX472" s="151"/>
      <c r="AY472" s="151"/>
      <c r="AZ472" s="151"/>
      <c r="BA472" s="151"/>
      <c r="BB472" s="151"/>
      <c r="BC472" s="151"/>
      <c r="BD472" s="151"/>
      <c r="BE472" s="151"/>
      <c r="BF472" s="151"/>
      <c r="BG472" s="151"/>
      <c r="BH472" s="151"/>
    </row>
    <row r="473" spans="1:60" outlineLevel="1" x14ac:dyDescent="0.2">
      <c r="A473" s="172">
        <v>154</v>
      </c>
      <c r="B473" s="173" t="s">
        <v>883</v>
      </c>
      <c r="C473" s="188" t="s">
        <v>884</v>
      </c>
      <c r="D473" s="174" t="s">
        <v>173</v>
      </c>
      <c r="E473" s="175">
        <v>12</v>
      </c>
      <c r="F473" s="176"/>
      <c r="G473" s="177">
        <f>ROUND(E473*F473,2)</f>
        <v>0</v>
      </c>
      <c r="H473" s="176"/>
      <c r="I473" s="177">
        <f>ROUND(E473*H473,2)</f>
        <v>0</v>
      </c>
      <c r="J473" s="176"/>
      <c r="K473" s="177">
        <f>ROUND(E473*J473,2)</f>
        <v>0</v>
      </c>
      <c r="L473" s="177">
        <v>21</v>
      </c>
      <c r="M473" s="177">
        <f>G473*(1+L473/100)</f>
        <v>0</v>
      </c>
      <c r="N473" s="175">
        <v>2.3999999999999998E-3</v>
      </c>
      <c r="O473" s="175">
        <f>ROUND(E473*N473,2)</f>
        <v>0.03</v>
      </c>
      <c r="P473" s="175">
        <v>0</v>
      </c>
      <c r="Q473" s="175">
        <f>ROUND(E473*P473,2)</f>
        <v>0</v>
      </c>
      <c r="R473" s="177"/>
      <c r="S473" s="177" t="s">
        <v>141</v>
      </c>
      <c r="T473" s="178" t="s">
        <v>142</v>
      </c>
      <c r="U473" s="161">
        <v>0</v>
      </c>
      <c r="V473" s="161">
        <f>ROUND(E473*U473,2)</f>
        <v>0</v>
      </c>
      <c r="W473" s="161"/>
      <c r="X473" s="161" t="s">
        <v>309</v>
      </c>
      <c r="Y473" s="161" t="s">
        <v>144</v>
      </c>
      <c r="Z473" s="151"/>
      <c r="AA473" s="151"/>
      <c r="AB473" s="151"/>
      <c r="AC473" s="151"/>
      <c r="AD473" s="151"/>
      <c r="AE473" s="151"/>
      <c r="AF473" s="151"/>
      <c r="AG473" s="151" t="s">
        <v>310</v>
      </c>
      <c r="AH473" s="151"/>
      <c r="AI473" s="151"/>
      <c r="AJ473" s="151"/>
      <c r="AK473" s="151"/>
      <c r="AL473" s="151"/>
      <c r="AM473" s="151"/>
      <c r="AN473" s="151"/>
      <c r="AO473" s="151"/>
      <c r="AP473" s="151"/>
      <c r="AQ473" s="151"/>
      <c r="AR473" s="151"/>
      <c r="AS473" s="151"/>
      <c r="AT473" s="151"/>
      <c r="AU473" s="151"/>
      <c r="AV473" s="151"/>
      <c r="AW473" s="151"/>
      <c r="AX473" s="151"/>
      <c r="AY473" s="151"/>
      <c r="AZ473" s="151"/>
      <c r="BA473" s="151"/>
      <c r="BB473" s="151"/>
      <c r="BC473" s="151"/>
      <c r="BD473" s="151"/>
      <c r="BE473" s="151"/>
      <c r="BF473" s="151"/>
      <c r="BG473" s="151"/>
      <c r="BH473" s="151"/>
    </row>
    <row r="474" spans="1:60" outlineLevel="2" x14ac:dyDescent="0.2">
      <c r="A474" s="158"/>
      <c r="B474" s="159"/>
      <c r="C474" s="189" t="s">
        <v>851</v>
      </c>
      <c r="D474" s="162"/>
      <c r="E474" s="163">
        <v>12</v>
      </c>
      <c r="F474" s="161"/>
      <c r="G474" s="161"/>
      <c r="H474" s="161"/>
      <c r="I474" s="161"/>
      <c r="J474" s="161"/>
      <c r="K474" s="161"/>
      <c r="L474" s="161"/>
      <c r="M474" s="161"/>
      <c r="N474" s="160"/>
      <c r="O474" s="160"/>
      <c r="P474" s="160"/>
      <c r="Q474" s="160"/>
      <c r="R474" s="161"/>
      <c r="S474" s="161"/>
      <c r="T474" s="161"/>
      <c r="U474" s="161"/>
      <c r="V474" s="161"/>
      <c r="W474" s="161"/>
      <c r="X474" s="161"/>
      <c r="Y474" s="161"/>
      <c r="Z474" s="151"/>
      <c r="AA474" s="151"/>
      <c r="AB474" s="151"/>
      <c r="AC474" s="151"/>
      <c r="AD474" s="151"/>
      <c r="AE474" s="151"/>
      <c r="AF474" s="151"/>
      <c r="AG474" s="151" t="s">
        <v>175</v>
      </c>
      <c r="AH474" s="151">
        <v>0</v>
      </c>
      <c r="AI474" s="151"/>
      <c r="AJ474" s="151"/>
      <c r="AK474" s="151"/>
      <c r="AL474" s="151"/>
      <c r="AM474" s="151"/>
      <c r="AN474" s="151"/>
      <c r="AO474" s="151"/>
      <c r="AP474" s="151"/>
      <c r="AQ474" s="151"/>
      <c r="AR474" s="151"/>
      <c r="AS474" s="151"/>
      <c r="AT474" s="151"/>
      <c r="AU474" s="151"/>
      <c r="AV474" s="151"/>
      <c r="AW474" s="151"/>
      <c r="AX474" s="151"/>
      <c r="AY474" s="151"/>
      <c r="AZ474" s="151"/>
      <c r="BA474" s="151"/>
      <c r="BB474" s="151"/>
      <c r="BC474" s="151"/>
      <c r="BD474" s="151"/>
      <c r="BE474" s="151"/>
      <c r="BF474" s="151"/>
      <c r="BG474" s="151"/>
      <c r="BH474" s="151"/>
    </row>
    <row r="475" spans="1:60" outlineLevel="1" x14ac:dyDescent="0.2">
      <c r="A475" s="179">
        <v>155</v>
      </c>
      <c r="B475" s="180" t="s">
        <v>532</v>
      </c>
      <c r="C475" s="187" t="s">
        <v>533</v>
      </c>
      <c r="D475" s="181" t="s">
        <v>173</v>
      </c>
      <c r="E475" s="182">
        <v>21</v>
      </c>
      <c r="F475" s="183"/>
      <c r="G475" s="184">
        <f>ROUND(E475*F475,2)</f>
        <v>0</v>
      </c>
      <c r="H475" s="183"/>
      <c r="I475" s="184">
        <f>ROUND(E475*H475,2)</f>
        <v>0</v>
      </c>
      <c r="J475" s="183"/>
      <c r="K475" s="184">
        <f>ROUND(E475*J475,2)</f>
        <v>0</v>
      </c>
      <c r="L475" s="184">
        <v>21</v>
      </c>
      <c r="M475" s="184">
        <f>G475*(1+L475/100)</f>
        <v>0</v>
      </c>
      <c r="N475" s="182">
        <v>0</v>
      </c>
      <c r="O475" s="182">
        <f>ROUND(E475*N475,2)</f>
        <v>0</v>
      </c>
      <c r="P475" s="182">
        <v>0</v>
      </c>
      <c r="Q475" s="182">
        <f>ROUND(E475*P475,2)</f>
        <v>0</v>
      </c>
      <c r="R475" s="184"/>
      <c r="S475" s="184" t="s">
        <v>141</v>
      </c>
      <c r="T475" s="185" t="s">
        <v>142</v>
      </c>
      <c r="U475" s="161">
        <v>0.97899999999999998</v>
      </c>
      <c r="V475" s="161">
        <f>ROUND(E475*U475,2)</f>
        <v>20.56</v>
      </c>
      <c r="W475" s="161"/>
      <c r="X475" s="161" t="s">
        <v>143</v>
      </c>
      <c r="Y475" s="161" t="s">
        <v>144</v>
      </c>
      <c r="Z475" s="151"/>
      <c r="AA475" s="151"/>
      <c r="AB475" s="151"/>
      <c r="AC475" s="151"/>
      <c r="AD475" s="151"/>
      <c r="AE475" s="151"/>
      <c r="AF475" s="151"/>
      <c r="AG475" s="151" t="s">
        <v>145</v>
      </c>
      <c r="AH475" s="151"/>
      <c r="AI475" s="151"/>
      <c r="AJ475" s="151"/>
      <c r="AK475" s="151"/>
      <c r="AL475" s="151"/>
      <c r="AM475" s="151"/>
      <c r="AN475" s="151"/>
      <c r="AO475" s="151"/>
      <c r="AP475" s="151"/>
      <c r="AQ475" s="151"/>
      <c r="AR475" s="151"/>
      <c r="AS475" s="151"/>
      <c r="AT475" s="151"/>
      <c r="AU475" s="151"/>
      <c r="AV475" s="151"/>
      <c r="AW475" s="151"/>
      <c r="AX475" s="151"/>
      <c r="AY475" s="151"/>
      <c r="AZ475" s="151"/>
      <c r="BA475" s="151"/>
      <c r="BB475" s="151"/>
      <c r="BC475" s="151"/>
      <c r="BD475" s="151"/>
      <c r="BE475" s="151"/>
      <c r="BF475" s="151"/>
      <c r="BG475" s="151"/>
      <c r="BH475" s="151"/>
    </row>
    <row r="476" spans="1:60" outlineLevel="1" x14ac:dyDescent="0.2">
      <c r="A476" s="172">
        <v>156</v>
      </c>
      <c r="B476" s="173" t="s">
        <v>534</v>
      </c>
      <c r="C476" s="188" t="s">
        <v>535</v>
      </c>
      <c r="D476" s="174" t="s">
        <v>173</v>
      </c>
      <c r="E476" s="175">
        <v>21</v>
      </c>
      <c r="F476" s="176"/>
      <c r="G476" s="177">
        <f>ROUND(E476*F476,2)</f>
        <v>0</v>
      </c>
      <c r="H476" s="176"/>
      <c r="I476" s="177">
        <f>ROUND(E476*H476,2)</f>
        <v>0</v>
      </c>
      <c r="J476" s="176"/>
      <c r="K476" s="177">
        <f>ROUND(E476*J476,2)</f>
        <v>0</v>
      </c>
      <c r="L476" s="177">
        <v>21</v>
      </c>
      <c r="M476" s="177">
        <f>G476*(1+L476/100)</f>
        <v>0</v>
      </c>
      <c r="N476" s="175">
        <v>4.4999999999999997E-3</v>
      </c>
      <c r="O476" s="175">
        <f>ROUND(E476*N476,2)</f>
        <v>0.09</v>
      </c>
      <c r="P476" s="175">
        <v>0</v>
      </c>
      <c r="Q476" s="175">
        <f>ROUND(E476*P476,2)</f>
        <v>0</v>
      </c>
      <c r="R476" s="177"/>
      <c r="S476" s="177" t="s">
        <v>141</v>
      </c>
      <c r="T476" s="178" t="s">
        <v>142</v>
      </c>
      <c r="U476" s="161">
        <v>0</v>
      </c>
      <c r="V476" s="161">
        <f>ROUND(E476*U476,2)</f>
        <v>0</v>
      </c>
      <c r="W476" s="161"/>
      <c r="X476" s="161" t="s">
        <v>309</v>
      </c>
      <c r="Y476" s="161" t="s">
        <v>144</v>
      </c>
      <c r="Z476" s="151"/>
      <c r="AA476" s="151"/>
      <c r="AB476" s="151"/>
      <c r="AC476" s="151"/>
      <c r="AD476" s="151"/>
      <c r="AE476" s="151"/>
      <c r="AF476" s="151"/>
      <c r="AG476" s="151" t="s">
        <v>310</v>
      </c>
      <c r="AH476" s="151"/>
      <c r="AI476" s="151"/>
      <c r="AJ476" s="151"/>
      <c r="AK476" s="151"/>
      <c r="AL476" s="151"/>
      <c r="AM476" s="151"/>
      <c r="AN476" s="151"/>
      <c r="AO476" s="151"/>
      <c r="AP476" s="151"/>
      <c r="AQ476" s="151"/>
      <c r="AR476" s="151"/>
      <c r="AS476" s="151"/>
      <c r="AT476" s="151"/>
      <c r="AU476" s="151"/>
      <c r="AV476" s="151"/>
      <c r="AW476" s="151"/>
      <c r="AX476" s="151"/>
      <c r="AY476" s="151"/>
      <c r="AZ476" s="151"/>
      <c r="BA476" s="151"/>
      <c r="BB476" s="151"/>
      <c r="BC476" s="151"/>
      <c r="BD476" s="151"/>
      <c r="BE476" s="151"/>
      <c r="BF476" s="151"/>
      <c r="BG476" s="151"/>
      <c r="BH476" s="151"/>
    </row>
    <row r="477" spans="1:60" outlineLevel="2" x14ac:dyDescent="0.2">
      <c r="A477" s="158"/>
      <c r="B477" s="159"/>
      <c r="C477" s="189" t="s">
        <v>850</v>
      </c>
      <c r="D477" s="162"/>
      <c r="E477" s="163">
        <v>9</v>
      </c>
      <c r="F477" s="161"/>
      <c r="G477" s="161"/>
      <c r="H477" s="161"/>
      <c r="I477" s="161"/>
      <c r="J477" s="161"/>
      <c r="K477" s="161"/>
      <c r="L477" s="161"/>
      <c r="M477" s="161"/>
      <c r="N477" s="160"/>
      <c r="O477" s="160"/>
      <c r="P477" s="160"/>
      <c r="Q477" s="160"/>
      <c r="R477" s="161"/>
      <c r="S477" s="161"/>
      <c r="T477" s="161"/>
      <c r="U477" s="161"/>
      <c r="V477" s="161"/>
      <c r="W477" s="161"/>
      <c r="X477" s="161"/>
      <c r="Y477" s="161"/>
      <c r="Z477" s="151"/>
      <c r="AA477" s="151"/>
      <c r="AB477" s="151"/>
      <c r="AC477" s="151"/>
      <c r="AD477" s="151"/>
      <c r="AE477" s="151"/>
      <c r="AF477" s="151"/>
      <c r="AG477" s="151" t="s">
        <v>175</v>
      </c>
      <c r="AH477" s="151">
        <v>0</v>
      </c>
      <c r="AI477" s="151"/>
      <c r="AJ477" s="151"/>
      <c r="AK477" s="151"/>
      <c r="AL477" s="151"/>
      <c r="AM477" s="151"/>
      <c r="AN477" s="151"/>
      <c r="AO477" s="151"/>
      <c r="AP477" s="151"/>
      <c r="AQ477" s="151"/>
      <c r="AR477" s="151"/>
      <c r="AS477" s="151"/>
      <c r="AT477" s="151"/>
      <c r="AU477" s="151"/>
      <c r="AV477" s="151"/>
      <c r="AW477" s="151"/>
      <c r="AX477" s="151"/>
      <c r="AY477" s="151"/>
      <c r="AZ477" s="151"/>
      <c r="BA477" s="151"/>
      <c r="BB477" s="151"/>
      <c r="BC477" s="151"/>
      <c r="BD477" s="151"/>
      <c r="BE477" s="151"/>
      <c r="BF477" s="151"/>
      <c r="BG477" s="151"/>
      <c r="BH477" s="151"/>
    </row>
    <row r="478" spans="1:60" outlineLevel="3" x14ac:dyDescent="0.2">
      <c r="A478" s="158"/>
      <c r="B478" s="159"/>
      <c r="C478" s="189" t="s">
        <v>851</v>
      </c>
      <c r="D478" s="162"/>
      <c r="E478" s="163">
        <v>12</v>
      </c>
      <c r="F478" s="161"/>
      <c r="G478" s="161"/>
      <c r="H478" s="161"/>
      <c r="I478" s="161"/>
      <c r="J478" s="161"/>
      <c r="K478" s="161"/>
      <c r="L478" s="161"/>
      <c r="M478" s="161"/>
      <c r="N478" s="160"/>
      <c r="O478" s="160"/>
      <c r="P478" s="160"/>
      <c r="Q478" s="160"/>
      <c r="R478" s="161"/>
      <c r="S478" s="161"/>
      <c r="T478" s="161"/>
      <c r="U478" s="161"/>
      <c r="V478" s="161"/>
      <c r="W478" s="161"/>
      <c r="X478" s="161"/>
      <c r="Y478" s="161"/>
      <c r="Z478" s="151"/>
      <c r="AA478" s="151"/>
      <c r="AB478" s="151"/>
      <c r="AC478" s="151"/>
      <c r="AD478" s="151"/>
      <c r="AE478" s="151"/>
      <c r="AF478" s="151"/>
      <c r="AG478" s="151" t="s">
        <v>175</v>
      </c>
      <c r="AH478" s="151">
        <v>0</v>
      </c>
      <c r="AI478" s="151"/>
      <c r="AJ478" s="151"/>
      <c r="AK478" s="151"/>
      <c r="AL478" s="151"/>
      <c r="AM478" s="151"/>
      <c r="AN478" s="151"/>
      <c r="AO478" s="151"/>
      <c r="AP478" s="151"/>
      <c r="AQ478" s="151"/>
      <c r="AR478" s="151"/>
      <c r="AS478" s="151"/>
      <c r="AT478" s="151"/>
      <c r="AU478" s="151"/>
      <c r="AV478" s="151"/>
      <c r="AW478" s="151"/>
      <c r="AX478" s="151"/>
      <c r="AY478" s="151"/>
      <c r="AZ478" s="151"/>
      <c r="BA478" s="151"/>
      <c r="BB478" s="151"/>
      <c r="BC478" s="151"/>
      <c r="BD478" s="151"/>
      <c r="BE478" s="151"/>
      <c r="BF478" s="151"/>
      <c r="BG478" s="151"/>
      <c r="BH478" s="151"/>
    </row>
    <row r="479" spans="1:60" outlineLevel="1" x14ac:dyDescent="0.2">
      <c r="A479" s="172">
        <v>157</v>
      </c>
      <c r="B479" s="173" t="s">
        <v>885</v>
      </c>
      <c r="C479" s="188" t="s">
        <v>886</v>
      </c>
      <c r="D479" s="174" t="s">
        <v>181</v>
      </c>
      <c r="E479" s="175">
        <v>273.8</v>
      </c>
      <c r="F479" s="176"/>
      <c r="G479" s="177">
        <f>ROUND(E479*F479,2)</f>
        <v>0</v>
      </c>
      <c r="H479" s="176"/>
      <c r="I479" s="177">
        <f>ROUND(E479*H479,2)</f>
        <v>0</v>
      </c>
      <c r="J479" s="176"/>
      <c r="K479" s="177">
        <f>ROUND(E479*J479,2)</f>
        <v>0</v>
      </c>
      <c r="L479" s="177">
        <v>21</v>
      </c>
      <c r="M479" s="177">
        <f>G479*(1+L479/100)</f>
        <v>0</v>
      </c>
      <c r="N479" s="175">
        <v>0</v>
      </c>
      <c r="O479" s="175">
        <f>ROUND(E479*N479,2)</f>
        <v>0</v>
      </c>
      <c r="P479" s="175">
        <v>0</v>
      </c>
      <c r="Q479" s="175">
        <f>ROUND(E479*P479,2)</f>
        <v>0</v>
      </c>
      <c r="R479" s="177"/>
      <c r="S479" s="177" t="s">
        <v>141</v>
      </c>
      <c r="T479" s="178" t="s">
        <v>142</v>
      </c>
      <c r="U479" s="161">
        <v>4.3999999999999997E-2</v>
      </c>
      <c r="V479" s="161">
        <f>ROUND(E479*U479,2)</f>
        <v>12.05</v>
      </c>
      <c r="W479" s="161"/>
      <c r="X479" s="161" t="s">
        <v>143</v>
      </c>
      <c r="Y479" s="161" t="s">
        <v>144</v>
      </c>
      <c r="Z479" s="151"/>
      <c r="AA479" s="151"/>
      <c r="AB479" s="151"/>
      <c r="AC479" s="151"/>
      <c r="AD479" s="151"/>
      <c r="AE479" s="151"/>
      <c r="AF479" s="151"/>
      <c r="AG479" s="151" t="s">
        <v>145</v>
      </c>
      <c r="AH479" s="151"/>
      <c r="AI479" s="151"/>
      <c r="AJ479" s="151"/>
      <c r="AK479" s="151"/>
      <c r="AL479" s="151"/>
      <c r="AM479" s="151"/>
      <c r="AN479" s="151"/>
      <c r="AO479" s="151"/>
      <c r="AP479" s="151"/>
      <c r="AQ479" s="151"/>
      <c r="AR479" s="151"/>
      <c r="AS479" s="151"/>
      <c r="AT479" s="151"/>
      <c r="AU479" s="151"/>
      <c r="AV479" s="151"/>
      <c r="AW479" s="151"/>
      <c r="AX479" s="151"/>
      <c r="AY479" s="151"/>
      <c r="AZ479" s="151"/>
      <c r="BA479" s="151"/>
      <c r="BB479" s="151"/>
      <c r="BC479" s="151"/>
      <c r="BD479" s="151"/>
      <c r="BE479" s="151"/>
      <c r="BF479" s="151"/>
      <c r="BG479" s="151"/>
      <c r="BH479" s="151"/>
    </row>
    <row r="480" spans="1:60" outlineLevel="2" x14ac:dyDescent="0.2">
      <c r="A480" s="158"/>
      <c r="B480" s="159"/>
      <c r="C480" s="189" t="s">
        <v>786</v>
      </c>
      <c r="D480" s="162"/>
      <c r="E480" s="163">
        <v>72.400000000000006</v>
      </c>
      <c r="F480" s="161"/>
      <c r="G480" s="161"/>
      <c r="H480" s="161"/>
      <c r="I480" s="161"/>
      <c r="J480" s="161"/>
      <c r="K480" s="161"/>
      <c r="L480" s="161"/>
      <c r="M480" s="161"/>
      <c r="N480" s="160"/>
      <c r="O480" s="160"/>
      <c r="P480" s="160"/>
      <c r="Q480" s="160"/>
      <c r="R480" s="161"/>
      <c r="S480" s="161"/>
      <c r="T480" s="161"/>
      <c r="U480" s="161"/>
      <c r="V480" s="161"/>
      <c r="W480" s="161"/>
      <c r="X480" s="161"/>
      <c r="Y480" s="161"/>
      <c r="Z480" s="151"/>
      <c r="AA480" s="151"/>
      <c r="AB480" s="151"/>
      <c r="AC480" s="151"/>
      <c r="AD480" s="151"/>
      <c r="AE480" s="151"/>
      <c r="AF480" s="151"/>
      <c r="AG480" s="151" t="s">
        <v>175</v>
      </c>
      <c r="AH480" s="151">
        <v>0</v>
      </c>
      <c r="AI480" s="151"/>
      <c r="AJ480" s="151"/>
      <c r="AK480" s="151"/>
      <c r="AL480" s="151"/>
      <c r="AM480" s="151"/>
      <c r="AN480" s="151"/>
      <c r="AO480" s="151"/>
      <c r="AP480" s="151"/>
      <c r="AQ480" s="151"/>
      <c r="AR480" s="151"/>
      <c r="AS480" s="151"/>
      <c r="AT480" s="151"/>
      <c r="AU480" s="151"/>
      <c r="AV480" s="151"/>
      <c r="AW480" s="151"/>
      <c r="AX480" s="151"/>
      <c r="AY480" s="151"/>
      <c r="AZ480" s="151"/>
      <c r="BA480" s="151"/>
      <c r="BB480" s="151"/>
      <c r="BC480" s="151"/>
      <c r="BD480" s="151"/>
      <c r="BE480" s="151"/>
      <c r="BF480" s="151"/>
      <c r="BG480" s="151"/>
      <c r="BH480" s="151"/>
    </row>
    <row r="481" spans="1:60" outlineLevel="3" x14ac:dyDescent="0.2">
      <c r="A481" s="158"/>
      <c r="B481" s="159"/>
      <c r="C481" s="189" t="s">
        <v>789</v>
      </c>
      <c r="D481" s="162"/>
      <c r="E481" s="163">
        <v>152.9</v>
      </c>
      <c r="F481" s="161"/>
      <c r="G481" s="161"/>
      <c r="H481" s="161"/>
      <c r="I481" s="161"/>
      <c r="J481" s="161"/>
      <c r="K481" s="161"/>
      <c r="L481" s="161"/>
      <c r="M481" s="161"/>
      <c r="N481" s="160"/>
      <c r="O481" s="160"/>
      <c r="P481" s="160"/>
      <c r="Q481" s="160"/>
      <c r="R481" s="161"/>
      <c r="S481" s="161"/>
      <c r="T481" s="161"/>
      <c r="U481" s="161"/>
      <c r="V481" s="161"/>
      <c r="W481" s="161"/>
      <c r="X481" s="161"/>
      <c r="Y481" s="161"/>
      <c r="Z481" s="151"/>
      <c r="AA481" s="151"/>
      <c r="AB481" s="151"/>
      <c r="AC481" s="151"/>
      <c r="AD481" s="151"/>
      <c r="AE481" s="151"/>
      <c r="AF481" s="151"/>
      <c r="AG481" s="151" t="s">
        <v>175</v>
      </c>
      <c r="AH481" s="151">
        <v>0</v>
      </c>
      <c r="AI481" s="151"/>
      <c r="AJ481" s="151"/>
      <c r="AK481" s="151"/>
      <c r="AL481" s="151"/>
      <c r="AM481" s="151"/>
      <c r="AN481" s="151"/>
      <c r="AO481" s="151"/>
      <c r="AP481" s="151"/>
      <c r="AQ481" s="151"/>
      <c r="AR481" s="151"/>
      <c r="AS481" s="151"/>
      <c r="AT481" s="151"/>
      <c r="AU481" s="151"/>
      <c r="AV481" s="151"/>
      <c r="AW481" s="151"/>
      <c r="AX481" s="151"/>
      <c r="AY481" s="151"/>
      <c r="AZ481" s="151"/>
      <c r="BA481" s="151"/>
      <c r="BB481" s="151"/>
      <c r="BC481" s="151"/>
      <c r="BD481" s="151"/>
      <c r="BE481" s="151"/>
      <c r="BF481" s="151"/>
      <c r="BG481" s="151"/>
      <c r="BH481" s="151"/>
    </row>
    <row r="482" spans="1:60" outlineLevel="3" x14ac:dyDescent="0.2">
      <c r="A482" s="158"/>
      <c r="B482" s="159"/>
      <c r="C482" s="189" t="s">
        <v>887</v>
      </c>
      <c r="D482" s="162"/>
      <c r="E482" s="163"/>
      <c r="F482" s="161"/>
      <c r="G482" s="161"/>
      <c r="H482" s="161"/>
      <c r="I482" s="161"/>
      <c r="J482" s="161"/>
      <c r="K482" s="161"/>
      <c r="L482" s="161"/>
      <c r="M482" s="161"/>
      <c r="N482" s="160"/>
      <c r="O482" s="160"/>
      <c r="P482" s="160"/>
      <c r="Q482" s="160"/>
      <c r="R482" s="161"/>
      <c r="S482" s="161"/>
      <c r="T482" s="161"/>
      <c r="U482" s="161"/>
      <c r="V482" s="161"/>
      <c r="W482" s="161"/>
      <c r="X482" s="161"/>
      <c r="Y482" s="161"/>
      <c r="Z482" s="151"/>
      <c r="AA482" s="151"/>
      <c r="AB482" s="151"/>
      <c r="AC482" s="151"/>
      <c r="AD482" s="151"/>
      <c r="AE482" s="151"/>
      <c r="AF482" s="151"/>
      <c r="AG482" s="151" t="s">
        <v>175</v>
      </c>
      <c r="AH482" s="151">
        <v>0</v>
      </c>
      <c r="AI482" s="151"/>
      <c r="AJ482" s="151"/>
      <c r="AK482" s="151"/>
      <c r="AL482" s="151"/>
      <c r="AM482" s="151"/>
      <c r="AN482" s="151"/>
      <c r="AO482" s="151"/>
      <c r="AP482" s="151"/>
      <c r="AQ482" s="151"/>
      <c r="AR482" s="151"/>
      <c r="AS482" s="151"/>
      <c r="AT482" s="151"/>
      <c r="AU482" s="151"/>
      <c r="AV482" s="151"/>
      <c r="AW482" s="151"/>
      <c r="AX482" s="151"/>
      <c r="AY482" s="151"/>
      <c r="AZ482" s="151"/>
      <c r="BA482" s="151"/>
      <c r="BB482" s="151"/>
      <c r="BC482" s="151"/>
      <c r="BD482" s="151"/>
      <c r="BE482" s="151"/>
      <c r="BF482" s="151"/>
      <c r="BG482" s="151"/>
      <c r="BH482" s="151"/>
    </row>
    <row r="483" spans="1:60" outlineLevel="3" x14ac:dyDescent="0.2">
      <c r="A483" s="158"/>
      <c r="B483" s="159"/>
      <c r="C483" s="189" t="s">
        <v>782</v>
      </c>
      <c r="D483" s="162"/>
      <c r="E483" s="163">
        <v>10.5</v>
      </c>
      <c r="F483" s="161"/>
      <c r="G483" s="161"/>
      <c r="H483" s="161"/>
      <c r="I483" s="161"/>
      <c r="J483" s="161"/>
      <c r="K483" s="161"/>
      <c r="L483" s="161"/>
      <c r="M483" s="161"/>
      <c r="N483" s="160"/>
      <c r="O483" s="160"/>
      <c r="P483" s="160"/>
      <c r="Q483" s="160"/>
      <c r="R483" s="161"/>
      <c r="S483" s="161"/>
      <c r="T483" s="161"/>
      <c r="U483" s="161"/>
      <c r="V483" s="161"/>
      <c r="W483" s="161"/>
      <c r="X483" s="161"/>
      <c r="Y483" s="161"/>
      <c r="Z483" s="151"/>
      <c r="AA483" s="151"/>
      <c r="AB483" s="151"/>
      <c r="AC483" s="151"/>
      <c r="AD483" s="151"/>
      <c r="AE483" s="151"/>
      <c r="AF483" s="151"/>
      <c r="AG483" s="151" t="s">
        <v>175</v>
      </c>
      <c r="AH483" s="151">
        <v>0</v>
      </c>
      <c r="AI483" s="151"/>
      <c r="AJ483" s="151"/>
      <c r="AK483" s="151"/>
      <c r="AL483" s="151"/>
      <c r="AM483" s="151"/>
      <c r="AN483" s="151"/>
      <c r="AO483" s="151"/>
      <c r="AP483" s="151"/>
      <c r="AQ483" s="151"/>
      <c r="AR483" s="151"/>
      <c r="AS483" s="151"/>
      <c r="AT483" s="151"/>
      <c r="AU483" s="151"/>
      <c r="AV483" s="151"/>
      <c r="AW483" s="151"/>
      <c r="AX483" s="151"/>
      <c r="AY483" s="151"/>
      <c r="AZ483" s="151"/>
      <c r="BA483" s="151"/>
      <c r="BB483" s="151"/>
      <c r="BC483" s="151"/>
      <c r="BD483" s="151"/>
      <c r="BE483" s="151"/>
      <c r="BF483" s="151"/>
      <c r="BG483" s="151"/>
      <c r="BH483" s="151"/>
    </row>
    <row r="484" spans="1:60" outlineLevel="3" x14ac:dyDescent="0.2">
      <c r="A484" s="158"/>
      <c r="B484" s="159"/>
      <c r="C484" s="189" t="s">
        <v>783</v>
      </c>
      <c r="D484" s="162"/>
      <c r="E484" s="163">
        <v>38</v>
      </c>
      <c r="F484" s="161"/>
      <c r="G484" s="161"/>
      <c r="H484" s="161"/>
      <c r="I484" s="161"/>
      <c r="J484" s="161"/>
      <c r="K484" s="161"/>
      <c r="L484" s="161"/>
      <c r="M484" s="161"/>
      <c r="N484" s="160"/>
      <c r="O484" s="160"/>
      <c r="P484" s="160"/>
      <c r="Q484" s="160"/>
      <c r="R484" s="161"/>
      <c r="S484" s="161"/>
      <c r="T484" s="161"/>
      <c r="U484" s="161"/>
      <c r="V484" s="161"/>
      <c r="W484" s="161"/>
      <c r="X484" s="161"/>
      <c r="Y484" s="161"/>
      <c r="Z484" s="151"/>
      <c r="AA484" s="151"/>
      <c r="AB484" s="151"/>
      <c r="AC484" s="151"/>
      <c r="AD484" s="151"/>
      <c r="AE484" s="151"/>
      <c r="AF484" s="151"/>
      <c r="AG484" s="151" t="s">
        <v>175</v>
      </c>
      <c r="AH484" s="151">
        <v>0</v>
      </c>
      <c r="AI484" s="151"/>
      <c r="AJ484" s="151"/>
      <c r="AK484" s="151"/>
      <c r="AL484" s="151"/>
      <c r="AM484" s="151"/>
      <c r="AN484" s="151"/>
      <c r="AO484" s="151"/>
      <c r="AP484" s="151"/>
      <c r="AQ484" s="151"/>
      <c r="AR484" s="151"/>
      <c r="AS484" s="151"/>
      <c r="AT484" s="151"/>
      <c r="AU484" s="151"/>
      <c r="AV484" s="151"/>
      <c r="AW484" s="151"/>
      <c r="AX484" s="151"/>
      <c r="AY484" s="151"/>
      <c r="AZ484" s="151"/>
      <c r="BA484" s="151"/>
      <c r="BB484" s="151"/>
      <c r="BC484" s="151"/>
      <c r="BD484" s="151"/>
      <c r="BE484" s="151"/>
      <c r="BF484" s="151"/>
      <c r="BG484" s="151"/>
      <c r="BH484" s="151"/>
    </row>
    <row r="485" spans="1:60" outlineLevel="1" x14ac:dyDescent="0.2">
      <c r="A485" s="172">
        <v>158</v>
      </c>
      <c r="B485" s="173" t="s">
        <v>536</v>
      </c>
      <c r="C485" s="188" t="s">
        <v>888</v>
      </c>
      <c r="D485" s="174" t="s">
        <v>181</v>
      </c>
      <c r="E485" s="175">
        <v>0.5</v>
      </c>
      <c r="F485" s="176"/>
      <c r="G485" s="177">
        <f>ROUND(E485*F485,2)</f>
        <v>0</v>
      </c>
      <c r="H485" s="176"/>
      <c r="I485" s="177">
        <f>ROUND(E485*H485,2)</f>
        <v>0</v>
      </c>
      <c r="J485" s="176"/>
      <c r="K485" s="177">
        <f>ROUND(E485*J485,2)</f>
        <v>0</v>
      </c>
      <c r="L485" s="177">
        <v>21</v>
      </c>
      <c r="M485" s="177">
        <f>G485*(1+L485/100)</f>
        <v>0</v>
      </c>
      <c r="N485" s="175">
        <v>0</v>
      </c>
      <c r="O485" s="175">
        <f>ROUND(E485*N485,2)</f>
        <v>0</v>
      </c>
      <c r="P485" s="175">
        <v>0</v>
      </c>
      <c r="Q485" s="175">
        <f>ROUND(E485*P485,2)</f>
        <v>0</v>
      </c>
      <c r="R485" s="177"/>
      <c r="S485" s="177" t="s">
        <v>141</v>
      </c>
      <c r="T485" s="178" t="s">
        <v>142</v>
      </c>
      <c r="U485" s="161">
        <v>5.5E-2</v>
      </c>
      <c r="V485" s="161">
        <f>ROUND(E485*U485,2)</f>
        <v>0.03</v>
      </c>
      <c r="W485" s="161"/>
      <c r="X485" s="161" t="s">
        <v>143</v>
      </c>
      <c r="Y485" s="161" t="s">
        <v>144</v>
      </c>
      <c r="Z485" s="151"/>
      <c r="AA485" s="151"/>
      <c r="AB485" s="151"/>
      <c r="AC485" s="151"/>
      <c r="AD485" s="151"/>
      <c r="AE485" s="151"/>
      <c r="AF485" s="151"/>
      <c r="AG485" s="151" t="s">
        <v>145</v>
      </c>
      <c r="AH485" s="151"/>
      <c r="AI485" s="151"/>
      <c r="AJ485" s="151"/>
      <c r="AK485" s="151"/>
      <c r="AL485" s="151"/>
      <c r="AM485" s="151"/>
      <c r="AN485" s="151"/>
      <c r="AO485" s="151"/>
      <c r="AP485" s="151"/>
      <c r="AQ485" s="151"/>
      <c r="AR485" s="151"/>
      <c r="AS485" s="151"/>
      <c r="AT485" s="151"/>
      <c r="AU485" s="151"/>
      <c r="AV485" s="151"/>
      <c r="AW485" s="151"/>
      <c r="AX485" s="151"/>
      <c r="AY485" s="151"/>
      <c r="AZ485" s="151"/>
      <c r="BA485" s="151"/>
      <c r="BB485" s="151"/>
      <c r="BC485" s="151"/>
      <c r="BD485" s="151"/>
      <c r="BE485" s="151"/>
      <c r="BF485" s="151"/>
      <c r="BG485" s="151"/>
      <c r="BH485" s="151"/>
    </row>
    <row r="486" spans="1:60" outlineLevel="2" x14ac:dyDescent="0.2">
      <c r="A486" s="158"/>
      <c r="B486" s="159"/>
      <c r="C486" s="189" t="s">
        <v>792</v>
      </c>
      <c r="D486" s="162"/>
      <c r="E486" s="163">
        <v>0.5</v>
      </c>
      <c r="F486" s="161"/>
      <c r="G486" s="161"/>
      <c r="H486" s="161"/>
      <c r="I486" s="161"/>
      <c r="J486" s="161"/>
      <c r="K486" s="161"/>
      <c r="L486" s="161"/>
      <c r="M486" s="161"/>
      <c r="N486" s="160"/>
      <c r="O486" s="160"/>
      <c r="P486" s="160"/>
      <c r="Q486" s="160"/>
      <c r="R486" s="161"/>
      <c r="S486" s="161"/>
      <c r="T486" s="161"/>
      <c r="U486" s="161"/>
      <c r="V486" s="161"/>
      <c r="W486" s="161"/>
      <c r="X486" s="161"/>
      <c r="Y486" s="161"/>
      <c r="Z486" s="151"/>
      <c r="AA486" s="151"/>
      <c r="AB486" s="151"/>
      <c r="AC486" s="151"/>
      <c r="AD486" s="151"/>
      <c r="AE486" s="151"/>
      <c r="AF486" s="151"/>
      <c r="AG486" s="151" t="s">
        <v>175</v>
      </c>
      <c r="AH486" s="151">
        <v>0</v>
      </c>
      <c r="AI486" s="151"/>
      <c r="AJ486" s="151"/>
      <c r="AK486" s="151"/>
      <c r="AL486" s="151"/>
      <c r="AM486" s="151"/>
      <c r="AN486" s="151"/>
      <c r="AO486" s="151"/>
      <c r="AP486" s="151"/>
      <c r="AQ486" s="151"/>
      <c r="AR486" s="151"/>
      <c r="AS486" s="151"/>
      <c r="AT486" s="151"/>
      <c r="AU486" s="151"/>
      <c r="AV486" s="151"/>
      <c r="AW486" s="151"/>
      <c r="AX486" s="151"/>
      <c r="AY486" s="151"/>
      <c r="AZ486" s="151"/>
      <c r="BA486" s="151"/>
      <c r="BB486" s="151"/>
      <c r="BC486" s="151"/>
      <c r="BD486" s="151"/>
      <c r="BE486" s="151"/>
      <c r="BF486" s="151"/>
      <c r="BG486" s="151"/>
      <c r="BH486" s="151"/>
    </row>
    <row r="487" spans="1:60" outlineLevel="1" x14ac:dyDescent="0.2">
      <c r="A487" s="172">
        <v>159</v>
      </c>
      <c r="B487" s="173" t="s">
        <v>889</v>
      </c>
      <c r="C487" s="188" t="s">
        <v>890</v>
      </c>
      <c r="D487" s="174" t="s">
        <v>181</v>
      </c>
      <c r="E487" s="175">
        <v>3.1</v>
      </c>
      <c r="F487" s="176"/>
      <c r="G487" s="177">
        <f>ROUND(E487*F487,2)</f>
        <v>0</v>
      </c>
      <c r="H487" s="176"/>
      <c r="I487" s="177">
        <f>ROUND(E487*H487,2)</f>
        <v>0</v>
      </c>
      <c r="J487" s="176"/>
      <c r="K487" s="177">
        <f>ROUND(E487*J487,2)</f>
        <v>0</v>
      </c>
      <c r="L487" s="177">
        <v>21</v>
      </c>
      <c r="M487" s="177">
        <f>G487*(1+L487/100)</f>
        <v>0</v>
      </c>
      <c r="N487" s="175">
        <v>0</v>
      </c>
      <c r="O487" s="175">
        <f>ROUND(E487*N487,2)</f>
        <v>0</v>
      </c>
      <c r="P487" s="175">
        <v>0</v>
      </c>
      <c r="Q487" s="175">
        <f>ROUND(E487*P487,2)</f>
        <v>0</v>
      </c>
      <c r="R487" s="177"/>
      <c r="S487" s="177" t="s">
        <v>141</v>
      </c>
      <c r="T487" s="178" t="s">
        <v>142</v>
      </c>
      <c r="U487" s="161">
        <v>6.6000000000000003E-2</v>
      </c>
      <c r="V487" s="161">
        <f>ROUND(E487*U487,2)</f>
        <v>0.2</v>
      </c>
      <c r="W487" s="161"/>
      <c r="X487" s="161" t="s">
        <v>143</v>
      </c>
      <c r="Y487" s="161" t="s">
        <v>144</v>
      </c>
      <c r="Z487" s="151"/>
      <c r="AA487" s="151"/>
      <c r="AB487" s="151"/>
      <c r="AC487" s="151"/>
      <c r="AD487" s="151"/>
      <c r="AE487" s="151"/>
      <c r="AF487" s="151"/>
      <c r="AG487" s="151" t="s">
        <v>145</v>
      </c>
      <c r="AH487" s="151"/>
      <c r="AI487" s="151"/>
      <c r="AJ487" s="151"/>
      <c r="AK487" s="151"/>
      <c r="AL487" s="151"/>
      <c r="AM487" s="151"/>
      <c r="AN487" s="151"/>
      <c r="AO487" s="151"/>
      <c r="AP487" s="151"/>
      <c r="AQ487" s="151"/>
      <c r="AR487" s="151"/>
      <c r="AS487" s="151"/>
      <c r="AT487" s="151"/>
      <c r="AU487" s="151"/>
      <c r="AV487" s="151"/>
      <c r="AW487" s="151"/>
      <c r="AX487" s="151"/>
      <c r="AY487" s="151"/>
      <c r="AZ487" s="151"/>
      <c r="BA487" s="151"/>
      <c r="BB487" s="151"/>
      <c r="BC487" s="151"/>
      <c r="BD487" s="151"/>
      <c r="BE487" s="151"/>
      <c r="BF487" s="151"/>
      <c r="BG487" s="151"/>
      <c r="BH487" s="151"/>
    </row>
    <row r="488" spans="1:60" outlineLevel="2" x14ac:dyDescent="0.2">
      <c r="A488" s="158"/>
      <c r="B488" s="159"/>
      <c r="C488" s="189" t="s">
        <v>795</v>
      </c>
      <c r="D488" s="162"/>
      <c r="E488" s="163">
        <v>3.1</v>
      </c>
      <c r="F488" s="161"/>
      <c r="G488" s="161"/>
      <c r="H488" s="161"/>
      <c r="I488" s="161"/>
      <c r="J488" s="161"/>
      <c r="K488" s="161"/>
      <c r="L488" s="161"/>
      <c r="M488" s="161"/>
      <c r="N488" s="160"/>
      <c r="O488" s="160"/>
      <c r="P488" s="160"/>
      <c r="Q488" s="160"/>
      <c r="R488" s="161"/>
      <c r="S488" s="161"/>
      <c r="T488" s="161"/>
      <c r="U488" s="161"/>
      <c r="V488" s="161"/>
      <c r="W488" s="161"/>
      <c r="X488" s="161"/>
      <c r="Y488" s="161"/>
      <c r="Z488" s="151"/>
      <c r="AA488" s="151"/>
      <c r="AB488" s="151"/>
      <c r="AC488" s="151"/>
      <c r="AD488" s="151"/>
      <c r="AE488" s="151"/>
      <c r="AF488" s="151"/>
      <c r="AG488" s="151" t="s">
        <v>175</v>
      </c>
      <c r="AH488" s="151">
        <v>0</v>
      </c>
      <c r="AI488" s="151"/>
      <c r="AJ488" s="151"/>
      <c r="AK488" s="151"/>
      <c r="AL488" s="151"/>
      <c r="AM488" s="151"/>
      <c r="AN488" s="151"/>
      <c r="AO488" s="151"/>
      <c r="AP488" s="151"/>
      <c r="AQ488" s="151"/>
      <c r="AR488" s="151"/>
      <c r="AS488" s="151"/>
      <c r="AT488" s="151"/>
      <c r="AU488" s="151"/>
      <c r="AV488" s="151"/>
      <c r="AW488" s="151"/>
      <c r="AX488" s="151"/>
      <c r="AY488" s="151"/>
      <c r="AZ488" s="151"/>
      <c r="BA488" s="151"/>
      <c r="BB488" s="151"/>
      <c r="BC488" s="151"/>
      <c r="BD488" s="151"/>
      <c r="BE488" s="151"/>
      <c r="BF488" s="151"/>
      <c r="BG488" s="151"/>
      <c r="BH488" s="151"/>
    </row>
    <row r="489" spans="1:60" outlineLevel="1" x14ac:dyDescent="0.2">
      <c r="A489" s="172">
        <v>160</v>
      </c>
      <c r="B489" s="173" t="s">
        <v>539</v>
      </c>
      <c r="C489" s="188" t="s">
        <v>540</v>
      </c>
      <c r="D489" s="174" t="s">
        <v>181</v>
      </c>
      <c r="E489" s="175">
        <v>274.3</v>
      </c>
      <c r="F489" s="176"/>
      <c r="G489" s="177">
        <f>ROUND(E489*F489,2)</f>
        <v>0</v>
      </c>
      <c r="H489" s="176"/>
      <c r="I489" s="177">
        <f>ROUND(E489*H489,2)</f>
        <v>0</v>
      </c>
      <c r="J489" s="176"/>
      <c r="K489" s="177">
        <f>ROUND(E489*J489,2)</f>
        <v>0</v>
      </c>
      <c r="L489" s="177">
        <v>21</v>
      </c>
      <c r="M489" s="177">
        <f>G489*(1+L489/100)</f>
        <v>0</v>
      </c>
      <c r="N489" s="175">
        <v>0</v>
      </c>
      <c r="O489" s="175">
        <f>ROUND(E489*N489,2)</f>
        <v>0</v>
      </c>
      <c r="P489" s="175">
        <v>0</v>
      </c>
      <c r="Q489" s="175">
        <f>ROUND(E489*P489,2)</f>
        <v>0</v>
      </c>
      <c r="R489" s="177"/>
      <c r="S489" s="177" t="s">
        <v>141</v>
      </c>
      <c r="T489" s="178" t="s">
        <v>142</v>
      </c>
      <c r="U489" s="161">
        <v>0.4</v>
      </c>
      <c r="V489" s="161">
        <f>ROUND(E489*U489,2)</f>
        <v>109.72</v>
      </c>
      <c r="W489" s="161"/>
      <c r="X489" s="161" t="s">
        <v>143</v>
      </c>
      <c r="Y489" s="161" t="s">
        <v>144</v>
      </c>
      <c r="Z489" s="151"/>
      <c r="AA489" s="151"/>
      <c r="AB489" s="151"/>
      <c r="AC489" s="151"/>
      <c r="AD489" s="151"/>
      <c r="AE489" s="151"/>
      <c r="AF489" s="151"/>
      <c r="AG489" s="151" t="s">
        <v>145</v>
      </c>
      <c r="AH489" s="151"/>
      <c r="AI489" s="151"/>
      <c r="AJ489" s="151"/>
      <c r="AK489" s="151"/>
      <c r="AL489" s="151"/>
      <c r="AM489" s="151"/>
      <c r="AN489" s="151"/>
      <c r="AO489" s="151"/>
      <c r="AP489" s="151"/>
      <c r="AQ489" s="151"/>
      <c r="AR489" s="151"/>
      <c r="AS489" s="151"/>
      <c r="AT489" s="151"/>
      <c r="AU489" s="151"/>
      <c r="AV489" s="151"/>
      <c r="AW489" s="151"/>
      <c r="AX489" s="151"/>
      <c r="AY489" s="151"/>
      <c r="AZ489" s="151"/>
      <c r="BA489" s="151"/>
      <c r="BB489" s="151"/>
      <c r="BC489" s="151"/>
      <c r="BD489" s="151"/>
      <c r="BE489" s="151"/>
      <c r="BF489" s="151"/>
      <c r="BG489" s="151"/>
      <c r="BH489" s="151"/>
    </row>
    <row r="490" spans="1:60" outlineLevel="2" x14ac:dyDescent="0.2">
      <c r="A490" s="158"/>
      <c r="B490" s="159"/>
      <c r="C490" s="189" t="s">
        <v>891</v>
      </c>
      <c r="D490" s="162"/>
      <c r="E490" s="163">
        <v>274.3</v>
      </c>
      <c r="F490" s="161"/>
      <c r="G490" s="161"/>
      <c r="H490" s="161"/>
      <c r="I490" s="161"/>
      <c r="J490" s="161"/>
      <c r="K490" s="161"/>
      <c r="L490" s="161"/>
      <c r="M490" s="161"/>
      <c r="N490" s="160"/>
      <c r="O490" s="160"/>
      <c r="P490" s="160"/>
      <c r="Q490" s="160"/>
      <c r="R490" s="161"/>
      <c r="S490" s="161"/>
      <c r="T490" s="161"/>
      <c r="U490" s="161"/>
      <c r="V490" s="161"/>
      <c r="W490" s="161"/>
      <c r="X490" s="161"/>
      <c r="Y490" s="161"/>
      <c r="Z490" s="151"/>
      <c r="AA490" s="151"/>
      <c r="AB490" s="151"/>
      <c r="AC490" s="151"/>
      <c r="AD490" s="151"/>
      <c r="AE490" s="151"/>
      <c r="AF490" s="151"/>
      <c r="AG490" s="151" t="s">
        <v>175</v>
      </c>
      <c r="AH490" s="151">
        <v>0</v>
      </c>
      <c r="AI490" s="151"/>
      <c r="AJ490" s="151"/>
      <c r="AK490" s="151"/>
      <c r="AL490" s="151"/>
      <c r="AM490" s="151"/>
      <c r="AN490" s="151"/>
      <c r="AO490" s="151"/>
      <c r="AP490" s="151"/>
      <c r="AQ490" s="151"/>
      <c r="AR490" s="151"/>
      <c r="AS490" s="151"/>
      <c r="AT490" s="151"/>
      <c r="AU490" s="151"/>
      <c r="AV490" s="151"/>
      <c r="AW490" s="151"/>
      <c r="AX490" s="151"/>
      <c r="AY490" s="151"/>
      <c r="AZ490" s="151"/>
      <c r="BA490" s="151"/>
      <c r="BB490" s="151"/>
      <c r="BC490" s="151"/>
      <c r="BD490" s="151"/>
      <c r="BE490" s="151"/>
      <c r="BF490" s="151"/>
      <c r="BG490" s="151"/>
      <c r="BH490" s="151"/>
    </row>
    <row r="491" spans="1:60" outlineLevel="1" x14ac:dyDescent="0.2">
      <c r="A491" s="179">
        <v>161</v>
      </c>
      <c r="B491" s="180" t="s">
        <v>892</v>
      </c>
      <c r="C491" s="187" t="s">
        <v>893</v>
      </c>
      <c r="D491" s="181" t="s">
        <v>181</v>
      </c>
      <c r="E491" s="182">
        <v>3.1</v>
      </c>
      <c r="F491" s="183"/>
      <c r="G491" s="184">
        <f>ROUND(E491*F491,2)</f>
        <v>0</v>
      </c>
      <c r="H491" s="183"/>
      <c r="I491" s="184">
        <f>ROUND(E491*H491,2)</f>
        <v>0</v>
      </c>
      <c r="J491" s="183"/>
      <c r="K491" s="184">
        <f>ROUND(E491*J491,2)</f>
        <v>0</v>
      </c>
      <c r="L491" s="184">
        <v>21</v>
      </c>
      <c r="M491" s="184">
        <f>G491*(1+L491/100)</f>
        <v>0</v>
      </c>
      <c r="N491" s="182">
        <v>0</v>
      </c>
      <c r="O491" s="182">
        <f>ROUND(E491*N491,2)</f>
        <v>0</v>
      </c>
      <c r="P491" s="182">
        <v>0</v>
      </c>
      <c r="Q491" s="182">
        <f>ROUND(E491*P491,2)</f>
        <v>0</v>
      </c>
      <c r="R491" s="184"/>
      <c r="S491" s="184" t="s">
        <v>141</v>
      </c>
      <c r="T491" s="185" t="s">
        <v>142</v>
      </c>
      <c r="U491" s="161">
        <v>0.57999999999999996</v>
      </c>
      <c r="V491" s="161">
        <f>ROUND(E491*U491,2)</f>
        <v>1.8</v>
      </c>
      <c r="W491" s="161"/>
      <c r="X491" s="161" t="s">
        <v>143</v>
      </c>
      <c r="Y491" s="161" t="s">
        <v>144</v>
      </c>
      <c r="Z491" s="151"/>
      <c r="AA491" s="151"/>
      <c r="AB491" s="151"/>
      <c r="AC491" s="151"/>
      <c r="AD491" s="151"/>
      <c r="AE491" s="151"/>
      <c r="AF491" s="151"/>
      <c r="AG491" s="151" t="s">
        <v>145</v>
      </c>
      <c r="AH491" s="151"/>
      <c r="AI491" s="151"/>
      <c r="AJ491" s="151"/>
      <c r="AK491" s="151"/>
      <c r="AL491" s="151"/>
      <c r="AM491" s="151"/>
      <c r="AN491" s="151"/>
      <c r="AO491" s="151"/>
      <c r="AP491" s="151"/>
      <c r="AQ491" s="151"/>
      <c r="AR491" s="151"/>
      <c r="AS491" s="151"/>
      <c r="AT491" s="151"/>
      <c r="AU491" s="151"/>
      <c r="AV491" s="151"/>
      <c r="AW491" s="151"/>
      <c r="AX491" s="151"/>
      <c r="AY491" s="151"/>
      <c r="AZ491" s="151"/>
      <c r="BA491" s="151"/>
      <c r="BB491" s="151"/>
      <c r="BC491" s="151"/>
      <c r="BD491" s="151"/>
      <c r="BE491" s="151"/>
      <c r="BF491" s="151"/>
      <c r="BG491" s="151"/>
      <c r="BH491" s="151"/>
    </row>
    <row r="492" spans="1:60" outlineLevel="1" x14ac:dyDescent="0.2">
      <c r="A492" s="179">
        <v>162</v>
      </c>
      <c r="B492" s="180" t="s">
        <v>541</v>
      </c>
      <c r="C492" s="187" t="s">
        <v>542</v>
      </c>
      <c r="D492" s="181" t="s">
        <v>543</v>
      </c>
      <c r="E492" s="182">
        <v>3</v>
      </c>
      <c r="F492" s="183"/>
      <c r="G492" s="184">
        <f>ROUND(E492*F492,2)</f>
        <v>0</v>
      </c>
      <c r="H492" s="183"/>
      <c r="I492" s="184">
        <f>ROUND(E492*H492,2)</f>
        <v>0</v>
      </c>
      <c r="J492" s="183"/>
      <c r="K492" s="184">
        <f>ROUND(E492*J492,2)</f>
        <v>0</v>
      </c>
      <c r="L492" s="184">
        <v>21</v>
      </c>
      <c r="M492" s="184">
        <f>G492*(1+L492/100)</f>
        <v>0</v>
      </c>
      <c r="N492" s="182">
        <v>3.4569999999999997E-2</v>
      </c>
      <c r="O492" s="182">
        <f>ROUND(E492*N492,2)</f>
        <v>0.1</v>
      </c>
      <c r="P492" s="182">
        <v>0</v>
      </c>
      <c r="Q492" s="182">
        <f>ROUND(E492*P492,2)</f>
        <v>0</v>
      </c>
      <c r="R492" s="184"/>
      <c r="S492" s="184" t="s">
        <v>141</v>
      </c>
      <c r="T492" s="185" t="s">
        <v>142</v>
      </c>
      <c r="U492" s="161">
        <v>10.130000000000001</v>
      </c>
      <c r="V492" s="161">
        <f>ROUND(E492*U492,2)</f>
        <v>30.39</v>
      </c>
      <c r="W492" s="161"/>
      <c r="X492" s="161" t="s">
        <v>143</v>
      </c>
      <c r="Y492" s="161" t="s">
        <v>144</v>
      </c>
      <c r="Z492" s="151"/>
      <c r="AA492" s="151"/>
      <c r="AB492" s="151"/>
      <c r="AC492" s="151"/>
      <c r="AD492" s="151"/>
      <c r="AE492" s="151"/>
      <c r="AF492" s="151"/>
      <c r="AG492" s="151" t="s">
        <v>145</v>
      </c>
      <c r="AH492" s="151"/>
      <c r="AI492" s="151"/>
      <c r="AJ492" s="151"/>
      <c r="AK492" s="151"/>
      <c r="AL492" s="151"/>
      <c r="AM492" s="151"/>
      <c r="AN492" s="151"/>
      <c r="AO492" s="151"/>
      <c r="AP492" s="151"/>
      <c r="AQ492" s="151"/>
      <c r="AR492" s="151"/>
      <c r="AS492" s="151"/>
      <c r="AT492" s="151"/>
      <c r="AU492" s="151"/>
      <c r="AV492" s="151"/>
      <c r="AW492" s="151"/>
      <c r="AX492" s="151"/>
      <c r="AY492" s="151"/>
      <c r="AZ492" s="151"/>
      <c r="BA492" s="151"/>
      <c r="BB492" s="151"/>
      <c r="BC492" s="151"/>
      <c r="BD492" s="151"/>
      <c r="BE492" s="151"/>
      <c r="BF492" s="151"/>
      <c r="BG492" s="151"/>
      <c r="BH492" s="151"/>
    </row>
    <row r="493" spans="1:60" outlineLevel="1" x14ac:dyDescent="0.2">
      <c r="A493" s="179">
        <v>163</v>
      </c>
      <c r="B493" s="180" t="s">
        <v>894</v>
      </c>
      <c r="C493" s="187" t="s">
        <v>895</v>
      </c>
      <c r="D493" s="181" t="s">
        <v>543</v>
      </c>
      <c r="E493" s="182">
        <v>1</v>
      </c>
      <c r="F493" s="183"/>
      <c r="G493" s="184">
        <f>ROUND(E493*F493,2)</f>
        <v>0</v>
      </c>
      <c r="H493" s="183"/>
      <c r="I493" s="184">
        <f>ROUND(E493*H493,2)</f>
        <v>0</v>
      </c>
      <c r="J493" s="183"/>
      <c r="K493" s="184">
        <f>ROUND(E493*J493,2)</f>
        <v>0</v>
      </c>
      <c r="L493" s="184">
        <v>21</v>
      </c>
      <c r="M493" s="184">
        <f>G493*(1+L493/100)</f>
        <v>0</v>
      </c>
      <c r="N493" s="182">
        <v>3.4569999999999997E-2</v>
      </c>
      <c r="O493" s="182">
        <f>ROUND(E493*N493,2)</f>
        <v>0.03</v>
      </c>
      <c r="P493" s="182">
        <v>0</v>
      </c>
      <c r="Q493" s="182">
        <f>ROUND(E493*P493,2)</f>
        <v>0</v>
      </c>
      <c r="R493" s="184"/>
      <c r="S493" s="184" t="s">
        <v>141</v>
      </c>
      <c r="T493" s="185" t="s">
        <v>142</v>
      </c>
      <c r="U493" s="161">
        <v>10.130000000000001</v>
      </c>
      <c r="V493" s="161">
        <f>ROUND(E493*U493,2)</f>
        <v>10.130000000000001</v>
      </c>
      <c r="W493" s="161"/>
      <c r="X493" s="161" t="s">
        <v>143</v>
      </c>
      <c r="Y493" s="161" t="s">
        <v>144</v>
      </c>
      <c r="Z493" s="151"/>
      <c r="AA493" s="151"/>
      <c r="AB493" s="151"/>
      <c r="AC493" s="151"/>
      <c r="AD493" s="151"/>
      <c r="AE493" s="151"/>
      <c r="AF493" s="151"/>
      <c r="AG493" s="151" t="s">
        <v>145</v>
      </c>
      <c r="AH493" s="151"/>
      <c r="AI493" s="151"/>
      <c r="AJ493" s="151"/>
      <c r="AK493" s="151"/>
      <c r="AL493" s="151"/>
      <c r="AM493" s="151"/>
      <c r="AN493" s="151"/>
      <c r="AO493" s="151"/>
      <c r="AP493" s="151"/>
      <c r="AQ493" s="151"/>
      <c r="AR493" s="151"/>
      <c r="AS493" s="151"/>
      <c r="AT493" s="151"/>
      <c r="AU493" s="151"/>
      <c r="AV493" s="151"/>
      <c r="AW493" s="151"/>
      <c r="AX493" s="151"/>
      <c r="AY493" s="151"/>
      <c r="AZ493" s="151"/>
      <c r="BA493" s="151"/>
      <c r="BB493" s="151"/>
      <c r="BC493" s="151"/>
      <c r="BD493" s="151"/>
      <c r="BE493" s="151"/>
      <c r="BF493" s="151"/>
      <c r="BG493" s="151"/>
      <c r="BH493" s="151"/>
    </row>
    <row r="494" spans="1:60" outlineLevel="1" x14ac:dyDescent="0.2">
      <c r="A494" s="179">
        <v>164</v>
      </c>
      <c r="B494" s="180" t="s">
        <v>544</v>
      </c>
      <c r="C494" s="187" t="s">
        <v>545</v>
      </c>
      <c r="D494" s="181" t="s">
        <v>173</v>
      </c>
      <c r="E494" s="182">
        <v>22</v>
      </c>
      <c r="F494" s="183"/>
      <c r="G494" s="184">
        <f>ROUND(E494*F494,2)</f>
        <v>0</v>
      </c>
      <c r="H494" s="183"/>
      <c r="I494" s="184">
        <f>ROUND(E494*H494,2)</f>
        <v>0</v>
      </c>
      <c r="J494" s="183"/>
      <c r="K494" s="184">
        <f>ROUND(E494*J494,2)</f>
        <v>0</v>
      </c>
      <c r="L494" s="184">
        <v>21</v>
      </c>
      <c r="M494" s="184">
        <f>G494*(1+L494/100)</f>
        <v>0</v>
      </c>
      <c r="N494" s="182">
        <v>0.12303</v>
      </c>
      <c r="O494" s="182">
        <f>ROUND(E494*N494,2)</f>
        <v>2.71</v>
      </c>
      <c r="P494" s="182">
        <v>0</v>
      </c>
      <c r="Q494" s="182">
        <f>ROUND(E494*P494,2)</f>
        <v>0</v>
      </c>
      <c r="R494" s="184"/>
      <c r="S494" s="184" t="s">
        <v>141</v>
      </c>
      <c r="T494" s="185" t="s">
        <v>142</v>
      </c>
      <c r="U494" s="161">
        <v>0.86299999999999999</v>
      </c>
      <c r="V494" s="161">
        <f>ROUND(E494*U494,2)</f>
        <v>18.989999999999998</v>
      </c>
      <c r="W494" s="161"/>
      <c r="X494" s="161" t="s">
        <v>143</v>
      </c>
      <c r="Y494" s="161" t="s">
        <v>144</v>
      </c>
      <c r="Z494" s="151"/>
      <c r="AA494" s="151"/>
      <c r="AB494" s="151"/>
      <c r="AC494" s="151"/>
      <c r="AD494" s="151"/>
      <c r="AE494" s="151"/>
      <c r="AF494" s="151"/>
      <c r="AG494" s="151" t="s">
        <v>145</v>
      </c>
      <c r="AH494" s="151"/>
      <c r="AI494" s="151"/>
      <c r="AJ494" s="151"/>
      <c r="AK494" s="151"/>
      <c r="AL494" s="151"/>
      <c r="AM494" s="151"/>
      <c r="AN494" s="151"/>
      <c r="AO494" s="151"/>
      <c r="AP494" s="151"/>
      <c r="AQ494" s="151"/>
      <c r="AR494" s="151"/>
      <c r="AS494" s="151"/>
      <c r="AT494" s="151"/>
      <c r="AU494" s="151"/>
      <c r="AV494" s="151"/>
      <c r="AW494" s="151"/>
      <c r="AX494" s="151"/>
      <c r="AY494" s="151"/>
      <c r="AZ494" s="151"/>
      <c r="BA494" s="151"/>
      <c r="BB494" s="151"/>
      <c r="BC494" s="151"/>
      <c r="BD494" s="151"/>
      <c r="BE494" s="151"/>
      <c r="BF494" s="151"/>
      <c r="BG494" s="151"/>
      <c r="BH494" s="151"/>
    </row>
    <row r="495" spans="1:60" outlineLevel="1" x14ac:dyDescent="0.2">
      <c r="A495" s="172">
        <v>165</v>
      </c>
      <c r="B495" s="173" t="s">
        <v>546</v>
      </c>
      <c r="C495" s="188" t="s">
        <v>896</v>
      </c>
      <c r="D495" s="174" t="s">
        <v>173</v>
      </c>
      <c r="E495" s="175">
        <v>10</v>
      </c>
      <c r="F495" s="176"/>
      <c r="G495" s="177">
        <f>ROUND(E495*F495,2)</f>
        <v>0</v>
      </c>
      <c r="H495" s="176"/>
      <c r="I495" s="177">
        <f>ROUND(E495*H495,2)</f>
        <v>0</v>
      </c>
      <c r="J495" s="176"/>
      <c r="K495" s="177">
        <f>ROUND(E495*J495,2)</f>
        <v>0</v>
      </c>
      <c r="L495" s="177">
        <v>21</v>
      </c>
      <c r="M495" s="177">
        <f>G495*(1+L495/100)</f>
        <v>0</v>
      </c>
      <c r="N495" s="175">
        <v>1.2E-2</v>
      </c>
      <c r="O495" s="175">
        <f>ROUND(E495*N495,2)</f>
        <v>0.12</v>
      </c>
      <c r="P495" s="175">
        <v>0</v>
      </c>
      <c r="Q495" s="175">
        <f>ROUND(E495*P495,2)</f>
        <v>0</v>
      </c>
      <c r="R495" s="177"/>
      <c r="S495" s="177" t="s">
        <v>141</v>
      </c>
      <c r="T495" s="178" t="s">
        <v>142</v>
      </c>
      <c r="U495" s="161">
        <v>0</v>
      </c>
      <c r="V495" s="161">
        <f>ROUND(E495*U495,2)</f>
        <v>0</v>
      </c>
      <c r="W495" s="161"/>
      <c r="X495" s="161" t="s">
        <v>309</v>
      </c>
      <c r="Y495" s="161" t="s">
        <v>144</v>
      </c>
      <c r="Z495" s="151"/>
      <c r="AA495" s="151"/>
      <c r="AB495" s="151"/>
      <c r="AC495" s="151"/>
      <c r="AD495" s="151"/>
      <c r="AE495" s="151"/>
      <c r="AF495" s="151"/>
      <c r="AG495" s="151" t="s">
        <v>310</v>
      </c>
      <c r="AH495" s="151"/>
      <c r="AI495" s="151"/>
      <c r="AJ495" s="151"/>
      <c r="AK495" s="151"/>
      <c r="AL495" s="151"/>
      <c r="AM495" s="151"/>
      <c r="AN495" s="151"/>
      <c r="AO495" s="151"/>
      <c r="AP495" s="151"/>
      <c r="AQ495" s="151"/>
      <c r="AR495" s="151"/>
      <c r="AS495" s="151"/>
      <c r="AT495" s="151"/>
      <c r="AU495" s="151"/>
      <c r="AV495" s="151"/>
      <c r="AW495" s="151"/>
      <c r="AX495" s="151"/>
      <c r="AY495" s="151"/>
      <c r="AZ495" s="151"/>
      <c r="BA495" s="151"/>
      <c r="BB495" s="151"/>
      <c r="BC495" s="151"/>
      <c r="BD495" s="151"/>
      <c r="BE495" s="151"/>
      <c r="BF495" s="151"/>
      <c r="BG495" s="151"/>
      <c r="BH495" s="151"/>
    </row>
    <row r="496" spans="1:60" outlineLevel="2" x14ac:dyDescent="0.2">
      <c r="A496" s="158"/>
      <c r="B496" s="159"/>
      <c r="C496" s="189" t="s">
        <v>897</v>
      </c>
      <c r="D496" s="162"/>
      <c r="E496" s="163">
        <v>3</v>
      </c>
      <c r="F496" s="161"/>
      <c r="G496" s="161"/>
      <c r="H496" s="161"/>
      <c r="I496" s="161"/>
      <c r="J496" s="161"/>
      <c r="K496" s="161"/>
      <c r="L496" s="161"/>
      <c r="M496" s="161"/>
      <c r="N496" s="160"/>
      <c r="O496" s="160"/>
      <c r="P496" s="160"/>
      <c r="Q496" s="160"/>
      <c r="R496" s="161"/>
      <c r="S496" s="161"/>
      <c r="T496" s="161"/>
      <c r="U496" s="161"/>
      <c r="V496" s="161"/>
      <c r="W496" s="161"/>
      <c r="X496" s="161"/>
      <c r="Y496" s="161"/>
      <c r="Z496" s="151"/>
      <c r="AA496" s="151"/>
      <c r="AB496" s="151"/>
      <c r="AC496" s="151"/>
      <c r="AD496" s="151"/>
      <c r="AE496" s="151"/>
      <c r="AF496" s="151"/>
      <c r="AG496" s="151" t="s">
        <v>175</v>
      </c>
      <c r="AH496" s="151">
        <v>0</v>
      </c>
      <c r="AI496" s="151"/>
      <c r="AJ496" s="151"/>
      <c r="AK496" s="151"/>
      <c r="AL496" s="151"/>
      <c r="AM496" s="151"/>
      <c r="AN496" s="151"/>
      <c r="AO496" s="151"/>
      <c r="AP496" s="151"/>
      <c r="AQ496" s="151"/>
      <c r="AR496" s="151"/>
      <c r="AS496" s="151"/>
      <c r="AT496" s="151"/>
      <c r="AU496" s="151"/>
      <c r="AV496" s="151"/>
      <c r="AW496" s="151"/>
      <c r="AX496" s="151"/>
      <c r="AY496" s="151"/>
      <c r="AZ496" s="151"/>
      <c r="BA496" s="151"/>
      <c r="BB496" s="151"/>
      <c r="BC496" s="151"/>
      <c r="BD496" s="151"/>
      <c r="BE496" s="151"/>
      <c r="BF496" s="151"/>
      <c r="BG496" s="151"/>
      <c r="BH496" s="151"/>
    </row>
    <row r="497" spans="1:60" outlineLevel="3" x14ac:dyDescent="0.2">
      <c r="A497" s="158"/>
      <c r="B497" s="159"/>
      <c r="C497" s="189" t="s">
        <v>898</v>
      </c>
      <c r="D497" s="162"/>
      <c r="E497" s="163">
        <v>7</v>
      </c>
      <c r="F497" s="161"/>
      <c r="G497" s="161"/>
      <c r="H497" s="161"/>
      <c r="I497" s="161"/>
      <c r="J497" s="161"/>
      <c r="K497" s="161"/>
      <c r="L497" s="161"/>
      <c r="M497" s="161"/>
      <c r="N497" s="160"/>
      <c r="O497" s="160"/>
      <c r="P497" s="160"/>
      <c r="Q497" s="160"/>
      <c r="R497" s="161"/>
      <c r="S497" s="161"/>
      <c r="T497" s="161"/>
      <c r="U497" s="161"/>
      <c r="V497" s="161"/>
      <c r="W497" s="161"/>
      <c r="X497" s="161"/>
      <c r="Y497" s="161"/>
      <c r="Z497" s="151"/>
      <c r="AA497" s="151"/>
      <c r="AB497" s="151"/>
      <c r="AC497" s="151"/>
      <c r="AD497" s="151"/>
      <c r="AE497" s="151"/>
      <c r="AF497" s="151"/>
      <c r="AG497" s="151" t="s">
        <v>175</v>
      </c>
      <c r="AH497" s="151">
        <v>0</v>
      </c>
      <c r="AI497" s="151"/>
      <c r="AJ497" s="151"/>
      <c r="AK497" s="151"/>
      <c r="AL497" s="151"/>
      <c r="AM497" s="151"/>
      <c r="AN497" s="151"/>
      <c r="AO497" s="151"/>
      <c r="AP497" s="151"/>
      <c r="AQ497" s="151"/>
      <c r="AR497" s="151"/>
      <c r="AS497" s="151"/>
      <c r="AT497" s="151"/>
      <c r="AU497" s="151"/>
      <c r="AV497" s="151"/>
      <c r="AW497" s="151"/>
      <c r="AX497" s="151"/>
      <c r="AY497" s="151"/>
      <c r="AZ497" s="151"/>
      <c r="BA497" s="151"/>
      <c r="BB497" s="151"/>
      <c r="BC497" s="151"/>
      <c r="BD497" s="151"/>
      <c r="BE497" s="151"/>
      <c r="BF497" s="151"/>
      <c r="BG497" s="151"/>
      <c r="BH497" s="151"/>
    </row>
    <row r="498" spans="1:60" outlineLevel="1" x14ac:dyDescent="0.2">
      <c r="A498" s="172">
        <v>166</v>
      </c>
      <c r="B498" s="173" t="s">
        <v>549</v>
      </c>
      <c r="C498" s="188" t="s">
        <v>550</v>
      </c>
      <c r="D498" s="174" t="s">
        <v>173</v>
      </c>
      <c r="E498" s="175">
        <v>12</v>
      </c>
      <c r="F498" s="176"/>
      <c r="G498" s="177">
        <f>ROUND(E498*F498,2)</f>
        <v>0</v>
      </c>
      <c r="H498" s="176"/>
      <c r="I498" s="177">
        <f>ROUND(E498*H498,2)</f>
        <v>0</v>
      </c>
      <c r="J498" s="176"/>
      <c r="K498" s="177">
        <f>ROUND(E498*J498,2)</f>
        <v>0</v>
      </c>
      <c r="L498" s="177">
        <v>21</v>
      </c>
      <c r="M498" s="177">
        <f>G498*(1+L498/100)</f>
        <v>0</v>
      </c>
      <c r="N498" s="175">
        <v>1.4E-2</v>
      </c>
      <c r="O498" s="175">
        <f>ROUND(E498*N498,2)</f>
        <v>0.17</v>
      </c>
      <c r="P498" s="175">
        <v>0</v>
      </c>
      <c r="Q498" s="175">
        <f>ROUND(E498*P498,2)</f>
        <v>0</v>
      </c>
      <c r="R498" s="177"/>
      <c r="S498" s="177" t="s">
        <v>141</v>
      </c>
      <c r="T498" s="178" t="s">
        <v>142</v>
      </c>
      <c r="U498" s="161">
        <v>0</v>
      </c>
      <c r="V498" s="161">
        <f>ROUND(E498*U498,2)</f>
        <v>0</v>
      </c>
      <c r="W498" s="161"/>
      <c r="X498" s="161" t="s">
        <v>309</v>
      </c>
      <c r="Y498" s="161" t="s">
        <v>144</v>
      </c>
      <c r="Z498" s="151"/>
      <c r="AA498" s="151"/>
      <c r="AB498" s="151"/>
      <c r="AC498" s="151"/>
      <c r="AD498" s="151"/>
      <c r="AE498" s="151"/>
      <c r="AF498" s="151"/>
      <c r="AG498" s="151" t="s">
        <v>310</v>
      </c>
      <c r="AH498" s="151"/>
      <c r="AI498" s="151"/>
      <c r="AJ498" s="151"/>
      <c r="AK498" s="151"/>
      <c r="AL498" s="151"/>
      <c r="AM498" s="151"/>
      <c r="AN498" s="151"/>
      <c r="AO498" s="151"/>
      <c r="AP498" s="151"/>
      <c r="AQ498" s="151"/>
      <c r="AR498" s="151"/>
      <c r="AS498" s="151"/>
      <c r="AT498" s="151"/>
      <c r="AU498" s="151"/>
      <c r="AV498" s="151"/>
      <c r="AW498" s="151"/>
      <c r="AX498" s="151"/>
      <c r="AY498" s="151"/>
      <c r="AZ498" s="151"/>
      <c r="BA498" s="151"/>
      <c r="BB498" s="151"/>
      <c r="BC498" s="151"/>
      <c r="BD498" s="151"/>
      <c r="BE498" s="151"/>
      <c r="BF498" s="151"/>
      <c r="BG498" s="151"/>
      <c r="BH498" s="151"/>
    </row>
    <row r="499" spans="1:60" outlineLevel="2" x14ac:dyDescent="0.2">
      <c r="A499" s="158"/>
      <c r="B499" s="159"/>
      <c r="C499" s="189" t="s">
        <v>634</v>
      </c>
      <c r="D499" s="162"/>
      <c r="E499" s="163">
        <v>1</v>
      </c>
      <c r="F499" s="161"/>
      <c r="G499" s="161"/>
      <c r="H499" s="161"/>
      <c r="I499" s="161"/>
      <c r="J499" s="161"/>
      <c r="K499" s="161"/>
      <c r="L499" s="161"/>
      <c r="M499" s="161"/>
      <c r="N499" s="160"/>
      <c r="O499" s="160"/>
      <c r="P499" s="160"/>
      <c r="Q499" s="160"/>
      <c r="R499" s="161"/>
      <c r="S499" s="161"/>
      <c r="T499" s="161"/>
      <c r="U499" s="161"/>
      <c r="V499" s="161"/>
      <c r="W499" s="161"/>
      <c r="X499" s="161"/>
      <c r="Y499" s="161"/>
      <c r="Z499" s="151"/>
      <c r="AA499" s="151"/>
      <c r="AB499" s="151"/>
      <c r="AC499" s="151"/>
      <c r="AD499" s="151"/>
      <c r="AE499" s="151"/>
      <c r="AF499" s="151"/>
      <c r="AG499" s="151" t="s">
        <v>175</v>
      </c>
      <c r="AH499" s="151">
        <v>0</v>
      </c>
      <c r="AI499" s="151"/>
      <c r="AJ499" s="151"/>
      <c r="AK499" s="151"/>
      <c r="AL499" s="151"/>
      <c r="AM499" s="151"/>
      <c r="AN499" s="151"/>
      <c r="AO499" s="151"/>
      <c r="AP499" s="151"/>
      <c r="AQ499" s="151"/>
      <c r="AR499" s="151"/>
      <c r="AS499" s="151"/>
      <c r="AT499" s="151"/>
      <c r="AU499" s="151"/>
      <c r="AV499" s="151"/>
      <c r="AW499" s="151"/>
      <c r="AX499" s="151"/>
      <c r="AY499" s="151"/>
      <c r="AZ499" s="151"/>
      <c r="BA499" s="151"/>
      <c r="BB499" s="151"/>
      <c r="BC499" s="151"/>
      <c r="BD499" s="151"/>
      <c r="BE499" s="151"/>
      <c r="BF499" s="151"/>
      <c r="BG499" s="151"/>
      <c r="BH499" s="151"/>
    </row>
    <row r="500" spans="1:60" outlineLevel="3" x14ac:dyDescent="0.2">
      <c r="A500" s="158"/>
      <c r="B500" s="159"/>
      <c r="C500" s="189" t="s">
        <v>899</v>
      </c>
      <c r="D500" s="162"/>
      <c r="E500" s="163">
        <v>6</v>
      </c>
      <c r="F500" s="161"/>
      <c r="G500" s="161"/>
      <c r="H500" s="161"/>
      <c r="I500" s="161"/>
      <c r="J500" s="161"/>
      <c r="K500" s="161"/>
      <c r="L500" s="161"/>
      <c r="M500" s="161"/>
      <c r="N500" s="160"/>
      <c r="O500" s="160"/>
      <c r="P500" s="160"/>
      <c r="Q500" s="160"/>
      <c r="R500" s="161"/>
      <c r="S500" s="161"/>
      <c r="T500" s="161"/>
      <c r="U500" s="161"/>
      <c r="V500" s="161"/>
      <c r="W500" s="161"/>
      <c r="X500" s="161"/>
      <c r="Y500" s="161"/>
      <c r="Z500" s="151"/>
      <c r="AA500" s="151"/>
      <c r="AB500" s="151"/>
      <c r="AC500" s="151"/>
      <c r="AD500" s="151"/>
      <c r="AE500" s="151"/>
      <c r="AF500" s="151"/>
      <c r="AG500" s="151" t="s">
        <v>175</v>
      </c>
      <c r="AH500" s="151">
        <v>0</v>
      </c>
      <c r="AI500" s="151"/>
      <c r="AJ500" s="151"/>
      <c r="AK500" s="151"/>
      <c r="AL500" s="151"/>
      <c r="AM500" s="151"/>
      <c r="AN500" s="151"/>
      <c r="AO500" s="151"/>
      <c r="AP500" s="151"/>
      <c r="AQ500" s="151"/>
      <c r="AR500" s="151"/>
      <c r="AS500" s="151"/>
      <c r="AT500" s="151"/>
      <c r="AU500" s="151"/>
      <c r="AV500" s="151"/>
      <c r="AW500" s="151"/>
      <c r="AX500" s="151"/>
      <c r="AY500" s="151"/>
      <c r="AZ500" s="151"/>
      <c r="BA500" s="151"/>
      <c r="BB500" s="151"/>
      <c r="BC500" s="151"/>
      <c r="BD500" s="151"/>
      <c r="BE500" s="151"/>
      <c r="BF500" s="151"/>
      <c r="BG500" s="151"/>
      <c r="BH500" s="151"/>
    </row>
    <row r="501" spans="1:60" outlineLevel="3" x14ac:dyDescent="0.2">
      <c r="A501" s="158"/>
      <c r="B501" s="159"/>
      <c r="C501" s="189" t="s">
        <v>900</v>
      </c>
      <c r="D501" s="162"/>
      <c r="E501" s="163">
        <v>5</v>
      </c>
      <c r="F501" s="161"/>
      <c r="G501" s="161"/>
      <c r="H501" s="161"/>
      <c r="I501" s="161"/>
      <c r="J501" s="161"/>
      <c r="K501" s="161"/>
      <c r="L501" s="161"/>
      <c r="M501" s="161"/>
      <c r="N501" s="160"/>
      <c r="O501" s="160"/>
      <c r="P501" s="160"/>
      <c r="Q501" s="160"/>
      <c r="R501" s="161"/>
      <c r="S501" s="161"/>
      <c r="T501" s="161"/>
      <c r="U501" s="161"/>
      <c r="V501" s="161"/>
      <c r="W501" s="161"/>
      <c r="X501" s="161"/>
      <c r="Y501" s="161"/>
      <c r="Z501" s="151"/>
      <c r="AA501" s="151"/>
      <c r="AB501" s="151"/>
      <c r="AC501" s="151"/>
      <c r="AD501" s="151"/>
      <c r="AE501" s="151"/>
      <c r="AF501" s="151"/>
      <c r="AG501" s="151" t="s">
        <v>175</v>
      </c>
      <c r="AH501" s="151">
        <v>0</v>
      </c>
      <c r="AI501" s="151"/>
      <c r="AJ501" s="151"/>
      <c r="AK501" s="151"/>
      <c r="AL501" s="151"/>
      <c r="AM501" s="151"/>
      <c r="AN501" s="151"/>
      <c r="AO501" s="151"/>
      <c r="AP501" s="151"/>
      <c r="AQ501" s="151"/>
      <c r="AR501" s="151"/>
      <c r="AS501" s="151"/>
      <c r="AT501" s="151"/>
      <c r="AU501" s="151"/>
      <c r="AV501" s="151"/>
      <c r="AW501" s="151"/>
      <c r="AX501" s="151"/>
      <c r="AY501" s="151"/>
      <c r="AZ501" s="151"/>
      <c r="BA501" s="151"/>
      <c r="BB501" s="151"/>
      <c r="BC501" s="151"/>
      <c r="BD501" s="151"/>
      <c r="BE501" s="151"/>
      <c r="BF501" s="151"/>
      <c r="BG501" s="151"/>
      <c r="BH501" s="151"/>
    </row>
    <row r="502" spans="1:60" outlineLevel="1" x14ac:dyDescent="0.2">
      <c r="A502" s="172">
        <v>167</v>
      </c>
      <c r="B502" s="173" t="s">
        <v>551</v>
      </c>
      <c r="C502" s="188" t="s">
        <v>552</v>
      </c>
      <c r="D502" s="174" t="s">
        <v>173</v>
      </c>
      <c r="E502" s="175">
        <v>22</v>
      </c>
      <c r="F502" s="176"/>
      <c r="G502" s="177">
        <f>ROUND(E502*F502,2)</f>
        <v>0</v>
      </c>
      <c r="H502" s="176"/>
      <c r="I502" s="177">
        <f>ROUND(E502*H502,2)</f>
        <v>0</v>
      </c>
      <c r="J502" s="176"/>
      <c r="K502" s="177">
        <f>ROUND(E502*J502,2)</f>
        <v>0</v>
      </c>
      <c r="L502" s="177">
        <v>21</v>
      </c>
      <c r="M502" s="177">
        <f>G502*(1+L502/100)</f>
        <v>0</v>
      </c>
      <c r="N502" s="175">
        <v>8.9999999999999998E-4</v>
      </c>
      <c r="O502" s="175">
        <f>ROUND(E502*N502,2)</f>
        <v>0.02</v>
      </c>
      <c r="P502" s="175">
        <v>0</v>
      </c>
      <c r="Q502" s="175">
        <f>ROUND(E502*P502,2)</f>
        <v>0</v>
      </c>
      <c r="R502" s="177"/>
      <c r="S502" s="177" t="s">
        <v>141</v>
      </c>
      <c r="T502" s="178" t="s">
        <v>142</v>
      </c>
      <c r="U502" s="161">
        <v>0</v>
      </c>
      <c r="V502" s="161">
        <f>ROUND(E502*U502,2)</f>
        <v>0</v>
      </c>
      <c r="W502" s="161"/>
      <c r="X502" s="161" t="s">
        <v>309</v>
      </c>
      <c r="Y502" s="161" t="s">
        <v>144</v>
      </c>
      <c r="Z502" s="151"/>
      <c r="AA502" s="151"/>
      <c r="AB502" s="151"/>
      <c r="AC502" s="151"/>
      <c r="AD502" s="151"/>
      <c r="AE502" s="151"/>
      <c r="AF502" s="151"/>
      <c r="AG502" s="151" t="s">
        <v>310</v>
      </c>
      <c r="AH502" s="151"/>
      <c r="AI502" s="151"/>
      <c r="AJ502" s="151"/>
      <c r="AK502" s="151"/>
      <c r="AL502" s="151"/>
      <c r="AM502" s="151"/>
      <c r="AN502" s="151"/>
      <c r="AO502" s="151"/>
      <c r="AP502" s="151"/>
      <c r="AQ502" s="151"/>
      <c r="AR502" s="151"/>
      <c r="AS502" s="151"/>
      <c r="AT502" s="151"/>
      <c r="AU502" s="151"/>
      <c r="AV502" s="151"/>
      <c r="AW502" s="151"/>
      <c r="AX502" s="151"/>
      <c r="AY502" s="151"/>
      <c r="AZ502" s="151"/>
      <c r="BA502" s="151"/>
      <c r="BB502" s="151"/>
      <c r="BC502" s="151"/>
      <c r="BD502" s="151"/>
      <c r="BE502" s="151"/>
      <c r="BF502" s="151"/>
      <c r="BG502" s="151"/>
      <c r="BH502" s="151"/>
    </row>
    <row r="503" spans="1:60" outlineLevel="2" x14ac:dyDescent="0.2">
      <c r="A503" s="158"/>
      <c r="B503" s="159"/>
      <c r="C503" s="189" t="s">
        <v>634</v>
      </c>
      <c r="D503" s="162"/>
      <c r="E503" s="163">
        <v>1</v>
      </c>
      <c r="F503" s="161"/>
      <c r="G503" s="161"/>
      <c r="H503" s="161"/>
      <c r="I503" s="161"/>
      <c r="J503" s="161"/>
      <c r="K503" s="161"/>
      <c r="L503" s="161"/>
      <c r="M503" s="161"/>
      <c r="N503" s="160"/>
      <c r="O503" s="160"/>
      <c r="P503" s="160"/>
      <c r="Q503" s="160"/>
      <c r="R503" s="161"/>
      <c r="S503" s="161"/>
      <c r="T503" s="161"/>
      <c r="U503" s="161"/>
      <c r="V503" s="161"/>
      <c r="W503" s="161"/>
      <c r="X503" s="161"/>
      <c r="Y503" s="161"/>
      <c r="Z503" s="151"/>
      <c r="AA503" s="151"/>
      <c r="AB503" s="151"/>
      <c r="AC503" s="151"/>
      <c r="AD503" s="151"/>
      <c r="AE503" s="151"/>
      <c r="AF503" s="151"/>
      <c r="AG503" s="151" t="s">
        <v>175</v>
      </c>
      <c r="AH503" s="151">
        <v>0</v>
      </c>
      <c r="AI503" s="151"/>
      <c r="AJ503" s="151"/>
      <c r="AK503" s="151"/>
      <c r="AL503" s="151"/>
      <c r="AM503" s="151"/>
      <c r="AN503" s="151"/>
      <c r="AO503" s="151"/>
      <c r="AP503" s="151"/>
      <c r="AQ503" s="151"/>
      <c r="AR503" s="151"/>
      <c r="AS503" s="151"/>
      <c r="AT503" s="151"/>
      <c r="AU503" s="151"/>
      <c r="AV503" s="151"/>
      <c r="AW503" s="151"/>
      <c r="AX503" s="151"/>
      <c r="AY503" s="151"/>
      <c r="AZ503" s="151"/>
      <c r="BA503" s="151"/>
      <c r="BB503" s="151"/>
      <c r="BC503" s="151"/>
      <c r="BD503" s="151"/>
      <c r="BE503" s="151"/>
      <c r="BF503" s="151"/>
      <c r="BG503" s="151"/>
      <c r="BH503" s="151"/>
    </row>
    <row r="504" spans="1:60" outlineLevel="3" x14ac:dyDescent="0.2">
      <c r="A504" s="158"/>
      <c r="B504" s="159"/>
      <c r="C504" s="189" t="s">
        <v>901</v>
      </c>
      <c r="D504" s="162"/>
      <c r="E504" s="163">
        <v>9</v>
      </c>
      <c r="F504" s="161"/>
      <c r="G504" s="161"/>
      <c r="H504" s="161"/>
      <c r="I504" s="161"/>
      <c r="J504" s="161"/>
      <c r="K504" s="161"/>
      <c r="L504" s="161"/>
      <c r="M504" s="161"/>
      <c r="N504" s="160"/>
      <c r="O504" s="160"/>
      <c r="P504" s="160"/>
      <c r="Q504" s="160"/>
      <c r="R504" s="161"/>
      <c r="S504" s="161"/>
      <c r="T504" s="161"/>
      <c r="U504" s="161"/>
      <c r="V504" s="161"/>
      <c r="W504" s="161"/>
      <c r="X504" s="161"/>
      <c r="Y504" s="161"/>
      <c r="Z504" s="151"/>
      <c r="AA504" s="151"/>
      <c r="AB504" s="151"/>
      <c r="AC504" s="151"/>
      <c r="AD504" s="151"/>
      <c r="AE504" s="151"/>
      <c r="AF504" s="151"/>
      <c r="AG504" s="151" t="s">
        <v>175</v>
      </c>
      <c r="AH504" s="151">
        <v>0</v>
      </c>
      <c r="AI504" s="151"/>
      <c r="AJ504" s="151"/>
      <c r="AK504" s="151"/>
      <c r="AL504" s="151"/>
      <c r="AM504" s="151"/>
      <c r="AN504" s="151"/>
      <c r="AO504" s="151"/>
      <c r="AP504" s="151"/>
      <c r="AQ504" s="151"/>
      <c r="AR504" s="151"/>
      <c r="AS504" s="151"/>
      <c r="AT504" s="151"/>
      <c r="AU504" s="151"/>
      <c r="AV504" s="151"/>
      <c r="AW504" s="151"/>
      <c r="AX504" s="151"/>
      <c r="AY504" s="151"/>
      <c r="AZ504" s="151"/>
      <c r="BA504" s="151"/>
      <c r="BB504" s="151"/>
      <c r="BC504" s="151"/>
      <c r="BD504" s="151"/>
      <c r="BE504" s="151"/>
      <c r="BF504" s="151"/>
      <c r="BG504" s="151"/>
      <c r="BH504" s="151"/>
    </row>
    <row r="505" spans="1:60" outlineLevel="3" x14ac:dyDescent="0.2">
      <c r="A505" s="158"/>
      <c r="B505" s="159"/>
      <c r="C505" s="189" t="s">
        <v>902</v>
      </c>
      <c r="D505" s="162"/>
      <c r="E505" s="163">
        <v>12</v>
      </c>
      <c r="F505" s="161"/>
      <c r="G505" s="161"/>
      <c r="H505" s="161"/>
      <c r="I505" s="161"/>
      <c r="J505" s="161"/>
      <c r="K505" s="161"/>
      <c r="L505" s="161"/>
      <c r="M505" s="161"/>
      <c r="N505" s="160"/>
      <c r="O505" s="160"/>
      <c r="P505" s="160"/>
      <c r="Q505" s="160"/>
      <c r="R505" s="161"/>
      <c r="S505" s="161"/>
      <c r="T505" s="161"/>
      <c r="U505" s="161"/>
      <c r="V505" s="161"/>
      <c r="W505" s="161"/>
      <c r="X505" s="161"/>
      <c r="Y505" s="161"/>
      <c r="Z505" s="151"/>
      <c r="AA505" s="151"/>
      <c r="AB505" s="151"/>
      <c r="AC505" s="151"/>
      <c r="AD505" s="151"/>
      <c r="AE505" s="151"/>
      <c r="AF505" s="151"/>
      <c r="AG505" s="151" t="s">
        <v>175</v>
      </c>
      <c r="AH505" s="151">
        <v>0</v>
      </c>
      <c r="AI505" s="151"/>
      <c r="AJ505" s="151"/>
      <c r="AK505" s="151"/>
      <c r="AL505" s="151"/>
      <c r="AM505" s="151"/>
      <c r="AN505" s="151"/>
      <c r="AO505" s="151"/>
      <c r="AP505" s="151"/>
      <c r="AQ505" s="151"/>
      <c r="AR505" s="151"/>
      <c r="AS505" s="151"/>
      <c r="AT505" s="151"/>
      <c r="AU505" s="151"/>
      <c r="AV505" s="151"/>
      <c r="AW505" s="151"/>
      <c r="AX505" s="151"/>
      <c r="AY505" s="151"/>
      <c r="AZ505" s="151"/>
      <c r="BA505" s="151"/>
      <c r="BB505" s="151"/>
      <c r="BC505" s="151"/>
      <c r="BD505" s="151"/>
      <c r="BE505" s="151"/>
      <c r="BF505" s="151"/>
      <c r="BG505" s="151"/>
      <c r="BH505" s="151"/>
    </row>
    <row r="506" spans="1:60" outlineLevel="1" x14ac:dyDescent="0.2">
      <c r="A506" s="172">
        <v>168</v>
      </c>
      <c r="B506" s="173" t="s">
        <v>554</v>
      </c>
      <c r="C506" s="188" t="s">
        <v>555</v>
      </c>
      <c r="D506" s="174" t="s">
        <v>173</v>
      </c>
      <c r="E506" s="175">
        <v>2</v>
      </c>
      <c r="F506" s="176"/>
      <c r="G506" s="177">
        <f>ROUND(E506*F506,2)</f>
        <v>0</v>
      </c>
      <c r="H506" s="176"/>
      <c r="I506" s="177">
        <f>ROUND(E506*H506,2)</f>
        <v>0</v>
      </c>
      <c r="J506" s="176"/>
      <c r="K506" s="177">
        <f>ROUND(E506*J506,2)</f>
        <v>0</v>
      </c>
      <c r="L506" s="177">
        <v>21</v>
      </c>
      <c r="M506" s="177">
        <f>G506*(1+L506/100)</f>
        <v>0</v>
      </c>
      <c r="N506" s="175">
        <v>0.32906000000000002</v>
      </c>
      <c r="O506" s="175">
        <f>ROUND(E506*N506,2)</f>
        <v>0.66</v>
      </c>
      <c r="P506" s="175">
        <v>0</v>
      </c>
      <c r="Q506" s="175">
        <f>ROUND(E506*P506,2)</f>
        <v>0</v>
      </c>
      <c r="R506" s="177"/>
      <c r="S506" s="177" t="s">
        <v>141</v>
      </c>
      <c r="T506" s="178" t="s">
        <v>142</v>
      </c>
      <c r="U506" s="161">
        <v>1.1819999999999999</v>
      </c>
      <c r="V506" s="161">
        <f>ROUND(E506*U506,2)</f>
        <v>2.36</v>
      </c>
      <c r="W506" s="161"/>
      <c r="X506" s="161" t="s">
        <v>143</v>
      </c>
      <c r="Y506" s="161" t="s">
        <v>144</v>
      </c>
      <c r="Z506" s="151"/>
      <c r="AA506" s="151"/>
      <c r="AB506" s="151"/>
      <c r="AC506" s="151"/>
      <c r="AD506" s="151"/>
      <c r="AE506" s="151"/>
      <c r="AF506" s="151"/>
      <c r="AG506" s="151" t="s">
        <v>145</v>
      </c>
      <c r="AH506" s="151"/>
      <c r="AI506" s="151"/>
      <c r="AJ506" s="151"/>
      <c r="AK506" s="151"/>
      <c r="AL506" s="151"/>
      <c r="AM506" s="151"/>
      <c r="AN506" s="151"/>
      <c r="AO506" s="151"/>
      <c r="AP506" s="151"/>
      <c r="AQ506" s="151"/>
      <c r="AR506" s="151"/>
      <c r="AS506" s="151"/>
      <c r="AT506" s="151"/>
      <c r="AU506" s="151"/>
      <c r="AV506" s="151"/>
      <c r="AW506" s="151"/>
      <c r="AX506" s="151"/>
      <c r="AY506" s="151"/>
      <c r="AZ506" s="151"/>
      <c r="BA506" s="151"/>
      <c r="BB506" s="151"/>
      <c r="BC506" s="151"/>
      <c r="BD506" s="151"/>
      <c r="BE506" s="151"/>
      <c r="BF506" s="151"/>
      <c r="BG506" s="151"/>
      <c r="BH506" s="151"/>
    </row>
    <row r="507" spans="1:60" outlineLevel="2" x14ac:dyDescent="0.2">
      <c r="A507" s="158"/>
      <c r="B507" s="159"/>
      <c r="C507" s="189" t="s">
        <v>741</v>
      </c>
      <c r="D507" s="162"/>
      <c r="E507" s="163">
        <v>1</v>
      </c>
      <c r="F507" s="161"/>
      <c r="G507" s="161"/>
      <c r="H507" s="161"/>
      <c r="I507" s="161"/>
      <c r="J507" s="161"/>
      <c r="K507" s="161"/>
      <c r="L507" s="161"/>
      <c r="M507" s="161"/>
      <c r="N507" s="160"/>
      <c r="O507" s="160"/>
      <c r="P507" s="160"/>
      <c r="Q507" s="160"/>
      <c r="R507" s="161"/>
      <c r="S507" s="161"/>
      <c r="T507" s="161"/>
      <c r="U507" s="161"/>
      <c r="V507" s="161"/>
      <c r="W507" s="161"/>
      <c r="X507" s="161"/>
      <c r="Y507" s="161"/>
      <c r="Z507" s="151"/>
      <c r="AA507" s="151"/>
      <c r="AB507" s="151"/>
      <c r="AC507" s="151"/>
      <c r="AD507" s="151"/>
      <c r="AE507" s="151"/>
      <c r="AF507" s="151"/>
      <c r="AG507" s="151" t="s">
        <v>175</v>
      </c>
      <c r="AH507" s="151">
        <v>0</v>
      </c>
      <c r="AI507" s="151"/>
      <c r="AJ507" s="151"/>
      <c r="AK507" s="151"/>
      <c r="AL507" s="151"/>
      <c r="AM507" s="151"/>
      <c r="AN507" s="151"/>
      <c r="AO507" s="151"/>
      <c r="AP507" s="151"/>
      <c r="AQ507" s="151"/>
      <c r="AR507" s="151"/>
      <c r="AS507" s="151"/>
      <c r="AT507" s="151"/>
      <c r="AU507" s="151"/>
      <c r="AV507" s="151"/>
      <c r="AW507" s="151"/>
      <c r="AX507" s="151"/>
      <c r="AY507" s="151"/>
      <c r="AZ507" s="151"/>
      <c r="BA507" s="151"/>
      <c r="BB507" s="151"/>
      <c r="BC507" s="151"/>
      <c r="BD507" s="151"/>
      <c r="BE507" s="151"/>
      <c r="BF507" s="151"/>
      <c r="BG507" s="151"/>
      <c r="BH507" s="151"/>
    </row>
    <row r="508" spans="1:60" outlineLevel="3" x14ac:dyDescent="0.2">
      <c r="A508" s="158"/>
      <c r="B508" s="159"/>
      <c r="C508" s="189" t="s">
        <v>634</v>
      </c>
      <c r="D508" s="162"/>
      <c r="E508" s="163">
        <v>1</v>
      </c>
      <c r="F508" s="161"/>
      <c r="G508" s="161"/>
      <c r="H508" s="161"/>
      <c r="I508" s="161"/>
      <c r="J508" s="161"/>
      <c r="K508" s="161"/>
      <c r="L508" s="161"/>
      <c r="M508" s="161"/>
      <c r="N508" s="160"/>
      <c r="O508" s="160"/>
      <c r="P508" s="160"/>
      <c r="Q508" s="160"/>
      <c r="R508" s="161"/>
      <c r="S508" s="161"/>
      <c r="T508" s="161"/>
      <c r="U508" s="161"/>
      <c r="V508" s="161"/>
      <c r="W508" s="161"/>
      <c r="X508" s="161"/>
      <c r="Y508" s="161"/>
      <c r="Z508" s="151"/>
      <c r="AA508" s="151"/>
      <c r="AB508" s="151"/>
      <c r="AC508" s="151"/>
      <c r="AD508" s="151"/>
      <c r="AE508" s="151"/>
      <c r="AF508" s="151"/>
      <c r="AG508" s="151" t="s">
        <v>175</v>
      </c>
      <c r="AH508" s="151">
        <v>0</v>
      </c>
      <c r="AI508" s="151"/>
      <c r="AJ508" s="151"/>
      <c r="AK508" s="151"/>
      <c r="AL508" s="151"/>
      <c r="AM508" s="151"/>
      <c r="AN508" s="151"/>
      <c r="AO508" s="151"/>
      <c r="AP508" s="151"/>
      <c r="AQ508" s="151"/>
      <c r="AR508" s="151"/>
      <c r="AS508" s="151"/>
      <c r="AT508" s="151"/>
      <c r="AU508" s="151"/>
      <c r="AV508" s="151"/>
      <c r="AW508" s="151"/>
      <c r="AX508" s="151"/>
      <c r="AY508" s="151"/>
      <c r="AZ508" s="151"/>
      <c r="BA508" s="151"/>
      <c r="BB508" s="151"/>
      <c r="BC508" s="151"/>
      <c r="BD508" s="151"/>
      <c r="BE508" s="151"/>
      <c r="BF508" s="151"/>
      <c r="BG508" s="151"/>
      <c r="BH508" s="151"/>
    </row>
    <row r="509" spans="1:60" outlineLevel="1" x14ac:dyDescent="0.2">
      <c r="A509" s="172">
        <v>169</v>
      </c>
      <c r="B509" s="173" t="s">
        <v>556</v>
      </c>
      <c r="C509" s="188" t="s">
        <v>557</v>
      </c>
      <c r="D509" s="174" t="s">
        <v>173</v>
      </c>
      <c r="E509" s="175">
        <v>2</v>
      </c>
      <c r="F509" s="176"/>
      <c r="G509" s="177">
        <f>ROUND(E509*F509,2)</f>
        <v>0</v>
      </c>
      <c r="H509" s="176"/>
      <c r="I509" s="177">
        <f>ROUND(E509*H509,2)</f>
        <v>0</v>
      </c>
      <c r="J509" s="176"/>
      <c r="K509" s="177">
        <f>ROUND(E509*J509,2)</f>
        <v>0</v>
      </c>
      <c r="L509" s="177">
        <v>21</v>
      </c>
      <c r="M509" s="177">
        <f>G509*(1+L509/100)</f>
        <v>0</v>
      </c>
      <c r="N509" s="175">
        <v>0.03</v>
      </c>
      <c r="O509" s="175">
        <f>ROUND(E509*N509,2)</f>
        <v>0.06</v>
      </c>
      <c r="P509" s="175">
        <v>0</v>
      </c>
      <c r="Q509" s="175">
        <f>ROUND(E509*P509,2)</f>
        <v>0</v>
      </c>
      <c r="R509" s="177"/>
      <c r="S509" s="177" t="s">
        <v>141</v>
      </c>
      <c r="T509" s="178" t="s">
        <v>142</v>
      </c>
      <c r="U509" s="161">
        <v>0</v>
      </c>
      <c r="V509" s="161">
        <f>ROUND(E509*U509,2)</f>
        <v>0</v>
      </c>
      <c r="W509" s="161"/>
      <c r="X509" s="161" t="s">
        <v>309</v>
      </c>
      <c r="Y509" s="161" t="s">
        <v>144</v>
      </c>
      <c r="Z509" s="151"/>
      <c r="AA509" s="151"/>
      <c r="AB509" s="151"/>
      <c r="AC509" s="151"/>
      <c r="AD509" s="151"/>
      <c r="AE509" s="151"/>
      <c r="AF509" s="151"/>
      <c r="AG509" s="151" t="s">
        <v>310</v>
      </c>
      <c r="AH509" s="151"/>
      <c r="AI509" s="151"/>
      <c r="AJ509" s="151"/>
      <c r="AK509" s="151"/>
      <c r="AL509" s="151"/>
      <c r="AM509" s="151"/>
      <c r="AN509" s="151"/>
      <c r="AO509" s="151"/>
      <c r="AP509" s="151"/>
      <c r="AQ509" s="151"/>
      <c r="AR509" s="151"/>
      <c r="AS509" s="151"/>
      <c r="AT509" s="151"/>
      <c r="AU509" s="151"/>
      <c r="AV509" s="151"/>
      <c r="AW509" s="151"/>
      <c r="AX509" s="151"/>
      <c r="AY509" s="151"/>
      <c r="AZ509" s="151"/>
      <c r="BA509" s="151"/>
      <c r="BB509" s="151"/>
      <c r="BC509" s="151"/>
      <c r="BD509" s="151"/>
      <c r="BE509" s="151"/>
      <c r="BF509" s="151"/>
      <c r="BG509" s="151"/>
      <c r="BH509" s="151"/>
    </row>
    <row r="510" spans="1:60" outlineLevel="2" x14ac:dyDescent="0.2">
      <c r="A510" s="158"/>
      <c r="B510" s="159"/>
      <c r="C510" s="189" t="s">
        <v>741</v>
      </c>
      <c r="D510" s="162"/>
      <c r="E510" s="163">
        <v>1</v>
      </c>
      <c r="F510" s="161"/>
      <c r="G510" s="161"/>
      <c r="H510" s="161"/>
      <c r="I510" s="161"/>
      <c r="J510" s="161"/>
      <c r="K510" s="161"/>
      <c r="L510" s="161"/>
      <c r="M510" s="161"/>
      <c r="N510" s="160"/>
      <c r="O510" s="160"/>
      <c r="P510" s="160"/>
      <c r="Q510" s="160"/>
      <c r="R510" s="161"/>
      <c r="S510" s="161"/>
      <c r="T510" s="161"/>
      <c r="U510" s="161"/>
      <c r="V510" s="161"/>
      <c r="W510" s="161"/>
      <c r="X510" s="161"/>
      <c r="Y510" s="161"/>
      <c r="Z510" s="151"/>
      <c r="AA510" s="151"/>
      <c r="AB510" s="151"/>
      <c r="AC510" s="151"/>
      <c r="AD510" s="151"/>
      <c r="AE510" s="151"/>
      <c r="AF510" s="151"/>
      <c r="AG510" s="151" t="s">
        <v>175</v>
      </c>
      <c r="AH510" s="151">
        <v>0</v>
      </c>
      <c r="AI510" s="151"/>
      <c r="AJ510" s="151"/>
      <c r="AK510" s="151"/>
      <c r="AL510" s="151"/>
      <c r="AM510" s="151"/>
      <c r="AN510" s="151"/>
      <c r="AO510" s="151"/>
      <c r="AP510" s="151"/>
      <c r="AQ510" s="151"/>
      <c r="AR510" s="151"/>
      <c r="AS510" s="151"/>
      <c r="AT510" s="151"/>
      <c r="AU510" s="151"/>
      <c r="AV510" s="151"/>
      <c r="AW510" s="151"/>
      <c r="AX510" s="151"/>
      <c r="AY510" s="151"/>
      <c r="AZ510" s="151"/>
      <c r="BA510" s="151"/>
      <c r="BB510" s="151"/>
      <c r="BC510" s="151"/>
      <c r="BD510" s="151"/>
      <c r="BE510" s="151"/>
      <c r="BF510" s="151"/>
      <c r="BG510" s="151"/>
      <c r="BH510" s="151"/>
    </row>
    <row r="511" spans="1:60" outlineLevel="3" x14ac:dyDescent="0.2">
      <c r="A511" s="158"/>
      <c r="B511" s="159"/>
      <c r="C511" s="189" t="s">
        <v>634</v>
      </c>
      <c r="D511" s="162"/>
      <c r="E511" s="163">
        <v>1</v>
      </c>
      <c r="F511" s="161"/>
      <c r="G511" s="161"/>
      <c r="H511" s="161"/>
      <c r="I511" s="161"/>
      <c r="J511" s="161"/>
      <c r="K511" s="161"/>
      <c r="L511" s="161"/>
      <c r="M511" s="161"/>
      <c r="N511" s="160"/>
      <c r="O511" s="160"/>
      <c r="P511" s="160"/>
      <c r="Q511" s="160"/>
      <c r="R511" s="161"/>
      <c r="S511" s="161"/>
      <c r="T511" s="161"/>
      <c r="U511" s="161"/>
      <c r="V511" s="161"/>
      <c r="W511" s="161"/>
      <c r="X511" s="161"/>
      <c r="Y511" s="161"/>
      <c r="Z511" s="151"/>
      <c r="AA511" s="151"/>
      <c r="AB511" s="151"/>
      <c r="AC511" s="151"/>
      <c r="AD511" s="151"/>
      <c r="AE511" s="151"/>
      <c r="AF511" s="151"/>
      <c r="AG511" s="151" t="s">
        <v>175</v>
      </c>
      <c r="AH511" s="151">
        <v>0</v>
      </c>
      <c r="AI511" s="151"/>
      <c r="AJ511" s="151"/>
      <c r="AK511" s="151"/>
      <c r="AL511" s="151"/>
      <c r="AM511" s="151"/>
      <c r="AN511" s="151"/>
      <c r="AO511" s="151"/>
      <c r="AP511" s="151"/>
      <c r="AQ511" s="151"/>
      <c r="AR511" s="151"/>
      <c r="AS511" s="151"/>
      <c r="AT511" s="151"/>
      <c r="AU511" s="151"/>
      <c r="AV511" s="151"/>
      <c r="AW511" s="151"/>
      <c r="AX511" s="151"/>
      <c r="AY511" s="151"/>
      <c r="AZ511" s="151"/>
      <c r="BA511" s="151"/>
      <c r="BB511" s="151"/>
      <c r="BC511" s="151"/>
      <c r="BD511" s="151"/>
      <c r="BE511" s="151"/>
      <c r="BF511" s="151"/>
      <c r="BG511" s="151"/>
      <c r="BH511" s="151"/>
    </row>
    <row r="512" spans="1:60" outlineLevel="1" x14ac:dyDescent="0.2">
      <c r="A512" s="172">
        <v>170</v>
      </c>
      <c r="B512" s="173" t="s">
        <v>558</v>
      </c>
      <c r="C512" s="188" t="s">
        <v>559</v>
      </c>
      <c r="D512" s="174" t="s">
        <v>173</v>
      </c>
      <c r="E512" s="175">
        <v>2</v>
      </c>
      <c r="F512" s="176"/>
      <c r="G512" s="177">
        <f>ROUND(E512*F512,2)</f>
        <v>0</v>
      </c>
      <c r="H512" s="176"/>
      <c r="I512" s="177">
        <f>ROUND(E512*H512,2)</f>
        <v>0</v>
      </c>
      <c r="J512" s="176"/>
      <c r="K512" s="177">
        <f>ROUND(E512*J512,2)</f>
        <v>0</v>
      </c>
      <c r="L512" s="177">
        <v>21</v>
      </c>
      <c r="M512" s="177">
        <f>G512*(1+L512/100)</f>
        <v>0</v>
      </c>
      <c r="N512" s="175">
        <v>1.9E-3</v>
      </c>
      <c r="O512" s="175">
        <f>ROUND(E512*N512,2)</f>
        <v>0</v>
      </c>
      <c r="P512" s="175">
        <v>0</v>
      </c>
      <c r="Q512" s="175">
        <f>ROUND(E512*P512,2)</f>
        <v>0</v>
      </c>
      <c r="R512" s="177"/>
      <c r="S512" s="177" t="s">
        <v>141</v>
      </c>
      <c r="T512" s="178" t="s">
        <v>142</v>
      </c>
      <c r="U512" s="161">
        <v>0</v>
      </c>
      <c r="V512" s="161">
        <f>ROUND(E512*U512,2)</f>
        <v>0</v>
      </c>
      <c r="W512" s="161"/>
      <c r="X512" s="161" t="s">
        <v>309</v>
      </c>
      <c r="Y512" s="161" t="s">
        <v>144</v>
      </c>
      <c r="Z512" s="151"/>
      <c r="AA512" s="151"/>
      <c r="AB512" s="151"/>
      <c r="AC512" s="151"/>
      <c r="AD512" s="151"/>
      <c r="AE512" s="151"/>
      <c r="AF512" s="151"/>
      <c r="AG512" s="151" t="s">
        <v>310</v>
      </c>
      <c r="AH512" s="151"/>
      <c r="AI512" s="151"/>
      <c r="AJ512" s="151"/>
      <c r="AK512" s="151"/>
      <c r="AL512" s="151"/>
      <c r="AM512" s="151"/>
      <c r="AN512" s="151"/>
      <c r="AO512" s="151"/>
      <c r="AP512" s="151"/>
      <c r="AQ512" s="151"/>
      <c r="AR512" s="151"/>
      <c r="AS512" s="151"/>
      <c r="AT512" s="151"/>
      <c r="AU512" s="151"/>
      <c r="AV512" s="151"/>
      <c r="AW512" s="151"/>
      <c r="AX512" s="151"/>
      <c r="AY512" s="151"/>
      <c r="AZ512" s="151"/>
      <c r="BA512" s="151"/>
      <c r="BB512" s="151"/>
      <c r="BC512" s="151"/>
      <c r="BD512" s="151"/>
      <c r="BE512" s="151"/>
      <c r="BF512" s="151"/>
      <c r="BG512" s="151"/>
      <c r="BH512" s="151"/>
    </row>
    <row r="513" spans="1:60" outlineLevel="2" x14ac:dyDescent="0.2">
      <c r="A513" s="158"/>
      <c r="B513" s="159"/>
      <c r="C513" s="189" t="s">
        <v>741</v>
      </c>
      <c r="D513" s="162"/>
      <c r="E513" s="163">
        <v>1</v>
      </c>
      <c r="F513" s="161"/>
      <c r="G513" s="161"/>
      <c r="H513" s="161"/>
      <c r="I513" s="161"/>
      <c r="J513" s="161"/>
      <c r="K513" s="161"/>
      <c r="L513" s="161"/>
      <c r="M513" s="161"/>
      <c r="N513" s="160"/>
      <c r="O513" s="160"/>
      <c r="P513" s="160"/>
      <c r="Q513" s="160"/>
      <c r="R513" s="161"/>
      <c r="S513" s="161"/>
      <c r="T513" s="161"/>
      <c r="U513" s="161"/>
      <c r="V513" s="161"/>
      <c r="W513" s="161"/>
      <c r="X513" s="161"/>
      <c r="Y513" s="161"/>
      <c r="Z513" s="151"/>
      <c r="AA513" s="151"/>
      <c r="AB513" s="151"/>
      <c r="AC513" s="151"/>
      <c r="AD513" s="151"/>
      <c r="AE513" s="151"/>
      <c r="AF513" s="151"/>
      <c r="AG513" s="151" t="s">
        <v>175</v>
      </c>
      <c r="AH513" s="151">
        <v>0</v>
      </c>
      <c r="AI513" s="151"/>
      <c r="AJ513" s="151"/>
      <c r="AK513" s="151"/>
      <c r="AL513" s="151"/>
      <c r="AM513" s="151"/>
      <c r="AN513" s="151"/>
      <c r="AO513" s="151"/>
      <c r="AP513" s="151"/>
      <c r="AQ513" s="151"/>
      <c r="AR513" s="151"/>
      <c r="AS513" s="151"/>
      <c r="AT513" s="151"/>
      <c r="AU513" s="151"/>
      <c r="AV513" s="151"/>
      <c r="AW513" s="151"/>
      <c r="AX513" s="151"/>
      <c r="AY513" s="151"/>
      <c r="AZ513" s="151"/>
      <c r="BA513" s="151"/>
      <c r="BB513" s="151"/>
      <c r="BC513" s="151"/>
      <c r="BD513" s="151"/>
      <c r="BE513" s="151"/>
      <c r="BF513" s="151"/>
      <c r="BG513" s="151"/>
      <c r="BH513" s="151"/>
    </row>
    <row r="514" spans="1:60" outlineLevel="3" x14ac:dyDescent="0.2">
      <c r="A514" s="158"/>
      <c r="B514" s="159"/>
      <c r="C514" s="189" t="s">
        <v>634</v>
      </c>
      <c r="D514" s="162"/>
      <c r="E514" s="163">
        <v>1</v>
      </c>
      <c r="F514" s="161"/>
      <c r="G514" s="161"/>
      <c r="H514" s="161"/>
      <c r="I514" s="161"/>
      <c r="J514" s="161"/>
      <c r="K514" s="161"/>
      <c r="L514" s="161"/>
      <c r="M514" s="161"/>
      <c r="N514" s="160"/>
      <c r="O514" s="160"/>
      <c r="P514" s="160"/>
      <c r="Q514" s="160"/>
      <c r="R514" s="161"/>
      <c r="S514" s="161"/>
      <c r="T514" s="161"/>
      <c r="U514" s="161"/>
      <c r="V514" s="161"/>
      <c r="W514" s="161"/>
      <c r="X514" s="161"/>
      <c r="Y514" s="161"/>
      <c r="Z514" s="151"/>
      <c r="AA514" s="151"/>
      <c r="AB514" s="151"/>
      <c r="AC514" s="151"/>
      <c r="AD514" s="151"/>
      <c r="AE514" s="151"/>
      <c r="AF514" s="151"/>
      <c r="AG514" s="151" t="s">
        <v>175</v>
      </c>
      <c r="AH514" s="151">
        <v>0</v>
      </c>
      <c r="AI514" s="151"/>
      <c r="AJ514" s="151"/>
      <c r="AK514" s="151"/>
      <c r="AL514" s="151"/>
      <c r="AM514" s="151"/>
      <c r="AN514" s="151"/>
      <c r="AO514" s="151"/>
      <c r="AP514" s="151"/>
      <c r="AQ514" s="151"/>
      <c r="AR514" s="151"/>
      <c r="AS514" s="151"/>
      <c r="AT514" s="151"/>
      <c r="AU514" s="151"/>
      <c r="AV514" s="151"/>
      <c r="AW514" s="151"/>
      <c r="AX514" s="151"/>
      <c r="AY514" s="151"/>
      <c r="AZ514" s="151"/>
      <c r="BA514" s="151"/>
      <c r="BB514" s="151"/>
      <c r="BC514" s="151"/>
      <c r="BD514" s="151"/>
      <c r="BE514" s="151"/>
      <c r="BF514" s="151"/>
      <c r="BG514" s="151"/>
      <c r="BH514" s="151"/>
    </row>
    <row r="515" spans="1:60" outlineLevel="1" x14ac:dyDescent="0.2">
      <c r="A515" s="172">
        <v>171</v>
      </c>
      <c r="B515" s="173" t="s">
        <v>560</v>
      </c>
      <c r="C515" s="188" t="s">
        <v>561</v>
      </c>
      <c r="D515" s="174" t="s">
        <v>173</v>
      </c>
      <c r="E515" s="175">
        <v>2</v>
      </c>
      <c r="F515" s="176"/>
      <c r="G515" s="177">
        <f>ROUND(E515*F515,2)</f>
        <v>0</v>
      </c>
      <c r="H515" s="176"/>
      <c r="I515" s="177">
        <f>ROUND(E515*H515,2)</f>
        <v>0</v>
      </c>
      <c r="J515" s="176"/>
      <c r="K515" s="177">
        <f>ROUND(E515*J515,2)</f>
        <v>0</v>
      </c>
      <c r="L515" s="177">
        <v>21</v>
      </c>
      <c r="M515" s="177">
        <f>G515*(1+L515/100)</f>
        <v>0</v>
      </c>
      <c r="N515" s="175">
        <v>2.4000000000000001E-4</v>
      </c>
      <c r="O515" s="175">
        <f>ROUND(E515*N515,2)</f>
        <v>0</v>
      </c>
      <c r="P515" s="175">
        <v>0</v>
      </c>
      <c r="Q515" s="175">
        <f>ROUND(E515*P515,2)</f>
        <v>0</v>
      </c>
      <c r="R515" s="177"/>
      <c r="S515" s="177" t="s">
        <v>141</v>
      </c>
      <c r="T515" s="178" t="s">
        <v>142</v>
      </c>
      <c r="U515" s="161">
        <v>0.40300000000000002</v>
      </c>
      <c r="V515" s="161">
        <f>ROUND(E515*U515,2)</f>
        <v>0.81</v>
      </c>
      <c r="W515" s="161"/>
      <c r="X515" s="161" t="s">
        <v>143</v>
      </c>
      <c r="Y515" s="161" t="s">
        <v>144</v>
      </c>
      <c r="Z515" s="151"/>
      <c r="AA515" s="151"/>
      <c r="AB515" s="151"/>
      <c r="AC515" s="151"/>
      <c r="AD515" s="151"/>
      <c r="AE515" s="151"/>
      <c r="AF515" s="151"/>
      <c r="AG515" s="151" t="s">
        <v>145</v>
      </c>
      <c r="AH515" s="151"/>
      <c r="AI515" s="151"/>
      <c r="AJ515" s="151"/>
      <c r="AK515" s="151"/>
      <c r="AL515" s="151"/>
      <c r="AM515" s="151"/>
      <c r="AN515" s="151"/>
      <c r="AO515" s="151"/>
      <c r="AP515" s="151"/>
      <c r="AQ515" s="151"/>
      <c r="AR515" s="151"/>
      <c r="AS515" s="151"/>
      <c r="AT515" s="151"/>
      <c r="AU515" s="151"/>
      <c r="AV515" s="151"/>
      <c r="AW515" s="151"/>
      <c r="AX515" s="151"/>
      <c r="AY515" s="151"/>
      <c r="AZ515" s="151"/>
      <c r="BA515" s="151"/>
      <c r="BB515" s="151"/>
      <c r="BC515" s="151"/>
      <c r="BD515" s="151"/>
      <c r="BE515" s="151"/>
      <c r="BF515" s="151"/>
      <c r="BG515" s="151"/>
      <c r="BH515" s="151"/>
    </row>
    <row r="516" spans="1:60" outlineLevel="2" x14ac:dyDescent="0.2">
      <c r="A516" s="158"/>
      <c r="B516" s="159"/>
      <c r="C516" s="189" t="s">
        <v>741</v>
      </c>
      <c r="D516" s="162"/>
      <c r="E516" s="163">
        <v>1</v>
      </c>
      <c r="F516" s="161"/>
      <c r="G516" s="161"/>
      <c r="H516" s="161"/>
      <c r="I516" s="161"/>
      <c r="J516" s="161"/>
      <c r="K516" s="161"/>
      <c r="L516" s="161"/>
      <c r="M516" s="161"/>
      <c r="N516" s="160"/>
      <c r="O516" s="160"/>
      <c r="P516" s="160"/>
      <c r="Q516" s="160"/>
      <c r="R516" s="161"/>
      <c r="S516" s="161"/>
      <c r="T516" s="161"/>
      <c r="U516" s="161"/>
      <c r="V516" s="161"/>
      <c r="W516" s="161"/>
      <c r="X516" s="161"/>
      <c r="Y516" s="161"/>
      <c r="Z516" s="151"/>
      <c r="AA516" s="151"/>
      <c r="AB516" s="151"/>
      <c r="AC516" s="151"/>
      <c r="AD516" s="151"/>
      <c r="AE516" s="151"/>
      <c r="AF516" s="151"/>
      <c r="AG516" s="151" t="s">
        <v>175</v>
      </c>
      <c r="AH516" s="151">
        <v>0</v>
      </c>
      <c r="AI516" s="151"/>
      <c r="AJ516" s="151"/>
      <c r="AK516" s="151"/>
      <c r="AL516" s="151"/>
      <c r="AM516" s="151"/>
      <c r="AN516" s="151"/>
      <c r="AO516" s="151"/>
      <c r="AP516" s="151"/>
      <c r="AQ516" s="151"/>
      <c r="AR516" s="151"/>
      <c r="AS516" s="151"/>
      <c r="AT516" s="151"/>
      <c r="AU516" s="151"/>
      <c r="AV516" s="151"/>
      <c r="AW516" s="151"/>
      <c r="AX516" s="151"/>
      <c r="AY516" s="151"/>
      <c r="AZ516" s="151"/>
      <c r="BA516" s="151"/>
      <c r="BB516" s="151"/>
      <c r="BC516" s="151"/>
      <c r="BD516" s="151"/>
      <c r="BE516" s="151"/>
      <c r="BF516" s="151"/>
      <c r="BG516" s="151"/>
      <c r="BH516" s="151"/>
    </row>
    <row r="517" spans="1:60" outlineLevel="3" x14ac:dyDescent="0.2">
      <c r="A517" s="158"/>
      <c r="B517" s="159"/>
      <c r="C517" s="189" t="s">
        <v>634</v>
      </c>
      <c r="D517" s="162"/>
      <c r="E517" s="163">
        <v>1</v>
      </c>
      <c r="F517" s="161"/>
      <c r="G517" s="161"/>
      <c r="H517" s="161"/>
      <c r="I517" s="161"/>
      <c r="J517" s="161"/>
      <c r="K517" s="161"/>
      <c r="L517" s="161"/>
      <c r="M517" s="161"/>
      <c r="N517" s="160"/>
      <c r="O517" s="160"/>
      <c r="P517" s="160"/>
      <c r="Q517" s="160"/>
      <c r="R517" s="161"/>
      <c r="S517" s="161"/>
      <c r="T517" s="161"/>
      <c r="U517" s="161"/>
      <c r="V517" s="161"/>
      <c r="W517" s="161"/>
      <c r="X517" s="161"/>
      <c r="Y517" s="161"/>
      <c r="Z517" s="151"/>
      <c r="AA517" s="151"/>
      <c r="AB517" s="151"/>
      <c r="AC517" s="151"/>
      <c r="AD517" s="151"/>
      <c r="AE517" s="151"/>
      <c r="AF517" s="151"/>
      <c r="AG517" s="151" t="s">
        <v>175</v>
      </c>
      <c r="AH517" s="151">
        <v>0</v>
      </c>
      <c r="AI517" s="151"/>
      <c r="AJ517" s="151"/>
      <c r="AK517" s="151"/>
      <c r="AL517" s="151"/>
      <c r="AM517" s="151"/>
      <c r="AN517" s="151"/>
      <c r="AO517" s="151"/>
      <c r="AP517" s="151"/>
      <c r="AQ517" s="151"/>
      <c r="AR517" s="151"/>
      <c r="AS517" s="151"/>
      <c r="AT517" s="151"/>
      <c r="AU517" s="151"/>
      <c r="AV517" s="151"/>
      <c r="AW517" s="151"/>
      <c r="AX517" s="151"/>
      <c r="AY517" s="151"/>
      <c r="AZ517" s="151"/>
      <c r="BA517" s="151"/>
      <c r="BB517" s="151"/>
      <c r="BC517" s="151"/>
      <c r="BD517" s="151"/>
      <c r="BE517" s="151"/>
      <c r="BF517" s="151"/>
      <c r="BG517" s="151"/>
      <c r="BH517" s="151"/>
    </row>
    <row r="518" spans="1:60" outlineLevel="1" x14ac:dyDescent="0.2">
      <c r="A518" s="172">
        <v>172</v>
      </c>
      <c r="B518" s="173" t="s">
        <v>562</v>
      </c>
      <c r="C518" s="188" t="s">
        <v>563</v>
      </c>
      <c r="D518" s="174" t="s">
        <v>173</v>
      </c>
      <c r="E518" s="175">
        <v>2</v>
      </c>
      <c r="F518" s="176"/>
      <c r="G518" s="177">
        <f>ROUND(E518*F518,2)</f>
        <v>0</v>
      </c>
      <c r="H518" s="176"/>
      <c r="I518" s="177">
        <f>ROUND(E518*H518,2)</f>
        <v>0</v>
      </c>
      <c r="J518" s="176"/>
      <c r="K518" s="177">
        <f>ROUND(E518*J518,2)</f>
        <v>0</v>
      </c>
      <c r="L518" s="177">
        <v>21</v>
      </c>
      <c r="M518" s="177">
        <f>G518*(1+L518/100)</f>
        <v>0</v>
      </c>
      <c r="N518" s="175">
        <v>0</v>
      </c>
      <c r="O518" s="175">
        <f>ROUND(E518*N518,2)</f>
        <v>0</v>
      </c>
      <c r="P518" s="175">
        <v>0</v>
      </c>
      <c r="Q518" s="175">
        <f>ROUND(E518*P518,2)</f>
        <v>0</v>
      </c>
      <c r="R518" s="177"/>
      <c r="S518" s="177" t="s">
        <v>141</v>
      </c>
      <c r="T518" s="178" t="s">
        <v>142</v>
      </c>
      <c r="U518" s="161">
        <v>0</v>
      </c>
      <c r="V518" s="161">
        <f>ROUND(E518*U518,2)</f>
        <v>0</v>
      </c>
      <c r="W518" s="161"/>
      <c r="X518" s="161" t="s">
        <v>143</v>
      </c>
      <c r="Y518" s="161" t="s">
        <v>144</v>
      </c>
      <c r="Z518" s="151"/>
      <c r="AA518" s="151"/>
      <c r="AB518" s="151"/>
      <c r="AC518" s="151"/>
      <c r="AD518" s="151"/>
      <c r="AE518" s="151"/>
      <c r="AF518" s="151"/>
      <c r="AG518" s="151" t="s">
        <v>145</v>
      </c>
      <c r="AH518" s="151"/>
      <c r="AI518" s="151"/>
      <c r="AJ518" s="151"/>
      <c r="AK518" s="151"/>
      <c r="AL518" s="151"/>
      <c r="AM518" s="151"/>
      <c r="AN518" s="151"/>
      <c r="AO518" s="151"/>
      <c r="AP518" s="151"/>
      <c r="AQ518" s="151"/>
      <c r="AR518" s="151"/>
      <c r="AS518" s="151"/>
      <c r="AT518" s="151"/>
      <c r="AU518" s="151"/>
      <c r="AV518" s="151"/>
      <c r="AW518" s="151"/>
      <c r="AX518" s="151"/>
      <c r="AY518" s="151"/>
      <c r="AZ518" s="151"/>
      <c r="BA518" s="151"/>
      <c r="BB518" s="151"/>
      <c r="BC518" s="151"/>
      <c r="BD518" s="151"/>
      <c r="BE518" s="151"/>
      <c r="BF518" s="151"/>
      <c r="BG518" s="151"/>
      <c r="BH518" s="151"/>
    </row>
    <row r="519" spans="1:60" outlineLevel="2" x14ac:dyDescent="0.2">
      <c r="A519" s="158"/>
      <c r="B519" s="159"/>
      <c r="C519" s="189" t="s">
        <v>741</v>
      </c>
      <c r="D519" s="162"/>
      <c r="E519" s="163">
        <v>1</v>
      </c>
      <c r="F519" s="161"/>
      <c r="G519" s="161"/>
      <c r="H519" s="161"/>
      <c r="I519" s="161"/>
      <c r="J519" s="161"/>
      <c r="K519" s="161"/>
      <c r="L519" s="161"/>
      <c r="M519" s="161"/>
      <c r="N519" s="160"/>
      <c r="O519" s="160"/>
      <c r="P519" s="160"/>
      <c r="Q519" s="160"/>
      <c r="R519" s="161"/>
      <c r="S519" s="161"/>
      <c r="T519" s="161"/>
      <c r="U519" s="161"/>
      <c r="V519" s="161"/>
      <c r="W519" s="161"/>
      <c r="X519" s="161"/>
      <c r="Y519" s="161"/>
      <c r="Z519" s="151"/>
      <c r="AA519" s="151"/>
      <c r="AB519" s="151"/>
      <c r="AC519" s="151"/>
      <c r="AD519" s="151"/>
      <c r="AE519" s="151"/>
      <c r="AF519" s="151"/>
      <c r="AG519" s="151" t="s">
        <v>175</v>
      </c>
      <c r="AH519" s="151">
        <v>0</v>
      </c>
      <c r="AI519" s="151"/>
      <c r="AJ519" s="151"/>
      <c r="AK519" s="151"/>
      <c r="AL519" s="151"/>
      <c r="AM519" s="151"/>
      <c r="AN519" s="151"/>
      <c r="AO519" s="151"/>
      <c r="AP519" s="151"/>
      <c r="AQ519" s="151"/>
      <c r="AR519" s="151"/>
      <c r="AS519" s="151"/>
      <c r="AT519" s="151"/>
      <c r="AU519" s="151"/>
      <c r="AV519" s="151"/>
      <c r="AW519" s="151"/>
      <c r="AX519" s="151"/>
      <c r="AY519" s="151"/>
      <c r="AZ519" s="151"/>
      <c r="BA519" s="151"/>
      <c r="BB519" s="151"/>
      <c r="BC519" s="151"/>
      <c r="BD519" s="151"/>
      <c r="BE519" s="151"/>
      <c r="BF519" s="151"/>
      <c r="BG519" s="151"/>
      <c r="BH519" s="151"/>
    </row>
    <row r="520" spans="1:60" outlineLevel="3" x14ac:dyDescent="0.2">
      <c r="A520" s="158"/>
      <c r="B520" s="159"/>
      <c r="C520" s="189" t="s">
        <v>634</v>
      </c>
      <c r="D520" s="162"/>
      <c r="E520" s="163">
        <v>1</v>
      </c>
      <c r="F520" s="161"/>
      <c r="G520" s="161"/>
      <c r="H520" s="161"/>
      <c r="I520" s="161"/>
      <c r="J520" s="161"/>
      <c r="K520" s="161"/>
      <c r="L520" s="161"/>
      <c r="M520" s="161"/>
      <c r="N520" s="160"/>
      <c r="O520" s="160"/>
      <c r="P520" s="160"/>
      <c r="Q520" s="160"/>
      <c r="R520" s="161"/>
      <c r="S520" s="161"/>
      <c r="T520" s="161"/>
      <c r="U520" s="161"/>
      <c r="V520" s="161"/>
      <c r="W520" s="161"/>
      <c r="X520" s="161"/>
      <c r="Y520" s="161"/>
      <c r="Z520" s="151"/>
      <c r="AA520" s="151"/>
      <c r="AB520" s="151"/>
      <c r="AC520" s="151"/>
      <c r="AD520" s="151"/>
      <c r="AE520" s="151"/>
      <c r="AF520" s="151"/>
      <c r="AG520" s="151" t="s">
        <v>175</v>
      </c>
      <c r="AH520" s="151">
        <v>0</v>
      </c>
      <c r="AI520" s="151"/>
      <c r="AJ520" s="151"/>
      <c r="AK520" s="151"/>
      <c r="AL520" s="151"/>
      <c r="AM520" s="151"/>
      <c r="AN520" s="151"/>
      <c r="AO520" s="151"/>
      <c r="AP520" s="151"/>
      <c r="AQ520" s="151"/>
      <c r="AR520" s="151"/>
      <c r="AS520" s="151"/>
      <c r="AT520" s="151"/>
      <c r="AU520" s="151"/>
      <c r="AV520" s="151"/>
      <c r="AW520" s="151"/>
      <c r="AX520" s="151"/>
      <c r="AY520" s="151"/>
      <c r="AZ520" s="151"/>
      <c r="BA520" s="151"/>
      <c r="BB520" s="151"/>
      <c r="BC520" s="151"/>
      <c r="BD520" s="151"/>
      <c r="BE520" s="151"/>
      <c r="BF520" s="151"/>
      <c r="BG520" s="151"/>
      <c r="BH520" s="151"/>
    </row>
    <row r="521" spans="1:60" outlineLevel="1" x14ac:dyDescent="0.2">
      <c r="A521" s="172">
        <v>173</v>
      </c>
      <c r="B521" s="173" t="s">
        <v>903</v>
      </c>
      <c r="C521" s="188" t="s">
        <v>904</v>
      </c>
      <c r="D521" s="174" t="s">
        <v>173</v>
      </c>
      <c r="E521" s="175">
        <v>1</v>
      </c>
      <c r="F521" s="176"/>
      <c r="G521" s="177">
        <f>ROUND(E521*F521,2)</f>
        <v>0</v>
      </c>
      <c r="H521" s="176"/>
      <c r="I521" s="177">
        <f>ROUND(E521*H521,2)</f>
        <v>0</v>
      </c>
      <c r="J521" s="176"/>
      <c r="K521" s="177">
        <f>ROUND(E521*J521,2)</f>
        <v>0</v>
      </c>
      <c r="L521" s="177">
        <v>21</v>
      </c>
      <c r="M521" s="177">
        <f>G521*(1+L521/100)</f>
        <v>0</v>
      </c>
      <c r="N521" s="175">
        <v>7.0200000000000002E-3</v>
      </c>
      <c r="O521" s="175">
        <f>ROUND(E521*N521,2)</f>
        <v>0.01</v>
      </c>
      <c r="P521" s="175">
        <v>0</v>
      </c>
      <c r="Q521" s="175">
        <f>ROUND(E521*P521,2)</f>
        <v>0</v>
      </c>
      <c r="R521" s="177"/>
      <c r="S521" s="177" t="s">
        <v>141</v>
      </c>
      <c r="T521" s="178" t="s">
        <v>142</v>
      </c>
      <c r="U521" s="161">
        <v>0.52</v>
      </c>
      <c r="V521" s="161">
        <f>ROUND(E521*U521,2)</f>
        <v>0.52</v>
      </c>
      <c r="W521" s="161"/>
      <c r="X521" s="161" t="s">
        <v>143</v>
      </c>
      <c r="Y521" s="161" t="s">
        <v>144</v>
      </c>
      <c r="Z521" s="151"/>
      <c r="AA521" s="151"/>
      <c r="AB521" s="151"/>
      <c r="AC521" s="151"/>
      <c r="AD521" s="151"/>
      <c r="AE521" s="151"/>
      <c r="AF521" s="151"/>
      <c r="AG521" s="151" t="s">
        <v>145</v>
      </c>
      <c r="AH521" s="151"/>
      <c r="AI521" s="151"/>
      <c r="AJ521" s="151"/>
      <c r="AK521" s="151"/>
      <c r="AL521" s="151"/>
      <c r="AM521" s="151"/>
      <c r="AN521" s="151"/>
      <c r="AO521" s="151"/>
      <c r="AP521" s="151"/>
      <c r="AQ521" s="151"/>
      <c r="AR521" s="151"/>
      <c r="AS521" s="151"/>
      <c r="AT521" s="151"/>
      <c r="AU521" s="151"/>
      <c r="AV521" s="151"/>
      <c r="AW521" s="151"/>
      <c r="AX521" s="151"/>
      <c r="AY521" s="151"/>
      <c r="AZ521" s="151"/>
      <c r="BA521" s="151"/>
      <c r="BB521" s="151"/>
      <c r="BC521" s="151"/>
      <c r="BD521" s="151"/>
      <c r="BE521" s="151"/>
      <c r="BF521" s="151"/>
      <c r="BG521" s="151"/>
      <c r="BH521" s="151"/>
    </row>
    <row r="522" spans="1:60" outlineLevel="2" x14ac:dyDescent="0.2">
      <c r="A522" s="158"/>
      <c r="B522" s="159"/>
      <c r="C522" s="189" t="s">
        <v>634</v>
      </c>
      <c r="D522" s="162"/>
      <c r="E522" s="163">
        <v>1</v>
      </c>
      <c r="F522" s="161"/>
      <c r="G522" s="161"/>
      <c r="H522" s="161"/>
      <c r="I522" s="161"/>
      <c r="J522" s="161"/>
      <c r="K522" s="161"/>
      <c r="L522" s="161"/>
      <c r="M522" s="161"/>
      <c r="N522" s="160"/>
      <c r="O522" s="160"/>
      <c r="P522" s="160"/>
      <c r="Q522" s="160"/>
      <c r="R522" s="161"/>
      <c r="S522" s="161"/>
      <c r="T522" s="161"/>
      <c r="U522" s="161"/>
      <c r="V522" s="161"/>
      <c r="W522" s="161"/>
      <c r="X522" s="161"/>
      <c r="Y522" s="161"/>
      <c r="Z522" s="151"/>
      <c r="AA522" s="151"/>
      <c r="AB522" s="151"/>
      <c r="AC522" s="151"/>
      <c r="AD522" s="151"/>
      <c r="AE522" s="151"/>
      <c r="AF522" s="151"/>
      <c r="AG522" s="151" t="s">
        <v>175</v>
      </c>
      <c r="AH522" s="151">
        <v>0</v>
      </c>
      <c r="AI522" s="151"/>
      <c r="AJ522" s="151"/>
      <c r="AK522" s="151"/>
      <c r="AL522" s="151"/>
      <c r="AM522" s="151"/>
      <c r="AN522" s="151"/>
      <c r="AO522" s="151"/>
      <c r="AP522" s="151"/>
      <c r="AQ522" s="151"/>
      <c r="AR522" s="151"/>
      <c r="AS522" s="151"/>
      <c r="AT522" s="151"/>
      <c r="AU522" s="151"/>
      <c r="AV522" s="151"/>
      <c r="AW522" s="151"/>
      <c r="AX522" s="151"/>
      <c r="AY522" s="151"/>
      <c r="AZ522" s="151"/>
      <c r="BA522" s="151"/>
      <c r="BB522" s="151"/>
      <c r="BC522" s="151"/>
      <c r="BD522" s="151"/>
      <c r="BE522" s="151"/>
      <c r="BF522" s="151"/>
      <c r="BG522" s="151"/>
      <c r="BH522" s="151"/>
    </row>
    <row r="523" spans="1:60" outlineLevel="1" x14ac:dyDescent="0.2">
      <c r="A523" s="172">
        <v>174</v>
      </c>
      <c r="B523" s="173" t="s">
        <v>905</v>
      </c>
      <c r="C523" s="188" t="s">
        <v>906</v>
      </c>
      <c r="D523" s="174" t="s">
        <v>173</v>
      </c>
      <c r="E523" s="175">
        <v>1</v>
      </c>
      <c r="F523" s="176"/>
      <c r="G523" s="177">
        <f>ROUND(E523*F523,2)</f>
        <v>0</v>
      </c>
      <c r="H523" s="176"/>
      <c r="I523" s="177">
        <f>ROUND(E523*H523,2)</f>
        <v>0</v>
      </c>
      <c r="J523" s="176"/>
      <c r="K523" s="177">
        <f>ROUND(E523*J523,2)</f>
        <v>0</v>
      </c>
      <c r="L523" s="177">
        <v>21</v>
      </c>
      <c r="M523" s="177">
        <f>G523*(1+L523/100)</f>
        <v>0</v>
      </c>
      <c r="N523" s="175">
        <v>4.4999999999999997E-3</v>
      </c>
      <c r="O523" s="175">
        <f>ROUND(E523*N523,2)</f>
        <v>0</v>
      </c>
      <c r="P523" s="175">
        <v>0</v>
      </c>
      <c r="Q523" s="175">
        <f>ROUND(E523*P523,2)</f>
        <v>0</v>
      </c>
      <c r="R523" s="177"/>
      <c r="S523" s="177" t="s">
        <v>141</v>
      </c>
      <c r="T523" s="178" t="s">
        <v>142</v>
      </c>
      <c r="U523" s="161">
        <v>0</v>
      </c>
      <c r="V523" s="161">
        <f>ROUND(E523*U523,2)</f>
        <v>0</v>
      </c>
      <c r="W523" s="161"/>
      <c r="X523" s="161" t="s">
        <v>309</v>
      </c>
      <c r="Y523" s="161" t="s">
        <v>144</v>
      </c>
      <c r="Z523" s="151"/>
      <c r="AA523" s="151"/>
      <c r="AB523" s="151"/>
      <c r="AC523" s="151"/>
      <c r="AD523" s="151"/>
      <c r="AE523" s="151"/>
      <c r="AF523" s="151"/>
      <c r="AG523" s="151" t="s">
        <v>310</v>
      </c>
      <c r="AH523" s="151"/>
      <c r="AI523" s="151"/>
      <c r="AJ523" s="151"/>
      <c r="AK523" s="151"/>
      <c r="AL523" s="151"/>
      <c r="AM523" s="151"/>
      <c r="AN523" s="151"/>
      <c r="AO523" s="151"/>
      <c r="AP523" s="151"/>
      <c r="AQ523" s="151"/>
      <c r="AR523" s="151"/>
      <c r="AS523" s="151"/>
      <c r="AT523" s="151"/>
      <c r="AU523" s="151"/>
      <c r="AV523" s="151"/>
      <c r="AW523" s="151"/>
      <c r="AX523" s="151"/>
      <c r="AY523" s="151"/>
      <c r="AZ523" s="151"/>
      <c r="BA523" s="151"/>
      <c r="BB523" s="151"/>
      <c r="BC523" s="151"/>
      <c r="BD523" s="151"/>
      <c r="BE523" s="151"/>
      <c r="BF523" s="151"/>
      <c r="BG523" s="151"/>
      <c r="BH523" s="151"/>
    </row>
    <row r="524" spans="1:60" outlineLevel="2" x14ac:dyDescent="0.2">
      <c r="A524" s="158"/>
      <c r="B524" s="159"/>
      <c r="C524" s="189" t="s">
        <v>634</v>
      </c>
      <c r="D524" s="162"/>
      <c r="E524" s="163">
        <v>1</v>
      </c>
      <c r="F524" s="161"/>
      <c r="G524" s="161"/>
      <c r="H524" s="161"/>
      <c r="I524" s="161"/>
      <c r="J524" s="161"/>
      <c r="K524" s="161"/>
      <c r="L524" s="161"/>
      <c r="M524" s="161"/>
      <c r="N524" s="160"/>
      <c r="O524" s="160"/>
      <c r="P524" s="160"/>
      <c r="Q524" s="160"/>
      <c r="R524" s="161"/>
      <c r="S524" s="161"/>
      <c r="T524" s="161"/>
      <c r="U524" s="161"/>
      <c r="V524" s="161"/>
      <c r="W524" s="161"/>
      <c r="X524" s="161"/>
      <c r="Y524" s="161"/>
      <c r="Z524" s="151"/>
      <c r="AA524" s="151"/>
      <c r="AB524" s="151"/>
      <c r="AC524" s="151"/>
      <c r="AD524" s="151"/>
      <c r="AE524" s="151"/>
      <c r="AF524" s="151"/>
      <c r="AG524" s="151" t="s">
        <v>175</v>
      </c>
      <c r="AH524" s="151">
        <v>0</v>
      </c>
      <c r="AI524" s="151"/>
      <c r="AJ524" s="151"/>
      <c r="AK524" s="151"/>
      <c r="AL524" s="151"/>
      <c r="AM524" s="151"/>
      <c r="AN524" s="151"/>
      <c r="AO524" s="151"/>
      <c r="AP524" s="151"/>
      <c r="AQ524" s="151"/>
      <c r="AR524" s="151"/>
      <c r="AS524" s="151"/>
      <c r="AT524" s="151"/>
      <c r="AU524" s="151"/>
      <c r="AV524" s="151"/>
      <c r="AW524" s="151"/>
      <c r="AX524" s="151"/>
      <c r="AY524" s="151"/>
      <c r="AZ524" s="151"/>
      <c r="BA524" s="151"/>
      <c r="BB524" s="151"/>
      <c r="BC524" s="151"/>
      <c r="BD524" s="151"/>
      <c r="BE524" s="151"/>
      <c r="BF524" s="151"/>
      <c r="BG524" s="151"/>
      <c r="BH524" s="151"/>
    </row>
    <row r="525" spans="1:60" outlineLevel="1" x14ac:dyDescent="0.2">
      <c r="A525" s="172">
        <v>175</v>
      </c>
      <c r="B525" s="173" t="s">
        <v>564</v>
      </c>
      <c r="C525" s="188" t="s">
        <v>565</v>
      </c>
      <c r="D525" s="174" t="s">
        <v>181</v>
      </c>
      <c r="E525" s="175">
        <v>229</v>
      </c>
      <c r="F525" s="176"/>
      <c r="G525" s="177">
        <f>ROUND(E525*F525,2)</f>
        <v>0</v>
      </c>
      <c r="H525" s="176"/>
      <c r="I525" s="177">
        <f>ROUND(E525*H525,2)</f>
        <v>0</v>
      </c>
      <c r="J525" s="176"/>
      <c r="K525" s="177">
        <f>ROUND(E525*J525,2)</f>
        <v>0</v>
      </c>
      <c r="L525" s="177">
        <v>21</v>
      </c>
      <c r="M525" s="177">
        <f>G525*(1+L525/100)</f>
        <v>0</v>
      </c>
      <c r="N525" s="175">
        <v>0</v>
      </c>
      <c r="O525" s="175">
        <f>ROUND(E525*N525,2)</f>
        <v>0</v>
      </c>
      <c r="P525" s="175">
        <v>0</v>
      </c>
      <c r="Q525" s="175">
        <f>ROUND(E525*P525,2)</f>
        <v>0</v>
      </c>
      <c r="R525" s="177"/>
      <c r="S525" s="177" t="s">
        <v>141</v>
      </c>
      <c r="T525" s="178" t="s">
        <v>142</v>
      </c>
      <c r="U525" s="161">
        <v>2.5999999999999999E-2</v>
      </c>
      <c r="V525" s="161">
        <f>ROUND(E525*U525,2)</f>
        <v>5.95</v>
      </c>
      <c r="W525" s="161"/>
      <c r="X525" s="161" t="s">
        <v>143</v>
      </c>
      <c r="Y525" s="161" t="s">
        <v>144</v>
      </c>
      <c r="Z525" s="151"/>
      <c r="AA525" s="151"/>
      <c r="AB525" s="151"/>
      <c r="AC525" s="151"/>
      <c r="AD525" s="151"/>
      <c r="AE525" s="151"/>
      <c r="AF525" s="151"/>
      <c r="AG525" s="151" t="s">
        <v>145</v>
      </c>
      <c r="AH525" s="151"/>
      <c r="AI525" s="151"/>
      <c r="AJ525" s="151"/>
      <c r="AK525" s="151"/>
      <c r="AL525" s="151"/>
      <c r="AM525" s="151"/>
      <c r="AN525" s="151"/>
      <c r="AO525" s="151"/>
      <c r="AP525" s="151"/>
      <c r="AQ525" s="151"/>
      <c r="AR525" s="151"/>
      <c r="AS525" s="151"/>
      <c r="AT525" s="151"/>
      <c r="AU525" s="151"/>
      <c r="AV525" s="151"/>
      <c r="AW525" s="151"/>
      <c r="AX525" s="151"/>
      <c r="AY525" s="151"/>
      <c r="AZ525" s="151"/>
      <c r="BA525" s="151"/>
      <c r="BB525" s="151"/>
      <c r="BC525" s="151"/>
      <c r="BD525" s="151"/>
      <c r="BE525" s="151"/>
      <c r="BF525" s="151"/>
      <c r="BG525" s="151"/>
      <c r="BH525" s="151"/>
    </row>
    <row r="526" spans="1:60" outlineLevel="2" x14ac:dyDescent="0.2">
      <c r="A526" s="158"/>
      <c r="B526" s="159"/>
      <c r="C526" s="189" t="s">
        <v>907</v>
      </c>
      <c r="D526" s="162"/>
      <c r="E526" s="163">
        <v>72</v>
      </c>
      <c r="F526" s="161"/>
      <c r="G526" s="161"/>
      <c r="H526" s="161"/>
      <c r="I526" s="161"/>
      <c r="J526" s="161"/>
      <c r="K526" s="161"/>
      <c r="L526" s="161"/>
      <c r="M526" s="161"/>
      <c r="N526" s="160"/>
      <c r="O526" s="160"/>
      <c r="P526" s="160"/>
      <c r="Q526" s="160"/>
      <c r="R526" s="161"/>
      <c r="S526" s="161"/>
      <c r="T526" s="161"/>
      <c r="U526" s="161"/>
      <c r="V526" s="161"/>
      <c r="W526" s="161"/>
      <c r="X526" s="161"/>
      <c r="Y526" s="161"/>
      <c r="Z526" s="151"/>
      <c r="AA526" s="151"/>
      <c r="AB526" s="151"/>
      <c r="AC526" s="151"/>
      <c r="AD526" s="151"/>
      <c r="AE526" s="151"/>
      <c r="AF526" s="151"/>
      <c r="AG526" s="151" t="s">
        <v>175</v>
      </c>
      <c r="AH526" s="151">
        <v>0</v>
      </c>
      <c r="AI526" s="151"/>
      <c r="AJ526" s="151"/>
      <c r="AK526" s="151"/>
      <c r="AL526" s="151"/>
      <c r="AM526" s="151"/>
      <c r="AN526" s="151"/>
      <c r="AO526" s="151"/>
      <c r="AP526" s="151"/>
      <c r="AQ526" s="151"/>
      <c r="AR526" s="151"/>
      <c r="AS526" s="151"/>
      <c r="AT526" s="151"/>
      <c r="AU526" s="151"/>
      <c r="AV526" s="151"/>
      <c r="AW526" s="151"/>
      <c r="AX526" s="151"/>
      <c r="AY526" s="151"/>
      <c r="AZ526" s="151"/>
      <c r="BA526" s="151"/>
      <c r="BB526" s="151"/>
      <c r="BC526" s="151"/>
      <c r="BD526" s="151"/>
      <c r="BE526" s="151"/>
      <c r="BF526" s="151"/>
      <c r="BG526" s="151"/>
      <c r="BH526" s="151"/>
    </row>
    <row r="527" spans="1:60" outlineLevel="3" x14ac:dyDescent="0.2">
      <c r="A527" s="158"/>
      <c r="B527" s="159"/>
      <c r="C527" s="189" t="s">
        <v>826</v>
      </c>
      <c r="D527" s="162"/>
      <c r="E527" s="163">
        <v>4</v>
      </c>
      <c r="F527" s="161"/>
      <c r="G527" s="161"/>
      <c r="H527" s="161"/>
      <c r="I527" s="161"/>
      <c r="J527" s="161"/>
      <c r="K527" s="161"/>
      <c r="L527" s="161"/>
      <c r="M527" s="161"/>
      <c r="N527" s="160"/>
      <c r="O527" s="160"/>
      <c r="P527" s="160"/>
      <c r="Q527" s="160"/>
      <c r="R527" s="161"/>
      <c r="S527" s="161"/>
      <c r="T527" s="161"/>
      <c r="U527" s="161"/>
      <c r="V527" s="161"/>
      <c r="W527" s="161"/>
      <c r="X527" s="161"/>
      <c r="Y527" s="161"/>
      <c r="Z527" s="151"/>
      <c r="AA527" s="151"/>
      <c r="AB527" s="151"/>
      <c r="AC527" s="151"/>
      <c r="AD527" s="151"/>
      <c r="AE527" s="151"/>
      <c r="AF527" s="151"/>
      <c r="AG527" s="151" t="s">
        <v>175</v>
      </c>
      <c r="AH527" s="151">
        <v>0</v>
      </c>
      <c r="AI527" s="151"/>
      <c r="AJ527" s="151"/>
      <c r="AK527" s="151"/>
      <c r="AL527" s="151"/>
      <c r="AM527" s="151"/>
      <c r="AN527" s="151"/>
      <c r="AO527" s="151"/>
      <c r="AP527" s="151"/>
      <c r="AQ527" s="151"/>
      <c r="AR527" s="151"/>
      <c r="AS527" s="151"/>
      <c r="AT527" s="151"/>
      <c r="AU527" s="151"/>
      <c r="AV527" s="151"/>
      <c r="AW527" s="151"/>
      <c r="AX527" s="151"/>
      <c r="AY527" s="151"/>
      <c r="AZ527" s="151"/>
      <c r="BA527" s="151"/>
      <c r="BB527" s="151"/>
      <c r="BC527" s="151"/>
      <c r="BD527" s="151"/>
      <c r="BE527" s="151"/>
      <c r="BF527" s="151"/>
      <c r="BG527" s="151"/>
      <c r="BH527" s="151"/>
    </row>
    <row r="528" spans="1:60" outlineLevel="3" x14ac:dyDescent="0.2">
      <c r="A528" s="158"/>
      <c r="B528" s="159"/>
      <c r="C528" s="189" t="s">
        <v>908</v>
      </c>
      <c r="D528" s="162"/>
      <c r="E528" s="163">
        <v>153</v>
      </c>
      <c r="F528" s="161"/>
      <c r="G528" s="161"/>
      <c r="H528" s="161"/>
      <c r="I528" s="161"/>
      <c r="J528" s="161"/>
      <c r="K528" s="161"/>
      <c r="L528" s="161"/>
      <c r="M528" s="161"/>
      <c r="N528" s="160"/>
      <c r="O528" s="160"/>
      <c r="P528" s="160"/>
      <c r="Q528" s="160"/>
      <c r="R528" s="161"/>
      <c r="S528" s="161"/>
      <c r="T528" s="161"/>
      <c r="U528" s="161"/>
      <c r="V528" s="161"/>
      <c r="W528" s="161"/>
      <c r="X528" s="161"/>
      <c r="Y528" s="161"/>
      <c r="Z528" s="151"/>
      <c r="AA528" s="151"/>
      <c r="AB528" s="151"/>
      <c r="AC528" s="151"/>
      <c r="AD528" s="151"/>
      <c r="AE528" s="151"/>
      <c r="AF528" s="151"/>
      <c r="AG528" s="151" t="s">
        <v>175</v>
      </c>
      <c r="AH528" s="151">
        <v>0</v>
      </c>
      <c r="AI528" s="151"/>
      <c r="AJ528" s="151"/>
      <c r="AK528" s="151"/>
      <c r="AL528" s="151"/>
      <c r="AM528" s="151"/>
      <c r="AN528" s="151"/>
      <c r="AO528" s="151"/>
      <c r="AP528" s="151"/>
      <c r="AQ528" s="151"/>
      <c r="AR528" s="151"/>
      <c r="AS528" s="151"/>
      <c r="AT528" s="151"/>
      <c r="AU528" s="151"/>
      <c r="AV528" s="151"/>
      <c r="AW528" s="151"/>
      <c r="AX528" s="151"/>
      <c r="AY528" s="151"/>
      <c r="AZ528" s="151"/>
      <c r="BA528" s="151"/>
      <c r="BB528" s="151"/>
      <c r="BC528" s="151"/>
      <c r="BD528" s="151"/>
      <c r="BE528" s="151"/>
      <c r="BF528" s="151"/>
      <c r="BG528" s="151"/>
      <c r="BH528" s="151"/>
    </row>
    <row r="529" spans="1:60" outlineLevel="1" x14ac:dyDescent="0.2">
      <c r="A529" s="172">
        <v>176</v>
      </c>
      <c r="B529" s="173" t="s">
        <v>567</v>
      </c>
      <c r="C529" s="188" t="s">
        <v>568</v>
      </c>
      <c r="D529" s="174" t="s">
        <v>181</v>
      </c>
      <c r="E529" s="175">
        <v>252</v>
      </c>
      <c r="F529" s="176"/>
      <c r="G529" s="177">
        <f>ROUND(E529*F529,2)</f>
        <v>0</v>
      </c>
      <c r="H529" s="176"/>
      <c r="I529" s="177">
        <f>ROUND(E529*H529,2)</f>
        <v>0</v>
      </c>
      <c r="J529" s="176"/>
      <c r="K529" s="177">
        <f>ROUND(E529*J529,2)</f>
        <v>0</v>
      </c>
      <c r="L529" s="177">
        <v>21</v>
      </c>
      <c r="M529" s="177">
        <f>G529*(1+L529/100)</f>
        <v>0</v>
      </c>
      <c r="N529" s="175">
        <v>0</v>
      </c>
      <c r="O529" s="175">
        <f>ROUND(E529*N529,2)</f>
        <v>0</v>
      </c>
      <c r="P529" s="175">
        <v>0</v>
      </c>
      <c r="Q529" s="175">
        <f>ROUND(E529*P529,2)</f>
        <v>0</v>
      </c>
      <c r="R529" s="177"/>
      <c r="S529" s="177" t="s">
        <v>141</v>
      </c>
      <c r="T529" s="178" t="s">
        <v>142</v>
      </c>
      <c r="U529" s="161">
        <v>0</v>
      </c>
      <c r="V529" s="161">
        <f>ROUND(E529*U529,2)</f>
        <v>0</v>
      </c>
      <c r="W529" s="161"/>
      <c r="X529" s="161" t="s">
        <v>309</v>
      </c>
      <c r="Y529" s="161" t="s">
        <v>144</v>
      </c>
      <c r="Z529" s="151"/>
      <c r="AA529" s="151"/>
      <c r="AB529" s="151"/>
      <c r="AC529" s="151"/>
      <c r="AD529" s="151"/>
      <c r="AE529" s="151"/>
      <c r="AF529" s="151"/>
      <c r="AG529" s="151" t="s">
        <v>310</v>
      </c>
      <c r="AH529" s="151"/>
      <c r="AI529" s="151"/>
      <c r="AJ529" s="151"/>
      <c r="AK529" s="151"/>
      <c r="AL529" s="151"/>
      <c r="AM529" s="151"/>
      <c r="AN529" s="151"/>
      <c r="AO529" s="151"/>
      <c r="AP529" s="151"/>
      <c r="AQ529" s="151"/>
      <c r="AR529" s="151"/>
      <c r="AS529" s="151"/>
      <c r="AT529" s="151"/>
      <c r="AU529" s="151"/>
      <c r="AV529" s="151"/>
      <c r="AW529" s="151"/>
      <c r="AX529" s="151"/>
      <c r="AY529" s="151"/>
      <c r="AZ529" s="151"/>
      <c r="BA529" s="151"/>
      <c r="BB529" s="151"/>
      <c r="BC529" s="151"/>
      <c r="BD529" s="151"/>
      <c r="BE529" s="151"/>
      <c r="BF529" s="151"/>
      <c r="BG529" s="151"/>
      <c r="BH529" s="151"/>
    </row>
    <row r="530" spans="1:60" outlineLevel="2" x14ac:dyDescent="0.2">
      <c r="A530" s="158"/>
      <c r="B530" s="159"/>
      <c r="C530" s="189" t="s">
        <v>909</v>
      </c>
      <c r="D530" s="162"/>
      <c r="E530" s="163">
        <v>80</v>
      </c>
      <c r="F530" s="161"/>
      <c r="G530" s="161"/>
      <c r="H530" s="161"/>
      <c r="I530" s="161"/>
      <c r="J530" s="161"/>
      <c r="K530" s="161"/>
      <c r="L530" s="161"/>
      <c r="M530" s="161"/>
      <c r="N530" s="160"/>
      <c r="O530" s="160"/>
      <c r="P530" s="160"/>
      <c r="Q530" s="160"/>
      <c r="R530" s="161"/>
      <c r="S530" s="161"/>
      <c r="T530" s="161"/>
      <c r="U530" s="161"/>
      <c r="V530" s="161"/>
      <c r="W530" s="161"/>
      <c r="X530" s="161"/>
      <c r="Y530" s="161"/>
      <c r="Z530" s="151"/>
      <c r="AA530" s="151"/>
      <c r="AB530" s="151"/>
      <c r="AC530" s="151"/>
      <c r="AD530" s="151"/>
      <c r="AE530" s="151"/>
      <c r="AF530" s="151"/>
      <c r="AG530" s="151" t="s">
        <v>175</v>
      </c>
      <c r="AH530" s="151">
        <v>0</v>
      </c>
      <c r="AI530" s="151"/>
      <c r="AJ530" s="151"/>
      <c r="AK530" s="151"/>
      <c r="AL530" s="151"/>
      <c r="AM530" s="151"/>
      <c r="AN530" s="151"/>
      <c r="AO530" s="151"/>
      <c r="AP530" s="151"/>
      <c r="AQ530" s="151"/>
      <c r="AR530" s="151"/>
      <c r="AS530" s="151"/>
      <c r="AT530" s="151"/>
      <c r="AU530" s="151"/>
      <c r="AV530" s="151"/>
      <c r="AW530" s="151"/>
      <c r="AX530" s="151"/>
      <c r="AY530" s="151"/>
      <c r="AZ530" s="151"/>
      <c r="BA530" s="151"/>
      <c r="BB530" s="151"/>
      <c r="BC530" s="151"/>
      <c r="BD530" s="151"/>
      <c r="BE530" s="151"/>
      <c r="BF530" s="151"/>
      <c r="BG530" s="151"/>
      <c r="BH530" s="151"/>
    </row>
    <row r="531" spans="1:60" outlineLevel="3" x14ac:dyDescent="0.2">
      <c r="A531" s="158"/>
      <c r="B531" s="159"/>
      <c r="C531" s="189" t="s">
        <v>826</v>
      </c>
      <c r="D531" s="162"/>
      <c r="E531" s="163">
        <v>4</v>
      </c>
      <c r="F531" s="161"/>
      <c r="G531" s="161"/>
      <c r="H531" s="161"/>
      <c r="I531" s="161"/>
      <c r="J531" s="161"/>
      <c r="K531" s="161"/>
      <c r="L531" s="161"/>
      <c r="M531" s="161"/>
      <c r="N531" s="160"/>
      <c r="O531" s="160"/>
      <c r="P531" s="160"/>
      <c r="Q531" s="160"/>
      <c r="R531" s="161"/>
      <c r="S531" s="161"/>
      <c r="T531" s="161"/>
      <c r="U531" s="161"/>
      <c r="V531" s="161"/>
      <c r="W531" s="161"/>
      <c r="X531" s="161"/>
      <c r="Y531" s="161"/>
      <c r="Z531" s="151"/>
      <c r="AA531" s="151"/>
      <c r="AB531" s="151"/>
      <c r="AC531" s="151"/>
      <c r="AD531" s="151"/>
      <c r="AE531" s="151"/>
      <c r="AF531" s="151"/>
      <c r="AG531" s="151" t="s">
        <v>175</v>
      </c>
      <c r="AH531" s="151">
        <v>0</v>
      </c>
      <c r="AI531" s="151"/>
      <c r="AJ531" s="151"/>
      <c r="AK531" s="151"/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51"/>
      <c r="AV531" s="151"/>
      <c r="AW531" s="151"/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51"/>
      <c r="BH531" s="151"/>
    </row>
    <row r="532" spans="1:60" outlineLevel="3" x14ac:dyDescent="0.2">
      <c r="A532" s="158"/>
      <c r="B532" s="159"/>
      <c r="C532" s="189" t="s">
        <v>910</v>
      </c>
      <c r="D532" s="162"/>
      <c r="E532" s="163">
        <v>168</v>
      </c>
      <c r="F532" s="161"/>
      <c r="G532" s="161"/>
      <c r="H532" s="161"/>
      <c r="I532" s="161"/>
      <c r="J532" s="161"/>
      <c r="K532" s="161"/>
      <c r="L532" s="161"/>
      <c r="M532" s="161"/>
      <c r="N532" s="160"/>
      <c r="O532" s="160"/>
      <c r="P532" s="160"/>
      <c r="Q532" s="160"/>
      <c r="R532" s="161"/>
      <c r="S532" s="161"/>
      <c r="T532" s="161"/>
      <c r="U532" s="161"/>
      <c r="V532" s="161"/>
      <c r="W532" s="161"/>
      <c r="X532" s="161"/>
      <c r="Y532" s="161"/>
      <c r="Z532" s="151"/>
      <c r="AA532" s="151"/>
      <c r="AB532" s="151"/>
      <c r="AC532" s="151"/>
      <c r="AD532" s="151"/>
      <c r="AE532" s="151"/>
      <c r="AF532" s="151"/>
      <c r="AG532" s="151" t="s">
        <v>175</v>
      </c>
      <c r="AH532" s="151">
        <v>0</v>
      </c>
      <c r="AI532" s="151"/>
      <c r="AJ532" s="151"/>
      <c r="AK532" s="151"/>
      <c r="AL532" s="151"/>
      <c r="AM532" s="151"/>
      <c r="AN532" s="151"/>
      <c r="AO532" s="151"/>
      <c r="AP532" s="151"/>
      <c r="AQ532" s="151"/>
      <c r="AR532" s="151"/>
      <c r="AS532" s="151"/>
      <c r="AT532" s="151"/>
      <c r="AU532" s="151"/>
      <c r="AV532" s="151"/>
      <c r="AW532" s="151"/>
      <c r="AX532" s="151"/>
      <c r="AY532" s="151"/>
      <c r="AZ532" s="151"/>
      <c r="BA532" s="151"/>
      <c r="BB532" s="151"/>
      <c r="BC532" s="151"/>
      <c r="BD532" s="151"/>
      <c r="BE532" s="151"/>
      <c r="BF532" s="151"/>
      <c r="BG532" s="151"/>
      <c r="BH532" s="151"/>
    </row>
    <row r="533" spans="1:60" x14ac:dyDescent="0.2">
      <c r="A533" s="165" t="s">
        <v>136</v>
      </c>
      <c r="B533" s="166" t="s">
        <v>88</v>
      </c>
      <c r="C533" s="186" t="s">
        <v>89</v>
      </c>
      <c r="D533" s="167"/>
      <c r="E533" s="168"/>
      <c r="F533" s="169"/>
      <c r="G533" s="169">
        <f>SUMIF(AG534:AG545,"&lt;&gt;NOR",G534:G545)</f>
        <v>0</v>
      </c>
      <c r="H533" s="169"/>
      <c r="I533" s="169">
        <f>SUM(I534:I545)</f>
        <v>0</v>
      </c>
      <c r="J533" s="169"/>
      <c r="K533" s="169">
        <f>SUM(K534:K545)</f>
        <v>0</v>
      </c>
      <c r="L533" s="169"/>
      <c r="M533" s="169">
        <f>SUM(M534:M545)</f>
        <v>0</v>
      </c>
      <c r="N533" s="168"/>
      <c r="O533" s="168">
        <f>SUM(O534:O545)</f>
        <v>12.079999999999998</v>
      </c>
      <c r="P533" s="168"/>
      <c r="Q533" s="168">
        <f>SUM(Q534:Q545)</f>
        <v>0</v>
      </c>
      <c r="R533" s="169"/>
      <c r="S533" s="169"/>
      <c r="T533" s="170"/>
      <c r="U533" s="164"/>
      <c r="V533" s="164">
        <f>SUM(V534:V545)</f>
        <v>14.75</v>
      </c>
      <c r="W533" s="164"/>
      <c r="X533" s="164"/>
      <c r="Y533" s="164"/>
      <c r="AG533" t="s">
        <v>137</v>
      </c>
    </row>
    <row r="534" spans="1:60" ht="22.5" outlineLevel="1" x14ac:dyDescent="0.2">
      <c r="A534" s="172">
        <v>177</v>
      </c>
      <c r="B534" s="173" t="s">
        <v>570</v>
      </c>
      <c r="C534" s="188" t="s">
        <v>571</v>
      </c>
      <c r="D534" s="174" t="s">
        <v>181</v>
      </c>
      <c r="E534" s="175">
        <v>3</v>
      </c>
      <c r="F534" s="176"/>
      <c r="G534" s="177">
        <f>ROUND(E534*F534,2)</f>
        <v>0</v>
      </c>
      <c r="H534" s="176"/>
      <c r="I534" s="177">
        <f>ROUND(E534*H534,2)</f>
        <v>0</v>
      </c>
      <c r="J534" s="176"/>
      <c r="K534" s="177">
        <f>ROUND(E534*J534,2)</f>
        <v>0</v>
      </c>
      <c r="L534" s="177">
        <v>21</v>
      </c>
      <c r="M534" s="177">
        <f>G534*(1+L534/100)</f>
        <v>0</v>
      </c>
      <c r="N534" s="175">
        <v>0.26879999999999998</v>
      </c>
      <c r="O534" s="175">
        <f>ROUND(E534*N534,2)</f>
        <v>0.81</v>
      </c>
      <c r="P534" s="175">
        <v>0</v>
      </c>
      <c r="Q534" s="175">
        <f>ROUND(E534*P534,2)</f>
        <v>0</v>
      </c>
      <c r="R534" s="177"/>
      <c r="S534" s="177" t="s">
        <v>141</v>
      </c>
      <c r="T534" s="178" t="s">
        <v>142</v>
      </c>
      <c r="U534" s="161">
        <v>0.27200000000000002</v>
      </c>
      <c r="V534" s="161">
        <f>ROUND(E534*U534,2)</f>
        <v>0.82</v>
      </c>
      <c r="W534" s="161"/>
      <c r="X534" s="161" t="s">
        <v>143</v>
      </c>
      <c r="Y534" s="161" t="s">
        <v>144</v>
      </c>
      <c r="Z534" s="151"/>
      <c r="AA534" s="151"/>
      <c r="AB534" s="151"/>
      <c r="AC534" s="151"/>
      <c r="AD534" s="151"/>
      <c r="AE534" s="151"/>
      <c r="AF534" s="151"/>
      <c r="AG534" s="151" t="s">
        <v>145</v>
      </c>
      <c r="AH534" s="151"/>
      <c r="AI534" s="151"/>
      <c r="AJ534" s="151"/>
      <c r="AK534" s="151"/>
      <c r="AL534" s="151"/>
      <c r="AM534" s="151"/>
      <c r="AN534" s="151"/>
      <c r="AO534" s="151"/>
      <c r="AP534" s="151"/>
      <c r="AQ534" s="151"/>
      <c r="AR534" s="151"/>
      <c r="AS534" s="151"/>
      <c r="AT534" s="151"/>
      <c r="AU534" s="151"/>
      <c r="AV534" s="151"/>
      <c r="AW534" s="151"/>
      <c r="AX534" s="151"/>
      <c r="AY534" s="151"/>
      <c r="AZ534" s="151"/>
      <c r="BA534" s="151"/>
      <c r="BB534" s="151"/>
      <c r="BC534" s="151"/>
      <c r="BD534" s="151"/>
      <c r="BE534" s="151"/>
      <c r="BF534" s="151"/>
      <c r="BG534" s="151"/>
      <c r="BH534" s="151"/>
    </row>
    <row r="535" spans="1:60" outlineLevel="2" x14ac:dyDescent="0.2">
      <c r="A535" s="158"/>
      <c r="B535" s="159"/>
      <c r="C535" s="189" t="s">
        <v>708</v>
      </c>
      <c r="D535" s="162"/>
      <c r="E535" s="163">
        <v>3</v>
      </c>
      <c r="F535" s="161"/>
      <c r="G535" s="161"/>
      <c r="H535" s="161"/>
      <c r="I535" s="161"/>
      <c r="J535" s="161"/>
      <c r="K535" s="161"/>
      <c r="L535" s="161"/>
      <c r="M535" s="161"/>
      <c r="N535" s="160"/>
      <c r="O535" s="160"/>
      <c r="P535" s="160"/>
      <c r="Q535" s="160"/>
      <c r="R535" s="161"/>
      <c r="S535" s="161"/>
      <c r="T535" s="161"/>
      <c r="U535" s="161"/>
      <c r="V535" s="161"/>
      <c r="W535" s="161"/>
      <c r="X535" s="161"/>
      <c r="Y535" s="161"/>
      <c r="Z535" s="151"/>
      <c r="AA535" s="151"/>
      <c r="AB535" s="151"/>
      <c r="AC535" s="151"/>
      <c r="AD535" s="151"/>
      <c r="AE535" s="151"/>
      <c r="AF535" s="151"/>
      <c r="AG535" s="151" t="s">
        <v>175</v>
      </c>
      <c r="AH535" s="151">
        <v>0</v>
      </c>
      <c r="AI535" s="151"/>
      <c r="AJ535" s="151"/>
      <c r="AK535" s="151"/>
      <c r="AL535" s="151"/>
      <c r="AM535" s="151"/>
      <c r="AN535" s="151"/>
      <c r="AO535" s="151"/>
      <c r="AP535" s="151"/>
      <c r="AQ535" s="151"/>
      <c r="AR535" s="151"/>
      <c r="AS535" s="151"/>
      <c r="AT535" s="151"/>
      <c r="AU535" s="151"/>
      <c r="AV535" s="151"/>
      <c r="AW535" s="151"/>
      <c r="AX535" s="151"/>
      <c r="AY535" s="151"/>
      <c r="AZ535" s="151"/>
      <c r="BA535" s="151"/>
      <c r="BB535" s="151"/>
      <c r="BC535" s="151"/>
      <c r="BD535" s="151"/>
      <c r="BE535" s="151"/>
      <c r="BF535" s="151"/>
      <c r="BG535" s="151"/>
      <c r="BH535" s="151"/>
    </row>
    <row r="536" spans="1:60" ht="22.5" outlineLevel="1" x14ac:dyDescent="0.2">
      <c r="A536" s="172">
        <v>178</v>
      </c>
      <c r="B536" s="173" t="s">
        <v>572</v>
      </c>
      <c r="C536" s="188" t="s">
        <v>573</v>
      </c>
      <c r="D536" s="174" t="s">
        <v>181</v>
      </c>
      <c r="E536" s="175">
        <v>36</v>
      </c>
      <c r="F536" s="176"/>
      <c r="G536" s="177">
        <f>ROUND(E536*F536,2)</f>
        <v>0</v>
      </c>
      <c r="H536" s="176"/>
      <c r="I536" s="177">
        <f>ROUND(E536*H536,2)</f>
        <v>0</v>
      </c>
      <c r="J536" s="176"/>
      <c r="K536" s="177">
        <f>ROUND(E536*J536,2)</f>
        <v>0</v>
      </c>
      <c r="L536" s="177">
        <v>21</v>
      </c>
      <c r="M536" s="177">
        <f>G536*(1+L536/100)</f>
        <v>0</v>
      </c>
      <c r="N536" s="175">
        <v>0.22133</v>
      </c>
      <c r="O536" s="175">
        <f>ROUND(E536*N536,2)</f>
        <v>7.97</v>
      </c>
      <c r="P536" s="175">
        <v>0</v>
      </c>
      <c r="Q536" s="175">
        <f>ROUND(E536*P536,2)</f>
        <v>0</v>
      </c>
      <c r="R536" s="177"/>
      <c r="S536" s="177" t="s">
        <v>141</v>
      </c>
      <c r="T536" s="178" t="s">
        <v>142</v>
      </c>
      <c r="U536" s="161">
        <v>0.27200000000000002</v>
      </c>
      <c r="V536" s="161">
        <f>ROUND(E536*U536,2)</f>
        <v>9.7899999999999991</v>
      </c>
      <c r="W536" s="161"/>
      <c r="X536" s="161" t="s">
        <v>143</v>
      </c>
      <c r="Y536" s="161" t="s">
        <v>144</v>
      </c>
      <c r="Z536" s="151"/>
      <c r="AA536" s="151"/>
      <c r="AB536" s="151"/>
      <c r="AC536" s="151"/>
      <c r="AD536" s="151"/>
      <c r="AE536" s="151"/>
      <c r="AF536" s="151"/>
      <c r="AG536" s="151" t="s">
        <v>145</v>
      </c>
      <c r="AH536" s="151"/>
      <c r="AI536" s="151"/>
      <c r="AJ536" s="151"/>
      <c r="AK536" s="151"/>
      <c r="AL536" s="151"/>
      <c r="AM536" s="151"/>
      <c r="AN536" s="151"/>
      <c r="AO536" s="151"/>
      <c r="AP536" s="151"/>
      <c r="AQ536" s="151"/>
      <c r="AR536" s="151"/>
      <c r="AS536" s="151"/>
      <c r="AT536" s="151"/>
      <c r="AU536" s="151"/>
      <c r="AV536" s="151"/>
      <c r="AW536" s="151"/>
      <c r="AX536" s="151"/>
      <c r="AY536" s="151"/>
      <c r="AZ536" s="151"/>
      <c r="BA536" s="151"/>
      <c r="BB536" s="151"/>
      <c r="BC536" s="151"/>
      <c r="BD536" s="151"/>
      <c r="BE536" s="151"/>
      <c r="BF536" s="151"/>
      <c r="BG536" s="151"/>
      <c r="BH536" s="151"/>
    </row>
    <row r="537" spans="1:60" outlineLevel="2" x14ac:dyDescent="0.2">
      <c r="A537" s="158"/>
      <c r="B537" s="159"/>
      <c r="C537" s="189" t="s">
        <v>720</v>
      </c>
      <c r="D537" s="162"/>
      <c r="E537" s="163">
        <v>4</v>
      </c>
      <c r="F537" s="161"/>
      <c r="G537" s="161"/>
      <c r="H537" s="161"/>
      <c r="I537" s="161"/>
      <c r="J537" s="161"/>
      <c r="K537" s="161"/>
      <c r="L537" s="161"/>
      <c r="M537" s="161"/>
      <c r="N537" s="160"/>
      <c r="O537" s="160"/>
      <c r="P537" s="160"/>
      <c r="Q537" s="160"/>
      <c r="R537" s="161"/>
      <c r="S537" s="161"/>
      <c r="T537" s="161"/>
      <c r="U537" s="161"/>
      <c r="V537" s="161"/>
      <c r="W537" s="161"/>
      <c r="X537" s="161"/>
      <c r="Y537" s="161"/>
      <c r="Z537" s="151"/>
      <c r="AA537" s="151"/>
      <c r="AB537" s="151"/>
      <c r="AC537" s="151"/>
      <c r="AD537" s="151"/>
      <c r="AE537" s="151"/>
      <c r="AF537" s="151"/>
      <c r="AG537" s="151" t="s">
        <v>175</v>
      </c>
      <c r="AH537" s="151">
        <v>0</v>
      </c>
      <c r="AI537" s="151"/>
      <c r="AJ537" s="151"/>
      <c r="AK537" s="151"/>
      <c r="AL537" s="151"/>
      <c r="AM537" s="151"/>
      <c r="AN537" s="151"/>
      <c r="AO537" s="151"/>
      <c r="AP537" s="151"/>
      <c r="AQ537" s="151"/>
      <c r="AR537" s="151"/>
      <c r="AS537" s="151"/>
      <c r="AT537" s="151"/>
      <c r="AU537" s="151"/>
      <c r="AV537" s="151"/>
      <c r="AW537" s="151"/>
      <c r="AX537" s="151"/>
      <c r="AY537" s="151"/>
      <c r="AZ537" s="151"/>
      <c r="BA537" s="151"/>
      <c r="BB537" s="151"/>
      <c r="BC537" s="151"/>
      <c r="BD537" s="151"/>
      <c r="BE537" s="151"/>
      <c r="BF537" s="151"/>
      <c r="BG537" s="151"/>
      <c r="BH537" s="151"/>
    </row>
    <row r="538" spans="1:60" outlineLevel="3" x14ac:dyDescent="0.2">
      <c r="A538" s="158"/>
      <c r="B538" s="159"/>
      <c r="C538" s="189" t="s">
        <v>721</v>
      </c>
      <c r="D538" s="162"/>
      <c r="E538" s="163">
        <v>32</v>
      </c>
      <c r="F538" s="161"/>
      <c r="G538" s="161"/>
      <c r="H538" s="161"/>
      <c r="I538" s="161"/>
      <c r="J538" s="161"/>
      <c r="K538" s="161"/>
      <c r="L538" s="161"/>
      <c r="M538" s="161"/>
      <c r="N538" s="160"/>
      <c r="O538" s="160"/>
      <c r="P538" s="160"/>
      <c r="Q538" s="160"/>
      <c r="R538" s="161"/>
      <c r="S538" s="161"/>
      <c r="T538" s="161"/>
      <c r="U538" s="161"/>
      <c r="V538" s="161"/>
      <c r="W538" s="161"/>
      <c r="X538" s="161"/>
      <c r="Y538" s="161"/>
      <c r="Z538" s="151"/>
      <c r="AA538" s="151"/>
      <c r="AB538" s="151"/>
      <c r="AC538" s="151"/>
      <c r="AD538" s="151"/>
      <c r="AE538" s="151"/>
      <c r="AF538" s="151"/>
      <c r="AG538" s="151" t="s">
        <v>175</v>
      </c>
      <c r="AH538" s="151">
        <v>0</v>
      </c>
      <c r="AI538" s="151"/>
      <c r="AJ538" s="151"/>
      <c r="AK538" s="151"/>
      <c r="AL538" s="151"/>
      <c r="AM538" s="151"/>
      <c r="AN538" s="151"/>
      <c r="AO538" s="151"/>
      <c r="AP538" s="151"/>
      <c r="AQ538" s="151"/>
      <c r="AR538" s="151"/>
      <c r="AS538" s="151"/>
      <c r="AT538" s="151"/>
      <c r="AU538" s="151"/>
      <c r="AV538" s="151"/>
      <c r="AW538" s="151"/>
      <c r="AX538" s="151"/>
      <c r="AY538" s="151"/>
      <c r="AZ538" s="151"/>
      <c r="BA538" s="151"/>
      <c r="BB538" s="151"/>
      <c r="BC538" s="151"/>
      <c r="BD538" s="151"/>
      <c r="BE538" s="151"/>
      <c r="BF538" s="151"/>
      <c r="BG538" s="151"/>
      <c r="BH538" s="151"/>
    </row>
    <row r="539" spans="1:60" outlineLevel="1" x14ac:dyDescent="0.2">
      <c r="A539" s="172">
        <v>179</v>
      </c>
      <c r="B539" s="173" t="s">
        <v>574</v>
      </c>
      <c r="C539" s="188" t="s">
        <v>575</v>
      </c>
      <c r="D539" s="174" t="s">
        <v>181</v>
      </c>
      <c r="E539" s="175">
        <v>28</v>
      </c>
      <c r="F539" s="176"/>
      <c r="G539" s="177">
        <f>ROUND(E539*F539,2)</f>
        <v>0</v>
      </c>
      <c r="H539" s="176"/>
      <c r="I539" s="177">
        <f>ROUND(E539*H539,2)</f>
        <v>0</v>
      </c>
      <c r="J539" s="176"/>
      <c r="K539" s="177">
        <f>ROUND(E539*J539,2)</f>
        <v>0</v>
      </c>
      <c r="L539" s="177">
        <v>21</v>
      </c>
      <c r="M539" s="177">
        <f>G539*(1+L539/100)</f>
        <v>0</v>
      </c>
      <c r="N539" s="175">
        <v>0</v>
      </c>
      <c r="O539" s="175">
        <f>ROUND(E539*N539,2)</f>
        <v>0</v>
      </c>
      <c r="P539" s="175">
        <v>0</v>
      </c>
      <c r="Q539" s="175">
        <f>ROUND(E539*P539,2)</f>
        <v>0</v>
      </c>
      <c r="R539" s="177"/>
      <c r="S539" s="177" t="s">
        <v>141</v>
      </c>
      <c r="T539" s="178" t="s">
        <v>142</v>
      </c>
      <c r="U539" s="161">
        <v>9.2999999999999999E-2</v>
      </c>
      <c r="V539" s="161">
        <f>ROUND(E539*U539,2)</f>
        <v>2.6</v>
      </c>
      <c r="W539" s="161"/>
      <c r="X539" s="161" t="s">
        <v>143</v>
      </c>
      <c r="Y539" s="161" t="s">
        <v>144</v>
      </c>
      <c r="Z539" s="151"/>
      <c r="AA539" s="151"/>
      <c r="AB539" s="151"/>
      <c r="AC539" s="151"/>
      <c r="AD539" s="151"/>
      <c r="AE539" s="151"/>
      <c r="AF539" s="151"/>
      <c r="AG539" s="151" t="s">
        <v>145</v>
      </c>
      <c r="AH539" s="151"/>
      <c r="AI539" s="151"/>
      <c r="AJ539" s="151"/>
      <c r="AK539" s="151"/>
      <c r="AL539" s="151"/>
      <c r="AM539" s="151"/>
      <c r="AN539" s="151"/>
      <c r="AO539" s="151"/>
      <c r="AP539" s="151"/>
      <c r="AQ539" s="151"/>
      <c r="AR539" s="151"/>
      <c r="AS539" s="151"/>
      <c r="AT539" s="151"/>
      <c r="AU539" s="151"/>
      <c r="AV539" s="151"/>
      <c r="AW539" s="151"/>
      <c r="AX539" s="151"/>
      <c r="AY539" s="151"/>
      <c r="AZ539" s="151"/>
      <c r="BA539" s="151"/>
      <c r="BB539" s="151"/>
      <c r="BC539" s="151"/>
      <c r="BD539" s="151"/>
      <c r="BE539" s="151"/>
      <c r="BF539" s="151"/>
      <c r="BG539" s="151"/>
      <c r="BH539" s="151"/>
    </row>
    <row r="540" spans="1:60" outlineLevel="2" x14ac:dyDescent="0.2">
      <c r="A540" s="158"/>
      <c r="B540" s="159"/>
      <c r="C540" s="189" t="s">
        <v>757</v>
      </c>
      <c r="D540" s="162"/>
      <c r="E540" s="163">
        <v>28</v>
      </c>
      <c r="F540" s="161"/>
      <c r="G540" s="161"/>
      <c r="H540" s="161"/>
      <c r="I540" s="161"/>
      <c r="J540" s="161"/>
      <c r="K540" s="161"/>
      <c r="L540" s="161"/>
      <c r="M540" s="161"/>
      <c r="N540" s="160"/>
      <c r="O540" s="160"/>
      <c r="P540" s="160"/>
      <c r="Q540" s="160"/>
      <c r="R540" s="161"/>
      <c r="S540" s="161"/>
      <c r="T540" s="161"/>
      <c r="U540" s="161"/>
      <c r="V540" s="161"/>
      <c r="W540" s="161"/>
      <c r="X540" s="161"/>
      <c r="Y540" s="161"/>
      <c r="Z540" s="151"/>
      <c r="AA540" s="151"/>
      <c r="AB540" s="151"/>
      <c r="AC540" s="151"/>
      <c r="AD540" s="151"/>
      <c r="AE540" s="151"/>
      <c r="AF540" s="151"/>
      <c r="AG540" s="151" t="s">
        <v>175</v>
      </c>
      <c r="AH540" s="151">
        <v>0</v>
      </c>
      <c r="AI540" s="151"/>
      <c r="AJ540" s="151"/>
      <c r="AK540" s="151"/>
      <c r="AL540" s="151"/>
      <c r="AM540" s="151"/>
      <c r="AN540" s="151"/>
      <c r="AO540" s="151"/>
      <c r="AP540" s="151"/>
      <c r="AQ540" s="151"/>
      <c r="AR540" s="151"/>
      <c r="AS540" s="151"/>
      <c r="AT540" s="151"/>
      <c r="AU540" s="151"/>
      <c r="AV540" s="151"/>
      <c r="AW540" s="151"/>
      <c r="AX540" s="151"/>
      <c r="AY540" s="151"/>
      <c r="AZ540" s="151"/>
      <c r="BA540" s="151"/>
      <c r="BB540" s="151"/>
      <c r="BC540" s="151"/>
      <c r="BD540" s="151"/>
      <c r="BE540" s="151"/>
      <c r="BF540" s="151"/>
      <c r="BG540" s="151"/>
      <c r="BH540" s="151"/>
    </row>
    <row r="541" spans="1:60" outlineLevel="1" x14ac:dyDescent="0.2">
      <c r="A541" s="172">
        <v>180</v>
      </c>
      <c r="B541" s="173" t="s">
        <v>576</v>
      </c>
      <c r="C541" s="188" t="s">
        <v>577</v>
      </c>
      <c r="D541" s="174" t="s">
        <v>181</v>
      </c>
      <c r="E541" s="175">
        <v>28</v>
      </c>
      <c r="F541" s="176"/>
      <c r="G541" s="177">
        <f>ROUND(E541*F541,2)</f>
        <v>0</v>
      </c>
      <c r="H541" s="176"/>
      <c r="I541" s="177">
        <f>ROUND(E541*H541,2)</f>
        <v>0</v>
      </c>
      <c r="J541" s="176"/>
      <c r="K541" s="177">
        <f>ROUND(E541*J541,2)</f>
        <v>0</v>
      </c>
      <c r="L541" s="177">
        <v>21</v>
      </c>
      <c r="M541" s="177">
        <f>G541*(1+L541/100)</f>
        <v>0</v>
      </c>
      <c r="N541" s="175">
        <v>0</v>
      </c>
      <c r="O541" s="175">
        <f>ROUND(E541*N541,2)</f>
        <v>0</v>
      </c>
      <c r="P541" s="175">
        <v>0</v>
      </c>
      <c r="Q541" s="175">
        <f>ROUND(E541*P541,2)</f>
        <v>0</v>
      </c>
      <c r="R541" s="177"/>
      <c r="S541" s="177" t="s">
        <v>141</v>
      </c>
      <c r="T541" s="178" t="s">
        <v>142</v>
      </c>
      <c r="U541" s="161">
        <v>5.5E-2</v>
      </c>
      <c r="V541" s="161">
        <f>ROUND(E541*U541,2)</f>
        <v>1.54</v>
      </c>
      <c r="W541" s="161"/>
      <c r="X541" s="161" t="s">
        <v>143</v>
      </c>
      <c r="Y541" s="161" t="s">
        <v>144</v>
      </c>
      <c r="Z541" s="151"/>
      <c r="AA541" s="151"/>
      <c r="AB541" s="151"/>
      <c r="AC541" s="151"/>
      <c r="AD541" s="151"/>
      <c r="AE541" s="151"/>
      <c r="AF541" s="151"/>
      <c r="AG541" s="151" t="s">
        <v>145</v>
      </c>
      <c r="AH541" s="151"/>
      <c r="AI541" s="151"/>
      <c r="AJ541" s="151"/>
      <c r="AK541" s="151"/>
      <c r="AL541" s="151"/>
      <c r="AM541" s="151"/>
      <c r="AN541" s="151"/>
      <c r="AO541" s="151"/>
      <c r="AP541" s="151"/>
      <c r="AQ541" s="151"/>
      <c r="AR541" s="151"/>
      <c r="AS541" s="151"/>
      <c r="AT541" s="151"/>
      <c r="AU541" s="151"/>
      <c r="AV541" s="151"/>
      <c r="AW541" s="151"/>
      <c r="AX541" s="151"/>
      <c r="AY541" s="151"/>
      <c r="AZ541" s="151"/>
      <c r="BA541" s="151"/>
      <c r="BB541" s="151"/>
      <c r="BC541" s="151"/>
      <c r="BD541" s="151"/>
      <c r="BE541" s="151"/>
      <c r="BF541" s="151"/>
      <c r="BG541" s="151"/>
      <c r="BH541" s="151"/>
    </row>
    <row r="542" spans="1:60" outlineLevel="2" x14ac:dyDescent="0.2">
      <c r="A542" s="158"/>
      <c r="B542" s="159"/>
      <c r="C542" s="189" t="s">
        <v>757</v>
      </c>
      <c r="D542" s="162"/>
      <c r="E542" s="163">
        <v>28</v>
      </c>
      <c r="F542" s="161"/>
      <c r="G542" s="161"/>
      <c r="H542" s="161"/>
      <c r="I542" s="161"/>
      <c r="J542" s="161"/>
      <c r="K542" s="161"/>
      <c r="L542" s="161"/>
      <c r="M542" s="161"/>
      <c r="N542" s="160"/>
      <c r="O542" s="160"/>
      <c r="P542" s="160"/>
      <c r="Q542" s="160"/>
      <c r="R542" s="161"/>
      <c r="S542" s="161"/>
      <c r="T542" s="161"/>
      <c r="U542" s="161"/>
      <c r="V542" s="161"/>
      <c r="W542" s="161"/>
      <c r="X542" s="161"/>
      <c r="Y542" s="161"/>
      <c r="Z542" s="151"/>
      <c r="AA542" s="151"/>
      <c r="AB542" s="151"/>
      <c r="AC542" s="151"/>
      <c r="AD542" s="151"/>
      <c r="AE542" s="151"/>
      <c r="AF542" s="151"/>
      <c r="AG542" s="151" t="s">
        <v>175</v>
      </c>
      <c r="AH542" s="151">
        <v>0</v>
      </c>
      <c r="AI542" s="151"/>
      <c r="AJ542" s="151"/>
      <c r="AK542" s="151"/>
      <c r="AL542" s="151"/>
      <c r="AM542" s="151"/>
      <c r="AN542" s="151"/>
      <c r="AO542" s="151"/>
      <c r="AP542" s="151"/>
      <c r="AQ542" s="151"/>
      <c r="AR542" s="151"/>
      <c r="AS542" s="151"/>
      <c r="AT542" s="151"/>
      <c r="AU542" s="151"/>
      <c r="AV542" s="151"/>
      <c r="AW542" s="151"/>
      <c r="AX542" s="151"/>
      <c r="AY542" s="151"/>
      <c r="AZ542" s="151"/>
      <c r="BA542" s="151"/>
      <c r="BB542" s="151"/>
      <c r="BC542" s="151"/>
      <c r="BD542" s="151"/>
      <c r="BE542" s="151"/>
      <c r="BF542" s="151"/>
      <c r="BG542" s="151"/>
      <c r="BH542" s="151"/>
    </row>
    <row r="543" spans="1:60" outlineLevel="1" x14ac:dyDescent="0.2">
      <c r="A543" s="172">
        <v>181</v>
      </c>
      <c r="B543" s="173" t="s">
        <v>578</v>
      </c>
      <c r="C543" s="188" t="s">
        <v>579</v>
      </c>
      <c r="D543" s="174" t="s">
        <v>173</v>
      </c>
      <c r="E543" s="175">
        <v>14</v>
      </c>
      <c r="F543" s="176"/>
      <c r="G543" s="177">
        <f>ROUND(E543*F543,2)</f>
        <v>0</v>
      </c>
      <c r="H543" s="176"/>
      <c r="I543" s="177">
        <f>ROUND(E543*H543,2)</f>
        <v>0</v>
      </c>
      <c r="J543" s="176"/>
      <c r="K543" s="177">
        <f>ROUND(E543*J543,2)</f>
        <v>0</v>
      </c>
      <c r="L543" s="177">
        <v>21</v>
      </c>
      <c r="M543" s="177">
        <f>G543*(1+L543/100)</f>
        <v>0</v>
      </c>
      <c r="N543" s="175">
        <v>0.23599999999999999</v>
      </c>
      <c r="O543" s="175">
        <f>ROUND(E543*N543,2)</f>
        <v>3.3</v>
      </c>
      <c r="P543" s="175">
        <v>0</v>
      </c>
      <c r="Q543" s="175">
        <f>ROUND(E543*P543,2)</f>
        <v>0</v>
      </c>
      <c r="R543" s="177"/>
      <c r="S543" s="177" t="s">
        <v>141</v>
      </c>
      <c r="T543" s="178" t="s">
        <v>142</v>
      </c>
      <c r="U543" s="161">
        <v>0</v>
      </c>
      <c r="V543" s="161">
        <f>ROUND(E543*U543,2)</f>
        <v>0</v>
      </c>
      <c r="W543" s="161"/>
      <c r="X543" s="161" t="s">
        <v>143</v>
      </c>
      <c r="Y543" s="161" t="s">
        <v>144</v>
      </c>
      <c r="Z543" s="151"/>
      <c r="AA543" s="151"/>
      <c r="AB543" s="151"/>
      <c r="AC543" s="151"/>
      <c r="AD543" s="151"/>
      <c r="AE543" s="151"/>
      <c r="AF543" s="151"/>
      <c r="AG543" s="151" t="s">
        <v>145</v>
      </c>
      <c r="AH543" s="151"/>
      <c r="AI543" s="151"/>
      <c r="AJ543" s="151"/>
      <c r="AK543" s="151"/>
      <c r="AL543" s="151"/>
      <c r="AM543" s="151"/>
      <c r="AN543" s="151"/>
      <c r="AO543" s="151"/>
      <c r="AP543" s="151"/>
      <c r="AQ543" s="151"/>
      <c r="AR543" s="151"/>
      <c r="AS543" s="151"/>
      <c r="AT543" s="151"/>
      <c r="AU543" s="151"/>
      <c r="AV543" s="151"/>
      <c r="AW543" s="151"/>
      <c r="AX543" s="151"/>
      <c r="AY543" s="151"/>
      <c r="AZ543" s="151"/>
      <c r="BA543" s="151"/>
      <c r="BB543" s="151"/>
      <c r="BC543" s="151"/>
      <c r="BD543" s="151"/>
      <c r="BE543" s="151"/>
      <c r="BF543" s="151"/>
      <c r="BG543" s="151"/>
      <c r="BH543" s="151"/>
    </row>
    <row r="544" spans="1:60" outlineLevel="2" x14ac:dyDescent="0.2">
      <c r="A544" s="158"/>
      <c r="B544" s="159"/>
      <c r="C544" s="189" t="s">
        <v>911</v>
      </c>
      <c r="D544" s="162"/>
      <c r="E544" s="163">
        <v>7</v>
      </c>
      <c r="F544" s="161"/>
      <c r="G544" s="161"/>
      <c r="H544" s="161"/>
      <c r="I544" s="161"/>
      <c r="J544" s="161"/>
      <c r="K544" s="161"/>
      <c r="L544" s="161"/>
      <c r="M544" s="161"/>
      <c r="N544" s="160"/>
      <c r="O544" s="160"/>
      <c r="P544" s="160"/>
      <c r="Q544" s="160"/>
      <c r="R544" s="161"/>
      <c r="S544" s="161"/>
      <c r="T544" s="161"/>
      <c r="U544" s="161"/>
      <c r="V544" s="161"/>
      <c r="W544" s="161"/>
      <c r="X544" s="161"/>
      <c r="Y544" s="161"/>
      <c r="Z544" s="151"/>
      <c r="AA544" s="151"/>
      <c r="AB544" s="151"/>
      <c r="AC544" s="151"/>
      <c r="AD544" s="151"/>
      <c r="AE544" s="151"/>
      <c r="AF544" s="151"/>
      <c r="AG544" s="151" t="s">
        <v>175</v>
      </c>
      <c r="AH544" s="151">
        <v>0</v>
      </c>
      <c r="AI544" s="151"/>
      <c r="AJ544" s="151"/>
      <c r="AK544" s="151"/>
      <c r="AL544" s="151"/>
      <c r="AM544" s="151"/>
      <c r="AN544" s="151"/>
      <c r="AO544" s="151"/>
      <c r="AP544" s="151"/>
      <c r="AQ544" s="151"/>
      <c r="AR544" s="151"/>
      <c r="AS544" s="151"/>
      <c r="AT544" s="151"/>
      <c r="AU544" s="151"/>
      <c r="AV544" s="151"/>
      <c r="AW544" s="151"/>
      <c r="AX544" s="151"/>
      <c r="AY544" s="151"/>
      <c r="AZ544" s="151"/>
      <c r="BA544" s="151"/>
      <c r="BB544" s="151"/>
      <c r="BC544" s="151"/>
      <c r="BD544" s="151"/>
      <c r="BE544" s="151"/>
      <c r="BF544" s="151"/>
      <c r="BG544" s="151"/>
      <c r="BH544" s="151"/>
    </row>
    <row r="545" spans="1:60" outlineLevel="3" x14ac:dyDescent="0.2">
      <c r="A545" s="158"/>
      <c r="B545" s="159"/>
      <c r="C545" s="189" t="s">
        <v>912</v>
      </c>
      <c r="D545" s="162"/>
      <c r="E545" s="163">
        <v>7</v>
      </c>
      <c r="F545" s="161"/>
      <c r="G545" s="161"/>
      <c r="H545" s="161"/>
      <c r="I545" s="161"/>
      <c r="J545" s="161"/>
      <c r="K545" s="161"/>
      <c r="L545" s="161"/>
      <c r="M545" s="161"/>
      <c r="N545" s="160"/>
      <c r="O545" s="160"/>
      <c r="P545" s="160"/>
      <c r="Q545" s="160"/>
      <c r="R545" s="161"/>
      <c r="S545" s="161"/>
      <c r="T545" s="161"/>
      <c r="U545" s="161"/>
      <c r="V545" s="161"/>
      <c r="W545" s="161"/>
      <c r="X545" s="161"/>
      <c r="Y545" s="161"/>
      <c r="Z545" s="151"/>
      <c r="AA545" s="151"/>
      <c r="AB545" s="151"/>
      <c r="AC545" s="151"/>
      <c r="AD545" s="151"/>
      <c r="AE545" s="151"/>
      <c r="AF545" s="151"/>
      <c r="AG545" s="151" t="s">
        <v>175</v>
      </c>
      <c r="AH545" s="151">
        <v>0</v>
      </c>
      <c r="AI545" s="151"/>
      <c r="AJ545" s="151"/>
      <c r="AK545" s="151"/>
      <c r="AL545" s="151"/>
      <c r="AM545" s="151"/>
      <c r="AN545" s="151"/>
      <c r="AO545" s="151"/>
      <c r="AP545" s="151"/>
      <c r="AQ545" s="151"/>
      <c r="AR545" s="151"/>
      <c r="AS545" s="151"/>
      <c r="AT545" s="151"/>
      <c r="AU545" s="151"/>
      <c r="AV545" s="151"/>
      <c r="AW545" s="151"/>
      <c r="AX545" s="151"/>
      <c r="AY545" s="151"/>
      <c r="AZ545" s="151"/>
      <c r="BA545" s="151"/>
      <c r="BB545" s="151"/>
      <c r="BC545" s="151"/>
      <c r="BD545" s="151"/>
      <c r="BE545" s="151"/>
      <c r="BF545" s="151"/>
      <c r="BG545" s="151"/>
      <c r="BH545" s="151"/>
    </row>
    <row r="546" spans="1:60" x14ac:dyDescent="0.2">
      <c r="A546" s="165" t="s">
        <v>136</v>
      </c>
      <c r="B546" s="166" t="s">
        <v>90</v>
      </c>
      <c r="C546" s="186" t="s">
        <v>91</v>
      </c>
      <c r="D546" s="167"/>
      <c r="E546" s="168"/>
      <c r="F546" s="169"/>
      <c r="G546" s="169">
        <f>SUMIF(AG547:AG549,"&lt;&gt;NOR",G547:G549)</f>
        <v>0</v>
      </c>
      <c r="H546" s="169"/>
      <c r="I546" s="169">
        <f>SUM(I547:I549)</f>
        <v>0</v>
      </c>
      <c r="J546" s="169"/>
      <c r="K546" s="169">
        <f>SUM(K547:K549)</f>
        <v>0</v>
      </c>
      <c r="L546" s="169"/>
      <c r="M546" s="169">
        <f>SUM(M547:M549)</f>
        <v>0</v>
      </c>
      <c r="N546" s="168"/>
      <c r="O546" s="168">
        <f>SUM(O547:O549)</f>
        <v>7.32</v>
      </c>
      <c r="P546" s="168"/>
      <c r="Q546" s="168">
        <f>SUM(Q547:Q549)</f>
        <v>0</v>
      </c>
      <c r="R546" s="169"/>
      <c r="S546" s="169"/>
      <c r="T546" s="170"/>
      <c r="U546" s="164"/>
      <c r="V546" s="164">
        <f>SUM(V547:V549)</f>
        <v>30.52</v>
      </c>
      <c r="W546" s="164"/>
      <c r="X546" s="164"/>
      <c r="Y546" s="164"/>
      <c r="AG546" t="s">
        <v>137</v>
      </c>
    </row>
    <row r="547" spans="1:60" outlineLevel="1" x14ac:dyDescent="0.2">
      <c r="A547" s="172">
        <v>182</v>
      </c>
      <c r="B547" s="173" t="s">
        <v>580</v>
      </c>
      <c r="C547" s="188" t="s">
        <v>581</v>
      </c>
      <c r="D547" s="174" t="s">
        <v>582</v>
      </c>
      <c r="E547" s="175">
        <v>230</v>
      </c>
      <c r="F547" s="176"/>
      <c r="G547" s="177">
        <f>ROUND(E547*F547,2)</f>
        <v>0</v>
      </c>
      <c r="H547" s="176"/>
      <c r="I547" s="177">
        <f>ROUND(E547*H547,2)</f>
        <v>0</v>
      </c>
      <c r="J547" s="176"/>
      <c r="K547" s="177">
        <f>ROUND(E547*J547,2)</f>
        <v>0</v>
      </c>
      <c r="L547" s="177">
        <v>21</v>
      </c>
      <c r="M547" s="177">
        <f>G547*(1+L547/100)</f>
        <v>0</v>
      </c>
      <c r="N547" s="175">
        <v>3.184E-2</v>
      </c>
      <c r="O547" s="175">
        <f>ROUND(E547*N547,2)</f>
        <v>7.32</v>
      </c>
      <c r="P547" s="175">
        <v>0</v>
      </c>
      <c r="Q547" s="175">
        <f>ROUND(E547*P547,2)</f>
        <v>0</v>
      </c>
      <c r="R547" s="177"/>
      <c r="S547" s="177" t="s">
        <v>141</v>
      </c>
      <c r="T547" s="178" t="s">
        <v>142</v>
      </c>
      <c r="U547" s="161">
        <v>0.13269</v>
      </c>
      <c r="V547" s="161">
        <f>ROUND(E547*U547,2)</f>
        <v>30.52</v>
      </c>
      <c r="W547" s="161"/>
      <c r="X547" s="161" t="s">
        <v>143</v>
      </c>
      <c r="Y547" s="161" t="s">
        <v>144</v>
      </c>
      <c r="Z547" s="151"/>
      <c r="AA547" s="151"/>
      <c r="AB547" s="151"/>
      <c r="AC547" s="151"/>
      <c r="AD547" s="151"/>
      <c r="AE547" s="151"/>
      <c r="AF547" s="151"/>
      <c r="AG547" s="151" t="s">
        <v>145</v>
      </c>
      <c r="AH547" s="151"/>
      <c r="AI547" s="151"/>
      <c r="AJ547" s="151"/>
      <c r="AK547" s="151"/>
      <c r="AL547" s="151"/>
      <c r="AM547" s="151"/>
      <c r="AN547" s="151"/>
      <c r="AO547" s="151"/>
      <c r="AP547" s="151"/>
      <c r="AQ547" s="151"/>
      <c r="AR547" s="151"/>
      <c r="AS547" s="151"/>
      <c r="AT547" s="151"/>
      <c r="AU547" s="151"/>
      <c r="AV547" s="151"/>
      <c r="AW547" s="151"/>
      <c r="AX547" s="151"/>
      <c r="AY547" s="151"/>
      <c r="AZ547" s="151"/>
      <c r="BA547" s="151"/>
      <c r="BB547" s="151"/>
      <c r="BC547" s="151"/>
      <c r="BD547" s="151"/>
      <c r="BE547" s="151"/>
      <c r="BF547" s="151"/>
      <c r="BG547" s="151"/>
      <c r="BH547" s="151"/>
    </row>
    <row r="548" spans="1:60" outlineLevel="2" x14ac:dyDescent="0.2">
      <c r="A548" s="158"/>
      <c r="B548" s="159"/>
      <c r="C548" s="189" t="s">
        <v>913</v>
      </c>
      <c r="D548" s="162"/>
      <c r="E548" s="163">
        <v>90</v>
      </c>
      <c r="F548" s="161"/>
      <c r="G548" s="161"/>
      <c r="H548" s="161"/>
      <c r="I548" s="161"/>
      <c r="J548" s="161"/>
      <c r="K548" s="161"/>
      <c r="L548" s="161"/>
      <c r="M548" s="161"/>
      <c r="N548" s="160"/>
      <c r="O548" s="160"/>
      <c r="P548" s="160"/>
      <c r="Q548" s="160"/>
      <c r="R548" s="161"/>
      <c r="S548" s="161"/>
      <c r="T548" s="161"/>
      <c r="U548" s="161"/>
      <c r="V548" s="161"/>
      <c r="W548" s="161"/>
      <c r="X548" s="161"/>
      <c r="Y548" s="161"/>
      <c r="Z548" s="151"/>
      <c r="AA548" s="151"/>
      <c r="AB548" s="151"/>
      <c r="AC548" s="151"/>
      <c r="AD548" s="151"/>
      <c r="AE548" s="151"/>
      <c r="AF548" s="151"/>
      <c r="AG548" s="151" t="s">
        <v>175</v>
      </c>
      <c r="AH548" s="151">
        <v>0</v>
      </c>
      <c r="AI548" s="151"/>
      <c r="AJ548" s="151"/>
      <c r="AK548" s="151"/>
      <c r="AL548" s="151"/>
      <c r="AM548" s="151"/>
      <c r="AN548" s="151"/>
      <c r="AO548" s="151"/>
      <c r="AP548" s="151"/>
      <c r="AQ548" s="151"/>
      <c r="AR548" s="151"/>
      <c r="AS548" s="151"/>
      <c r="AT548" s="151"/>
      <c r="AU548" s="151"/>
      <c r="AV548" s="151"/>
      <c r="AW548" s="151"/>
      <c r="AX548" s="151"/>
      <c r="AY548" s="151"/>
      <c r="AZ548" s="151"/>
      <c r="BA548" s="151"/>
      <c r="BB548" s="151"/>
      <c r="BC548" s="151"/>
      <c r="BD548" s="151"/>
      <c r="BE548" s="151"/>
      <c r="BF548" s="151"/>
      <c r="BG548" s="151"/>
      <c r="BH548" s="151"/>
    </row>
    <row r="549" spans="1:60" outlineLevel="3" x14ac:dyDescent="0.2">
      <c r="A549" s="158"/>
      <c r="B549" s="159"/>
      <c r="C549" s="189" t="s">
        <v>914</v>
      </c>
      <c r="D549" s="162"/>
      <c r="E549" s="163">
        <v>140</v>
      </c>
      <c r="F549" s="161"/>
      <c r="G549" s="161"/>
      <c r="H549" s="161"/>
      <c r="I549" s="161"/>
      <c r="J549" s="161"/>
      <c r="K549" s="161"/>
      <c r="L549" s="161"/>
      <c r="M549" s="161"/>
      <c r="N549" s="160"/>
      <c r="O549" s="160"/>
      <c r="P549" s="160"/>
      <c r="Q549" s="160"/>
      <c r="R549" s="161"/>
      <c r="S549" s="161"/>
      <c r="T549" s="161"/>
      <c r="U549" s="161"/>
      <c r="V549" s="161"/>
      <c r="W549" s="161"/>
      <c r="X549" s="161"/>
      <c r="Y549" s="161"/>
      <c r="Z549" s="151"/>
      <c r="AA549" s="151"/>
      <c r="AB549" s="151"/>
      <c r="AC549" s="151"/>
      <c r="AD549" s="151"/>
      <c r="AE549" s="151"/>
      <c r="AF549" s="151"/>
      <c r="AG549" s="151" t="s">
        <v>175</v>
      </c>
      <c r="AH549" s="151">
        <v>0</v>
      </c>
      <c r="AI549" s="151"/>
      <c r="AJ549" s="151"/>
      <c r="AK549" s="151"/>
      <c r="AL549" s="151"/>
      <c r="AM549" s="151"/>
      <c r="AN549" s="151"/>
      <c r="AO549" s="151"/>
      <c r="AP549" s="151"/>
      <c r="AQ549" s="151"/>
      <c r="AR549" s="151"/>
      <c r="AS549" s="151"/>
      <c r="AT549" s="151"/>
      <c r="AU549" s="151"/>
      <c r="AV549" s="151"/>
      <c r="AW549" s="151"/>
      <c r="AX549" s="151"/>
      <c r="AY549" s="151"/>
      <c r="AZ549" s="151"/>
      <c r="BA549" s="151"/>
      <c r="BB549" s="151"/>
      <c r="BC549" s="151"/>
      <c r="BD549" s="151"/>
      <c r="BE549" s="151"/>
      <c r="BF549" s="151"/>
      <c r="BG549" s="151"/>
      <c r="BH549" s="151"/>
    </row>
    <row r="550" spans="1:60" x14ac:dyDescent="0.2">
      <c r="A550" s="165" t="s">
        <v>136</v>
      </c>
      <c r="B550" s="166" t="s">
        <v>92</v>
      </c>
      <c r="C550" s="186" t="s">
        <v>93</v>
      </c>
      <c r="D550" s="167"/>
      <c r="E550" s="168"/>
      <c r="F550" s="169"/>
      <c r="G550" s="169">
        <f>SUMIF(AG551:AG559,"&lt;&gt;NOR",G551:G559)</f>
        <v>0</v>
      </c>
      <c r="H550" s="169"/>
      <c r="I550" s="169">
        <f>SUM(I551:I559)</f>
        <v>0</v>
      </c>
      <c r="J550" s="169"/>
      <c r="K550" s="169">
        <f>SUM(K551:K559)</f>
        <v>0</v>
      </c>
      <c r="L550" s="169"/>
      <c r="M550" s="169">
        <f>SUM(M551:M559)</f>
        <v>0</v>
      </c>
      <c r="N550" s="168"/>
      <c r="O550" s="168">
        <f>SUM(O551:O559)</f>
        <v>0</v>
      </c>
      <c r="P550" s="168"/>
      <c r="Q550" s="168">
        <f>SUM(Q551:Q559)</f>
        <v>1.02</v>
      </c>
      <c r="R550" s="169"/>
      <c r="S550" s="169"/>
      <c r="T550" s="170"/>
      <c r="U550" s="164"/>
      <c r="V550" s="164">
        <f>SUM(V551:V559)</f>
        <v>12.14</v>
      </c>
      <c r="W550" s="164"/>
      <c r="X550" s="164"/>
      <c r="Y550" s="164"/>
      <c r="AG550" t="s">
        <v>137</v>
      </c>
    </row>
    <row r="551" spans="1:60" outlineLevel="1" x14ac:dyDescent="0.2">
      <c r="A551" s="172">
        <v>183</v>
      </c>
      <c r="B551" s="173" t="s">
        <v>584</v>
      </c>
      <c r="C551" s="188" t="s">
        <v>585</v>
      </c>
      <c r="D551" s="174" t="s">
        <v>181</v>
      </c>
      <c r="E551" s="175">
        <v>14</v>
      </c>
      <c r="F551" s="176"/>
      <c r="G551" s="177">
        <f>ROUND(E551*F551,2)</f>
        <v>0</v>
      </c>
      <c r="H551" s="176"/>
      <c r="I551" s="177">
        <f>ROUND(E551*H551,2)</f>
        <v>0</v>
      </c>
      <c r="J551" s="176"/>
      <c r="K551" s="177">
        <f>ROUND(E551*J551,2)</f>
        <v>0</v>
      </c>
      <c r="L551" s="177">
        <v>21</v>
      </c>
      <c r="M551" s="177">
        <f>G551*(1+L551/100)</f>
        <v>0</v>
      </c>
      <c r="N551" s="175">
        <v>0</v>
      </c>
      <c r="O551" s="175">
        <f>ROUND(E551*N551,2)</f>
        <v>0</v>
      </c>
      <c r="P551" s="175">
        <v>0.04</v>
      </c>
      <c r="Q551" s="175">
        <f>ROUND(E551*P551,2)</f>
        <v>0.56000000000000005</v>
      </c>
      <c r="R551" s="177"/>
      <c r="S551" s="177" t="s">
        <v>141</v>
      </c>
      <c r="T551" s="178" t="s">
        <v>142</v>
      </c>
      <c r="U551" s="161">
        <v>0.25</v>
      </c>
      <c r="V551" s="161">
        <f>ROUND(E551*U551,2)</f>
        <v>3.5</v>
      </c>
      <c r="W551" s="161"/>
      <c r="X551" s="161" t="s">
        <v>143</v>
      </c>
      <c r="Y551" s="161" t="s">
        <v>144</v>
      </c>
      <c r="Z551" s="151"/>
      <c r="AA551" s="151"/>
      <c r="AB551" s="151"/>
      <c r="AC551" s="151"/>
      <c r="AD551" s="151"/>
      <c r="AE551" s="151"/>
      <c r="AF551" s="151"/>
      <c r="AG551" s="151" t="s">
        <v>145</v>
      </c>
      <c r="AH551" s="151"/>
      <c r="AI551" s="151"/>
      <c r="AJ551" s="151"/>
      <c r="AK551" s="151"/>
      <c r="AL551" s="151"/>
      <c r="AM551" s="151"/>
      <c r="AN551" s="151"/>
      <c r="AO551" s="151"/>
      <c r="AP551" s="151"/>
      <c r="AQ551" s="151"/>
      <c r="AR551" s="151"/>
      <c r="AS551" s="151"/>
      <c r="AT551" s="151"/>
      <c r="AU551" s="151"/>
      <c r="AV551" s="151"/>
      <c r="AW551" s="151"/>
      <c r="AX551" s="151"/>
      <c r="AY551" s="151"/>
      <c r="AZ551" s="151"/>
      <c r="BA551" s="151"/>
      <c r="BB551" s="151"/>
      <c r="BC551" s="151"/>
      <c r="BD551" s="151"/>
      <c r="BE551" s="151"/>
      <c r="BF551" s="151"/>
      <c r="BG551" s="151"/>
      <c r="BH551" s="151"/>
    </row>
    <row r="552" spans="1:60" outlineLevel="2" x14ac:dyDescent="0.2">
      <c r="A552" s="158"/>
      <c r="B552" s="159"/>
      <c r="C552" s="189" t="s">
        <v>720</v>
      </c>
      <c r="D552" s="162"/>
      <c r="E552" s="163">
        <v>4</v>
      </c>
      <c r="F552" s="161"/>
      <c r="G552" s="161"/>
      <c r="H552" s="161"/>
      <c r="I552" s="161"/>
      <c r="J552" s="161"/>
      <c r="K552" s="161"/>
      <c r="L552" s="161"/>
      <c r="M552" s="161"/>
      <c r="N552" s="160"/>
      <c r="O552" s="160"/>
      <c r="P552" s="160"/>
      <c r="Q552" s="160"/>
      <c r="R552" s="161"/>
      <c r="S552" s="161"/>
      <c r="T552" s="161"/>
      <c r="U552" s="161"/>
      <c r="V552" s="161"/>
      <c r="W552" s="161"/>
      <c r="X552" s="161"/>
      <c r="Y552" s="161"/>
      <c r="Z552" s="151"/>
      <c r="AA552" s="151"/>
      <c r="AB552" s="151"/>
      <c r="AC552" s="151"/>
      <c r="AD552" s="151"/>
      <c r="AE552" s="151"/>
      <c r="AF552" s="151"/>
      <c r="AG552" s="151" t="s">
        <v>175</v>
      </c>
      <c r="AH552" s="151">
        <v>0</v>
      </c>
      <c r="AI552" s="151"/>
      <c r="AJ552" s="151"/>
      <c r="AK552" s="151"/>
      <c r="AL552" s="151"/>
      <c r="AM552" s="151"/>
      <c r="AN552" s="151"/>
      <c r="AO552" s="151"/>
      <c r="AP552" s="151"/>
      <c r="AQ552" s="151"/>
      <c r="AR552" s="151"/>
      <c r="AS552" s="151"/>
      <c r="AT552" s="151"/>
      <c r="AU552" s="151"/>
      <c r="AV552" s="151"/>
      <c r="AW552" s="151"/>
      <c r="AX552" s="151"/>
      <c r="AY552" s="151"/>
      <c r="AZ552" s="151"/>
      <c r="BA552" s="151"/>
      <c r="BB552" s="151"/>
      <c r="BC552" s="151"/>
      <c r="BD552" s="151"/>
      <c r="BE552" s="151"/>
      <c r="BF552" s="151"/>
      <c r="BG552" s="151"/>
      <c r="BH552" s="151"/>
    </row>
    <row r="553" spans="1:60" outlineLevel="3" x14ac:dyDescent="0.2">
      <c r="A553" s="158"/>
      <c r="B553" s="159"/>
      <c r="C553" s="189" t="s">
        <v>915</v>
      </c>
      <c r="D553" s="162"/>
      <c r="E553" s="163">
        <v>10</v>
      </c>
      <c r="F553" s="161"/>
      <c r="G553" s="161"/>
      <c r="H553" s="161"/>
      <c r="I553" s="161"/>
      <c r="J553" s="161"/>
      <c r="K553" s="161"/>
      <c r="L553" s="161"/>
      <c r="M553" s="161"/>
      <c r="N553" s="160"/>
      <c r="O553" s="160"/>
      <c r="P553" s="160"/>
      <c r="Q553" s="160"/>
      <c r="R553" s="161"/>
      <c r="S553" s="161"/>
      <c r="T553" s="161"/>
      <c r="U553" s="161"/>
      <c r="V553" s="161"/>
      <c r="W553" s="161"/>
      <c r="X553" s="161"/>
      <c r="Y553" s="161"/>
      <c r="Z553" s="151"/>
      <c r="AA553" s="151"/>
      <c r="AB553" s="151"/>
      <c r="AC553" s="151"/>
      <c r="AD553" s="151"/>
      <c r="AE553" s="151"/>
      <c r="AF553" s="151"/>
      <c r="AG553" s="151" t="s">
        <v>175</v>
      </c>
      <c r="AH553" s="151">
        <v>0</v>
      </c>
      <c r="AI553" s="151"/>
      <c r="AJ553" s="151"/>
      <c r="AK553" s="151"/>
      <c r="AL553" s="151"/>
      <c r="AM553" s="151"/>
      <c r="AN553" s="151"/>
      <c r="AO553" s="151"/>
      <c r="AP553" s="151"/>
      <c r="AQ553" s="151"/>
      <c r="AR553" s="151"/>
      <c r="AS553" s="151"/>
      <c r="AT553" s="151"/>
      <c r="AU553" s="151"/>
      <c r="AV553" s="151"/>
      <c r="AW553" s="151"/>
      <c r="AX553" s="151"/>
      <c r="AY553" s="151"/>
      <c r="AZ553" s="151"/>
      <c r="BA553" s="151"/>
      <c r="BB553" s="151"/>
      <c r="BC553" s="151"/>
      <c r="BD553" s="151"/>
      <c r="BE553" s="151"/>
      <c r="BF553" s="151"/>
      <c r="BG553" s="151"/>
      <c r="BH553" s="151"/>
    </row>
    <row r="554" spans="1:60" outlineLevel="1" x14ac:dyDescent="0.2">
      <c r="A554" s="172">
        <v>184</v>
      </c>
      <c r="B554" s="173" t="s">
        <v>586</v>
      </c>
      <c r="C554" s="188" t="s">
        <v>587</v>
      </c>
      <c r="D554" s="174" t="s">
        <v>173</v>
      </c>
      <c r="E554" s="175">
        <v>4</v>
      </c>
      <c r="F554" s="176"/>
      <c r="G554" s="177">
        <f>ROUND(E554*F554,2)</f>
        <v>0</v>
      </c>
      <c r="H554" s="176"/>
      <c r="I554" s="177">
        <f>ROUND(E554*H554,2)</f>
        <v>0</v>
      </c>
      <c r="J554" s="176"/>
      <c r="K554" s="177">
        <f>ROUND(E554*J554,2)</f>
        <v>0</v>
      </c>
      <c r="L554" s="177">
        <v>21</v>
      </c>
      <c r="M554" s="177">
        <f>G554*(1+L554/100)</f>
        <v>0</v>
      </c>
      <c r="N554" s="175">
        <v>0</v>
      </c>
      <c r="O554" s="175">
        <f>ROUND(E554*N554,2)</f>
        <v>0</v>
      </c>
      <c r="P554" s="175">
        <v>0</v>
      </c>
      <c r="Q554" s="175">
        <f>ROUND(E554*P554,2)</f>
        <v>0</v>
      </c>
      <c r="R554" s="177"/>
      <c r="S554" s="177" t="s">
        <v>141</v>
      </c>
      <c r="T554" s="178" t="s">
        <v>142</v>
      </c>
      <c r="U554" s="161">
        <v>0</v>
      </c>
      <c r="V554" s="161">
        <f>ROUND(E554*U554,2)</f>
        <v>0</v>
      </c>
      <c r="W554" s="161"/>
      <c r="X554" s="161" t="s">
        <v>143</v>
      </c>
      <c r="Y554" s="161" t="s">
        <v>144</v>
      </c>
      <c r="Z554" s="151"/>
      <c r="AA554" s="151"/>
      <c r="AB554" s="151"/>
      <c r="AC554" s="151"/>
      <c r="AD554" s="151"/>
      <c r="AE554" s="151"/>
      <c r="AF554" s="151"/>
      <c r="AG554" s="151" t="s">
        <v>145</v>
      </c>
      <c r="AH554" s="151"/>
      <c r="AI554" s="151"/>
      <c r="AJ554" s="151"/>
      <c r="AK554" s="151"/>
      <c r="AL554" s="151"/>
      <c r="AM554" s="151"/>
      <c r="AN554" s="151"/>
      <c r="AO554" s="151"/>
      <c r="AP554" s="151"/>
      <c r="AQ554" s="151"/>
      <c r="AR554" s="151"/>
      <c r="AS554" s="151"/>
      <c r="AT554" s="151"/>
      <c r="AU554" s="151"/>
      <c r="AV554" s="151"/>
      <c r="AW554" s="151"/>
      <c r="AX554" s="151"/>
      <c r="AY554" s="151"/>
      <c r="AZ554" s="151"/>
      <c r="BA554" s="151"/>
      <c r="BB554" s="151"/>
      <c r="BC554" s="151"/>
      <c r="BD554" s="151"/>
      <c r="BE554" s="151"/>
      <c r="BF554" s="151"/>
      <c r="BG554" s="151"/>
      <c r="BH554" s="151"/>
    </row>
    <row r="555" spans="1:60" outlineLevel="2" x14ac:dyDescent="0.2">
      <c r="A555" s="158"/>
      <c r="B555" s="159"/>
      <c r="C555" s="189" t="s">
        <v>916</v>
      </c>
      <c r="D555" s="162"/>
      <c r="E555" s="163">
        <v>4</v>
      </c>
      <c r="F555" s="161"/>
      <c r="G555" s="161"/>
      <c r="H555" s="161"/>
      <c r="I555" s="161"/>
      <c r="J555" s="161"/>
      <c r="K555" s="161"/>
      <c r="L555" s="161"/>
      <c r="M555" s="161"/>
      <c r="N555" s="160"/>
      <c r="O555" s="160"/>
      <c r="P555" s="160"/>
      <c r="Q555" s="160"/>
      <c r="R555" s="161"/>
      <c r="S555" s="161"/>
      <c r="T555" s="161"/>
      <c r="U555" s="161"/>
      <c r="V555" s="161"/>
      <c r="W555" s="161"/>
      <c r="X555" s="161"/>
      <c r="Y555" s="161"/>
      <c r="Z555" s="151"/>
      <c r="AA555" s="151"/>
      <c r="AB555" s="151"/>
      <c r="AC555" s="151"/>
      <c r="AD555" s="151"/>
      <c r="AE555" s="151"/>
      <c r="AF555" s="151"/>
      <c r="AG555" s="151" t="s">
        <v>175</v>
      </c>
      <c r="AH555" s="151">
        <v>0</v>
      </c>
      <c r="AI555" s="151"/>
      <c r="AJ555" s="151"/>
      <c r="AK555" s="151"/>
      <c r="AL555" s="151"/>
      <c r="AM555" s="151"/>
      <c r="AN555" s="151"/>
      <c r="AO555" s="151"/>
      <c r="AP555" s="151"/>
      <c r="AQ555" s="151"/>
      <c r="AR555" s="151"/>
      <c r="AS555" s="151"/>
      <c r="AT555" s="151"/>
      <c r="AU555" s="151"/>
      <c r="AV555" s="151"/>
      <c r="AW555" s="151"/>
      <c r="AX555" s="151"/>
      <c r="AY555" s="151"/>
      <c r="AZ555" s="151"/>
      <c r="BA555" s="151"/>
      <c r="BB555" s="151"/>
      <c r="BC555" s="151"/>
      <c r="BD555" s="151"/>
      <c r="BE555" s="151"/>
      <c r="BF555" s="151"/>
      <c r="BG555" s="151"/>
      <c r="BH555" s="151"/>
    </row>
    <row r="556" spans="1:60" outlineLevel="1" x14ac:dyDescent="0.2">
      <c r="A556" s="172">
        <v>185</v>
      </c>
      <c r="B556" s="173" t="s">
        <v>588</v>
      </c>
      <c r="C556" s="188" t="s">
        <v>589</v>
      </c>
      <c r="D556" s="174" t="s">
        <v>181</v>
      </c>
      <c r="E556" s="175">
        <v>15</v>
      </c>
      <c r="F556" s="176"/>
      <c r="G556" s="177">
        <f>ROUND(E556*F556,2)</f>
        <v>0</v>
      </c>
      <c r="H556" s="176"/>
      <c r="I556" s="177">
        <f>ROUND(E556*H556,2)</f>
        <v>0</v>
      </c>
      <c r="J556" s="176"/>
      <c r="K556" s="177">
        <f>ROUND(E556*J556,2)</f>
        <v>0</v>
      </c>
      <c r="L556" s="177">
        <v>21</v>
      </c>
      <c r="M556" s="177">
        <f>G556*(1+L556/100)</f>
        <v>0</v>
      </c>
      <c r="N556" s="175">
        <v>0</v>
      </c>
      <c r="O556" s="175">
        <f>ROUND(E556*N556,2)</f>
        <v>0</v>
      </c>
      <c r="P556" s="175">
        <v>3.065E-2</v>
      </c>
      <c r="Q556" s="175">
        <f>ROUND(E556*P556,2)</f>
        <v>0.46</v>
      </c>
      <c r="R556" s="177"/>
      <c r="S556" s="177" t="s">
        <v>141</v>
      </c>
      <c r="T556" s="178" t="s">
        <v>142</v>
      </c>
      <c r="U556" s="161">
        <v>0.57599999999999996</v>
      </c>
      <c r="V556" s="161">
        <f>ROUND(E556*U556,2)</f>
        <v>8.64</v>
      </c>
      <c r="W556" s="161"/>
      <c r="X556" s="161" t="s">
        <v>143</v>
      </c>
      <c r="Y556" s="161" t="s">
        <v>144</v>
      </c>
      <c r="Z556" s="151"/>
      <c r="AA556" s="151"/>
      <c r="AB556" s="151"/>
      <c r="AC556" s="151"/>
      <c r="AD556" s="151"/>
      <c r="AE556" s="151"/>
      <c r="AF556" s="151"/>
      <c r="AG556" s="151" t="s">
        <v>145</v>
      </c>
      <c r="AH556" s="151"/>
      <c r="AI556" s="151"/>
      <c r="AJ556" s="151"/>
      <c r="AK556" s="151"/>
      <c r="AL556" s="151"/>
      <c r="AM556" s="151"/>
      <c r="AN556" s="151"/>
      <c r="AO556" s="151"/>
      <c r="AP556" s="151"/>
      <c r="AQ556" s="151"/>
      <c r="AR556" s="151"/>
      <c r="AS556" s="151"/>
      <c r="AT556" s="151"/>
      <c r="AU556" s="151"/>
      <c r="AV556" s="151"/>
      <c r="AW556" s="151"/>
      <c r="AX556" s="151"/>
      <c r="AY556" s="151"/>
      <c r="AZ556" s="151"/>
      <c r="BA556" s="151"/>
      <c r="BB556" s="151"/>
      <c r="BC556" s="151"/>
      <c r="BD556" s="151"/>
      <c r="BE556" s="151"/>
      <c r="BF556" s="151"/>
      <c r="BG556" s="151"/>
      <c r="BH556" s="151"/>
    </row>
    <row r="557" spans="1:60" outlineLevel="2" x14ac:dyDescent="0.2">
      <c r="A557" s="158"/>
      <c r="B557" s="159"/>
      <c r="C557" s="189" t="s">
        <v>720</v>
      </c>
      <c r="D557" s="162"/>
      <c r="E557" s="163">
        <v>4</v>
      </c>
      <c r="F557" s="161"/>
      <c r="G557" s="161"/>
      <c r="H557" s="161"/>
      <c r="I557" s="161"/>
      <c r="J557" s="161"/>
      <c r="K557" s="161"/>
      <c r="L557" s="161"/>
      <c r="M557" s="161"/>
      <c r="N557" s="160"/>
      <c r="O557" s="160"/>
      <c r="P557" s="160"/>
      <c r="Q557" s="160"/>
      <c r="R557" s="161"/>
      <c r="S557" s="161"/>
      <c r="T557" s="161"/>
      <c r="U557" s="161"/>
      <c r="V557" s="161"/>
      <c r="W557" s="161"/>
      <c r="X557" s="161"/>
      <c r="Y557" s="161"/>
      <c r="Z557" s="151"/>
      <c r="AA557" s="151"/>
      <c r="AB557" s="151"/>
      <c r="AC557" s="151"/>
      <c r="AD557" s="151"/>
      <c r="AE557" s="151"/>
      <c r="AF557" s="151"/>
      <c r="AG557" s="151" t="s">
        <v>175</v>
      </c>
      <c r="AH557" s="151">
        <v>0</v>
      </c>
      <c r="AI557" s="151"/>
      <c r="AJ557" s="151"/>
      <c r="AK557" s="151"/>
      <c r="AL557" s="151"/>
      <c r="AM557" s="151"/>
      <c r="AN557" s="151"/>
      <c r="AO557" s="151"/>
      <c r="AP557" s="151"/>
      <c r="AQ557" s="151"/>
      <c r="AR557" s="151"/>
      <c r="AS557" s="151"/>
      <c r="AT557" s="151"/>
      <c r="AU557" s="151"/>
      <c r="AV557" s="151"/>
      <c r="AW557" s="151"/>
      <c r="AX557" s="151"/>
      <c r="AY557" s="151"/>
      <c r="AZ557" s="151"/>
      <c r="BA557" s="151"/>
      <c r="BB557" s="151"/>
      <c r="BC557" s="151"/>
      <c r="BD557" s="151"/>
      <c r="BE557" s="151"/>
      <c r="BF557" s="151"/>
      <c r="BG557" s="151"/>
      <c r="BH557" s="151"/>
    </row>
    <row r="558" spans="1:60" outlineLevel="3" x14ac:dyDescent="0.2">
      <c r="A558" s="158"/>
      <c r="B558" s="159"/>
      <c r="C558" s="189" t="s">
        <v>917</v>
      </c>
      <c r="D558" s="162"/>
      <c r="E558" s="163">
        <v>5</v>
      </c>
      <c r="F558" s="161"/>
      <c r="G558" s="161"/>
      <c r="H558" s="161"/>
      <c r="I558" s="161"/>
      <c r="J558" s="161"/>
      <c r="K558" s="161"/>
      <c r="L558" s="161"/>
      <c r="M558" s="161"/>
      <c r="N558" s="160"/>
      <c r="O558" s="160"/>
      <c r="P558" s="160"/>
      <c r="Q558" s="160"/>
      <c r="R558" s="161"/>
      <c r="S558" s="161"/>
      <c r="T558" s="161"/>
      <c r="U558" s="161"/>
      <c r="V558" s="161"/>
      <c r="W558" s="161"/>
      <c r="X558" s="161"/>
      <c r="Y558" s="161"/>
      <c r="Z558" s="151"/>
      <c r="AA558" s="151"/>
      <c r="AB558" s="151"/>
      <c r="AC558" s="151"/>
      <c r="AD558" s="151"/>
      <c r="AE558" s="151"/>
      <c r="AF558" s="151"/>
      <c r="AG558" s="151" t="s">
        <v>175</v>
      </c>
      <c r="AH558" s="151">
        <v>0</v>
      </c>
      <c r="AI558" s="151"/>
      <c r="AJ558" s="151"/>
      <c r="AK558" s="151"/>
      <c r="AL558" s="151"/>
      <c r="AM558" s="151"/>
      <c r="AN558" s="151"/>
      <c r="AO558" s="151"/>
      <c r="AP558" s="151"/>
      <c r="AQ558" s="151"/>
      <c r="AR558" s="151"/>
      <c r="AS558" s="151"/>
      <c r="AT558" s="151"/>
      <c r="AU558" s="151"/>
      <c r="AV558" s="151"/>
      <c r="AW558" s="151"/>
      <c r="AX558" s="151"/>
      <c r="AY558" s="151"/>
      <c r="AZ558" s="151"/>
      <c r="BA558" s="151"/>
      <c r="BB558" s="151"/>
      <c r="BC558" s="151"/>
      <c r="BD558" s="151"/>
      <c r="BE558" s="151"/>
      <c r="BF558" s="151"/>
      <c r="BG558" s="151"/>
      <c r="BH558" s="151"/>
    </row>
    <row r="559" spans="1:60" outlineLevel="3" x14ac:dyDescent="0.2">
      <c r="A559" s="158"/>
      <c r="B559" s="159"/>
      <c r="C559" s="189" t="s">
        <v>918</v>
      </c>
      <c r="D559" s="162"/>
      <c r="E559" s="163">
        <v>6</v>
      </c>
      <c r="F559" s="161"/>
      <c r="G559" s="161"/>
      <c r="H559" s="161"/>
      <c r="I559" s="161"/>
      <c r="J559" s="161"/>
      <c r="K559" s="161"/>
      <c r="L559" s="161"/>
      <c r="M559" s="161"/>
      <c r="N559" s="160"/>
      <c r="O559" s="160"/>
      <c r="P559" s="160"/>
      <c r="Q559" s="160"/>
      <c r="R559" s="161"/>
      <c r="S559" s="161"/>
      <c r="T559" s="161"/>
      <c r="U559" s="161"/>
      <c r="V559" s="161"/>
      <c r="W559" s="161"/>
      <c r="X559" s="161"/>
      <c r="Y559" s="161"/>
      <c r="Z559" s="151"/>
      <c r="AA559" s="151"/>
      <c r="AB559" s="151"/>
      <c r="AC559" s="151"/>
      <c r="AD559" s="151"/>
      <c r="AE559" s="151"/>
      <c r="AF559" s="151"/>
      <c r="AG559" s="151" t="s">
        <v>175</v>
      </c>
      <c r="AH559" s="151">
        <v>0</v>
      </c>
      <c r="AI559" s="151"/>
      <c r="AJ559" s="151"/>
      <c r="AK559" s="151"/>
      <c r="AL559" s="151"/>
      <c r="AM559" s="151"/>
      <c r="AN559" s="151"/>
      <c r="AO559" s="151"/>
      <c r="AP559" s="151"/>
      <c r="AQ559" s="151"/>
      <c r="AR559" s="151"/>
      <c r="AS559" s="151"/>
      <c r="AT559" s="151"/>
      <c r="AU559" s="151"/>
      <c r="AV559" s="151"/>
      <c r="AW559" s="151"/>
      <c r="AX559" s="151"/>
      <c r="AY559" s="151"/>
      <c r="AZ559" s="151"/>
      <c r="BA559" s="151"/>
      <c r="BB559" s="151"/>
      <c r="BC559" s="151"/>
      <c r="BD559" s="151"/>
      <c r="BE559" s="151"/>
      <c r="BF559" s="151"/>
      <c r="BG559" s="151"/>
      <c r="BH559" s="151"/>
    </row>
    <row r="560" spans="1:60" x14ac:dyDescent="0.2">
      <c r="A560" s="165" t="s">
        <v>136</v>
      </c>
      <c r="B560" s="166" t="s">
        <v>94</v>
      </c>
      <c r="C560" s="186" t="s">
        <v>95</v>
      </c>
      <c r="D560" s="167"/>
      <c r="E560" s="168"/>
      <c r="F560" s="169"/>
      <c r="G560" s="169">
        <f>SUMIF(AG561:AG565,"&lt;&gt;NOR",G561:G565)</f>
        <v>0</v>
      </c>
      <c r="H560" s="169"/>
      <c r="I560" s="169">
        <f>SUM(I561:I565)</f>
        <v>0</v>
      </c>
      <c r="J560" s="169"/>
      <c r="K560" s="169">
        <f>SUM(K561:K565)</f>
        <v>0</v>
      </c>
      <c r="L560" s="169"/>
      <c r="M560" s="169">
        <f>SUM(M561:M565)</f>
        <v>0</v>
      </c>
      <c r="N560" s="168"/>
      <c r="O560" s="168">
        <f>SUM(O561:O565)</f>
        <v>0</v>
      </c>
      <c r="P560" s="168"/>
      <c r="Q560" s="168">
        <f>SUM(Q561:Q565)</f>
        <v>0</v>
      </c>
      <c r="R560" s="169"/>
      <c r="S560" s="169"/>
      <c r="T560" s="170"/>
      <c r="U560" s="164"/>
      <c r="V560" s="164">
        <f>SUM(V561:V565)</f>
        <v>4.21</v>
      </c>
      <c r="W560" s="164"/>
      <c r="X560" s="164"/>
      <c r="Y560" s="164"/>
      <c r="AG560" t="s">
        <v>137</v>
      </c>
    </row>
    <row r="561" spans="1:60" outlineLevel="1" x14ac:dyDescent="0.2">
      <c r="A561" s="172">
        <v>186</v>
      </c>
      <c r="B561" s="173" t="s">
        <v>590</v>
      </c>
      <c r="C561" s="188" t="s">
        <v>591</v>
      </c>
      <c r="D561" s="174" t="s">
        <v>245</v>
      </c>
      <c r="E561" s="175">
        <v>34</v>
      </c>
      <c r="F561" s="176"/>
      <c r="G561" s="177">
        <f>ROUND(E561*F561,2)</f>
        <v>0</v>
      </c>
      <c r="H561" s="176"/>
      <c r="I561" s="177">
        <f>ROUND(E561*H561,2)</f>
        <v>0</v>
      </c>
      <c r="J561" s="176"/>
      <c r="K561" s="177">
        <f>ROUND(E561*J561,2)</f>
        <v>0</v>
      </c>
      <c r="L561" s="177">
        <v>21</v>
      </c>
      <c r="M561" s="177">
        <f>G561*(1+L561/100)</f>
        <v>0</v>
      </c>
      <c r="N561" s="175">
        <v>0</v>
      </c>
      <c r="O561" s="175">
        <f>ROUND(E561*N561,2)</f>
        <v>0</v>
      </c>
      <c r="P561" s="175">
        <v>0</v>
      </c>
      <c r="Q561" s="175">
        <f>ROUND(E561*P561,2)</f>
        <v>0</v>
      </c>
      <c r="R561" s="177"/>
      <c r="S561" s="177" t="s">
        <v>141</v>
      </c>
      <c r="T561" s="178" t="s">
        <v>142</v>
      </c>
      <c r="U561" s="161">
        <v>0.115</v>
      </c>
      <c r="V561" s="161">
        <f>ROUND(E561*U561,2)</f>
        <v>3.91</v>
      </c>
      <c r="W561" s="161"/>
      <c r="X561" s="161" t="s">
        <v>143</v>
      </c>
      <c r="Y561" s="161" t="s">
        <v>144</v>
      </c>
      <c r="Z561" s="151"/>
      <c r="AA561" s="151"/>
      <c r="AB561" s="151"/>
      <c r="AC561" s="151"/>
      <c r="AD561" s="151"/>
      <c r="AE561" s="151"/>
      <c r="AF561" s="151"/>
      <c r="AG561" s="151" t="s">
        <v>145</v>
      </c>
      <c r="AH561" s="151"/>
      <c r="AI561" s="151"/>
      <c r="AJ561" s="151"/>
      <c r="AK561" s="151"/>
      <c r="AL561" s="151"/>
      <c r="AM561" s="151"/>
      <c r="AN561" s="151"/>
      <c r="AO561" s="151"/>
      <c r="AP561" s="151"/>
      <c r="AQ561" s="151"/>
      <c r="AR561" s="151"/>
      <c r="AS561" s="151"/>
      <c r="AT561" s="151"/>
      <c r="AU561" s="151"/>
      <c r="AV561" s="151"/>
      <c r="AW561" s="151"/>
      <c r="AX561" s="151"/>
      <c r="AY561" s="151"/>
      <c r="AZ561" s="151"/>
      <c r="BA561" s="151"/>
      <c r="BB561" s="151"/>
      <c r="BC561" s="151"/>
      <c r="BD561" s="151"/>
      <c r="BE561" s="151"/>
      <c r="BF561" s="151"/>
      <c r="BG561" s="151"/>
      <c r="BH561" s="151"/>
    </row>
    <row r="562" spans="1:60" outlineLevel="2" x14ac:dyDescent="0.2">
      <c r="A562" s="158"/>
      <c r="B562" s="159"/>
      <c r="C562" s="189" t="s">
        <v>708</v>
      </c>
      <c r="D562" s="162"/>
      <c r="E562" s="163">
        <v>3</v>
      </c>
      <c r="F562" s="161"/>
      <c r="G562" s="161"/>
      <c r="H562" s="161"/>
      <c r="I562" s="161"/>
      <c r="J562" s="161"/>
      <c r="K562" s="161"/>
      <c r="L562" s="161"/>
      <c r="M562" s="161"/>
      <c r="N562" s="160"/>
      <c r="O562" s="160"/>
      <c r="P562" s="160"/>
      <c r="Q562" s="160"/>
      <c r="R562" s="161"/>
      <c r="S562" s="161"/>
      <c r="T562" s="161"/>
      <c r="U562" s="161"/>
      <c r="V562" s="161"/>
      <c r="W562" s="161"/>
      <c r="X562" s="161"/>
      <c r="Y562" s="161"/>
      <c r="Z562" s="151"/>
      <c r="AA562" s="151"/>
      <c r="AB562" s="151"/>
      <c r="AC562" s="151"/>
      <c r="AD562" s="151"/>
      <c r="AE562" s="151"/>
      <c r="AF562" s="151"/>
      <c r="AG562" s="151" t="s">
        <v>175</v>
      </c>
      <c r="AH562" s="151">
        <v>0</v>
      </c>
      <c r="AI562" s="151"/>
      <c r="AJ562" s="151"/>
      <c r="AK562" s="151"/>
      <c r="AL562" s="151"/>
      <c r="AM562" s="151"/>
      <c r="AN562" s="151"/>
      <c r="AO562" s="151"/>
      <c r="AP562" s="151"/>
      <c r="AQ562" s="151"/>
      <c r="AR562" s="151"/>
      <c r="AS562" s="151"/>
      <c r="AT562" s="151"/>
      <c r="AU562" s="151"/>
      <c r="AV562" s="151"/>
      <c r="AW562" s="151"/>
      <c r="AX562" s="151"/>
      <c r="AY562" s="151"/>
      <c r="AZ562" s="151"/>
      <c r="BA562" s="151"/>
      <c r="BB562" s="151"/>
      <c r="BC562" s="151"/>
      <c r="BD562" s="151"/>
      <c r="BE562" s="151"/>
      <c r="BF562" s="151"/>
      <c r="BG562" s="151"/>
      <c r="BH562" s="151"/>
    </row>
    <row r="563" spans="1:60" outlineLevel="3" x14ac:dyDescent="0.2">
      <c r="A563" s="158"/>
      <c r="B563" s="159"/>
      <c r="C563" s="189" t="s">
        <v>919</v>
      </c>
      <c r="D563" s="162"/>
      <c r="E563" s="163">
        <v>31</v>
      </c>
      <c r="F563" s="161"/>
      <c r="G563" s="161"/>
      <c r="H563" s="161"/>
      <c r="I563" s="161"/>
      <c r="J563" s="161"/>
      <c r="K563" s="161"/>
      <c r="L563" s="161"/>
      <c r="M563" s="161"/>
      <c r="N563" s="160"/>
      <c r="O563" s="160"/>
      <c r="P563" s="160"/>
      <c r="Q563" s="160"/>
      <c r="R563" s="161"/>
      <c r="S563" s="161"/>
      <c r="T563" s="161"/>
      <c r="U563" s="161"/>
      <c r="V563" s="161"/>
      <c r="W563" s="161"/>
      <c r="X563" s="161"/>
      <c r="Y563" s="161"/>
      <c r="Z563" s="151"/>
      <c r="AA563" s="151"/>
      <c r="AB563" s="151"/>
      <c r="AC563" s="151"/>
      <c r="AD563" s="151"/>
      <c r="AE563" s="151"/>
      <c r="AF563" s="151"/>
      <c r="AG563" s="151" t="s">
        <v>175</v>
      </c>
      <c r="AH563" s="151">
        <v>0</v>
      </c>
      <c r="AI563" s="151"/>
      <c r="AJ563" s="151"/>
      <c r="AK563" s="151"/>
      <c r="AL563" s="151"/>
      <c r="AM563" s="151"/>
      <c r="AN563" s="151"/>
      <c r="AO563" s="151"/>
      <c r="AP563" s="151"/>
      <c r="AQ563" s="151"/>
      <c r="AR563" s="151"/>
      <c r="AS563" s="151"/>
      <c r="AT563" s="151"/>
      <c r="AU563" s="151"/>
      <c r="AV563" s="151"/>
      <c r="AW563" s="151"/>
      <c r="AX563" s="151"/>
      <c r="AY563" s="151"/>
      <c r="AZ563" s="151"/>
      <c r="BA563" s="151"/>
      <c r="BB563" s="151"/>
      <c r="BC563" s="151"/>
      <c r="BD563" s="151"/>
      <c r="BE563" s="151"/>
      <c r="BF563" s="151"/>
      <c r="BG563" s="151"/>
      <c r="BH563" s="151"/>
    </row>
    <row r="564" spans="1:60" outlineLevel="1" x14ac:dyDescent="0.2">
      <c r="A564" s="172">
        <v>187</v>
      </c>
      <c r="B564" s="173" t="s">
        <v>592</v>
      </c>
      <c r="C564" s="188" t="s">
        <v>593</v>
      </c>
      <c r="D564" s="174" t="s">
        <v>245</v>
      </c>
      <c r="E564" s="175">
        <v>3</v>
      </c>
      <c r="F564" s="176"/>
      <c r="G564" s="177">
        <f>ROUND(E564*F564,2)</f>
        <v>0</v>
      </c>
      <c r="H564" s="176"/>
      <c r="I564" s="177">
        <f>ROUND(E564*H564,2)</f>
        <v>0</v>
      </c>
      <c r="J564" s="176"/>
      <c r="K564" s="177">
        <f>ROUND(E564*J564,2)</f>
        <v>0</v>
      </c>
      <c r="L564" s="177">
        <v>21</v>
      </c>
      <c r="M564" s="177">
        <f>G564*(1+L564/100)</f>
        <v>0</v>
      </c>
      <c r="N564" s="175">
        <v>0</v>
      </c>
      <c r="O564" s="175">
        <f>ROUND(E564*N564,2)</f>
        <v>0</v>
      </c>
      <c r="P564" s="175">
        <v>0</v>
      </c>
      <c r="Q564" s="175">
        <f>ROUND(E564*P564,2)</f>
        <v>0</v>
      </c>
      <c r="R564" s="177"/>
      <c r="S564" s="177" t="s">
        <v>141</v>
      </c>
      <c r="T564" s="178" t="s">
        <v>142</v>
      </c>
      <c r="U564" s="161">
        <v>0.1</v>
      </c>
      <c r="V564" s="161">
        <f>ROUND(E564*U564,2)</f>
        <v>0.3</v>
      </c>
      <c r="W564" s="161"/>
      <c r="X564" s="161" t="s">
        <v>143</v>
      </c>
      <c r="Y564" s="161" t="s">
        <v>144</v>
      </c>
      <c r="Z564" s="151"/>
      <c r="AA564" s="151"/>
      <c r="AB564" s="151"/>
      <c r="AC564" s="151"/>
      <c r="AD564" s="151"/>
      <c r="AE564" s="151"/>
      <c r="AF564" s="151"/>
      <c r="AG564" s="151" t="s">
        <v>145</v>
      </c>
      <c r="AH564" s="151"/>
      <c r="AI564" s="151"/>
      <c r="AJ564" s="151"/>
      <c r="AK564" s="151"/>
      <c r="AL564" s="151"/>
      <c r="AM564" s="151"/>
      <c r="AN564" s="151"/>
      <c r="AO564" s="151"/>
      <c r="AP564" s="151"/>
      <c r="AQ564" s="151"/>
      <c r="AR564" s="151"/>
      <c r="AS564" s="151"/>
      <c r="AT564" s="151"/>
      <c r="AU564" s="151"/>
      <c r="AV564" s="151"/>
      <c r="AW564" s="151"/>
      <c r="AX564" s="151"/>
      <c r="AY564" s="151"/>
      <c r="AZ564" s="151"/>
      <c r="BA564" s="151"/>
      <c r="BB564" s="151"/>
      <c r="BC564" s="151"/>
      <c r="BD564" s="151"/>
      <c r="BE564" s="151"/>
      <c r="BF564" s="151"/>
      <c r="BG564" s="151"/>
      <c r="BH564" s="151"/>
    </row>
    <row r="565" spans="1:60" outlineLevel="2" x14ac:dyDescent="0.2">
      <c r="A565" s="158"/>
      <c r="B565" s="159"/>
      <c r="C565" s="189" t="s">
        <v>710</v>
      </c>
      <c r="D565" s="162"/>
      <c r="E565" s="163">
        <v>3</v>
      </c>
      <c r="F565" s="161"/>
      <c r="G565" s="161"/>
      <c r="H565" s="161"/>
      <c r="I565" s="161"/>
      <c r="J565" s="161"/>
      <c r="K565" s="161"/>
      <c r="L565" s="161"/>
      <c r="M565" s="161"/>
      <c r="N565" s="160"/>
      <c r="O565" s="160"/>
      <c r="P565" s="160"/>
      <c r="Q565" s="160"/>
      <c r="R565" s="161"/>
      <c r="S565" s="161"/>
      <c r="T565" s="161"/>
      <c r="U565" s="161"/>
      <c r="V565" s="161"/>
      <c r="W565" s="161"/>
      <c r="X565" s="161"/>
      <c r="Y565" s="161"/>
      <c r="Z565" s="151"/>
      <c r="AA565" s="151"/>
      <c r="AB565" s="151"/>
      <c r="AC565" s="151"/>
      <c r="AD565" s="151"/>
      <c r="AE565" s="151"/>
      <c r="AF565" s="151"/>
      <c r="AG565" s="151" t="s">
        <v>175</v>
      </c>
      <c r="AH565" s="151">
        <v>0</v>
      </c>
      <c r="AI565" s="151"/>
      <c r="AJ565" s="151"/>
      <c r="AK565" s="151"/>
      <c r="AL565" s="151"/>
      <c r="AM565" s="151"/>
      <c r="AN565" s="151"/>
      <c r="AO565" s="151"/>
      <c r="AP565" s="151"/>
      <c r="AQ565" s="151"/>
      <c r="AR565" s="151"/>
      <c r="AS565" s="151"/>
      <c r="AT565" s="151"/>
      <c r="AU565" s="151"/>
      <c r="AV565" s="151"/>
      <c r="AW565" s="151"/>
      <c r="AX565" s="151"/>
      <c r="AY565" s="151"/>
      <c r="AZ565" s="151"/>
      <c r="BA565" s="151"/>
      <c r="BB565" s="151"/>
      <c r="BC565" s="151"/>
      <c r="BD565" s="151"/>
      <c r="BE565" s="151"/>
      <c r="BF565" s="151"/>
      <c r="BG565" s="151"/>
      <c r="BH565" s="151"/>
    </row>
    <row r="566" spans="1:60" x14ac:dyDescent="0.2">
      <c r="A566" s="165" t="s">
        <v>136</v>
      </c>
      <c r="B566" s="166" t="s">
        <v>98</v>
      </c>
      <c r="C566" s="186" t="s">
        <v>99</v>
      </c>
      <c r="D566" s="167"/>
      <c r="E566" s="168"/>
      <c r="F566" s="169"/>
      <c r="G566" s="169">
        <f>SUMIF(AG567:AG572,"&lt;&gt;NOR",G567:G572)</f>
        <v>0</v>
      </c>
      <c r="H566" s="169"/>
      <c r="I566" s="169">
        <f>SUM(I567:I572)</f>
        <v>0</v>
      </c>
      <c r="J566" s="169"/>
      <c r="K566" s="169">
        <f>SUM(K567:K572)</f>
        <v>0</v>
      </c>
      <c r="L566" s="169"/>
      <c r="M566" s="169">
        <f>SUM(M567:M572)</f>
        <v>0</v>
      </c>
      <c r="N566" s="168"/>
      <c r="O566" s="168">
        <f>SUM(O567:O572)</f>
        <v>0.44</v>
      </c>
      <c r="P566" s="168"/>
      <c r="Q566" s="168">
        <f>SUM(Q567:Q572)</f>
        <v>0</v>
      </c>
      <c r="R566" s="169"/>
      <c r="S566" s="169"/>
      <c r="T566" s="170"/>
      <c r="U566" s="164"/>
      <c r="V566" s="164">
        <f>SUM(V567:V572)</f>
        <v>9.27</v>
      </c>
      <c r="W566" s="164"/>
      <c r="X566" s="164"/>
      <c r="Y566" s="164"/>
      <c r="AG566" t="s">
        <v>137</v>
      </c>
    </row>
    <row r="567" spans="1:60" outlineLevel="1" x14ac:dyDescent="0.2">
      <c r="A567" s="172">
        <v>188</v>
      </c>
      <c r="B567" s="173" t="s">
        <v>920</v>
      </c>
      <c r="C567" s="188" t="s">
        <v>921</v>
      </c>
      <c r="D567" s="174" t="s">
        <v>181</v>
      </c>
      <c r="E567" s="175">
        <v>17</v>
      </c>
      <c r="F567" s="176"/>
      <c r="G567" s="177">
        <f>ROUND(E567*F567,2)</f>
        <v>0</v>
      </c>
      <c r="H567" s="176"/>
      <c r="I567" s="177">
        <f>ROUND(E567*H567,2)</f>
        <v>0</v>
      </c>
      <c r="J567" s="176"/>
      <c r="K567" s="177">
        <f>ROUND(E567*J567,2)</f>
        <v>0</v>
      </c>
      <c r="L567" s="177">
        <v>21</v>
      </c>
      <c r="M567" s="177">
        <f>G567*(1+L567/100)</f>
        <v>0</v>
      </c>
      <c r="N567" s="175">
        <v>2.6169999999999999E-2</v>
      </c>
      <c r="O567" s="175">
        <f>ROUND(E567*N567,2)</f>
        <v>0.44</v>
      </c>
      <c r="P567" s="175">
        <v>0</v>
      </c>
      <c r="Q567" s="175">
        <f>ROUND(E567*P567,2)</f>
        <v>0</v>
      </c>
      <c r="R567" s="177"/>
      <c r="S567" s="177" t="s">
        <v>141</v>
      </c>
      <c r="T567" s="178" t="s">
        <v>142</v>
      </c>
      <c r="U567" s="161">
        <v>0.41499999999999998</v>
      </c>
      <c r="V567" s="161">
        <f>ROUND(E567*U567,2)</f>
        <v>7.06</v>
      </c>
      <c r="W567" s="161"/>
      <c r="X567" s="161" t="s">
        <v>143</v>
      </c>
      <c r="Y567" s="161" t="s">
        <v>144</v>
      </c>
      <c r="Z567" s="151"/>
      <c r="AA567" s="151"/>
      <c r="AB567" s="151"/>
      <c r="AC567" s="151"/>
      <c r="AD567" s="151"/>
      <c r="AE567" s="151"/>
      <c r="AF567" s="151"/>
      <c r="AG567" s="151" t="s">
        <v>145</v>
      </c>
      <c r="AH567" s="151"/>
      <c r="AI567" s="151"/>
      <c r="AJ567" s="151"/>
      <c r="AK567" s="151"/>
      <c r="AL567" s="151"/>
      <c r="AM567" s="151"/>
      <c r="AN567" s="151"/>
      <c r="AO567" s="151"/>
      <c r="AP567" s="151"/>
      <c r="AQ567" s="151"/>
      <c r="AR567" s="151"/>
      <c r="AS567" s="151"/>
      <c r="AT567" s="151"/>
      <c r="AU567" s="151"/>
      <c r="AV567" s="151"/>
      <c r="AW567" s="151"/>
      <c r="AX567" s="151"/>
      <c r="AY567" s="151"/>
      <c r="AZ567" s="151"/>
      <c r="BA567" s="151"/>
      <c r="BB567" s="151"/>
      <c r="BC567" s="151"/>
      <c r="BD567" s="151"/>
      <c r="BE567" s="151"/>
      <c r="BF567" s="151"/>
      <c r="BG567" s="151"/>
      <c r="BH567" s="151"/>
    </row>
    <row r="568" spans="1:60" outlineLevel="2" x14ac:dyDescent="0.2">
      <c r="A568" s="158"/>
      <c r="B568" s="159"/>
      <c r="C568" s="189" t="s">
        <v>661</v>
      </c>
      <c r="D568" s="162"/>
      <c r="E568" s="163">
        <v>8</v>
      </c>
      <c r="F568" s="161"/>
      <c r="G568" s="161"/>
      <c r="H568" s="161"/>
      <c r="I568" s="161"/>
      <c r="J568" s="161"/>
      <c r="K568" s="161"/>
      <c r="L568" s="161"/>
      <c r="M568" s="161"/>
      <c r="N568" s="160"/>
      <c r="O568" s="160"/>
      <c r="P568" s="160"/>
      <c r="Q568" s="160"/>
      <c r="R568" s="161"/>
      <c r="S568" s="161"/>
      <c r="T568" s="161"/>
      <c r="U568" s="161"/>
      <c r="V568" s="161"/>
      <c r="W568" s="161"/>
      <c r="X568" s="161"/>
      <c r="Y568" s="161"/>
      <c r="Z568" s="151"/>
      <c r="AA568" s="151"/>
      <c r="AB568" s="151"/>
      <c r="AC568" s="151"/>
      <c r="AD568" s="151"/>
      <c r="AE568" s="151"/>
      <c r="AF568" s="151"/>
      <c r="AG568" s="151" t="s">
        <v>175</v>
      </c>
      <c r="AH568" s="151">
        <v>0</v>
      </c>
      <c r="AI568" s="151"/>
      <c r="AJ568" s="151"/>
      <c r="AK568" s="151"/>
      <c r="AL568" s="151"/>
      <c r="AM568" s="151"/>
      <c r="AN568" s="151"/>
      <c r="AO568" s="151"/>
      <c r="AP568" s="151"/>
      <c r="AQ568" s="151"/>
      <c r="AR568" s="151"/>
      <c r="AS568" s="151"/>
      <c r="AT568" s="151"/>
      <c r="AU568" s="151"/>
      <c r="AV568" s="151"/>
      <c r="AW568" s="151"/>
      <c r="AX568" s="151"/>
      <c r="AY568" s="151"/>
      <c r="AZ568" s="151"/>
      <c r="BA568" s="151"/>
      <c r="BB568" s="151"/>
      <c r="BC568" s="151"/>
      <c r="BD568" s="151"/>
      <c r="BE568" s="151"/>
      <c r="BF568" s="151"/>
      <c r="BG568" s="151"/>
      <c r="BH568" s="151"/>
    </row>
    <row r="569" spans="1:60" outlineLevel="3" x14ac:dyDescent="0.2">
      <c r="A569" s="158"/>
      <c r="B569" s="159"/>
      <c r="C569" s="189" t="s">
        <v>662</v>
      </c>
      <c r="D569" s="162"/>
      <c r="E569" s="163">
        <v>9</v>
      </c>
      <c r="F569" s="161"/>
      <c r="G569" s="161"/>
      <c r="H569" s="161"/>
      <c r="I569" s="161"/>
      <c r="J569" s="161"/>
      <c r="K569" s="161"/>
      <c r="L569" s="161"/>
      <c r="M569" s="161"/>
      <c r="N569" s="160"/>
      <c r="O569" s="160"/>
      <c r="P569" s="160"/>
      <c r="Q569" s="160"/>
      <c r="R569" s="161"/>
      <c r="S569" s="161"/>
      <c r="T569" s="161"/>
      <c r="U569" s="161"/>
      <c r="V569" s="161"/>
      <c r="W569" s="161"/>
      <c r="X569" s="161"/>
      <c r="Y569" s="161"/>
      <c r="Z569" s="151"/>
      <c r="AA569" s="151"/>
      <c r="AB569" s="151"/>
      <c r="AC569" s="151"/>
      <c r="AD569" s="151"/>
      <c r="AE569" s="151"/>
      <c r="AF569" s="151"/>
      <c r="AG569" s="151" t="s">
        <v>175</v>
      </c>
      <c r="AH569" s="151">
        <v>0</v>
      </c>
      <c r="AI569" s="151"/>
      <c r="AJ569" s="151"/>
      <c r="AK569" s="151"/>
      <c r="AL569" s="151"/>
      <c r="AM569" s="151"/>
      <c r="AN569" s="151"/>
      <c r="AO569" s="151"/>
      <c r="AP569" s="151"/>
      <c r="AQ569" s="151"/>
      <c r="AR569" s="151"/>
      <c r="AS569" s="151"/>
      <c r="AT569" s="151"/>
      <c r="AU569" s="151"/>
      <c r="AV569" s="151"/>
      <c r="AW569" s="151"/>
      <c r="AX569" s="151"/>
      <c r="AY569" s="151"/>
      <c r="AZ569" s="151"/>
      <c r="BA569" s="151"/>
      <c r="BB569" s="151"/>
      <c r="BC569" s="151"/>
      <c r="BD569" s="151"/>
      <c r="BE569" s="151"/>
      <c r="BF569" s="151"/>
      <c r="BG569" s="151"/>
      <c r="BH569" s="151"/>
    </row>
    <row r="570" spans="1:60" outlineLevel="1" x14ac:dyDescent="0.2">
      <c r="A570" s="172">
        <v>189</v>
      </c>
      <c r="B570" s="173" t="s">
        <v>922</v>
      </c>
      <c r="C570" s="188" t="s">
        <v>923</v>
      </c>
      <c r="D570" s="174" t="s">
        <v>173</v>
      </c>
      <c r="E570" s="175">
        <v>17</v>
      </c>
      <c r="F570" s="176"/>
      <c r="G570" s="177">
        <f>ROUND(E570*F570,2)</f>
        <v>0</v>
      </c>
      <c r="H570" s="176"/>
      <c r="I570" s="177">
        <f>ROUND(E570*H570,2)</f>
        <v>0</v>
      </c>
      <c r="J570" s="176"/>
      <c r="K570" s="177">
        <f>ROUND(E570*J570,2)</f>
        <v>0</v>
      </c>
      <c r="L570" s="177">
        <v>21</v>
      </c>
      <c r="M570" s="177">
        <f>G570*(1+L570/100)</f>
        <v>0</v>
      </c>
      <c r="N570" s="175">
        <v>0</v>
      </c>
      <c r="O570" s="175">
        <f>ROUND(E570*N570,2)</f>
        <v>0</v>
      </c>
      <c r="P570" s="175">
        <v>0</v>
      </c>
      <c r="Q570" s="175">
        <f>ROUND(E570*P570,2)</f>
        <v>0</v>
      </c>
      <c r="R570" s="177"/>
      <c r="S570" s="177" t="s">
        <v>141</v>
      </c>
      <c r="T570" s="178" t="s">
        <v>142</v>
      </c>
      <c r="U570" s="161">
        <v>0.13</v>
      </c>
      <c r="V570" s="161">
        <f>ROUND(E570*U570,2)</f>
        <v>2.21</v>
      </c>
      <c r="W570" s="161"/>
      <c r="X570" s="161" t="s">
        <v>143</v>
      </c>
      <c r="Y570" s="161" t="s">
        <v>144</v>
      </c>
      <c r="Z570" s="151"/>
      <c r="AA570" s="151"/>
      <c r="AB570" s="151"/>
      <c r="AC570" s="151"/>
      <c r="AD570" s="151"/>
      <c r="AE570" s="151"/>
      <c r="AF570" s="151"/>
      <c r="AG570" s="151" t="s">
        <v>145</v>
      </c>
      <c r="AH570" s="151"/>
      <c r="AI570" s="151"/>
      <c r="AJ570" s="151"/>
      <c r="AK570" s="151"/>
      <c r="AL570" s="151"/>
      <c r="AM570" s="151"/>
      <c r="AN570" s="151"/>
      <c r="AO570" s="151"/>
      <c r="AP570" s="151"/>
      <c r="AQ570" s="151"/>
      <c r="AR570" s="151"/>
      <c r="AS570" s="151"/>
      <c r="AT570" s="151"/>
      <c r="AU570" s="151"/>
      <c r="AV570" s="151"/>
      <c r="AW570" s="151"/>
      <c r="AX570" s="151"/>
      <c r="AY570" s="151"/>
      <c r="AZ570" s="151"/>
      <c r="BA570" s="151"/>
      <c r="BB570" s="151"/>
      <c r="BC570" s="151"/>
      <c r="BD570" s="151"/>
      <c r="BE570" s="151"/>
      <c r="BF570" s="151"/>
      <c r="BG570" s="151"/>
      <c r="BH570" s="151"/>
    </row>
    <row r="571" spans="1:60" outlineLevel="2" x14ac:dyDescent="0.2">
      <c r="A571" s="158"/>
      <c r="B571" s="159"/>
      <c r="C571" s="189" t="s">
        <v>661</v>
      </c>
      <c r="D571" s="162"/>
      <c r="E571" s="163">
        <v>8</v>
      </c>
      <c r="F571" s="161"/>
      <c r="G571" s="161"/>
      <c r="H571" s="161"/>
      <c r="I571" s="161"/>
      <c r="J571" s="161"/>
      <c r="K571" s="161"/>
      <c r="L571" s="161"/>
      <c r="M571" s="161"/>
      <c r="N571" s="160"/>
      <c r="O571" s="160"/>
      <c r="P571" s="160"/>
      <c r="Q571" s="160"/>
      <c r="R571" s="161"/>
      <c r="S571" s="161"/>
      <c r="T571" s="161"/>
      <c r="U571" s="161"/>
      <c r="V571" s="161"/>
      <c r="W571" s="161"/>
      <c r="X571" s="161"/>
      <c r="Y571" s="161"/>
      <c r="Z571" s="151"/>
      <c r="AA571" s="151"/>
      <c r="AB571" s="151"/>
      <c r="AC571" s="151"/>
      <c r="AD571" s="151"/>
      <c r="AE571" s="151"/>
      <c r="AF571" s="151"/>
      <c r="AG571" s="151" t="s">
        <v>175</v>
      </c>
      <c r="AH571" s="151">
        <v>0</v>
      </c>
      <c r="AI571" s="151"/>
      <c r="AJ571" s="151"/>
      <c r="AK571" s="151"/>
      <c r="AL571" s="151"/>
      <c r="AM571" s="151"/>
      <c r="AN571" s="151"/>
      <c r="AO571" s="151"/>
      <c r="AP571" s="151"/>
      <c r="AQ571" s="151"/>
      <c r="AR571" s="151"/>
      <c r="AS571" s="151"/>
      <c r="AT571" s="151"/>
      <c r="AU571" s="151"/>
      <c r="AV571" s="151"/>
      <c r="AW571" s="151"/>
      <c r="AX571" s="151"/>
      <c r="AY571" s="151"/>
      <c r="AZ571" s="151"/>
      <c r="BA571" s="151"/>
      <c r="BB571" s="151"/>
      <c r="BC571" s="151"/>
      <c r="BD571" s="151"/>
      <c r="BE571" s="151"/>
      <c r="BF571" s="151"/>
      <c r="BG571" s="151"/>
      <c r="BH571" s="151"/>
    </row>
    <row r="572" spans="1:60" outlineLevel="3" x14ac:dyDescent="0.2">
      <c r="A572" s="158"/>
      <c r="B572" s="159"/>
      <c r="C572" s="189" t="s">
        <v>662</v>
      </c>
      <c r="D572" s="162"/>
      <c r="E572" s="163">
        <v>9</v>
      </c>
      <c r="F572" s="161"/>
      <c r="G572" s="161"/>
      <c r="H572" s="161"/>
      <c r="I572" s="161"/>
      <c r="J572" s="161"/>
      <c r="K572" s="161"/>
      <c r="L572" s="161"/>
      <c r="M572" s="161"/>
      <c r="N572" s="160"/>
      <c r="O572" s="160"/>
      <c r="P572" s="160"/>
      <c r="Q572" s="160"/>
      <c r="R572" s="161"/>
      <c r="S572" s="161"/>
      <c r="T572" s="161"/>
      <c r="U572" s="161"/>
      <c r="V572" s="161"/>
      <c r="W572" s="161"/>
      <c r="X572" s="161"/>
      <c r="Y572" s="161"/>
      <c r="Z572" s="151"/>
      <c r="AA572" s="151"/>
      <c r="AB572" s="151"/>
      <c r="AC572" s="151"/>
      <c r="AD572" s="151"/>
      <c r="AE572" s="151"/>
      <c r="AF572" s="151"/>
      <c r="AG572" s="151" t="s">
        <v>175</v>
      </c>
      <c r="AH572" s="151">
        <v>0</v>
      </c>
      <c r="AI572" s="151"/>
      <c r="AJ572" s="151"/>
      <c r="AK572" s="151"/>
      <c r="AL572" s="151"/>
      <c r="AM572" s="151"/>
      <c r="AN572" s="151"/>
      <c r="AO572" s="151"/>
      <c r="AP572" s="151"/>
      <c r="AQ572" s="151"/>
      <c r="AR572" s="151"/>
      <c r="AS572" s="151"/>
      <c r="AT572" s="151"/>
      <c r="AU572" s="151"/>
      <c r="AV572" s="151"/>
      <c r="AW572" s="151"/>
      <c r="AX572" s="151"/>
      <c r="AY572" s="151"/>
      <c r="AZ572" s="151"/>
      <c r="BA572" s="151"/>
      <c r="BB572" s="151"/>
      <c r="BC572" s="151"/>
      <c r="BD572" s="151"/>
      <c r="BE572" s="151"/>
      <c r="BF572" s="151"/>
      <c r="BG572" s="151"/>
      <c r="BH572" s="151"/>
    </row>
    <row r="573" spans="1:60" x14ac:dyDescent="0.2">
      <c r="A573" s="165" t="s">
        <v>136</v>
      </c>
      <c r="B573" s="166" t="s">
        <v>100</v>
      </c>
      <c r="C573" s="186" t="s">
        <v>101</v>
      </c>
      <c r="D573" s="167"/>
      <c r="E573" s="168"/>
      <c r="F573" s="169"/>
      <c r="G573" s="169">
        <f>SUMIF(AG574:AG576,"&lt;&gt;NOR",G574:G576)</f>
        <v>0</v>
      </c>
      <c r="H573" s="169"/>
      <c r="I573" s="169">
        <f>SUM(I574:I576)</f>
        <v>0</v>
      </c>
      <c r="J573" s="169"/>
      <c r="K573" s="169">
        <f>SUM(K574:K576)</f>
        <v>0</v>
      </c>
      <c r="L573" s="169"/>
      <c r="M573" s="169">
        <f>SUM(M574:M576)</f>
        <v>0</v>
      </c>
      <c r="N573" s="168"/>
      <c r="O573" s="168">
        <f>SUM(O574:O576)</f>
        <v>0.03</v>
      </c>
      <c r="P573" s="168"/>
      <c r="Q573" s="168">
        <f>SUM(Q574:Q576)</f>
        <v>0</v>
      </c>
      <c r="R573" s="169"/>
      <c r="S573" s="169"/>
      <c r="T573" s="170"/>
      <c r="U573" s="164"/>
      <c r="V573" s="164">
        <f>SUM(V574:V576)</f>
        <v>0.7</v>
      </c>
      <c r="W573" s="164"/>
      <c r="X573" s="164"/>
      <c r="Y573" s="164"/>
      <c r="AG573" t="s">
        <v>137</v>
      </c>
    </row>
    <row r="574" spans="1:60" outlineLevel="1" x14ac:dyDescent="0.2">
      <c r="A574" s="172">
        <v>190</v>
      </c>
      <c r="B574" s="173" t="s">
        <v>594</v>
      </c>
      <c r="C574" s="188" t="s">
        <v>595</v>
      </c>
      <c r="D574" s="174" t="s">
        <v>181</v>
      </c>
      <c r="E574" s="175">
        <v>14</v>
      </c>
      <c r="F574" s="176"/>
      <c r="G574" s="177">
        <f>ROUND(E574*F574,2)</f>
        <v>0</v>
      </c>
      <c r="H574" s="176"/>
      <c r="I574" s="177">
        <f>ROUND(E574*H574,2)</f>
        <v>0</v>
      </c>
      <c r="J574" s="176"/>
      <c r="K574" s="177">
        <f>ROUND(E574*J574,2)</f>
        <v>0</v>
      </c>
      <c r="L574" s="177">
        <v>21</v>
      </c>
      <c r="M574" s="177">
        <f>G574*(1+L574/100)</f>
        <v>0</v>
      </c>
      <c r="N574" s="175">
        <v>2.4199999999999998E-3</v>
      </c>
      <c r="O574" s="175">
        <f>ROUND(E574*N574,2)</f>
        <v>0.03</v>
      </c>
      <c r="P574" s="175">
        <v>0</v>
      </c>
      <c r="Q574" s="175">
        <f>ROUND(E574*P574,2)</f>
        <v>0</v>
      </c>
      <c r="R574" s="177"/>
      <c r="S574" s="177" t="s">
        <v>141</v>
      </c>
      <c r="T574" s="178" t="s">
        <v>142</v>
      </c>
      <c r="U574" s="161">
        <v>0.05</v>
      </c>
      <c r="V574" s="161">
        <f>ROUND(E574*U574,2)</f>
        <v>0.7</v>
      </c>
      <c r="W574" s="161"/>
      <c r="X574" s="161" t="s">
        <v>143</v>
      </c>
      <c r="Y574" s="161" t="s">
        <v>144</v>
      </c>
      <c r="Z574" s="151"/>
      <c r="AA574" s="151"/>
      <c r="AB574" s="151"/>
      <c r="AC574" s="151"/>
      <c r="AD574" s="151"/>
      <c r="AE574" s="151"/>
      <c r="AF574" s="151"/>
      <c r="AG574" s="151" t="s">
        <v>145</v>
      </c>
      <c r="AH574" s="151"/>
      <c r="AI574" s="151"/>
      <c r="AJ574" s="151"/>
      <c r="AK574" s="151"/>
      <c r="AL574" s="151"/>
      <c r="AM574" s="151"/>
      <c r="AN574" s="151"/>
      <c r="AO574" s="151"/>
      <c r="AP574" s="151"/>
      <c r="AQ574" s="151"/>
      <c r="AR574" s="151"/>
      <c r="AS574" s="151"/>
      <c r="AT574" s="151"/>
      <c r="AU574" s="151"/>
      <c r="AV574" s="151"/>
      <c r="AW574" s="151"/>
      <c r="AX574" s="151"/>
      <c r="AY574" s="151"/>
      <c r="AZ574" s="151"/>
      <c r="BA574" s="151"/>
      <c r="BB574" s="151"/>
      <c r="BC574" s="151"/>
      <c r="BD574" s="151"/>
      <c r="BE574" s="151"/>
      <c r="BF574" s="151"/>
      <c r="BG574" s="151"/>
      <c r="BH574" s="151"/>
    </row>
    <row r="575" spans="1:60" outlineLevel="2" x14ac:dyDescent="0.2">
      <c r="A575" s="158"/>
      <c r="B575" s="159"/>
      <c r="C575" s="189" t="s">
        <v>818</v>
      </c>
      <c r="D575" s="162"/>
      <c r="E575" s="163">
        <v>2</v>
      </c>
      <c r="F575" s="161"/>
      <c r="G575" s="161"/>
      <c r="H575" s="161"/>
      <c r="I575" s="161"/>
      <c r="J575" s="161"/>
      <c r="K575" s="161"/>
      <c r="L575" s="161"/>
      <c r="M575" s="161"/>
      <c r="N575" s="160"/>
      <c r="O575" s="160"/>
      <c r="P575" s="160"/>
      <c r="Q575" s="160"/>
      <c r="R575" s="161"/>
      <c r="S575" s="161"/>
      <c r="T575" s="161"/>
      <c r="U575" s="161"/>
      <c r="V575" s="161"/>
      <c r="W575" s="161"/>
      <c r="X575" s="161"/>
      <c r="Y575" s="161"/>
      <c r="Z575" s="151"/>
      <c r="AA575" s="151"/>
      <c r="AB575" s="151"/>
      <c r="AC575" s="151"/>
      <c r="AD575" s="151"/>
      <c r="AE575" s="151"/>
      <c r="AF575" s="151"/>
      <c r="AG575" s="151" t="s">
        <v>175</v>
      </c>
      <c r="AH575" s="151">
        <v>0</v>
      </c>
      <c r="AI575" s="151"/>
      <c r="AJ575" s="151"/>
      <c r="AK575" s="151"/>
      <c r="AL575" s="151"/>
      <c r="AM575" s="151"/>
      <c r="AN575" s="151"/>
      <c r="AO575" s="151"/>
      <c r="AP575" s="151"/>
      <c r="AQ575" s="151"/>
      <c r="AR575" s="151"/>
      <c r="AS575" s="151"/>
      <c r="AT575" s="151"/>
      <c r="AU575" s="151"/>
      <c r="AV575" s="151"/>
      <c r="AW575" s="151"/>
      <c r="AX575" s="151"/>
      <c r="AY575" s="151"/>
      <c r="AZ575" s="151"/>
      <c r="BA575" s="151"/>
      <c r="BB575" s="151"/>
      <c r="BC575" s="151"/>
      <c r="BD575" s="151"/>
      <c r="BE575" s="151"/>
      <c r="BF575" s="151"/>
      <c r="BG575" s="151"/>
      <c r="BH575" s="151"/>
    </row>
    <row r="576" spans="1:60" outlineLevel="3" x14ac:dyDescent="0.2">
      <c r="A576" s="158"/>
      <c r="B576" s="159"/>
      <c r="C576" s="189" t="s">
        <v>851</v>
      </c>
      <c r="D576" s="162"/>
      <c r="E576" s="163">
        <v>12</v>
      </c>
      <c r="F576" s="161"/>
      <c r="G576" s="161"/>
      <c r="H576" s="161"/>
      <c r="I576" s="161"/>
      <c r="J576" s="161"/>
      <c r="K576" s="161"/>
      <c r="L576" s="161"/>
      <c r="M576" s="161"/>
      <c r="N576" s="160"/>
      <c r="O576" s="160"/>
      <c r="P576" s="160"/>
      <c r="Q576" s="160"/>
      <c r="R576" s="161"/>
      <c r="S576" s="161"/>
      <c r="T576" s="161"/>
      <c r="U576" s="161"/>
      <c r="V576" s="161"/>
      <c r="W576" s="161"/>
      <c r="X576" s="161"/>
      <c r="Y576" s="161"/>
      <c r="Z576" s="151"/>
      <c r="AA576" s="151"/>
      <c r="AB576" s="151"/>
      <c r="AC576" s="151"/>
      <c r="AD576" s="151"/>
      <c r="AE576" s="151"/>
      <c r="AF576" s="151"/>
      <c r="AG576" s="151" t="s">
        <v>175</v>
      </c>
      <c r="AH576" s="151">
        <v>0</v>
      </c>
      <c r="AI576" s="151"/>
      <c r="AJ576" s="151"/>
      <c r="AK576" s="151"/>
      <c r="AL576" s="151"/>
      <c r="AM576" s="151"/>
      <c r="AN576" s="151"/>
      <c r="AO576" s="151"/>
      <c r="AP576" s="151"/>
      <c r="AQ576" s="151"/>
      <c r="AR576" s="151"/>
      <c r="AS576" s="151"/>
      <c r="AT576" s="151"/>
      <c r="AU576" s="151"/>
      <c r="AV576" s="151"/>
      <c r="AW576" s="151"/>
      <c r="AX576" s="151"/>
      <c r="AY576" s="151"/>
      <c r="AZ576" s="151"/>
      <c r="BA576" s="151"/>
      <c r="BB576" s="151"/>
      <c r="BC576" s="151"/>
      <c r="BD576" s="151"/>
      <c r="BE576" s="151"/>
      <c r="BF576" s="151"/>
      <c r="BG576" s="151"/>
      <c r="BH576" s="151"/>
    </row>
    <row r="577" spans="1:60" x14ac:dyDescent="0.2">
      <c r="A577" s="165" t="s">
        <v>136</v>
      </c>
      <c r="B577" s="166" t="s">
        <v>96</v>
      </c>
      <c r="C577" s="186" t="s">
        <v>97</v>
      </c>
      <c r="D577" s="167"/>
      <c r="E577" s="168"/>
      <c r="F577" s="169"/>
      <c r="G577" s="169">
        <f>SUMIF(AG578:AG579,"&lt;&gt;NOR",G578:G579)</f>
        <v>0</v>
      </c>
      <c r="H577" s="169"/>
      <c r="I577" s="169">
        <f>SUM(I578:I579)</f>
        <v>0</v>
      </c>
      <c r="J577" s="169"/>
      <c r="K577" s="169">
        <f>SUM(K578:K579)</f>
        <v>0</v>
      </c>
      <c r="L577" s="169"/>
      <c r="M577" s="169">
        <f>SUM(M578:M579)</f>
        <v>0</v>
      </c>
      <c r="N577" s="168"/>
      <c r="O577" s="168">
        <f>SUM(O578:O579)</f>
        <v>0</v>
      </c>
      <c r="P577" s="168"/>
      <c r="Q577" s="168">
        <f>SUM(Q578:Q579)</f>
        <v>0</v>
      </c>
      <c r="R577" s="169"/>
      <c r="S577" s="169"/>
      <c r="T577" s="170"/>
      <c r="U577" s="164"/>
      <c r="V577" s="164">
        <f>SUM(V578:V579)</f>
        <v>20.68</v>
      </c>
      <c r="W577" s="164"/>
      <c r="X577" s="164"/>
      <c r="Y577" s="164"/>
      <c r="AG577" t="s">
        <v>137</v>
      </c>
    </row>
    <row r="578" spans="1:60" outlineLevel="1" x14ac:dyDescent="0.2">
      <c r="A578" s="172">
        <v>191</v>
      </c>
      <c r="B578" s="173" t="s">
        <v>924</v>
      </c>
      <c r="C578" s="188" t="s">
        <v>925</v>
      </c>
      <c r="D578" s="174" t="s">
        <v>308</v>
      </c>
      <c r="E578" s="175">
        <v>197.89341999999999</v>
      </c>
      <c r="F578" s="176"/>
      <c r="G578" s="177">
        <f>ROUND(E578*F578,2)</f>
        <v>0</v>
      </c>
      <c r="H578" s="176"/>
      <c r="I578" s="177">
        <f>ROUND(E578*H578,2)</f>
        <v>0</v>
      </c>
      <c r="J578" s="176"/>
      <c r="K578" s="177">
        <f>ROUND(E578*J578,2)</f>
        <v>0</v>
      </c>
      <c r="L578" s="177">
        <v>21</v>
      </c>
      <c r="M578" s="177">
        <f>G578*(1+L578/100)</f>
        <v>0</v>
      </c>
      <c r="N578" s="175">
        <v>0</v>
      </c>
      <c r="O578" s="175">
        <f>ROUND(E578*N578,2)</f>
        <v>0</v>
      </c>
      <c r="P578" s="175">
        <v>0</v>
      </c>
      <c r="Q578" s="175">
        <f>ROUND(E578*P578,2)</f>
        <v>0</v>
      </c>
      <c r="R578" s="177"/>
      <c r="S578" s="177" t="s">
        <v>599</v>
      </c>
      <c r="T578" s="178" t="s">
        <v>599</v>
      </c>
      <c r="U578" s="161">
        <v>0.1045</v>
      </c>
      <c r="V578" s="161">
        <f>ROUND(E578*U578,2)</f>
        <v>20.68</v>
      </c>
      <c r="W578" s="161"/>
      <c r="X578" s="161" t="s">
        <v>600</v>
      </c>
      <c r="Y578" s="161" t="s">
        <v>144</v>
      </c>
      <c r="Z578" s="151"/>
      <c r="AA578" s="151"/>
      <c r="AB578" s="151"/>
      <c r="AC578" s="151"/>
      <c r="AD578" s="151"/>
      <c r="AE578" s="151"/>
      <c r="AF578" s="151"/>
      <c r="AG578" s="151" t="s">
        <v>601</v>
      </c>
      <c r="AH578" s="151"/>
      <c r="AI578" s="151"/>
      <c r="AJ578" s="151"/>
      <c r="AK578" s="151"/>
      <c r="AL578" s="151"/>
      <c r="AM578" s="151"/>
      <c r="AN578" s="151"/>
      <c r="AO578" s="151"/>
      <c r="AP578" s="151"/>
      <c r="AQ578" s="151"/>
      <c r="AR578" s="151"/>
      <c r="AS578" s="151"/>
      <c r="AT578" s="151"/>
      <c r="AU578" s="151"/>
      <c r="AV578" s="151"/>
      <c r="AW578" s="151"/>
      <c r="AX578" s="151"/>
      <c r="AY578" s="151"/>
      <c r="AZ578" s="151"/>
      <c r="BA578" s="151"/>
      <c r="BB578" s="151"/>
      <c r="BC578" s="151"/>
      <c r="BD578" s="151"/>
      <c r="BE578" s="151"/>
      <c r="BF578" s="151"/>
      <c r="BG578" s="151"/>
      <c r="BH578" s="151"/>
    </row>
    <row r="579" spans="1:60" outlineLevel="2" x14ac:dyDescent="0.2">
      <c r="A579" s="158"/>
      <c r="B579" s="159"/>
      <c r="C579" s="262" t="s">
        <v>604</v>
      </c>
      <c r="D579" s="263"/>
      <c r="E579" s="263"/>
      <c r="F579" s="263"/>
      <c r="G579" s="263"/>
      <c r="H579" s="161"/>
      <c r="I579" s="161"/>
      <c r="J579" s="161"/>
      <c r="K579" s="161"/>
      <c r="L579" s="161"/>
      <c r="M579" s="161"/>
      <c r="N579" s="160"/>
      <c r="O579" s="160"/>
      <c r="P579" s="160"/>
      <c r="Q579" s="160"/>
      <c r="R579" s="161"/>
      <c r="S579" s="161"/>
      <c r="T579" s="161"/>
      <c r="U579" s="161"/>
      <c r="V579" s="161"/>
      <c r="W579" s="161"/>
      <c r="X579" s="161"/>
      <c r="Y579" s="161"/>
      <c r="Z579" s="151"/>
      <c r="AA579" s="151"/>
      <c r="AB579" s="151"/>
      <c r="AC579" s="151"/>
      <c r="AD579" s="151"/>
      <c r="AE579" s="151"/>
      <c r="AF579" s="151"/>
      <c r="AG579" s="151" t="s">
        <v>605</v>
      </c>
      <c r="AH579" s="151"/>
      <c r="AI579" s="151"/>
      <c r="AJ579" s="151"/>
      <c r="AK579" s="151"/>
      <c r="AL579" s="151"/>
      <c r="AM579" s="151"/>
      <c r="AN579" s="151"/>
      <c r="AO579" s="151"/>
      <c r="AP579" s="151"/>
      <c r="AQ579" s="151"/>
      <c r="AR579" s="151"/>
      <c r="AS579" s="151"/>
      <c r="AT579" s="151"/>
      <c r="AU579" s="151"/>
      <c r="AV579" s="151"/>
      <c r="AW579" s="151"/>
      <c r="AX579" s="151"/>
      <c r="AY579" s="151"/>
      <c r="AZ579" s="151"/>
      <c r="BA579" s="151"/>
      <c r="BB579" s="151"/>
      <c r="BC579" s="151"/>
      <c r="BD579" s="151"/>
      <c r="BE579" s="151"/>
      <c r="BF579" s="151"/>
      <c r="BG579" s="151"/>
      <c r="BH579" s="151"/>
    </row>
    <row r="580" spans="1:60" x14ac:dyDescent="0.2">
      <c r="A580" s="165" t="s">
        <v>136</v>
      </c>
      <c r="B580" s="166" t="s">
        <v>102</v>
      </c>
      <c r="C580" s="186" t="s">
        <v>103</v>
      </c>
      <c r="D580" s="167"/>
      <c r="E580" s="168"/>
      <c r="F580" s="169"/>
      <c r="G580" s="169">
        <f>SUMIF(AG581:AG590,"&lt;&gt;NOR",G581:G590)</f>
        <v>0</v>
      </c>
      <c r="H580" s="169"/>
      <c r="I580" s="169">
        <f>SUM(I581:I590)</f>
        <v>0</v>
      </c>
      <c r="J580" s="169"/>
      <c r="K580" s="169">
        <f>SUM(K581:K590)</f>
        <v>0</v>
      </c>
      <c r="L580" s="169"/>
      <c r="M580" s="169">
        <f>SUM(M581:M590)</f>
        <v>0</v>
      </c>
      <c r="N580" s="168"/>
      <c r="O580" s="168">
        <f>SUM(O581:O590)</f>
        <v>0</v>
      </c>
      <c r="P580" s="168"/>
      <c r="Q580" s="168">
        <f>SUM(Q581:Q590)</f>
        <v>0</v>
      </c>
      <c r="R580" s="169"/>
      <c r="S580" s="169"/>
      <c r="T580" s="170"/>
      <c r="U580" s="164"/>
      <c r="V580" s="164">
        <f>SUM(V581:V590)</f>
        <v>8.620000000000001</v>
      </c>
      <c r="W580" s="164"/>
      <c r="X580" s="164"/>
      <c r="Y580" s="164"/>
      <c r="AG580" t="s">
        <v>137</v>
      </c>
    </row>
    <row r="581" spans="1:60" outlineLevel="1" x14ac:dyDescent="0.2">
      <c r="A581" s="179">
        <v>192</v>
      </c>
      <c r="B581" s="180" t="s">
        <v>606</v>
      </c>
      <c r="C581" s="187" t="s">
        <v>607</v>
      </c>
      <c r="D581" s="181" t="s">
        <v>308</v>
      </c>
      <c r="E581" s="182">
        <v>1.0197499999999999</v>
      </c>
      <c r="F581" s="183"/>
      <c r="G581" s="184">
        <f>ROUND(E581*F581,2)</f>
        <v>0</v>
      </c>
      <c r="H581" s="183"/>
      <c r="I581" s="184">
        <f>ROUND(E581*H581,2)</f>
        <v>0</v>
      </c>
      <c r="J581" s="183"/>
      <c r="K581" s="184">
        <f>ROUND(E581*J581,2)</f>
        <v>0</v>
      </c>
      <c r="L581" s="184">
        <v>21</v>
      </c>
      <c r="M581" s="184">
        <f>G581*(1+L581/100)</f>
        <v>0</v>
      </c>
      <c r="N581" s="182">
        <v>0</v>
      </c>
      <c r="O581" s="182">
        <f>ROUND(E581*N581,2)</f>
        <v>0</v>
      </c>
      <c r="P581" s="182">
        <v>0</v>
      </c>
      <c r="Q581" s="182">
        <f>ROUND(E581*P581,2)</f>
        <v>0</v>
      </c>
      <c r="R581" s="184"/>
      <c r="S581" s="184" t="s">
        <v>141</v>
      </c>
      <c r="T581" s="185" t="s">
        <v>142</v>
      </c>
      <c r="U581" s="161">
        <v>0.35099999999999998</v>
      </c>
      <c r="V581" s="161">
        <f>ROUND(E581*U581,2)</f>
        <v>0.36</v>
      </c>
      <c r="W581" s="161"/>
      <c r="X581" s="161" t="s">
        <v>143</v>
      </c>
      <c r="Y581" s="161" t="s">
        <v>144</v>
      </c>
      <c r="Z581" s="151"/>
      <c r="AA581" s="151"/>
      <c r="AB581" s="151"/>
      <c r="AC581" s="151"/>
      <c r="AD581" s="151"/>
      <c r="AE581" s="151"/>
      <c r="AF581" s="151"/>
      <c r="AG581" s="151" t="s">
        <v>145</v>
      </c>
      <c r="AH581" s="151"/>
      <c r="AI581" s="151"/>
      <c r="AJ581" s="151"/>
      <c r="AK581" s="151"/>
      <c r="AL581" s="151"/>
      <c r="AM581" s="151"/>
      <c r="AN581" s="151"/>
      <c r="AO581" s="151"/>
      <c r="AP581" s="151"/>
      <c r="AQ581" s="151"/>
      <c r="AR581" s="151"/>
      <c r="AS581" s="151"/>
      <c r="AT581" s="151"/>
      <c r="AU581" s="151"/>
      <c r="AV581" s="151"/>
      <c r="AW581" s="151"/>
      <c r="AX581" s="151"/>
      <c r="AY581" s="151"/>
      <c r="AZ581" s="151"/>
      <c r="BA581" s="151"/>
      <c r="BB581" s="151"/>
      <c r="BC581" s="151"/>
      <c r="BD581" s="151"/>
      <c r="BE581" s="151"/>
      <c r="BF581" s="151"/>
      <c r="BG581" s="151"/>
      <c r="BH581" s="151"/>
    </row>
    <row r="582" spans="1:60" outlineLevel="1" x14ac:dyDescent="0.2">
      <c r="A582" s="172">
        <v>193</v>
      </c>
      <c r="B582" s="173" t="s">
        <v>608</v>
      </c>
      <c r="C582" s="188" t="s">
        <v>609</v>
      </c>
      <c r="D582" s="174" t="s">
        <v>308</v>
      </c>
      <c r="E582" s="175">
        <v>66.81756</v>
      </c>
      <c r="F582" s="176"/>
      <c r="G582" s="177">
        <f>ROUND(E582*F582,2)</f>
        <v>0</v>
      </c>
      <c r="H582" s="176"/>
      <c r="I582" s="177">
        <f>ROUND(E582*H582,2)</f>
        <v>0</v>
      </c>
      <c r="J582" s="176"/>
      <c r="K582" s="177">
        <f>ROUND(E582*J582,2)</f>
        <v>0</v>
      </c>
      <c r="L582" s="177">
        <v>21</v>
      </c>
      <c r="M582" s="177">
        <f>G582*(1+L582/100)</f>
        <v>0</v>
      </c>
      <c r="N582" s="175">
        <v>0</v>
      </c>
      <c r="O582" s="175">
        <f>ROUND(E582*N582,2)</f>
        <v>0</v>
      </c>
      <c r="P582" s="175">
        <v>0</v>
      </c>
      <c r="Q582" s="175">
        <f>ROUND(E582*P582,2)</f>
        <v>0</v>
      </c>
      <c r="R582" s="177"/>
      <c r="S582" s="177" t="s">
        <v>141</v>
      </c>
      <c r="T582" s="178" t="s">
        <v>142</v>
      </c>
      <c r="U582" s="161">
        <v>0.01</v>
      </c>
      <c r="V582" s="161">
        <f>ROUND(E582*U582,2)</f>
        <v>0.67</v>
      </c>
      <c r="W582" s="161"/>
      <c r="X582" s="161" t="s">
        <v>143</v>
      </c>
      <c r="Y582" s="161" t="s">
        <v>144</v>
      </c>
      <c r="Z582" s="151"/>
      <c r="AA582" s="151"/>
      <c r="AB582" s="151"/>
      <c r="AC582" s="151"/>
      <c r="AD582" s="151"/>
      <c r="AE582" s="151"/>
      <c r="AF582" s="151"/>
      <c r="AG582" s="151" t="s">
        <v>145</v>
      </c>
      <c r="AH582" s="151"/>
      <c r="AI582" s="151"/>
      <c r="AJ582" s="151"/>
      <c r="AK582" s="151"/>
      <c r="AL582" s="151"/>
      <c r="AM582" s="151"/>
      <c r="AN582" s="151"/>
      <c r="AO582" s="151"/>
      <c r="AP582" s="151"/>
      <c r="AQ582" s="151"/>
      <c r="AR582" s="151"/>
      <c r="AS582" s="151"/>
      <c r="AT582" s="151"/>
      <c r="AU582" s="151"/>
      <c r="AV582" s="151"/>
      <c r="AW582" s="151"/>
      <c r="AX582" s="151"/>
      <c r="AY582" s="151"/>
      <c r="AZ582" s="151"/>
      <c r="BA582" s="151"/>
      <c r="BB582" s="151"/>
      <c r="BC582" s="151"/>
      <c r="BD582" s="151"/>
      <c r="BE582" s="151"/>
      <c r="BF582" s="151"/>
      <c r="BG582" s="151"/>
      <c r="BH582" s="151"/>
    </row>
    <row r="583" spans="1:60" outlineLevel="2" x14ac:dyDescent="0.2">
      <c r="A583" s="158"/>
      <c r="B583" s="159"/>
      <c r="C583" s="189" t="s">
        <v>926</v>
      </c>
      <c r="D583" s="162"/>
      <c r="E583" s="163">
        <v>45.587560000000003</v>
      </c>
      <c r="F583" s="161"/>
      <c r="G583" s="161"/>
      <c r="H583" s="161"/>
      <c r="I583" s="161"/>
      <c r="J583" s="161"/>
      <c r="K583" s="161"/>
      <c r="L583" s="161"/>
      <c r="M583" s="161"/>
      <c r="N583" s="160"/>
      <c r="O583" s="160"/>
      <c r="P583" s="160"/>
      <c r="Q583" s="160"/>
      <c r="R583" s="161"/>
      <c r="S583" s="161"/>
      <c r="T583" s="161"/>
      <c r="U583" s="161"/>
      <c r="V583" s="161"/>
      <c r="W583" s="161"/>
      <c r="X583" s="161"/>
      <c r="Y583" s="161"/>
      <c r="Z583" s="151"/>
      <c r="AA583" s="151"/>
      <c r="AB583" s="151"/>
      <c r="AC583" s="151"/>
      <c r="AD583" s="151"/>
      <c r="AE583" s="151"/>
      <c r="AF583" s="151"/>
      <c r="AG583" s="151" t="s">
        <v>175</v>
      </c>
      <c r="AH583" s="151">
        <v>0</v>
      </c>
      <c r="AI583" s="151"/>
      <c r="AJ583" s="151"/>
      <c r="AK583" s="151"/>
      <c r="AL583" s="151"/>
      <c r="AM583" s="151"/>
      <c r="AN583" s="151"/>
      <c r="AO583" s="151"/>
      <c r="AP583" s="151"/>
      <c r="AQ583" s="151"/>
      <c r="AR583" s="151"/>
      <c r="AS583" s="151"/>
      <c r="AT583" s="151"/>
      <c r="AU583" s="151"/>
      <c r="AV583" s="151"/>
      <c r="AW583" s="151"/>
      <c r="AX583" s="151"/>
      <c r="AY583" s="151"/>
      <c r="AZ583" s="151"/>
      <c r="BA583" s="151"/>
      <c r="BB583" s="151"/>
      <c r="BC583" s="151"/>
      <c r="BD583" s="151"/>
      <c r="BE583" s="151"/>
      <c r="BF583" s="151"/>
      <c r="BG583" s="151"/>
      <c r="BH583" s="151"/>
    </row>
    <row r="584" spans="1:60" outlineLevel="3" x14ac:dyDescent="0.2">
      <c r="A584" s="158"/>
      <c r="B584" s="159"/>
      <c r="C584" s="189" t="s">
        <v>927</v>
      </c>
      <c r="D584" s="162"/>
      <c r="E584" s="163">
        <v>10.34</v>
      </c>
      <c r="F584" s="161"/>
      <c r="G584" s="161"/>
      <c r="H584" s="161"/>
      <c r="I584" s="161"/>
      <c r="J584" s="161"/>
      <c r="K584" s="161"/>
      <c r="L584" s="161"/>
      <c r="M584" s="161"/>
      <c r="N584" s="160"/>
      <c r="O584" s="160"/>
      <c r="P584" s="160"/>
      <c r="Q584" s="160"/>
      <c r="R584" s="161"/>
      <c r="S584" s="161"/>
      <c r="T584" s="161"/>
      <c r="U584" s="161"/>
      <c r="V584" s="161"/>
      <c r="W584" s="161"/>
      <c r="X584" s="161"/>
      <c r="Y584" s="161"/>
      <c r="Z584" s="151"/>
      <c r="AA584" s="151"/>
      <c r="AB584" s="151"/>
      <c r="AC584" s="151"/>
      <c r="AD584" s="151"/>
      <c r="AE584" s="151"/>
      <c r="AF584" s="151"/>
      <c r="AG584" s="151" t="s">
        <v>175</v>
      </c>
      <c r="AH584" s="151">
        <v>0</v>
      </c>
      <c r="AI584" s="151"/>
      <c r="AJ584" s="151"/>
      <c r="AK584" s="151"/>
      <c r="AL584" s="151"/>
      <c r="AM584" s="151"/>
      <c r="AN584" s="151"/>
      <c r="AO584" s="151"/>
      <c r="AP584" s="151"/>
      <c r="AQ584" s="151"/>
      <c r="AR584" s="151"/>
      <c r="AS584" s="151"/>
      <c r="AT584" s="151"/>
      <c r="AU584" s="151"/>
      <c r="AV584" s="151"/>
      <c r="AW584" s="151"/>
      <c r="AX584" s="151"/>
      <c r="AY584" s="151"/>
      <c r="AZ584" s="151"/>
      <c r="BA584" s="151"/>
      <c r="BB584" s="151"/>
      <c r="BC584" s="151"/>
      <c r="BD584" s="151"/>
      <c r="BE584" s="151"/>
      <c r="BF584" s="151"/>
      <c r="BG584" s="151"/>
      <c r="BH584" s="151"/>
    </row>
    <row r="585" spans="1:60" outlineLevel="3" x14ac:dyDescent="0.2">
      <c r="A585" s="158"/>
      <c r="B585" s="159"/>
      <c r="C585" s="189" t="s">
        <v>928</v>
      </c>
      <c r="D585" s="162"/>
      <c r="E585" s="163">
        <v>10.89</v>
      </c>
      <c r="F585" s="161"/>
      <c r="G585" s="161"/>
      <c r="H585" s="161"/>
      <c r="I585" s="161"/>
      <c r="J585" s="161"/>
      <c r="K585" s="161"/>
      <c r="L585" s="161"/>
      <c r="M585" s="161"/>
      <c r="N585" s="160"/>
      <c r="O585" s="160"/>
      <c r="P585" s="160"/>
      <c r="Q585" s="160"/>
      <c r="R585" s="161"/>
      <c r="S585" s="161"/>
      <c r="T585" s="161"/>
      <c r="U585" s="161"/>
      <c r="V585" s="161"/>
      <c r="W585" s="161"/>
      <c r="X585" s="161"/>
      <c r="Y585" s="161"/>
      <c r="Z585" s="151"/>
      <c r="AA585" s="151"/>
      <c r="AB585" s="151"/>
      <c r="AC585" s="151"/>
      <c r="AD585" s="151"/>
      <c r="AE585" s="151"/>
      <c r="AF585" s="151"/>
      <c r="AG585" s="151" t="s">
        <v>175</v>
      </c>
      <c r="AH585" s="151">
        <v>0</v>
      </c>
      <c r="AI585" s="151"/>
      <c r="AJ585" s="151"/>
      <c r="AK585" s="151"/>
      <c r="AL585" s="151"/>
      <c r="AM585" s="151"/>
      <c r="AN585" s="151"/>
      <c r="AO585" s="151"/>
      <c r="AP585" s="151"/>
      <c r="AQ585" s="151"/>
      <c r="AR585" s="151"/>
      <c r="AS585" s="151"/>
      <c r="AT585" s="151"/>
      <c r="AU585" s="151"/>
      <c r="AV585" s="151"/>
      <c r="AW585" s="151"/>
      <c r="AX585" s="151"/>
      <c r="AY585" s="151"/>
      <c r="AZ585" s="151"/>
      <c r="BA585" s="151"/>
      <c r="BB585" s="151"/>
      <c r="BC585" s="151"/>
      <c r="BD585" s="151"/>
      <c r="BE585" s="151"/>
      <c r="BF585" s="151"/>
      <c r="BG585" s="151"/>
      <c r="BH585" s="151"/>
    </row>
    <row r="586" spans="1:60" outlineLevel="1" x14ac:dyDescent="0.2">
      <c r="A586" s="172">
        <v>194</v>
      </c>
      <c r="B586" s="173" t="s">
        <v>613</v>
      </c>
      <c r="C586" s="188" t="s">
        <v>614</v>
      </c>
      <c r="D586" s="174" t="s">
        <v>308</v>
      </c>
      <c r="E586" s="175">
        <v>334.08780000000002</v>
      </c>
      <c r="F586" s="176"/>
      <c r="G586" s="177">
        <f>ROUND(E586*F586,2)</f>
        <v>0</v>
      </c>
      <c r="H586" s="176"/>
      <c r="I586" s="177">
        <f>ROUND(E586*H586,2)</f>
        <v>0</v>
      </c>
      <c r="J586" s="176"/>
      <c r="K586" s="177">
        <f>ROUND(E586*J586,2)</f>
        <v>0</v>
      </c>
      <c r="L586" s="177">
        <v>21</v>
      </c>
      <c r="M586" s="177">
        <f>G586*(1+L586/100)</f>
        <v>0</v>
      </c>
      <c r="N586" s="175">
        <v>0</v>
      </c>
      <c r="O586" s="175">
        <f>ROUND(E586*N586,2)</f>
        <v>0</v>
      </c>
      <c r="P586" s="175">
        <v>0</v>
      </c>
      <c r="Q586" s="175">
        <f>ROUND(E586*P586,2)</f>
        <v>0</v>
      </c>
      <c r="R586" s="177"/>
      <c r="S586" s="177" t="s">
        <v>141</v>
      </c>
      <c r="T586" s="178" t="s">
        <v>142</v>
      </c>
      <c r="U586" s="161">
        <v>0</v>
      </c>
      <c r="V586" s="161">
        <f>ROUND(E586*U586,2)</f>
        <v>0</v>
      </c>
      <c r="W586" s="161"/>
      <c r="X586" s="161" t="s">
        <v>143</v>
      </c>
      <c r="Y586" s="161" t="s">
        <v>144</v>
      </c>
      <c r="Z586" s="151"/>
      <c r="AA586" s="151"/>
      <c r="AB586" s="151"/>
      <c r="AC586" s="151"/>
      <c r="AD586" s="151"/>
      <c r="AE586" s="151"/>
      <c r="AF586" s="151"/>
      <c r="AG586" s="151" t="s">
        <v>145</v>
      </c>
      <c r="AH586" s="151"/>
      <c r="AI586" s="151"/>
      <c r="AJ586" s="151"/>
      <c r="AK586" s="151"/>
      <c r="AL586" s="151"/>
      <c r="AM586" s="151"/>
      <c r="AN586" s="151"/>
      <c r="AO586" s="151"/>
      <c r="AP586" s="151"/>
      <c r="AQ586" s="151"/>
      <c r="AR586" s="151"/>
      <c r="AS586" s="151"/>
      <c r="AT586" s="151"/>
      <c r="AU586" s="151"/>
      <c r="AV586" s="151"/>
      <c r="AW586" s="151"/>
      <c r="AX586" s="151"/>
      <c r="AY586" s="151"/>
      <c r="AZ586" s="151"/>
      <c r="BA586" s="151"/>
      <c r="BB586" s="151"/>
      <c r="BC586" s="151"/>
      <c r="BD586" s="151"/>
      <c r="BE586" s="151"/>
      <c r="BF586" s="151"/>
      <c r="BG586" s="151"/>
      <c r="BH586" s="151"/>
    </row>
    <row r="587" spans="1:60" outlineLevel="2" x14ac:dyDescent="0.2">
      <c r="A587" s="158"/>
      <c r="B587" s="159"/>
      <c r="C587" s="189" t="s">
        <v>929</v>
      </c>
      <c r="D587" s="162"/>
      <c r="E587" s="163">
        <v>334.09</v>
      </c>
      <c r="F587" s="161"/>
      <c r="G587" s="161"/>
      <c r="H587" s="161"/>
      <c r="I587" s="161"/>
      <c r="J587" s="161"/>
      <c r="K587" s="161"/>
      <c r="L587" s="161"/>
      <c r="M587" s="161"/>
      <c r="N587" s="160"/>
      <c r="O587" s="160"/>
      <c r="P587" s="160"/>
      <c r="Q587" s="160"/>
      <c r="R587" s="161"/>
      <c r="S587" s="161"/>
      <c r="T587" s="161"/>
      <c r="U587" s="161"/>
      <c r="V587" s="161"/>
      <c r="W587" s="161"/>
      <c r="X587" s="161"/>
      <c r="Y587" s="161"/>
      <c r="Z587" s="151"/>
      <c r="AA587" s="151"/>
      <c r="AB587" s="151"/>
      <c r="AC587" s="151"/>
      <c r="AD587" s="151"/>
      <c r="AE587" s="151"/>
      <c r="AF587" s="151"/>
      <c r="AG587" s="151" t="s">
        <v>175</v>
      </c>
      <c r="AH587" s="151">
        <v>0</v>
      </c>
      <c r="AI587" s="151"/>
      <c r="AJ587" s="151"/>
      <c r="AK587" s="151"/>
      <c r="AL587" s="151"/>
      <c r="AM587" s="151"/>
      <c r="AN587" s="151"/>
      <c r="AO587" s="151"/>
      <c r="AP587" s="151"/>
      <c r="AQ587" s="151"/>
      <c r="AR587" s="151"/>
      <c r="AS587" s="151"/>
      <c r="AT587" s="151"/>
      <c r="AU587" s="151"/>
      <c r="AV587" s="151"/>
      <c r="AW587" s="151"/>
      <c r="AX587" s="151"/>
      <c r="AY587" s="151"/>
      <c r="AZ587" s="151"/>
      <c r="BA587" s="151"/>
      <c r="BB587" s="151"/>
      <c r="BC587" s="151"/>
      <c r="BD587" s="151"/>
      <c r="BE587" s="151"/>
      <c r="BF587" s="151"/>
      <c r="BG587" s="151"/>
      <c r="BH587" s="151"/>
    </row>
    <row r="588" spans="1:60" outlineLevel="1" x14ac:dyDescent="0.2">
      <c r="A588" s="179">
        <v>195</v>
      </c>
      <c r="B588" s="180" t="s">
        <v>616</v>
      </c>
      <c r="C588" s="187" t="s">
        <v>617</v>
      </c>
      <c r="D588" s="181" t="s">
        <v>308</v>
      </c>
      <c r="E588" s="182">
        <v>1.0197499999999999</v>
      </c>
      <c r="F588" s="183"/>
      <c r="G588" s="184">
        <f>ROUND(E588*F588,2)</f>
        <v>0</v>
      </c>
      <c r="H588" s="183"/>
      <c r="I588" s="184">
        <f>ROUND(E588*H588,2)</f>
        <v>0</v>
      </c>
      <c r="J588" s="183"/>
      <c r="K588" s="184">
        <f>ROUND(E588*J588,2)</f>
        <v>0</v>
      </c>
      <c r="L588" s="184">
        <v>21</v>
      </c>
      <c r="M588" s="184">
        <f>G588*(1+L588/100)</f>
        <v>0</v>
      </c>
      <c r="N588" s="182">
        <v>0</v>
      </c>
      <c r="O588" s="182">
        <f>ROUND(E588*N588,2)</f>
        <v>0</v>
      </c>
      <c r="P588" s="182">
        <v>0</v>
      </c>
      <c r="Q588" s="182">
        <f>ROUND(E588*P588,2)</f>
        <v>0</v>
      </c>
      <c r="R588" s="184"/>
      <c r="S588" s="184" t="s">
        <v>141</v>
      </c>
      <c r="T588" s="185" t="s">
        <v>142</v>
      </c>
      <c r="U588" s="161">
        <v>0.56399999999999995</v>
      </c>
      <c r="V588" s="161">
        <f>ROUND(E588*U588,2)</f>
        <v>0.57999999999999996</v>
      </c>
      <c r="W588" s="161"/>
      <c r="X588" s="161" t="s">
        <v>143</v>
      </c>
      <c r="Y588" s="161" t="s">
        <v>144</v>
      </c>
      <c r="Z588" s="151"/>
      <c r="AA588" s="151"/>
      <c r="AB588" s="151"/>
      <c r="AC588" s="151"/>
      <c r="AD588" s="151"/>
      <c r="AE588" s="151"/>
      <c r="AF588" s="151"/>
      <c r="AG588" s="151" t="s">
        <v>145</v>
      </c>
      <c r="AH588" s="151"/>
      <c r="AI588" s="151"/>
      <c r="AJ588" s="151"/>
      <c r="AK588" s="151"/>
      <c r="AL588" s="151"/>
      <c r="AM588" s="151"/>
      <c r="AN588" s="151"/>
      <c r="AO588" s="151"/>
      <c r="AP588" s="151"/>
      <c r="AQ588" s="151"/>
      <c r="AR588" s="151"/>
      <c r="AS588" s="151"/>
      <c r="AT588" s="151"/>
      <c r="AU588" s="151"/>
      <c r="AV588" s="151"/>
      <c r="AW588" s="151"/>
      <c r="AX588" s="151"/>
      <c r="AY588" s="151"/>
      <c r="AZ588" s="151"/>
      <c r="BA588" s="151"/>
      <c r="BB588" s="151"/>
      <c r="BC588" s="151"/>
      <c r="BD588" s="151"/>
      <c r="BE588" s="151"/>
      <c r="BF588" s="151"/>
      <c r="BG588" s="151"/>
      <c r="BH588" s="151"/>
    </row>
    <row r="589" spans="1:60" outlineLevel="1" x14ac:dyDescent="0.2">
      <c r="A589" s="179">
        <v>196</v>
      </c>
      <c r="B589" s="180" t="s">
        <v>618</v>
      </c>
      <c r="C589" s="187" t="s">
        <v>619</v>
      </c>
      <c r="D589" s="181" t="s">
        <v>308</v>
      </c>
      <c r="E589" s="182">
        <v>66.81756</v>
      </c>
      <c r="F589" s="183"/>
      <c r="G589" s="184">
        <f>ROUND(E589*F589,2)</f>
        <v>0</v>
      </c>
      <c r="H589" s="183"/>
      <c r="I589" s="184">
        <f>ROUND(E589*H589,2)</f>
        <v>0</v>
      </c>
      <c r="J589" s="183"/>
      <c r="K589" s="184">
        <f>ROUND(E589*J589,2)</f>
        <v>0</v>
      </c>
      <c r="L589" s="184">
        <v>21</v>
      </c>
      <c r="M589" s="184">
        <f>G589*(1+L589/100)</f>
        <v>0</v>
      </c>
      <c r="N589" s="182">
        <v>0</v>
      </c>
      <c r="O589" s="182">
        <f>ROUND(E589*N589,2)</f>
        <v>0</v>
      </c>
      <c r="P589" s="182">
        <v>0</v>
      </c>
      <c r="Q589" s="182">
        <f>ROUND(E589*P589,2)</f>
        <v>0</v>
      </c>
      <c r="R589" s="184"/>
      <c r="S589" s="184" t="s">
        <v>141</v>
      </c>
      <c r="T589" s="185" t="s">
        <v>142</v>
      </c>
      <c r="U589" s="161">
        <v>9.9000000000000005E-2</v>
      </c>
      <c r="V589" s="161">
        <f>ROUND(E589*U589,2)</f>
        <v>6.61</v>
      </c>
      <c r="W589" s="161"/>
      <c r="X589" s="161" t="s">
        <v>143</v>
      </c>
      <c r="Y589" s="161" t="s">
        <v>144</v>
      </c>
      <c r="Z589" s="151"/>
      <c r="AA589" s="151"/>
      <c r="AB589" s="151"/>
      <c r="AC589" s="151"/>
      <c r="AD589" s="151"/>
      <c r="AE589" s="151"/>
      <c r="AF589" s="151"/>
      <c r="AG589" s="151" t="s">
        <v>145</v>
      </c>
      <c r="AH589" s="151"/>
      <c r="AI589" s="151"/>
      <c r="AJ589" s="151"/>
      <c r="AK589" s="151"/>
      <c r="AL589" s="151"/>
      <c r="AM589" s="151"/>
      <c r="AN589" s="151"/>
      <c r="AO589" s="151"/>
      <c r="AP589" s="151"/>
      <c r="AQ589" s="151"/>
      <c r="AR589" s="151"/>
      <c r="AS589" s="151"/>
      <c r="AT589" s="151"/>
      <c r="AU589" s="151"/>
      <c r="AV589" s="151"/>
      <c r="AW589" s="151"/>
      <c r="AX589" s="151"/>
      <c r="AY589" s="151"/>
      <c r="AZ589" s="151"/>
      <c r="BA589" s="151"/>
      <c r="BB589" s="151"/>
      <c r="BC589" s="151"/>
      <c r="BD589" s="151"/>
      <c r="BE589" s="151"/>
      <c r="BF589" s="151"/>
      <c r="BG589" s="151"/>
      <c r="BH589" s="151"/>
    </row>
    <row r="590" spans="1:60" outlineLevel="1" x14ac:dyDescent="0.2">
      <c r="A590" s="179">
        <v>197</v>
      </c>
      <c r="B590" s="180" t="s">
        <v>620</v>
      </c>
      <c r="C590" s="187" t="s">
        <v>621</v>
      </c>
      <c r="D590" s="181" t="s">
        <v>308</v>
      </c>
      <c r="E590" s="182">
        <v>66.81756</v>
      </c>
      <c r="F590" s="183"/>
      <c r="G590" s="184">
        <f>ROUND(E590*F590,2)</f>
        <v>0</v>
      </c>
      <c r="H590" s="183"/>
      <c r="I590" s="184">
        <f>ROUND(E590*H590,2)</f>
        <v>0</v>
      </c>
      <c r="J590" s="183"/>
      <c r="K590" s="184">
        <f>ROUND(E590*J590,2)</f>
        <v>0</v>
      </c>
      <c r="L590" s="184">
        <v>21</v>
      </c>
      <c r="M590" s="184">
        <f>G590*(1+L590/100)</f>
        <v>0</v>
      </c>
      <c r="N590" s="182">
        <v>0</v>
      </c>
      <c r="O590" s="182">
        <f>ROUND(E590*N590,2)</f>
        <v>0</v>
      </c>
      <c r="P590" s="182">
        <v>0</v>
      </c>
      <c r="Q590" s="182">
        <f>ROUND(E590*P590,2)</f>
        <v>0</v>
      </c>
      <c r="R590" s="184"/>
      <c r="S590" s="184" t="s">
        <v>141</v>
      </c>
      <c r="T590" s="185" t="s">
        <v>142</v>
      </c>
      <c r="U590" s="161">
        <v>6.0000000000000001E-3</v>
      </c>
      <c r="V590" s="161">
        <f>ROUND(E590*U590,2)</f>
        <v>0.4</v>
      </c>
      <c r="W590" s="161"/>
      <c r="X590" s="161" t="s">
        <v>143</v>
      </c>
      <c r="Y590" s="161" t="s">
        <v>144</v>
      </c>
      <c r="Z590" s="151"/>
      <c r="AA590" s="151"/>
      <c r="AB590" s="151"/>
      <c r="AC590" s="151"/>
      <c r="AD590" s="151"/>
      <c r="AE590" s="151"/>
      <c r="AF590" s="151"/>
      <c r="AG590" s="151" t="s">
        <v>145</v>
      </c>
      <c r="AH590" s="151"/>
      <c r="AI590" s="151"/>
      <c r="AJ590" s="151"/>
      <c r="AK590" s="151"/>
      <c r="AL590" s="151"/>
      <c r="AM590" s="151"/>
      <c r="AN590" s="151"/>
      <c r="AO590" s="151"/>
      <c r="AP590" s="151"/>
      <c r="AQ590" s="151"/>
      <c r="AR590" s="151"/>
      <c r="AS590" s="151"/>
      <c r="AT590" s="151"/>
      <c r="AU590" s="151"/>
      <c r="AV590" s="151"/>
      <c r="AW590" s="151"/>
      <c r="AX590" s="151"/>
      <c r="AY590" s="151"/>
      <c r="AZ590" s="151"/>
      <c r="BA590" s="151"/>
      <c r="BB590" s="151"/>
      <c r="BC590" s="151"/>
      <c r="BD590" s="151"/>
      <c r="BE590" s="151"/>
      <c r="BF590" s="151"/>
      <c r="BG590" s="151"/>
      <c r="BH590" s="151"/>
    </row>
    <row r="591" spans="1:60" x14ac:dyDescent="0.2">
      <c r="A591" s="165" t="s">
        <v>136</v>
      </c>
      <c r="B591" s="166" t="s">
        <v>105</v>
      </c>
      <c r="C591" s="186" t="s">
        <v>106</v>
      </c>
      <c r="D591" s="167"/>
      <c r="E591" s="168"/>
      <c r="F591" s="169"/>
      <c r="G591" s="169">
        <f>SUMIF(AG592:AG598,"&lt;&gt;NOR",G592:G598)</f>
        <v>0</v>
      </c>
      <c r="H591" s="169"/>
      <c r="I591" s="169">
        <f>SUM(I592:I598)</f>
        <v>0</v>
      </c>
      <c r="J591" s="169"/>
      <c r="K591" s="169">
        <f>SUM(K592:K598)</f>
        <v>0</v>
      </c>
      <c r="L591" s="169"/>
      <c r="M591" s="169">
        <f>SUM(M592:M598)</f>
        <v>0</v>
      </c>
      <c r="N591" s="168"/>
      <c r="O591" s="168">
        <f>SUM(O592:O598)</f>
        <v>0</v>
      </c>
      <c r="P591" s="168"/>
      <c r="Q591" s="168">
        <f>SUM(Q592:Q598)</f>
        <v>0</v>
      </c>
      <c r="R591" s="169"/>
      <c r="S591" s="169"/>
      <c r="T591" s="170"/>
      <c r="U591" s="164"/>
      <c r="V591" s="164">
        <f>SUM(V592:V598)</f>
        <v>0</v>
      </c>
      <c r="W591" s="164"/>
      <c r="X591" s="164"/>
      <c r="Y591" s="164"/>
      <c r="AG591" t="s">
        <v>137</v>
      </c>
    </row>
    <row r="592" spans="1:60" outlineLevel="1" x14ac:dyDescent="0.2">
      <c r="A592" s="172">
        <v>198</v>
      </c>
      <c r="B592" s="173" t="s">
        <v>622</v>
      </c>
      <c r="C592" s="188" t="s">
        <v>623</v>
      </c>
      <c r="D592" s="174" t="s">
        <v>308</v>
      </c>
      <c r="E592" s="175">
        <v>130.53237999999999</v>
      </c>
      <c r="F592" s="176"/>
      <c r="G592" s="177">
        <f>ROUND(E592*F592,2)</f>
        <v>0</v>
      </c>
      <c r="H592" s="176"/>
      <c r="I592" s="177">
        <f>ROUND(E592*H592,2)</f>
        <v>0</v>
      </c>
      <c r="J592" s="176"/>
      <c r="K592" s="177">
        <f>ROUND(E592*J592,2)</f>
        <v>0</v>
      </c>
      <c r="L592" s="177">
        <v>21</v>
      </c>
      <c r="M592" s="177">
        <f>G592*(1+L592/100)</f>
        <v>0</v>
      </c>
      <c r="N592" s="175">
        <v>0</v>
      </c>
      <c r="O592" s="175">
        <f>ROUND(E592*N592,2)</f>
        <v>0</v>
      </c>
      <c r="P592" s="175">
        <v>0</v>
      </c>
      <c r="Q592" s="175">
        <f>ROUND(E592*P592,2)</f>
        <v>0</v>
      </c>
      <c r="R592" s="177"/>
      <c r="S592" s="177" t="s">
        <v>141</v>
      </c>
      <c r="T592" s="178" t="s">
        <v>142</v>
      </c>
      <c r="U592" s="161">
        <v>0</v>
      </c>
      <c r="V592" s="161">
        <f>ROUND(E592*U592,2)</f>
        <v>0</v>
      </c>
      <c r="W592" s="161"/>
      <c r="X592" s="161" t="s">
        <v>143</v>
      </c>
      <c r="Y592" s="161" t="s">
        <v>144</v>
      </c>
      <c r="Z592" s="151"/>
      <c r="AA592" s="151"/>
      <c r="AB592" s="151"/>
      <c r="AC592" s="151"/>
      <c r="AD592" s="151"/>
      <c r="AE592" s="151"/>
      <c r="AF592" s="151"/>
      <c r="AG592" s="151" t="s">
        <v>145</v>
      </c>
      <c r="AH592" s="151"/>
      <c r="AI592" s="151"/>
      <c r="AJ592" s="151"/>
      <c r="AK592" s="151"/>
      <c r="AL592" s="151"/>
      <c r="AM592" s="151"/>
      <c r="AN592" s="151"/>
      <c r="AO592" s="151"/>
      <c r="AP592" s="151"/>
      <c r="AQ592" s="151"/>
      <c r="AR592" s="151"/>
      <c r="AS592" s="151"/>
      <c r="AT592" s="151"/>
      <c r="AU592" s="151"/>
      <c r="AV592" s="151"/>
      <c r="AW592" s="151"/>
      <c r="AX592" s="151"/>
      <c r="AY592" s="151"/>
      <c r="AZ592" s="151"/>
      <c r="BA592" s="151"/>
      <c r="BB592" s="151"/>
      <c r="BC592" s="151"/>
      <c r="BD592" s="151"/>
      <c r="BE592" s="151"/>
      <c r="BF592" s="151"/>
      <c r="BG592" s="151"/>
      <c r="BH592" s="151"/>
    </row>
    <row r="593" spans="1:60" outlineLevel="2" x14ac:dyDescent="0.2">
      <c r="A593" s="158"/>
      <c r="B593" s="159"/>
      <c r="C593" s="189" t="s">
        <v>930</v>
      </c>
      <c r="D593" s="162"/>
      <c r="E593" s="163">
        <v>84.94</v>
      </c>
      <c r="F593" s="161"/>
      <c r="G593" s="161"/>
      <c r="H593" s="161"/>
      <c r="I593" s="161"/>
      <c r="J593" s="161"/>
      <c r="K593" s="161"/>
      <c r="L593" s="161"/>
      <c r="M593" s="161"/>
      <c r="N593" s="160"/>
      <c r="O593" s="160"/>
      <c r="P593" s="160"/>
      <c r="Q593" s="160"/>
      <c r="R593" s="161"/>
      <c r="S593" s="161"/>
      <c r="T593" s="161"/>
      <c r="U593" s="161"/>
      <c r="V593" s="161"/>
      <c r="W593" s="161"/>
      <c r="X593" s="161"/>
      <c r="Y593" s="161"/>
      <c r="Z593" s="151"/>
      <c r="AA593" s="151"/>
      <c r="AB593" s="151"/>
      <c r="AC593" s="151"/>
      <c r="AD593" s="151"/>
      <c r="AE593" s="151"/>
      <c r="AF593" s="151"/>
      <c r="AG593" s="151" t="s">
        <v>175</v>
      </c>
      <c r="AH593" s="151">
        <v>0</v>
      </c>
      <c r="AI593" s="151"/>
      <c r="AJ593" s="151"/>
      <c r="AK593" s="151"/>
      <c r="AL593" s="151"/>
      <c r="AM593" s="151"/>
      <c r="AN593" s="151"/>
      <c r="AO593" s="151"/>
      <c r="AP593" s="151"/>
      <c r="AQ593" s="151"/>
      <c r="AR593" s="151"/>
      <c r="AS593" s="151"/>
      <c r="AT593" s="151"/>
      <c r="AU593" s="151"/>
      <c r="AV593" s="151"/>
      <c r="AW593" s="151"/>
      <c r="AX593" s="151"/>
      <c r="AY593" s="151"/>
      <c r="AZ593" s="151"/>
      <c r="BA593" s="151"/>
      <c r="BB593" s="151"/>
      <c r="BC593" s="151"/>
      <c r="BD593" s="151"/>
      <c r="BE593" s="151"/>
      <c r="BF593" s="151"/>
      <c r="BG593" s="151"/>
      <c r="BH593" s="151"/>
    </row>
    <row r="594" spans="1:60" outlineLevel="3" x14ac:dyDescent="0.2">
      <c r="A594" s="158"/>
      <c r="B594" s="159"/>
      <c r="C594" s="189" t="s">
        <v>931</v>
      </c>
      <c r="D594" s="162"/>
      <c r="E594" s="163">
        <v>45.59</v>
      </c>
      <c r="F594" s="161"/>
      <c r="G594" s="161"/>
      <c r="H594" s="161"/>
      <c r="I594" s="161"/>
      <c r="J594" s="161"/>
      <c r="K594" s="161"/>
      <c r="L594" s="161"/>
      <c r="M594" s="161"/>
      <c r="N594" s="160"/>
      <c r="O594" s="160"/>
      <c r="P594" s="160"/>
      <c r="Q594" s="160"/>
      <c r="R594" s="161"/>
      <c r="S594" s="161"/>
      <c r="T594" s="161"/>
      <c r="U594" s="161"/>
      <c r="V594" s="161"/>
      <c r="W594" s="161"/>
      <c r="X594" s="161"/>
      <c r="Y594" s="161"/>
      <c r="Z594" s="151"/>
      <c r="AA594" s="151"/>
      <c r="AB594" s="151"/>
      <c r="AC594" s="151"/>
      <c r="AD594" s="151"/>
      <c r="AE594" s="151"/>
      <c r="AF594" s="151"/>
      <c r="AG594" s="151" t="s">
        <v>175</v>
      </c>
      <c r="AH594" s="151">
        <v>0</v>
      </c>
      <c r="AI594" s="151"/>
      <c r="AJ594" s="151"/>
      <c r="AK594" s="151"/>
      <c r="AL594" s="151"/>
      <c r="AM594" s="151"/>
      <c r="AN594" s="151"/>
      <c r="AO594" s="151"/>
      <c r="AP594" s="151"/>
      <c r="AQ594" s="151"/>
      <c r="AR594" s="151"/>
      <c r="AS594" s="151"/>
      <c r="AT594" s="151"/>
      <c r="AU594" s="151"/>
      <c r="AV594" s="151"/>
      <c r="AW594" s="151"/>
      <c r="AX594" s="151"/>
      <c r="AY594" s="151"/>
      <c r="AZ594" s="151"/>
      <c r="BA594" s="151"/>
      <c r="BB594" s="151"/>
      <c r="BC594" s="151"/>
      <c r="BD594" s="151"/>
      <c r="BE594" s="151"/>
      <c r="BF594" s="151"/>
      <c r="BG594" s="151"/>
      <c r="BH594" s="151"/>
    </row>
    <row r="595" spans="1:60" outlineLevel="1" x14ac:dyDescent="0.2">
      <c r="A595" s="172">
        <v>199</v>
      </c>
      <c r="B595" s="173" t="s">
        <v>626</v>
      </c>
      <c r="C595" s="188" t="s">
        <v>627</v>
      </c>
      <c r="D595" s="174" t="s">
        <v>308</v>
      </c>
      <c r="E595" s="175">
        <v>10.89</v>
      </c>
      <c r="F595" s="176"/>
      <c r="G595" s="177">
        <f>ROUND(E595*F595,2)</f>
        <v>0</v>
      </c>
      <c r="H595" s="176"/>
      <c r="I595" s="177">
        <f>ROUND(E595*H595,2)</f>
        <v>0</v>
      </c>
      <c r="J595" s="176"/>
      <c r="K595" s="177">
        <f>ROUND(E595*J595,2)</f>
        <v>0</v>
      </c>
      <c r="L595" s="177">
        <v>21</v>
      </c>
      <c r="M595" s="177">
        <f>G595*(1+L595/100)</f>
        <v>0</v>
      </c>
      <c r="N595" s="175">
        <v>0</v>
      </c>
      <c r="O595" s="175">
        <f>ROUND(E595*N595,2)</f>
        <v>0</v>
      </c>
      <c r="P595" s="175">
        <v>0</v>
      </c>
      <c r="Q595" s="175">
        <f>ROUND(E595*P595,2)</f>
        <v>0</v>
      </c>
      <c r="R595" s="177"/>
      <c r="S595" s="177" t="s">
        <v>141</v>
      </c>
      <c r="T595" s="178" t="s">
        <v>142</v>
      </c>
      <c r="U595" s="161">
        <v>0</v>
      </c>
      <c r="V595" s="161">
        <f>ROUND(E595*U595,2)</f>
        <v>0</v>
      </c>
      <c r="W595" s="161"/>
      <c r="X595" s="161" t="s">
        <v>143</v>
      </c>
      <c r="Y595" s="161" t="s">
        <v>144</v>
      </c>
      <c r="Z595" s="151"/>
      <c r="AA595" s="151"/>
      <c r="AB595" s="151"/>
      <c r="AC595" s="151"/>
      <c r="AD595" s="151"/>
      <c r="AE595" s="151"/>
      <c r="AF595" s="151"/>
      <c r="AG595" s="151" t="s">
        <v>145</v>
      </c>
      <c r="AH595" s="151"/>
      <c r="AI595" s="151"/>
      <c r="AJ595" s="151"/>
      <c r="AK595" s="151"/>
      <c r="AL595" s="151"/>
      <c r="AM595" s="151"/>
      <c r="AN595" s="151"/>
      <c r="AO595" s="151"/>
      <c r="AP595" s="151"/>
      <c r="AQ595" s="151"/>
      <c r="AR595" s="151"/>
      <c r="AS595" s="151"/>
      <c r="AT595" s="151"/>
      <c r="AU595" s="151"/>
      <c r="AV595" s="151"/>
      <c r="AW595" s="151"/>
      <c r="AX595" s="151"/>
      <c r="AY595" s="151"/>
      <c r="AZ595" s="151"/>
      <c r="BA595" s="151"/>
      <c r="BB595" s="151"/>
      <c r="BC595" s="151"/>
      <c r="BD595" s="151"/>
      <c r="BE595" s="151"/>
      <c r="BF595" s="151"/>
      <c r="BG595" s="151"/>
      <c r="BH595" s="151"/>
    </row>
    <row r="596" spans="1:60" outlineLevel="2" x14ac:dyDescent="0.2">
      <c r="A596" s="158"/>
      <c r="B596" s="159"/>
      <c r="C596" s="189" t="s">
        <v>932</v>
      </c>
      <c r="D596" s="162"/>
      <c r="E596" s="163">
        <v>10.89</v>
      </c>
      <c r="F596" s="161"/>
      <c r="G596" s="161"/>
      <c r="H596" s="161"/>
      <c r="I596" s="161"/>
      <c r="J596" s="161"/>
      <c r="K596" s="161"/>
      <c r="L596" s="161"/>
      <c r="M596" s="161"/>
      <c r="N596" s="160"/>
      <c r="O596" s="160"/>
      <c r="P596" s="160"/>
      <c r="Q596" s="160"/>
      <c r="R596" s="161"/>
      <c r="S596" s="161"/>
      <c r="T596" s="161"/>
      <c r="U596" s="161"/>
      <c r="V596" s="161"/>
      <c r="W596" s="161"/>
      <c r="X596" s="161"/>
      <c r="Y596" s="161"/>
      <c r="Z596" s="151"/>
      <c r="AA596" s="151"/>
      <c r="AB596" s="151"/>
      <c r="AC596" s="151"/>
      <c r="AD596" s="151"/>
      <c r="AE596" s="151"/>
      <c r="AF596" s="151"/>
      <c r="AG596" s="151" t="s">
        <v>175</v>
      </c>
      <c r="AH596" s="151">
        <v>0</v>
      </c>
      <c r="AI596" s="151"/>
      <c r="AJ596" s="151"/>
      <c r="AK596" s="151"/>
      <c r="AL596" s="151"/>
      <c r="AM596" s="151"/>
      <c r="AN596" s="151"/>
      <c r="AO596" s="151"/>
      <c r="AP596" s="151"/>
      <c r="AQ596" s="151"/>
      <c r="AR596" s="151"/>
      <c r="AS596" s="151"/>
      <c r="AT596" s="151"/>
      <c r="AU596" s="151"/>
      <c r="AV596" s="151"/>
      <c r="AW596" s="151"/>
      <c r="AX596" s="151"/>
      <c r="AY596" s="151"/>
      <c r="AZ596" s="151"/>
      <c r="BA596" s="151"/>
      <c r="BB596" s="151"/>
      <c r="BC596" s="151"/>
      <c r="BD596" s="151"/>
      <c r="BE596" s="151"/>
      <c r="BF596" s="151"/>
      <c r="BG596" s="151"/>
      <c r="BH596" s="151"/>
    </row>
    <row r="597" spans="1:60" outlineLevel="1" x14ac:dyDescent="0.2">
      <c r="A597" s="172">
        <v>200</v>
      </c>
      <c r="B597" s="173" t="s">
        <v>629</v>
      </c>
      <c r="C597" s="188" t="s">
        <v>630</v>
      </c>
      <c r="D597" s="174" t="s">
        <v>308</v>
      </c>
      <c r="E597" s="175">
        <v>10.34</v>
      </c>
      <c r="F597" s="176"/>
      <c r="G597" s="177">
        <f>ROUND(E597*F597,2)</f>
        <v>0</v>
      </c>
      <c r="H597" s="176"/>
      <c r="I597" s="177">
        <f>ROUND(E597*H597,2)</f>
        <v>0</v>
      </c>
      <c r="J597" s="176"/>
      <c r="K597" s="177">
        <f>ROUND(E597*J597,2)</f>
        <v>0</v>
      </c>
      <c r="L597" s="177">
        <v>21</v>
      </c>
      <c r="M597" s="177">
        <f>G597*(1+L597/100)</f>
        <v>0</v>
      </c>
      <c r="N597" s="175">
        <v>0</v>
      </c>
      <c r="O597" s="175">
        <f>ROUND(E597*N597,2)</f>
        <v>0</v>
      </c>
      <c r="P597" s="175">
        <v>0</v>
      </c>
      <c r="Q597" s="175">
        <f>ROUND(E597*P597,2)</f>
        <v>0</v>
      </c>
      <c r="R597" s="177"/>
      <c r="S597" s="177" t="s">
        <v>141</v>
      </c>
      <c r="T597" s="178" t="s">
        <v>142</v>
      </c>
      <c r="U597" s="161">
        <v>0</v>
      </c>
      <c r="V597" s="161">
        <f>ROUND(E597*U597,2)</f>
        <v>0</v>
      </c>
      <c r="W597" s="161"/>
      <c r="X597" s="161" t="s">
        <v>143</v>
      </c>
      <c r="Y597" s="161" t="s">
        <v>144</v>
      </c>
      <c r="Z597" s="151"/>
      <c r="AA597" s="151"/>
      <c r="AB597" s="151"/>
      <c r="AC597" s="151"/>
      <c r="AD597" s="151"/>
      <c r="AE597" s="151"/>
      <c r="AF597" s="151"/>
      <c r="AG597" s="151" t="s">
        <v>145</v>
      </c>
      <c r="AH597" s="151"/>
      <c r="AI597" s="151"/>
      <c r="AJ597" s="151"/>
      <c r="AK597" s="151"/>
      <c r="AL597" s="151"/>
      <c r="AM597" s="151"/>
      <c r="AN597" s="151"/>
      <c r="AO597" s="151"/>
      <c r="AP597" s="151"/>
      <c r="AQ597" s="151"/>
      <c r="AR597" s="151"/>
      <c r="AS597" s="151"/>
      <c r="AT597" s="151"/>
      <c r="AU597" s="151"/>
      <c r="AV597" s="151"/>
      <c r="AW597" s="151"/>
      <c r="AX597" s="151"/>
      <c r="AY597" s="151"/>
      <c r="AZ597" s="151"/>
      <c r="BA597" s="151"/>
      <c r="BB597" s="151"/>
      <c r="BC597" s="151"/>
      <c r="BD597" s="151"/>
      <c r="BE597" s="151"/>
      <c r="BF597" s="151"/>
      <c r="BG597" s="151"/>
      <c r="BH597" s="151"/>
    </row>
    <row r="598" spans="1:60" outlineLevel="2" x14ac:dyDescent="0.2">
      <c r="A598" s="158"/>
      <c r="B598" s="159"/>
      <c r="C598" s="189" t="s">
        <v>927</v>
      </c>
      <c r="D598" s="162"/>
      <c r="E598" s="163">
        <v>10.34</v>
      </c>
      <c r="F598" s="161"/>
      <c r="G598" s="161"/>
      <c r="H598" s="161"/>
      <c r="I598" s="161"/>
      <c r="J598" s="161"/>
      <c r="K598" s="161"/>
      <c r="L598" s="161"/>
      <c r="M598" s="161"/>
      <c r="N598" s="160"/>
      <c r="O598" s="160"/>
      <c r="P598" s="160"/>
      <c r="Q598" s="160"/>
      <c r="R598" s="161"/>
      <c r="S598" s="161"/>
      <c r="T598" s="161"/>
      <c r="U598" s="161"/>
      <c r="V598" s="161"/>
      <c r="W598" s="161"/>
      <c r="X598" s="161"/>
      <c r="Y598" s="161"/>
      <c r="Z598" s="151"/>
      <c r="AA598" s="151"/>
      <c r="AB598" s="151"/>
      <c r="AC598" s="151"/>
      <c r="AD598" s="151"/>
      <c r="AE598" s="151"/>
      <c r="AF598" s="151"/>
      <c r="AG598" s="151" t="s">
        <v>175</v>
      </c>
      <c r="AH598" s="151">
        <v>0</v>
      </c>
      <c r="AI598" s="151"/>
      <c r="AJ598" s="151"/>
      <c r="AK598" s="151"/>
      <c r="AL598" s="151"/>
      <c r="AM598" s="151"/>
      <c r="AN598" s="151"/>
      <c r="AO598" s="151"/>
      <c r="AP598" s="151"/>
      <c r="AQ598" s="151"/>
      <c r="AR598" s="151"/>
      <c r="AS598" s="151"/>
      <c r="AT598" s="151"/>
      <c r="AU598" s="151"/>
      <c r="AV598" s="151"/>
      <c r="AW598" s="151"/>
      <c r="AX598" s="151"/>
      <c r="AY598" s="151"/>
      <c r="AZ598" s="151"/>
      <c r="BA598" s="151"/>
      <c r="BB598" s="151"/>
      <c r="BC598" s="151"/>
      <c r="BD598" s="151"/>
      <c r="BE598" s="151"/>
      <c r="BF598" s="151"/>
      <c r="BG598" s="151"/>
      <c r="BH598" s="151"/>
    </row>
    <row r="599" spans="1:60" x14ac:dyDescent="0.2">
      <c r="A599" s="3"/>
      <c r="B599" s="4"/>
      <c r="C599" s="190"/>
      <c r="D599" s="6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AE599">
        <v>12</v>
      </c>
      <c r="AF599">
        <v>21</v>
      </c>
      <c r="AG599" t="s">
        <v>122</v>
      </c>
    </row>
    <row r="600" spans="1:60" x14ac:dyDescent="0.2">
      <c r="A600" s="154"/>
      <c r="B600" s="155" t="s">
        <v>29</v>
      </c>
      <c r="C600" s="191"/>
      <c r="D600" s="156"/>
      <c r="E600" s="157"/>
      <c r="F600" s="157"/>
      <c r="G600" s="171">
        <f>G8+G150+G193+G217+G241+G277+G293+G301+G533+G546+G550+G560+G566+G573+G577+G580+G591</f>
        <v>0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AE600">
        <f>SUMIF(L7:L598,AE599,G7:G598)</f>
        <v>0</v>
      </c>
      <c r="AF600">
        <f>SUMIF(L7:L598,AF599,G7:G598)</f>
        <v>0</v>
      </c>
      <c r="AG600" t="s">
        <v>193</v>
      </c>
    </row>
    <row r="601" spans="1:60" x14ac:dyDescent="0.2">
      <c r="C601" s="192"/>
      <c r="D601" s="10"/>
      <c r="AG601" t="s">
        <v>194</v>
      </c>
    </row>
    <row r="602" spans="1:60" x14ac:dyDescent="0.2">
      <c r="D602" s="10"/>
    </row>
    <row r="603" spans="1:60" x14ac:dyDescent="0.2">
      <c r="D603" s="10"/>
    </row>
    <row r="604" spans="1:60" x14ac:dyDescent="0.2">
      <c r="D604" s="10"/>
    </row>
    <row r="605" spans="1:60" x14ac:dyDescent="0.2">
      <c r="D605" s="10"/>
    </row>
    <row r="606" spans="1:60" x14ac:dyDescent="0.2">
      <c r="D606" s="10"/>
    </row>
    <row r="607" spans="1:60" x14ac:dyDescent="0.2">
      <c r="D607" s="10"/>
    </row>
    <row r="608" spans="1:60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xW8cWrnseeir9Y5kPR7xLfc5dVXrlCXKb7NDAtlpnA1jUK1mLnBdx2o2nMqg+smFvudlIlUXVgtEZFee+mBfzw==" saltValue="6+g2U8Y5Usc+nhtKYfyjvQ==" spinCount="100000" sheet="1" formatRows="0"/>
  <mergeCells count="5">
    <mergeCell ref="A1:G1"/>
    <mergeCell ref="C2:G2"/>
    <mergeCell ref="C3:G3"/>
    <mergeCell ref="C4:G4"/>
    <mergeCell ref="C579:G579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3AF0-BA60-405F-A7AA-96CD88D7508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4" customWidth="1"/>
    <col min="3" max="3" width="63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1" t="s">
        <v>109</v>
      </c>
      <c r="B1" s="251"/>
      <c r="C1" s="251"/>
      <c r="D1" s="251"/>
      <c r="E1" s="251"/>
      <c r="F1" s="251"/>
      <c r="G1" s="251"/>
      <c r="AG1" t="s">
        <v>110</v>
      </c>
    </row>
    <row r="2" spans="1:60" ht="24.95" customHeight="1" x14ac:dyDescent="0.2">
      <c r="A2" s="143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111</v>
      </c>
    </row>
    <row r="3" spans="1:60" ht="24.95" customHeight="1" x14ac:dyDescent="0.2">
      <c r="A3" s="143" t="s">
        <v>8</v>
      </c>
      <c r="B3" s="49" t="s">
        <v>47</v>
      </c>
      <c r="C3" s="252" t="s">
        <v>48</v>
      </c>
      <c r="D3" s="253"/>
      <c r="E3" s="253"/>
      <c r="F3" s="253"/>
      <c r="G3" s="254"/>
      <c r="AC3" s="124" t="s">
        <v>111</v>
      </c>
      <c r="AG3" t="s">
        <v>112</v>
      </c>
    </row>
    <row r="4" spans="1:60" ht="24.95" customHeight="1" x14ac:dyDescent="0.2">
      <c r="A4" s="144" t="s">
        <v>9</v>
      </c>
      <c r="B4" s="145" t="s">
        <v>54</v>
      </c>
      <c r="C4" s="255" t="s">
        <v>55</v>
      </c>
      <c r="D4" s="256"/>
      <c r="E4" s="256"/>
      <c r="F4" s="256"/>
      <c r="G4" s="257"/>
      <c r="AG4" t="s">
        <v>113</v>
      </c>
    </row>
    <row r="5" spans="1:60" x14ac:dyDescent="0.2">
      <c r="D5" s="10"/>
    </row>
    <row r="6" spans="1:60" ht="38.25" x14ac:dyDescent="0.2">
      <c r="A6" s="147" t="s">
        <v>114</v>
      </c>
      <c r="B6" s="149" t="s">
        <v>115</v>
      </c>
      <c r="C6" s="149" t="s">
        <v>116</v>
      </c>
      <c r="D6" s="148" t="s">
        <v>117</v>
      </c>
      <c r="E6" s="147" t="s">
        <v>118</v>
      </c>
      <c r="F6" s="146" t="s">
        <v>119</v>
      </c>
      <c r="G6" s="147" t="s">
        <v>29</v>
      </c>
      <c r="H6" s="150" t="s">
        <v>30</v>
      </c>
      <c r="I6" s="150" t="s">
        <v>120</v>
      </c>
      <c r="J6" s="150" t="s">
        <v>31</v>
      </c>
      <c r="K6" s="150" t="s">
        <v>121</v>
      </c>
      <c r="L6" s="150" t="s">
        <v>122</v>
      </c>
      <c r="M6" s="150" t="s">
        <v>123</v>
      </c>
      <c r="N6" s="150" t="s">
        <v>124</v>
      </c>
      <c r="O6" s="150" t="s">
        <v>125</v>
      </c>
      <c r="P6" s="150" t="s">
        <v>126</v>
      </c>
      <c r="Q6" s="150" t="s">
        <v>127</v>
      </c>
      <c r="R6" s="150" t="s">
        <v>128</v>
      </c>
      <c r="S6" s="150" t="s">
        <v>129</v>
      </c>
      <c r="T6" s="150" t="s">
        <v>130</v>
      </c>
      <c r="U6" s="150" t="s">
        <v>131</v>
      </c>
      <c r="V6" s="150" t="s">
        <v>132</v>
      </c>
      <c r="W6" s="150" t="s">
        <v>133</v>
      </c>
      <c r="X6" s="150" t="s">
        <v>134</v>
      </c>
      <c r="Y6" s="150" t="s">
        <v>135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5" t="s">
        <v>136</v>
      </c>
      <c r="B8" s="166" t="s">
        <v>72</v>
      </c>
      <c r="C8" s="186" t="s">
        <v>73</v>
      </c>
      <c r="D8" s="167"/>
      <c r="E8" s="168"/>
      <c r="F8" s="169"/>
      <c r="G8" s="169">
        <f>SUMIF(AG9:AG88,"&lt;&gt;NOR",G9:G88)</f>
        <v>0</v>
      </c>
      <c r="H8" s="169"/>
      <c r="I8" s="169">
        <f>SUM(I9:I88)</f>
        <v>0</v>
      </c>
      <c r="J8" s="169"/>
      <c r="K8" s="169">
        <f>SUM(K9:K88)</f>
        <v>0</v>
      </c>
      <c r="L8" s="169"/>
      <c r="M8" s="169">
        <f>SUM(M9:M88)</f>
        <v>0</v>
      </c>
      <c r="N8" s="168"/>
      <c r="O8" s="168">
        <f>SUM(O9:O88)</f>
        <v>17.910000000000004</v>
      </c>
      <c r="P8" s="168"/>
      <c r="Q8" s="168">
        <f>SUM(Q9:Q88)</f>
        <v>0</v>
      </c>
      <c r="R8" s="169"/>
      <c r="S8" s="169"/>
      <c r="T8" s="170"/>
      <c r="U8" s="164"/>
      <c r="V8" s="164">
        <f>SUM(V9:V88)</f>
        <v>374.11999999999989</v>
      </c>
      <c r="W8" s="164"/>
      <c r="X8" s="164"/>
      <c r="Y8" s="164"/>
      <c r="AG8" t="s">
        <v>137</v>
      </c>
    </row>
    <row r="9" spans="1:60" outlineLevel="1" x14ac:dyDescent="0.2">
      <c r="A9" s="179">
        <v>1</v>
      </c>
      <c r="B9" s="180" t="s">
        <v>195</v>
      </c>
      <c r="C9" s="187" t="s">
        <v>196</v>
      </c>
      <c r="D9" s="181" t="s">
        <v>197</v>
      </c>
      <c r="E9" s="182">
        <v>30</v>
      </c>
      <c r="F9" s="183"/>
      <c r="G9" s="184">
        <f>ROUND(E9*F9,2)</f>
        <v>0</v>
      </c>
      <c r="H9" s="183"/>
      <c r="I9" s="184">
        <f>ROUND(E9*H9,2)</f>
        <v>0</v>
      </c>
      <c r="J9" s="183"/>
      <c r="K9" s="184">
        <f>ROUND(E9*J9,2)</f>
        <v>0</v>
      </c>
      <c r="L9" s="184">
        <v>21</v>
      </c>
      <c r="M9" s="184">
        <f>G9*(1+L9/100)</f>
        <v>0</v>
      </c>
      <c r="N9" s="182">
        <v>0</v>
      </c>
      <c r="O9" s="182">
        <f>ROUND(E9*N9,2)</f>
        <v>0</v>
      </c>
      <c r="P9" s="182">
        <v>0</v>
      </c>
      <c r="Q9" s="182">
        <f>ROUND(E9*P9,2)</f>
        <v>0</v>
      </c>
      <c r="R9" s="184"/>
      <c r="S9" s="184" t="s">
        <v>141</v>
      </c>
      <c r="T9" s="185" t="s">
        <v>142</v>
      </c>
      <c r="U9" s="161">
        <v>0.20300000000000001</v>
      </c>
      <c r="V9" s="161">
        <f>ROUND(E9*U9,2)</f>
        <v>6.09</v>
      </c>
      <c r="W9" s="161"/>
      <c r="X9" s="161" t="s">
        <v>143</v>
      </c>
      <c r="Y9" s="161" t="s">
        <v>144</v>
      </c>
      <c r="Z9" s="151"/>
      <c r="AA9" s="151"/>
      <c r="AB9" s="151"/>
      <c r="AC9" s="151"/>
      <c r="AD9" s="151"/>
      <c r="AE9" s="151"/>
      <c r="AF9" s="151"/>
      <c r="AG9" s="151" t="s">
        <v>145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79">
        <v>2</v>
      </c>
      <c r="B10" s="180" t="s">
        <v>198</v>
      </c>
      <c r="C10" s="187" t="s">
        <v>199</v>
      </c>
      <c r="D10" s="181" t="s">
        <v>200</v>
      </c>
      <c r="E10" s="182">
        <v>10</v>
      </c>
      <c r="F10" s="183"/>
      <c r="G10" s="184">
        <f>ROUND(E10*F10,2)</f>
        <v>0</v>
      </c>
      <c r="H10" s="183"/>
      <c r="I10" s="184">
        <f>ROUND(E10*H10,2)</f>
        <v>0</v>
      </c>
      <c r="J10" s="183"/>
      <c r="K10" s="184">
        <f>ROUND(E10*J10,2)</f>
        <v>0</v>
      </c>
      <c r="L10" s="184">
        <v>21</v>
      </c>
      <c r="M10" s="184">
        <f>G10*(1+L10/100)</f>
        <v>0</v>
      </c>
      <c r="N10" s="182">
        <v>0</v>
      </c>
      <c r="O10" s="182">
        <f>ROUND(E10*N10,2)</f>
        <v>0</v>
      </c>
      <c r="P10" s="182">
        <v>0</v>
      </c>
      <c r="Q10" s="182">
        <f>ROUND(E10*P10,2)</f>
        <v>0</v>
      </c>
      <c r="R10" s="184"/>
      <c r="S10" s="184" t="s">
        <v>141</v>
      </c>
      <c r="T10" s="185" t="s">
        <v>142</v>
      </c>
      <c r="U10" s="161">
        <v>0</v>
      </c>
      <c r="V10" s="161">
        <f>ROUND(E10*U10,2)</f>
        <v>0</v>
      </c>
      <c r="W10" s="161"/>
      <c r="X10" s="161" t="s">
        <v>143</v>
      </c>
      <c r="Y10" s="161" t="s">
        <v>144</v>
      </c>
      <c r="Z10" s="151"/>
      <c r="AA10" s="151"/>
      <c r="AB10" s="151"/>
      <c r="AC10" s="151"/>
      <c r="AD10" s="151"/>
      <c r="AE10" s="151"/>
      <c r="AF10" s="151"/>
      <c r="AG10" s="151" t="s">
        <v>145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2">
        <v>3</v>
      </c>
      <c r="B11" s="173" t="s">
        <v>204</v>
      </c>
      <c r="C11" s="188" t="s">
        <v>205</v>
      </c>
      <c r="D11" s="174" t="s">
        <v>181</v>
      </c>
      <c r="E11" s="175">
        <v>4</v>
      </c>
      <c r="F11" s="176"/>
      <c r="G11" s="177">
        <f>ROUND(E11*F11,2)</f>
        <v>0</v>
      </c>
      <c r="H11" s="176"/>
      <c r="I11" s="177">
        <f>ROUND(E11*H11,2)</f>
        <v>0</v>
      </c>
      <c r="J11" s="176"/>
      <c r="K11" s="177">
        <f>ROUND(E11*J11,2)</f>
        <v>0</v>
      </c>
      <c r="L11" s="177">
        <v>21</v>
      </c>
      <c r="M11" s="177">
        <f>G11*(1+L11/100)</f>
        <v>0</v>
      </c>
      <c r="N11" s="175">
        <v>8.6800000000000002E-3</v>
      </c>
      <c r="O11" s="175">
        <f>ROUND(E11*N11,2)</f>
        <v>0.03</v>
      </c>
      <c r="P11" s="175">
        <v>0</v>
      </c>
      <c r="Q11" s="175">
        <f>ROUND(E11*P11,2)</f>
        <v>0</v>
      </c>
      <c r="R11" s="177"/>
      <c r="S11" s="177" t="s">
        <v>141</v>
      </c>
      <c r="T11" s="178" t="s">
        <v>142</v>
      </c>
      <c r="U11" s="161">
        <v>0.70299999999999996</v>
      </c>
      <c r="V11" s="161">
        <f>ROUND(E11*U11,2)</f>
        <v>2.81</v>
      </c>
      <c r="W11" s="161"/>
      <c r="X11" s="161" t="s">
        <v>143</v>
      </c>
      <c r="Y11" s="161" t="s">
        <v>144</v>
      </c>
      <c r="Z11" s="151"/>
      <c r="AA11" s="151"/>
      <c r="AB11" s="151"/>
      <c r="AC11" s="151"/>
      <c r="AD11" s="151"/>
      <c r="AE11" s="151"/>
      <c r="AF11" s="151"/>
      <c r="AG11" s="151" t="s">
        <v>145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9" t="s">
        <v>933</v>
      </c>
      <c r="D12" s="162"/>
      <c r="E12" s="163">
        <v>4</v>
      </c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175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1" x14ac:dyDescent="0.2">
      <c r="A13" s="172">
        <v>4</v>
      </c>
      <c r="B13" s="173" t="s">
        <v>207</v>
      </c>
      <c r="C13" s="188" t="s">
        <v>208</v>
      </c>
      <c r="D13" s="174" t="s">
        <v>209</v>
      </c>
      <c r="E13" s="175">
        <v>6.4</v>
      </c>
      <c r="F13" s="176"/>
      <c r="G13" s="177">
        <f>ROUND(E13*F13,2)</f>
        <v>0</v>
      </c>
      <c r="H13" s="176"/>
      <c r="I13" s="177">
        <f>ROUND(E13*H13,2)</f>
        <v>0</v>
      </c>
      <c r="J13" s="176"/>
      <c r="K13" s="177">
        <f>ROUND(E13*J13,2)</f>
        <v>0</v>
      </c>
      <c r="L13" s="177">
        <v>21</v>
      </c>
      <c r="M13" s="177">
        <f>G13*(1+L13/100)</f>
        <v>0</v>
      </c>
      <c r="N13" s="175">
        <v>0</v>
      </c>
      <c r="O13" s="175">
        <f>ROUND(E13*N13,2)</f>
        <v>0</v>
      </c>
      <c r="P13" s="175">
        <v>0</v>
      </c>
      <c r="Q13" s="175">
        <f>ROUND(E13*P13,2)</f>
        <v>0</v>
      </c>
      <c r="R13" s="177"/>
      <c r="S13" s="177" t="s">
        <v>141</v>
      </c>
      <c r="T13" s="178" t="s">
        <v>142</v>
      </c>
      <c r="U13" s="161">
        <v>3.2000000000000001E-2</v>
      </c>
      <c r="V13" s="161">
        <f>ROUND(E13*U13,2)</f>
        <v>0.2</v>
      </c>
      <c r="W13" s="161"/>
      <c r="X13" s="161" t="s">
        <v>143</v>
      </c>
      <c r="Y13" s="161" t="s">
        <v>144</v>
      </c>
      <c r="Z13" s="151"/>
      <c r="AA13" s="151"/>
      <c r="AB13" s="151"/>
      <c r="AC13" s="151"/>
      <c r="AD13" s="151"/>
      <c r="AE13" s="151"/>
      <c r="AF13" s="151"/>
      <c r="AG13" s="151" t="s">
        <v>145</v>
      </c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2" x14ac:dyDescent="0.2">
      <c r="A14" s="158"/>
      <c r="B14" s="159"/>
      <c r="C14" s="189" t="s">
        <v>934</v>
      </c>
      <c r="D14" s="162"/>
      <c r="E14" s="163"/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175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3" x14ac:dyDescent="0.2">
      <c r="A15" s="158"/>
      <c r="B15" s="159"/>
      <c r="C15" s="189" t="s">
        <v>935</v>
      </c>
      <c r="D15" s="162"/>
      <c r="E15" s="163">
        <v>6.4</v>
      </c>
      <c r="F15" s="161"/>
      <c r="G15" s="161"/>
      <c r="H15" s="161"/>
      <c r="I15" s="161"/>
      <c r="J15" s="161"/>
      <c r="K15" s="161"/>
      <c r="L15" s="161"/>
      <c r="M15" s="161"/>
      <c r="N15" s="160"/>
      <c r="O15" s="160"/>
      <c r="P15" s="160"/>
      <c r="Q15" s="160"/>
      <c r="R15" s="161"/>
      <c r="S15" s="161"/>
      <c r="T15" s="161"/>
      <c r="U15" s="161"/>
      <c r="V15" s="161"/>
      <c r="W15" s="161"/>
      <c r="X15" s="161"/>
      <c r="Y15" s="161"/>
      <c r="Z15" s="151"/>
      <c r="AA15" s="151"/>
      <c r="AB15" s="151"/>
      <c r="AC15" s="151"/>
      <c r="AD15" s="151"/>
      <c r="AE15" s="151"/>
      <c r="AF15" s="151"/>
      <c r="AG15" s="151" t="s">
        <v>175</v>
      </c>
      <c r="AH15" s="151">
        <v>0</v>
      </c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1" x14ac:dyDescent="0.2">
      <c r="A16" s="172">
        <v>5</v>
      </c>
      <c r="B16" s="173" t="s">
        <v>212</v>
      </c>
      <c r="C16" s="188" t="s">
        <v>213</v>
      </c>
      <c r="D16" s="174" t="s">
        <v>209</v>
      </c>
      <c r="E16" s="175">
        <v>1.65</v>
      </c>
      <c r="F16" s="176"/>
      <c r="G16" s="177">
        <f>ROUND(E16*F16,2)</f>
        <v>0</v>
      </c>
      <c r="H16" s="176"/>
      <c r="I16" s="177">
        <f>ROUND(E16*H16,2)</f>
        <v>0</v>
      </c>
      <c r="J16" s="176"/>
      <c r="K16" s="177">
        <f>ROUND(E16*J16,2)</f>
        <v>0</v>
      </c>
      <c r="L16" s="177">
        <v>21</v>
      </c>
      <c r="M16" s="177">
        <f>G16*(1+L16/100)</f>
        <v>0</v>
      </c>
      <c r="N16" s="175">
        <v>0</v>
      </c>
      <c r="O16" s="175">
        <f>ROUND(E16*N16,2)</f>
        <v>0</v>
      </c>
      <c r="P16" s="175">
        <v>0</v>
      </c>
      <c r="Q16" s="175">
        <f>ROUND(E16*P16,2)</f>
        <v>0</v>
      </c>
      <c r="R16" s="177"/>
      <c r="S16" s="177" t="s">
        <v>141</v>
      </c>
      <c r="T16" s="178" t="s">
        <v>142</v>
      </c>
      <c r="U16" s="161">
        <v>1.7629999999999999</v>
      </c>
      <c r="V16" s="161">
        <f>ROUND(E16*U16,2)</f>
        <v>2.91</v>
      </c>
      <c r="W16" s="161"/>
      <c r="X16" s="161" t="s">
        <v>143</v>
      </c>
      <c r="Y16" s="161" t="s">
        <v>144</v>
      </c>
      <c r="Z16" s="151"/>
      <c r="AA16" s="151"/>
      <c r="AB16" s="151"/>
      <c r="AC16" s="151"/>
      <c r="AD16" s="151"/>
      <c r="AE16" s="151"/>
      <c r="AF16" s="151"/>
      <c r="AG16" s="151" t="s">
        <v>145</v>
      </c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2" x14ac:dyDescent="0.2">
      <c r="A17" s="158"/>
      <c r="B17" s="159"/>
      <c r="C17" s="189" t="s">
        <v>640</v>
      </c>
      <c r="D17" s="162"/>
      <c r="E17" s="163">
        <v>1.65</v>
      </c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175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1" x14ac:dyDescent="0.2">
      <c r="A18" s="172">
        <v>6</v>
      </c>
      <c r="B18" s="173" t="s">
        <v>218</v>
      </c>
      <c r="C18" s="188" t="s">
        <v>219</v>
      </c>
      <c r="D18" s="174" t="s">
        <v>209</v>
      </c>
      <c r="E18" s="175">
        <v>0.96540000000000004</v>
      </c>
      <c r="F18" s="176"/>
      <c r="G18" s="177">
        <f>ROUND(E18*F18,2)</f>
        <v>0</v>
      </c>
      <c r="H18" s="176"/>
      <c r="I18" s="177">
        <f>ROUND(E18*H18,2)</f>
        <v>0</v>
      </c>
      <c r="J18" s="176"/>
      <c r="K18" s="177">
        <f>ROUND(E18*J18,2)</f>
        <v>0</v>
      </c>
      <c r="L18" s="177">
        <v>21</v>
      </c>
      <c r="M18" s="177">
        <f>G18*(1+L18/100)</f>
        <v>0</v>
      </c>
      <c r="N18" s="175">
        <v>0</v>
      </c>
      <c r="O18" s="175">
        <f>ROUND(E18*N18,2)</f>
        <v>0</v>
      </c>
      <c r="P18" s="175">
        <v>0</v>
      </c>
      <c r="Q18" s="175">
        <f>ROUND(E18*P18,2)</f>
        <v>0</v>
      </c>
      <c r="R18" s="177"/>
      <c r="S18" s="177" t="s">
        <v>141</v>
      </c>
      <c r="T18" s="178" t="s">
        <v>142</v>
      </c>
      <c r="U18" s="161">
        <v>0.36499999999999999</v>
      </c>
      <c r="V18" s="161">
        <f>ROUND(E18*U18,2)</f>
        <v>0.35</v>
      </c>
      <c r="W18" s="161"/>
      <c r="X18" s="161" t="s">
        <v>143</v>
      </c>
      <c r="Y18" s="161" t="s">
        <v>144</v>
      </c>
      <c r="Z18" s="151"/>
      <c r="AA18" s="151"/>
      <c r="AB18" s="151"/>
      <c r="AC18" s="151"/>
      <c r="AD18" s="151"/>
      <c r="AE18" s="151"/>
      <c r="AF18" s="151"/>
      <c r="AG18" s="151" t="s">
        <v>145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2" x14ac:dyDescent="0.2">
      <c r="A19" s="158"/>
      <c r="B19" s="159"/>
      <c r="C19" s="189" t="s">
        <v>936</v>
      </c>
      <c r="D19" s="162"/>
      <c r="E19" s="163">
        <v>0.97</v>
      </c>
      <c r="F19" s="161"/>
      <c r="G19" s="161"/>
      <c r="H19" s="161"/>
      <c r="I19" s="161"/>
      <c r="J19" s="161"/>
      <c r="K19" s="161"/>
      <c r="L19" s="161"/>
      <c r="M19" s="161"/>
      <c r="N19" s="160"/>
      <c r="O19" s="160"/>
      <c r="P19" s="160"/>
      <c r="Q19" s="160"/>
      <c r="R19" s="161"/>
      <c r="S19" s="161"/>
      <c r="T19" s="161"/>
      <c r="U19" s="161"/>
      <c r="V19" s="161"/>
      <c r="W19" s="161"/>
      <c r="X19" s="161"/>
      <c r="Y19" s="161"/>
      <c r="Z19" s="151"/>
      <c r="AA19" s="151"/>
      <c r="AB19" s="151"/>
      <c r="AC19" s="151"/>
      <c r="AD19" s="151"/>
      <c r="AE19" s="151"/>
      <c r="AF19" s="151"/>
      <c r="AG19" s="151" t="s">
        <v>175</v>
      </c>
      <c r="AH19" s="151">
        <v>0</v>
      </c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1" x14ac:dyDescent="0.2">
      <c r="A20" s="179">
        <v>7</v>
      </c>
      <c r="B20" s="180" t="s">
        <v>221</v>
      </c>
      <c r="C20" s="187" t="s">
        <v>222</v>
      </c>
      <c r="D20" s="181" t="s">
        <v>209</v>
      </c>
      <c r="E20" s="182">
        <v>0.96540000000000004</v>
      </c>
      <c r="F20" s="183"/>
      <c r="G20" s="184">
        <f>ROUND(E20*F20,2)</f>
        <v>0</v>
      </c>
      <c r="H20" s="183"/>
      <c r="I20" s="184">
        <f>ROUND(E20*H20,2)</f>
        <v>0</v>
      </c>
      <c r="J20" s="183"/>
      <c r="K20" s="184">
        <f>ROUND(E20*J20,2)</f>
        <v>0</v>
      </c>
      <c r="L20" s="184">
        <v>21</v>
      </c>
      <c r="M20" s="184">
        <f>G20*(1+L20/100)</f>
        <v>0</v>
      </c>
      <c r="N20" s="182">
        <v>0</v>
      </c>
      <c r="O20" s="182">
        <f>ROUND(E20*N20,2)</f>
        <v>0</v>
      </c>
      <c r="P20" s="182">
        <v>0</v>
      </c>
      <c r="Q20" s="182">
        <f>ROUND(E20*P20,2)</f>
        <v>0</v>
      </c>
      <c r="R20" s="184"/>
      <c r="S20" s="184" t="s">
        <v>141</v>
      </c>
      <c r="T20" s="185" t="s">
        <v>142</v>
      </c>
      <c r="U20" s="161">
        <v>0.38979999999999998</v>
      </c>
      <c r="V20" s="161">
        <f>ROUND(E20*U20,2)</f>
        <v>0.38</v>
      </c>
      <c r="W20" s="161"/>
      <c r="X20" s="161" t="s">
        <v>143</v>
      </c>
      <c r="Y20" s="161" t="s">
        <v>144</v>
      </c>
      <c r="Z20" s="151"/>
      <c r="AA20" s="151"/>
      <c r="AB20" s="151"/>
      <c r="AC20" s="151"/>
      <c r="AD20" s="151"/>
      <c r="AE20" s="151"/>
      <c r="AF20" s="151"/>
      <c r="AG20" s="151" t="s">
        <v>145</v>
      </c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1" x14ac:dyDescent="0.2">
      <c r="A21" s="172">
        <v>8</v>
      </c>
      <c r="B21" s="173" t="s">
        <v>229</v>
      </c>
      <c r="C21" s="188" t="s">
        <v>230</v>
      </c>
      <c r="D21" s="174" t="s">
        <v>209</v>
      </c>
      <c r="E21" s="175">
        <v>25.075050000000001</v>
      </c>
      <c r="F21" s="176"/>
      <c r="G21" s="177">
        <f>ROUND(E21*F21,2)</f>
        <v>0</v>
      </c>
      <c r="H21" s="176"/>
      <c r="I21" s="177">
        <f>ROUND(E21*H21,2)</f>
        <v>0</v>
      </c>
      <c r="J21" s="176"/>
      <c r="K21" s="177">
        <f>ROUND(E21*J21,2)</f>
        <v>0</v>
      </c>
      <c r="L21" s="177">
        <v>21</v>
      </c>
      <c r="M21" s="177">
        <f>G21*(1+L21/100)</f>
        <v>0</v>
      </c>
      <c r="N21" s="175">
        <v>0</v>
      </c>
      <c r="O21" s="175">
        <f>ROUND(E21*N21,2)</f>
        <v>0</v>
      </c>
      <c r="P21" s="175">
        <v>0</v>
      </c>
      <c r="Q21" s="175">
        <f>ROUND(E21*P21,2)</f>
        <v>0</v>
      </c>
      <c r="R21" s="177"/>
      <c r="S21" s="177" t="s">
        <v>141</v>
      </c>
      <c r="T21" s="178" t="s">
        <v>142</v>
      </c>
      <c r="U21" s="161">
        <v>2.2490000000000001</v>
      </c>
      <c r="V21" s="161">
        <f>ROUND(E21*U21,2)</f>
        <v>56.39</v>
      </c>
      <c r="W21" s="161"/>
      <c r="X21" s="161" t="s">
        <v>143</v>
      </c>
      <c r="Y21" s="161" t="s">
        <v>144</v>
      </c>
      <c r="Z21" s="151"/>
      <c r="AA21" s="151"/>
      <c r="AB21" s="151"/>
      <c r="AC21" s="151"/>
      <c r="AD21" s="151"/>
      <c r="AE21" s="151"/>
      <c r="AF21" s="151"/>
      <c r="AG21" s="151" t="s">
        <v>145</v>
      </c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2" x14ac:dyDescent="0.2">
      <c r="A22" s="158"/>
      <c r="B22" s="159"/>
      <c r="C22" s="189" t="s">
        <v>934</v>
      </c>
      <c r="D22" s="162"/>
      <c r="E22" s="163"/>
      <c r="F22" s="161"/>
      <c r="G22" s="161"/>
      <c r="H22" s="161"/>
      <c r="I22" s="161"/>
      <c r="J22" s="161"/>
      <c r="K22" s="161"/>
      <c r="L22" s="161"/>
      <c r="M22" s="161"/>
      <c r="N22" s="160"/>
      <c r="O22" s="160"/>
      <c r="P22" s="160"/>
      <c r="Q22" s="160"/>
      <c r="R22" s="161"/>
      <c r="S22" s="161"/>
      <c r="T22" s="161"/>
      <c r="U22" s="161"/>
      <c r="V22" s="161"/>
      <c r="W22" s="161"/>
      <c r="X22" s="161"/>
      <c r="Y22" s="161"/>
      <c r="Z22" s="151"/>
      <c r="AA22" s="151"/>
      <c r="AB22" s="151"/>
      <c r="AC22" s="151"/>
      <c r="AD22" s="151"/>
      <c r="AE22" s="151"/>
      <c r="AF22" s="151"/>
      <c r="AG22" s="151" t="s">
        <v>175</v>
      </c>
      <c r="AH22" s="151">
        <v>0</v>
      </c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3" x14ac:dyDescent="0.2">
      <c r="A23" s="158"/>
      <c r="B23" s="159"/>
      <c r="C23" s="189" t="s">
        <v>937</v>
      </c>
      <c r="D23" s="162"/>
      <c r="E23" s="163">
        <v>1.4</v>
      </c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175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3" x14ac:dyDescent="0.2">
      <c r="A24" s="158"/>
      <c r="B24" s="159"/>
      <c r="C24" s="189" t="s">
        <v>938</v>
      </c>
      <c r="D24" s="162"/>
      <c r="E24" s="163">
        <v>4.66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175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ht="22.5" outlineLevel="3" x14ac:dyDescent="0.2">
      <c r="A25" s="158"/>
      <c r="B25" s="159"/>
      <c r="C25" s="189" t="s">
        <v>939</v>
      </c>
      <c r="D25" s="162"/>
      <c r="E25" s="163">
        <v>19.010000000000002</v>
      </c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175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1" x14ac:dyDescent="0.2">
      <c r="A26" s="179">
        <v>9</v>
      </c>
      <c r="B26" s="180" t="s">
        <v>234</v>
      </c>
      <c r="C26" s="187" t="s">
        <v>235</v>
      </c>
      <c r="D26" s="181" t="s">
        <v>209</v>
      </c>
      <c r="E26" s="182">
        <v>25.075050000000001</v>
      </c>
      <c r="F26" s="183"/>
      <c r="G26" s="184">
        <f>ROUND(E26*F26,2)</f>
        <v>0</v>
      </c>
      <c r="H26" s="183"/>
      <c r="I26" s="184">
        <f>ROUND(E26*H26,2)</f>
        <v>0</v>
      </c>
      <c r="J26" s="183"/>
      <c r="K26" s="184">
        <f>ROUND(E26*J26,2)</f>
        <v>0</v>
      </c>
      <c r="L26" s="184">
        <v>21</v>
      </c>
      <c r="M26" s="184">
        <f>G26*(1+L26/100)</f>
        <v>0</v>
      </c>
      <c r="N26" s="182">
        <v>0</v>
      </c>
      <c r="O26" s="182">
        <f>ROUND(E26*N26,2)</f>
        <v>0</v>
      </c>
      <c r="P26" s="182">
        <v>0</v>
      </c>
      <c r="Q26" s="182">
        <f>ROUND(E26*P26,2)</f>
        <v>0</v>
      </c>
      <c r="R26" s="184"/>
      <c r="S26" s="184" t="s">
        <v>141</v>
      </c>
      <c r="T26" s="185" t="s">
        <v>142</v>
      </c>
      <c r="U26" s="161">
        <v>0.107</v>
      </c>
      <c r="V26" s="161">
        <f>ROUND(E26*U26,2)</f>
        <v>2.68</v>
      </c>
      <c r="W26" s="161"/>
      <c r="X26" s="161" t="s">
        <v>143</v>
      </c>
      <c r="Y26" s="161" t="s">
        <v>144</v>
      </c>
      <c r="Z26" s="151"/>
      <c r="AA26" s="151"/>
      <c r="AB26" s="151"/>
      <c r="AC26" s="151"/>
      <c r="AD26" s="151"/>
      <c r="AE26" s="151"/>
      <c r="AF26" s="151"/>
      <c r="AG26" s="151" t="s">
        <v>145</v>
      </c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1" x14ac:dyDescent="0.2">
      <c r="A27" s="172">
        <v>10</v>
      </c>
      <c r="B27" s="173" t="s">
        <v>236</v>
      </c>
      <c r="C27" s="188" t="s">
        <v>237</v>
      </c>
      <c r="D27" s="174" t="s">
        <v>209</v>
      </c>
      <c r="E27" s="175">
        <v>3.2</v>
      </c>
      <c r="F27" s="176"/>
      <c r="G27" s="177">
        <f>ROUND(E27*F27,2)</f>
        <v>0</v>
      </c>
      <c r="H27" s="176"/>
      <c r="I27" s="177">
        <f>ROUND(E27*H27,2)</f>
        <v>0</v>
      </c>
      <c r="J27" s="176"/>
      <c r="K27" s="177">
        <f>ROUND(E27*J27,2)</f>
        <v>0</v>
      </c>
      <c r="L27" s="177">
        <v>21</v>
      </c>
      <c r="M27" s="177">
        <f>G27*(1+L27/100)</f>
        <v>0</v>
      </c>
      <c r="N27" s="175">
        <v>0</v>
      </c>
      <c r="O27" s="175">
        <f>ROUND(E27*N27,2)</f>
        <v>0</v>
      </c>
      <c r="P27" s="175">
        <v>0</v>
      </c>
      <c r="Q27" s="175">
        <f>ROUND(E27*P27,2)</f>
        <v>0</v>
      </c>
      <c r="R27" s="177"/>
      <c r="S27" s="177" t="s">
        <v>141</v>
      </c>
      <c r="T27" s="178" t="s">
        <v>142</v>
      </c>
      <c r="U27" s="161">
        <v>3.5329999999999999</v>
      </c>
      <c r="V27" s="161">
        <f>ROUND(E27*U27,2)</f>
        <v>11.31</v>
      </c>
      <c r="W27" s="161"/>
      <c r="X27" s="161" t="s">
        <v>143</v>
      </c>
      <c r="Y27" s="161" t="s">
        <v>144</v>
      </c>
      <c r="Z27" s="151"/>
      <c r="AA27" s="151"/>
      <c r="AB27" s="151"/>
      <c r="AC27" s="151"/>
      <c r="AD27" s="151"/>
      <c r="AE27" s="151"/>
      <c r="AF27" s="151"/>
      <c r="AG27" s="151" t="s">
        <v>145</v>
      </c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2" x14ac:dyDescent="0.2">
      <c r="A28" s="158"/>
      <c r="B28" s="159"/>
      <c r="C28" s="189" t="s">
        <v>238</v>
      </c>
      <c r="D28" s="162"/>
      <c r="E28" s="163"/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175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3" x14ac:dyDescent="0.2">
      <c r="A29" s="158"/>
      <c r="B29" s="159"/>
      <c r="C29" s="189" t="s">
        <v>940</v>
      </c>
      <c r="D29" s="162"/>
      <c r="E29" s="163">
        <v>3.2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175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1" x14ac:dyDescent="0.2">
      <c r="A30" s="172">
        <v>11</v>
      </c>
      <c r="B30" s="173" t="s">
        <v>240</v>
      </c>
      <c r="C30" s="188" t="s">
        <v>241</v>
      </c>
      <c r="D30" s="174" t="s">
        <v>181</v>
      </c>
      <c r="E30" s="175">
        <v>112</v>
      </c>
      <c r="F30" s="176"/>
      <c r="G30" s="177">
        <f>ROUND(E30*F30,2)</f>
        <v>0</v>
      </c>
      <c r="H30" s="176"/>
      <c r="I30" s="177">
        <f>ROUND(E30*H30,2)</f>
        <v>0</v>
      </c>
      <c r="J30" s="176"/>
      <c r="K30" s="177">
        <f>ROUND(E30*J30,2)</f>
        <v>0</v>
      </c>
      <c r="L30" s="177">
        <v>21</v>
      </c>
      <c r="M30" s="177">
        <f>G30*(1+L30/100)</f>
        <v>0</v>
      </c>
      <c r="N30" s="175">
        <v>3.48E-3</v>
      </c>
      <c r="O30" s="175">
        <f>ROUND(E30*N30,2)</f>
        <v>0.39</v>
      </c>
      <c r="P30" s="175">
        <v>0</v>
      </c>
      <c r="Q30" s="175">
        <f>ROUND(E30*P30,2)</f>
        <v>0</v>
      </c>
      <c r="R30" s="177"/>
      <c r="S30" s="177" t="s">
        <v>141</v>
      </c>
      <c r="T30" s="178" t="s">
        <v>142</v>
      </c>
      <c r="U30" s="161">
        <v>1.7012400000000001</v>
      </c>
      <c r="V30" s="161">
        <f>ROUND(E30*U30,2)</f>
        <v>190.54</v>
      </c>
      <c r="W30" s="161"/>
      <c r="X30" s="161" t="s">
        <v>143</v>
      </c>
      <c r="Y30" s="161" t="s">
        <v>144</v>
      </c>
      <c r="Z30" s="151"/>
      <c r="AA30" s="151"/>
      <c r="AB30" s="151"/>
      <c r="AC30" s="151"/>
      <c r="AD30" s="151"/>
      <c r="AE30" s="151"/>
      <c r="AF30" s="151"/>
      <c r="AG30" s="151" t="s">
        <v>145</v>
      </c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2" x14ac:dyDescent="0.2">
      <c r="A31" s="158"/>
      <c r="B31" s="159"/>
      <c r="C31" s="189" t="s">
        <v>941</v>
      </c>
      <c r="D31" s="162"/>
      <c r="E31" s="163">
        <v>112</v>
      </c>
      <c r="F31" s="161"/>
      <c r="G31" s="161"/>
      <c r="H31" s="161"/>
      <c r="I31" s="161"/>
      <c r="J31" s="161"/>
      <c r="K31" s="161"/>
      <c r="L31" s="161"/>
      <c r="M31" s="161"/>
      <c r="N31" s="160"/>
      <c r="O31" s="160"/>
      <c r="P31" s="160"/>
      <c r="Q31" s="160"/>
      <c r="R31" s="161"/>
      <c r="S31" s="161"/>
      <c r="T31" s="161"/>
      <c r="U31" s="161"/>
      <c r="V31" s="161"/>
      <c r="W31" s="161"/>
      <c r="X31" s="161"/>
      <c r="Y31" s="161"/>
      <c r="Z31" s="151"/>
      <c r="AA31" s="151"/>
      <c r="AB31" s="151"/>
      <c r="AC31" s="151"/>
      <c r="AD31" s="151"/>
      <c r="AE31" s="151"/>
      <c r="AF31" s="151"/>
      <c r="AG31" s="151" t="s">
        <v>175</v>
      </c>
      <c r="AH31" s="151">
        <v>0</v>
      </c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1" x14ac:dyDescent="0.2">
      <c r="A32" s="172">
        <v>12</v>
      </c>
      <c r="B32" s="173" t="s">
        <v>243</v>
      </c>
      <c r="C32" s="188" t="s">
        <v>244</v>
      </c>
      <c r="D32" s="174" t="s">
        <v>245</v>
      </c>
      <c r="E32" s="175">
        <v>37.112000000000002</v>
      </c>
      <c r="F32" s="176"/>
      <c r="G32" s="177">
        <f>ROUND(E32*F32,2)</f>
        <v>0</v>
      </c>
      <c r="H32" s="176"/>
      <c r="I32" s="177">
        <f>ROUND(E32*H32,2)</f>
        <v>0</v>
      </c>
      <c r="J32" s="176"/>
      <c r="K32" s="177">
        <f>ROUND(E32*J32,2)</f>
        <v>0</v>
      </c>
      <c r="L32" s="177">
        <v>21</v>
      </c>
      <c r="M32" s="177">
        <f>G32*(1+L32/100)</f>
        <v>0</v>
      </c>
      <c r="N32" s="175">
        <v>9.8999999999999999E-4</v>
      </c>
      <c r="O32" s="175">
        <f>ROUND(E32*N32,2)</f>
        <v>0.04</v>
      </c>
      <c r="P32" s="175">
        <v>0</v>
      </c>
      <c r="Q32" s="175">
        <f>ROUND(E32*P32,2)</f>
        <v>0</v>
      </c>
      <c r="R32" s="177"/>
      <c r="S32" s="177" t="s">
        <v>141</v>
      </c>
      <c r="T32" s="178" t="s">
        <v>142</v>
      </c>
      <c r="U32" s="161">
        <v>0.23599999999999999</v>
      </c>
      <c r="V32" s="161">
        <f>ROUND(E32*U32,2)</f>
        <v>8.76</v>
      </c>
      <c r="W32" s="161"/>
      <c r="X32" s="161" t="s">
        <v>143</v>
      </c>
      <c r="Y32" s="161" t="s">
        <v>144</v>
      </c>
      <c r="Z32" s="151"/>
      <c r="AA32" s="151"/>
      <c r="AB32" s="151"/>
      <c r="AC32" s="151"/>
      <c r="AD32" s="151"/>
      <c r="AE32" s="151"/>
      <c r="AF32" s="151"/>
      <c r="AG32" s="151" t="s">
        <v>145</v>
      </c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2" x14ac:dyDescent="0.2">
      <c r="A33" s="158"/>
      <c r="B33" s="159"/>
      <c r="C33" s="189" t="s">
        <v>934</v>
      </c>
      <c r="D33" s="162"/>
      <c r="E33" s="163"/>
      <c r="F33" s="161"/>
      <c r="G33" s="161"/>
      <c r="H33" s="161"/>
      <c r="I33" s="161"/>
      <c r="J33" s="161"/>
      <c r="K33" s="161"/>
      <c r="L33" s="161"/>
      <c r="M33" s="161"/>
      <c r="N33" s="160"/>
      <c r="O33" s="160"/>
      <c r="P33" s="160"/>
      <c r="Q33" s="160"/>
      <c r="R33" s="161"/>
      <c r="S33" s="161"/>
      <c r="T33" s="161"/>
      <c r="U33" s="161"/>
      <c r="V33" s="161"/>
      <c r="W33" s="161"/>
      <c r="X33" s="161"/>
      <c r="Y33" s="161"/>
      <c r="Z33" s="151"/>
      <c r="AA33" s="151"/>
      <c r="AB33" s="151"/>
      <c r="AC33" s="151"/>
      <c r="AD33" s="151"/>
      <c r="AE33" s="151"/>
      <c r="AF33" s="151"/>
      <c r="AG33" s="151" t="s">
        <v>175</v>
      </c>
      <c r="AH33" s="151">
        <v>0</v>
      </c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3" x14ac:dyDescent="0.2">
      <c r="A34" s="158"/>
      <c r="B34" s="159"/>
      <c r="C34" s="189" t="s">
        <v>942</v>
      </c>
      <c r="D34" s="162"/>
      <c r="E34" s="163">
        <v>2.54</v>
      </c>
      <c r="F34" s="161"/>
      <c r="G34" s="161"/>
      <c r="H34" s="161"/>
      <c r="I34" s="161"/>
      <c r="J34" s="161"/>
      <c r="K34" s="161"/>
      <c r="L34" s="161"/>
      <c r="M34" s="161"/>
      <c r="N34" s="160"/>
      <c r="O34" s="160"/>
      <c r="P34" s="160"/>
      <c r="Q34" s="160"/>
      <c r="R34" s="161"/>
      <c r="S34" s="161"/>
      <c r="T34" s="161"/>
      <c r="U34" s="161"/>
      <c r="V34" s="161"/>
      <c r="W34" s="161"/>
      <c r="X34" s="161"/>
      <c r="Y34" s="161"/>
      <c r="Z34" s="151"/>
      <c r="AA34" s="151"/>
      <c r="AB34" s="151"/>
      <c r="AC34" s="151"/>
      <c r="AD34" s="151"/>
      <c r="AE34" s="151"/>
      <c r="AF34" s="151"/>
      <c r="AG34" s="151" t="s">
        <v>175</v>
      </c>
      <c r="AH34" s="151">
        <v>0</v>
      </c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ht="22.5" outlineLevel="3" x14ac:dyDescent="0.2">
      <c r="A35" s="158"/>
      <c r="B35" s="159"/>
      <c r="C35" s="189" t="s">
        <v>943</v>
      </c>
      <c r="D35" s="162"/>
      <c r="E35" s="163">
        <v>34.57</v>
      </c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175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1" x14ac:dyDescent="0.2">
      <c r="A36" s="179">
        <v>13</v>
      </c>
      <c r="B36" s="180" t="s">
        <v>249</v>
      </c>
      <c r="C36" s="187" t="s">
        <v>250</v>
      </c>
      <c r="D36" s="181" t="s">
        <v>245</v>
      </c>
      <c r="E36" s="182">
        <v>37.112000000000002</v>
      </c>
      <c r="F36" s="183"/>
      <c r="G36" s="184">
        <f>ROUND(E36*F36,2)</f>
        <v>0</v>
      </c>
      <c r="H36" s="183"/>
      <c r="I36" s="184">
        <f>ROUND(E36*H36,2)</f>
        <v>0</v>
      </c>
      <c r="J36" s="183"/>
      <c r="K36" s="184">
        <f>ROUND(E36*J36,2)</f>
        <v>0</v>
      </c>
      <c r="L36" s="184">
        <v>21</v>
      </c>
      <c r="M36" s="184">
        <f>G36*(1+L36/100)</f>
        <v>0</v>
      </c>
      <c r="N36" s="182">
        <v>0</v>
      </c>
      <c r="O36" s="182">
        <f>ROUND(E36*N36,2)</f>
        <v>0</v>
      </c>
      <c r="P36" s="182">
        <v>0</v>
      </c>
      <c r="Q36" s="182">
        <f>ROUND(E36*P36,2)</f>
        <v>0</v>
      </c>
      <c r="R36" s="184"/>
      <c r="S36" s="184" t="s">
        <v>141</v>
      </c>
      <c r="T36" s="185" t="s">
        <v>142</v>
      </c>
      <c r="U36" s="161">
        <v>7.0000000000000007E-2</v>
      </c>
      <c r="V36" s="161">
        <f>ROUND(E36*U36,2)</f>
        <v>2.6</v>
      </c>
      <c r="W36" s="161"/>
      <c r="X36" s="161" t="s">
        <v>143</v>
      </c>
      <c r="Y36" s="161" t="s">
        <v>144</v>
      </c>
      <c r="Z36" s="151"/>
      <c r="AA36" s="151"/>
      <c r="AB36" s="151"/>
      <c r="AC36" s="151"/>
      <c r="AD36" s="151"/>
      <c r="AE36" s="151"/>
      <c r="AF36" s="151"/>
      <c r="AG36" s="151" t="s">
        <v>145</v>
      </c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79">
        <v>14</v>
      </c>
      <c r="B37" s="180" t="s">
        <v>251</v>
      </c>
      <c r="C37" s="187" t="s">
        <v>252</v>
      </c>
      <c r="D37" s="181" t="s">
        <v>173</v>
      </c>
      <c r="E37" s="182">
        <v>1</v>
      </c>
      <c r="F37" s="183"/>
      <c r="G37" s="184">
        <f>ROUND(E37*F37,2)</f>
        <v>0</v>
      </c>
      <c r="H37" s="183"/>
      <c r="I37" s="184">
        <f>ROUND(E37*H37,2)</f>
        <v>0</v>
      </c>
      <c r="J37" s="183"/>
      <c r="K37" s="184">
        <f>ROUND(E37*J37,2)</f>
        <v>0</v>
      </c>
      <c r="L37" s="184">
        <v>21</v>
      </c>
      <c r="M37" s="184">
        <f>G37*(1+L37/100)</f>
        <v>0</v>
      </c>
      <c r="N37" s="182">
        <v>0</v>
      </c>
      <c r="O37" s="182">
        <f>ROUND(E37*N37,2)</f>
        <v>0</v>
      </c>
      <c r="P37" s="182">
        <v>0</v>
      </c>
      <c r="Q37" s="182">
        <f>ROUND(E37*P37,2)</f>
        <v>0</v>
      </c>
      <c r="R37" s="184"/>
      <c r="S37" s="184" t="s">
        <v>141</v>
      </c>
      <c r="T37" s="185" t="s">
        <v>142</v>
      </c>
      <c r="U37" s="161">
        <v>0.91039999999999999</v>
      </c>
      <c r="V37" s="161">
        <f>ROUND(E37*U37,2)</f>
        <v>0.91</v>
      </c>
      <c r="W37" s="161"/>
      <c r="X37" s="161" t="s">
        <v>143</v>
      </c>
      <c r="Y37" s="161" t="s">
        <v>144</v>
      </c>
      <c r="Z37" s="151"/>
      <c r="AA37" s="151"/>
      <c r="AB37" s="151"/>
      <c r="AC37" s="151"/>
      <c r="AD37" s="151"/>
      <c r="AE37" s="151"/>
      <c r="AF37" s="151"/>
      <c r="AG37" s="151" t="s">
        <v>145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72">
        <v>15</v>
      </c>
      <c r="B38" s="173" t="s">
        <v>253</v>
      </c>
      <c r="C38" s="188" t="s">
        <v>254</v>
      </c>
      <c r="D38" s="174" t="s">
        <v>255</v>
      </c>
      <c r="E38" s="175">
        <v>10</v>
      </c>
      <c r="F38" s="176"/>
      <c r="G38" s="177">
        <f>ROUND(E38*F38,2)</f>
        <v>0</v>
      </c>
      <c r="H38" s="176"/>
      <c r="I38" s="177">
        <f>ROUND(E38*H38,2)</f>
        <v>0</v>
      </c>
      <c r="J38" s="176"/>
      <c r="K38" s="177">
        <f>ROUND(E38*J38,2)</f>
        <v>0</v>
      </c>
      <c r="L38" s="177">
        <v>21</v>
      </c>
      <c r="M38" s="177">
        <f>G38*(1+L38/100)</f>
        <v>0</v>
      </c>
      <c r="N38" s="175">
        <v>0</v>
      </c>
      <c r="O38" s="175">
        <f>ROUND(E38*N38,2)</f>
        <v>0</v>
      </c>
      <c r="P38" s="175">
        <v>0</v>
      </c>
      <c r="Q38" s="175">
        <f>ROUND(E38*P38,2)</f>
        <v>0</v>
      </c>
      <c r="R38" s="177"/>
      <c r="S38" s="177" t="s">
        <v>141</v>
      </c>
      <c r="T38" s="178" t="s">
        <v>142</v>
      </c>
      <c r="U38" s="161">
        <v>0</v>
      </c>
      <c r="V38" s="161">
        <f>ROUND(E38*U38,2)</f>
        <v>0</v>
      </c>
      <c r="W38" s="161"/>
      <c r="X38" s="161" t="s">
        <v>143</v>
      </c>
      <c r="Y38" s="161" t="s">
        <v>144</v>
      </c>
      <c r="Z38" s="151"/>
      <c r="AA38" s="151"/>
      <c r="AB38" s="151"/>
      <c r="AC38" s="151"/>
      <c r="AD38" s="151"/>
      <c r="AE38" s="151"/>
      <c r="AF38" s="151"/>
      <c r="AG38" s="151" t="s">
        <v>145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2" x14ac:dyDescent="0.2">
      <c r="A39" s="158"/>
      <c r="B39" s="159"/>
      <c r="C39" s="189" t="s">
        <v>944</v>
      </c>
      <c r="D39" s="162"/>
      <c r="E39" s="163">
        <v>10</v>
      </c>
      <c r="F39" s="161"/>
      <c r="G39" s="161"/>
      <c r="H39" s="161"/>
      <c r="I39" s="161"/>
      <c r="J39" s="161"/>
      <c r="K39" s="161"/>
      <c r="L39" s="161"/>
      <c r="M39" s="161"/>
      <c r="N39" s="160"/>
      <c r="O39" s="160"/>
      <c r="P39" s="160"/>
      <c r="Q39" s="160"/>
      <c r="R39" s="161"/>
      <c r="S39" s="161"/>
      <c r="T39" s="161"/>
      <c r="U39" s="161"/>
      <c r="V39" s="161"/>
      <c r="W39" s="161"/>
      <c r="X39" s="161"/>
      <c r="Y39" s="161"/>
      <c r="Z39" s="151"/>
      <c r="AA39" s="151"/>
      <c r="AB39" s="151"/>
      <c r="AC39" s="151"/>
      <c r="AD39" s="151"/>
      <c r="AE39" s="151"/>
      <c r="AF39" s="151"/>
      <c r="AG39" s="151" t="s">
        <v>175</v>
      </c>
      <c r="AH39" s="151">
        <v>0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1" x14ac:dyDescent="0.2">
      <c r="A40" s="179">
        <v>16</v>
      </c>
      <c r="B40" s="180" t="s">
        <v>257</v>
      </c>
      <c r="C40" s="187" t="s">
        <v>258</v>
      </c>
      <c r="D40" s="181" t="s">
        <v>173</v>
      </c>
      <c r="E40" s="182">
        <v>1</v>
      </c>
      <c r="F40" s="183"/>
      <c r="G40" s="184">
        <f>ROUND(E40*F40,2)</f>
        <v>0</v>
      </c>
      <c r="H40" s="183"/>
      <c r="I40" s="184">
        <f>ROUND(E40*H40,2)</f>
        <v>0</v>
      </c>
      <c r="J40" s="183"/>
      <c r="K40" s="184">
        <f>ROUND(E40*J40,2)</f>
        <v>0</v>
      </c>
      <c r="L40" s="184">
        <v>21</v>
      </c>
      <c r="M40" s="184">
        <f>G40*(1+L40/100)</f>
        <v>0</v>
      </c>
      <c r="N40" s="182">
        <v>0</v>
      </c>
      <c r="O40" s="182">
        <f>ROUND(E40*N40,2)</f>
        <v>0</v>
      </c>
      <c r="P40" s="182">
        <v>0</v>
      </c>
      <c r="Q40" s="182">
        <f>ROUND(E40*P40,2)</f>
        <v>0</v>
      </c>
      <c r="R40" s="184"/>
      <c r="S40" s="184" t="s">
        <v>141</v>
      </c>
      <c r="T40" s="185" t="s">
        <v>142</v>
      </c>
      <c r="U40" s="161">
        <v>0.89439999999999997</v>
      </c>
      <c r="V40" s="161">
        <f>ROUND(E40*U40,2)</f>
        <v>0.89</v>
      </c>
      <c r="W40" s="161"/>
      <c r="X40" s="161" t="s">
        <v>143</v>
      </c>
      <c r="Y40" s="161" t="s">
        <v>144</v>
      </c>
      <c r="Z40" s="151"/>
      <c r="AA40" s="151"/>
      <c r="AB40" s="151"/>
      <c r="AC40" s="151"/>
      <c r="AD40" s="151"/>
      <c r="AE40" s="151"/>
      <c r="AF40" s="151"/>
      <c r="AG40" s="151" t="s">
        <v>145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1" x14ac:dyDescent="0.2">
      <c r="A41" s="172">
        <v>17</v>
      </c>
      <c r="B41" s="173" t="s">
        <v>259</v>
      </c>
      <c r="C41" s="188" t="s">
        <v>260</v>
      </c>
      <c r="D41" s="174" t="s">
        <v>209</v>
      </c>
      <c r="E41" s="175">
        <v>29.240449999999999</v>
      </c>
      <c r="F41" s="176"/>
      <c r="G41" s="177">
        <f>ROUND(E41*F41,2)</f>
        <v>0</v>
      </c>
      <c r="H41" s="176"/>
      <c r="I41" s="177">
        <f>ROUND(E41*H41,2)</f>
        <v>0</v>
      </c>
      <c r="J41" s="176"/>
      <c r="K41" s="177">
        <f>ROUND(E41*J41,2)</f>
        <v>0</v>
      </c>
      <c r="L41" s="177">
        <v>21</v>
      </c>
      <c r="M41" s="177">
        <f>G41*(1+L41/100)</f>
        <v>0</v>
      </c>
      <c r="N41" s="175">
        <v>0</v>
      </c>
      <c r="O41" s="175">
        <f>ROUND(E41*N41,2)</f>
        <v>0</v>
      </c>
      <c r="P41" s="175">
        <v>0</v>
      </c>
      <c r="Q41" s="175">
        <f>ROUND(E41*P41,2)</f>
        <v>0</v>
      </c>
      <c r="R41" s="177"/>
      <c r="S41" s="177" t="s">
        <v>141</v>
      </c>
      <c r="T41" s="178" t="s">
        <v>142</v>
      </c>
      <c r="U41" s="161">
        <v>0.34499999999999997</v>
      </c>
      <c r="V41" s="161">
        <f>ROUND(E41*U41,2)</f>
        <v>10.09</v>
      </c>
      <c r="W41" s="161"/>
      <c r="X41" s="161" t="s">
        <v>143</v>
      </c>
      <c r="Y41" s="161" t="s">
        <v>144</v>
      </c>
      <c r="Z41" s="151"/>
      <c r="AA41" s="151"/>
      <c r="AB41" s="151"/>
      <c r="AC41" s="151"/>
      <c r="AD41" s="151"/>
      <c r="AE41" s="151"/>
      <c r="AF41" s="151"/>
      <c r="AG41" s="151" t="s">
        <v>145</v>
      </c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2" x14ac:dyDescent="0.2">
      <c r="A42" s="158"/>
      <c r="B42" s="159"/>
      <c r="C42" s="189" t="s">
        <v>945</v>
      </c>
      <c r="D42" s="162"/>
      <c r="E42" s="163">
        <v>29.24</v>
      </c>
      <c r="F42" s="161"/>
      <c r="G42" s="161"/>
      <c r="H42" s="161"/>
      <c r="I42" s="161"/>
      <c r="J42" s="161"/>
      <c r="K42" s="161"/>
      <c r="L42" s="161"/>
      <c r="M42" s="161"/>
      <c r="N42" s="160"/>
      <c r="O42" s="160"/>
      <c r="P42" s="160"/>
      <c r="Q42" s="160"/>
      <c r="R42" s="161"/>
      <c r="S42" s="161"/>
      <c r="T42" s="161"/>
      <c r="U42" s="161"/>
      <c r="V42" s="161"/>
      <c r="W42" s="161"/>
      <c r="X42" s="161"/>
      <c r="Y42" s="161"/>
      <c r="Z42" s="151"/>
      <c r="AA42" s="151"/>
      <c r="AB42" s="151"/>
      <c r="AC42" s="151"/>
      <c r="AD42" s="151"/>
      <c r="AE42" s="151"/>
      <c r="AF42" s="151"/>
      <c r="AG42" s="151" t="s">
        <v>175</v>
      </c>
      <c r="AH42" s="151">
        <v>0</v>
      </c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1" x14ac:dyDescent="0.2">
      <c r="A43" s="172">
        <v>18</v>
      </c>
      <c r="B43" s="173" t="s">
        <v>262</v>
      </c>
      <c r="C43" s="188" t="s">
        <v>263</v>
      </c>
      <c r="D43" s="174" t="s">
        <v>209</v>
      </c>
      <c r="E43" s="175">
        <v>46.157449999999997</v>
      </c>
      <c r="F43" s="176"/>
      <c r="G43" s="177">
        <f>ROUND(E43*F43,2)</f>
        <v>0</v>
      </c>
      <c r="H43" s="176"/>
      <c r="I43" s="177">
        <f>ROUND(E43*H43,2)</f>
        <v>0</v>
      </c>
      <c r="J43" s="176"/>
      <c r="K43" s="177">
        <f>ROUND(E43*J43,2)</f>
        <v>0</v>
      </c>
      <c r="L43" s="177">
        <v>21</v>
      </c>
      <c r="M43" s="177">
        <f>G43*(1+L43/100)</f>
        <v>0</v>
      </c>
      <c r="N43" s="175">
        <v>0</v>
      </c>
      <c r="O43" s="175">
        <f>ROUND(E43*N43,2)</f>
        <v>0</v>
      </c>
      <c r="P43" s="175">
        <v>0</v>
      </c>
      <c r="Q43" s="175">
        <f>ROUND(E43*P43,2)</f>
        <v>0</v>
      </c>
      <c r="R43" s="177"/>
      <c r="S43" s="177" t="s">
        <v>141</v>
      </c>
      <c r="T43" s="178" t="s">
        <v>142</v>
      </c>
      <c r="U43" s="161">
        <v>1.0999999999999999E-2</v>
      </c>
      <c r="V43" s="161">
        <f>ROUND(E43*U43,2)</f>
        <v>0.51</v>
      </c>
      <c r="W43" s="161"/>
      <c r="X43" s="161" t="s">
        <v>143</v>
      </c>
      <c r="Y43" s="161" t="s">
        <v>144</v>
      </c>
      <c r="Z43" s="151"/>
      <c r="AA43" s="151"/>
      <c r="AB43" s="151"/>
      <c r="AC43" s="151"/>
      <c r="AD43" s="151"/>
      <c r="AE43" s="151"/>
      <c r="AF43" s="151"/>
      <c r="AG43" s="151" t="s">
        <v>145</v>
      </c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2" x14ac:dyDescent="0.2">
      <c r="A44" s="158"/>
      <c r="B44" s="159"/>
      <c r="C44" s="189" t="s">
        <v>946</v>
      </c>
      <c r="D44" s="162"/>
      <c r="E44" s="163">
        <v>29.24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175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3" x14ac:dyDescent="0.2">
      <c r="A45" s="158"/>
      <c r="B45" s="159"/>
      <c r="C45" s="189" t="s">
        <v>947</v>
      </c>
      <c r="D45" s="162"/>
      <c r="E45" s="163">
        <v>16.920000000000002</v>
      </c>
      <c r="F45" s="161"/>
      <c r="G45" s="161"/>
      <c r="H45" s="161"/>
      <c r="I45" s="161"/>
      <c r="J45" s="161"/>
      <c r="K45" s="161"/>
      <c r="L45" s="161"/>
      <c r="M45" s="161"/>
      <c r="N45" s="160"/>
      <c r="O45" s="160"/>
      <c r="P45" s="160"/>
      <c r="Q45" s="160"/>
      <c r="R45" s="161"/>
      <c r="S45" s="161"/>
      <c r="T45" s="161"/>
      <c r="U45" s="161"/>
      <c r="V45" s="161"/>
      <c r="W45" s="161"/>
      <c r="X45" s="161"/>
      <c r="Y45" s="161"/>
      <c r="Z45" s="151"/>
      <c r="AA45" s="151"/>
      <c r="AB45" s="151"/>
      <c r="AC45" s="151"/>
      <c r="AD45" s="151"/>
      <c r="AE45" s="151"/>
      <c r="AF45" s="151"/>
      <c r="AG45" s="151" t="s">
        <v>175</v>
      </c>
      <c r="AH45" s="151">
        <v>0</v>
      </c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1" x14ac:dyDescent="0.2">
      <c r="A46" s="172">
        <v>19</v>
      </c>
      <c r="B46" s="173" t="s">
        <v>266</v>
      </c>
      <c r="C46" s="188" t="s">
        <v>267</v>
      </c>
      <c r="D46" s="174" t="s">
        <v>209</v>
      </c>
      <c r="E46" s="175">
        <v>12.323449999999999</v>
      </c>
      <c r="F46" s="176"/>
      <c r="G46" s="177">
        <f>ROUND(E46*F46,2)</f>
        <v>0</v>
      </c>
      <c r="H46" s="176"/>
      <c r="I46" s="177">
        <f>ROUND(E46*H46,2)</f>
        <v>0</v>
      </c>
      <c r="J46" s="176"/>
      <c r="K46" s="177">
        <f>ROUND(E46*J46,2)</f>
        <v>0</v>
      </c>
      <c r="L46" s="177">
        <v>21</v>
      </c>
      <c r="M46" s="177">
        <f>G46*(1+L46/100)</f>
        <v>0</v>
      </c>
      <c r="N46" s="175">
        <v>0</v>
      </c>
      <c r="O46" s="175">
        <f>ROUND(E46*N46,2)</f>
        <v>0</v>
      </c>
      <c r="P46" s="175">
        <v>0</v>
      </c>
      <c r="Q46" s="175">
        <f>ROUND(E46*P46,2)</f>
        <v>0</v>
      </c>
      <c r="R46" s="177"/>
      <c r="S46" s="177" t="s">
        <v>141</v>
      </c>
      <c r="T46" s="178" t="s">
        <v>142</v>
      </c>
      <c r="U46" s="161">
        <v>1.0999999999999999E-2</v>
      </c>
      <c r="V46" s="161">
        <f>ROUND(E46*U46,2)</f>
        <v>0.14000000000000001</v>
      </c>
      <c r="W46" s="161"/>
      <c r="X46" s="161" t="s">
        <v>143</v>
      </c>
      <c r="Y46" s="161" t="s">
        <v>144</v>
      </c>
      <c r="Z46" s="151"/>
      <c r="AA46" s="151"/>
      <c r="AB46" s="151"/>
      <c r="AC46" s="151"/>
      <c r="AD46" s="151"/>
      <c r="AE46" s="151"/>
      <c r="AF46" s="151"/>
      <c r="AG46" s="151" t="s">
        <v>145</v>
      </c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2" x14ac:dyDescent="0.2">
      <c r="A47" s="158"/>
      <c r="B47" s="159"/>
      <c r="C47" s="189" t="s">
        <v>948</v>
      </c>
      <c r="D47" s="162"/>
      <c r="E47" s="163">
        <v>29.24</v>
      </c>
      <c r="F47" s="161"/>
      <c r="G47" s="161"/>
      <c r="H47" s="161"/>
      <c r="I47" s="161"/>
      <c r="J47" s="161"/>
      <c r="K47" s="161"/>
      <c r="L47" s="161"/>
      <c r="M47" s="161"/>
      <c r="N47" s="160"/>
      <c r="O47" s="160"/>
      <c r="P47" s="160"/>
      <c r="Q47" s="160"/>
      <c r="R47" s="161"/>
      <c r="S47" s="161"/>
      <c r="T47" s="161"/>
      <c r="U47" s="161"/>
      <c r="V47" s="161"/>
      <c r="W47" s="161"/>
      <c r="X47" s="161"/>
      <c r="Y47" s="161"/>
      <c r="Z47" s="151"/>
      <c r="AA47" s="151"/>
      <c r="AB47" s="151"/>
      <c r="AC47" s="151"/>
      <c r="AD47" s="151"/>
      <c r="AE47" s="151"/>
      <c r="AF47" s="151"/>
      <c r="AG47" s="151" t="s">
        <v>175</v>
      </c>
      <c r="AH47" s="151">
        <v>0</v>
      </c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3" x14ac:dyDescent="0.2">
      <c r="A48" s="158"/>
      <c r="B48" s="159"/>
      <c r="C48" s="189" t="s">
        <v>949</v>
      </c>
      <c r="D48" s="162"/>
      <c r="E48" s="163">
        <v>-16.920000000000002</v>
      </c>
      <c r="F48" s="161"/>
      <c r="G48" s="161"/>
      <c r="H48" s="161"/>
      <c r="I48" s="161"/>
      <c r="J48" s="161"/>
      <c r="K48" s="161"/>
      <c r="L48" s="161"/>
      <c r="M48" s="161"/>
      <c r="N48" s="160"/>
      <c r="O48" s="160"/>
      <c r="P48" s="160"/>
      <c r="Q48" s="160"/>
      <c r="R48" s="161"/>
      <c r="S48" s="161"/>
      <c r="T48" s="161"/>
      <c r="U48" s="161"/>
      <c r="V48" s="161"/>
      <c r="W48" s="161"/>
      <c r="X48" s="161"/>
      <c r="Y48" s="161"/>
      <c r="Z48" s="151"/>
      <c r="AA48" s="151"/>
      <c r="AB48" s="151"/>
      <c r="AC48" s="151"/>
      <c r="AD48" s="151"/>
      <c r="AE48" s="151"/>
      <c r="AF48" s="151"/>
      <c r="AG48" s="151" t="s">
        <v>175</v>
      </c>
      <c r="AH48" s="151">
        <v>0</v>
      </c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1" x14ac:dyDescent="0.2">
      <c r="A49" s="172">
        <v>20</v>
      </c>
      <c r="B49" s="173" t="s">
        <v>270</v>
      </c>
      <c r="C49" s="188" t="s">
        <v>271</v>
      </c>
      <c r="D49" s="174" t="s">
        <v>209</v>
      </c>
      <c r="E49" s="175">
        <v>16.917000000000002</v>
      </c>
      <c r="F49" s="176"/>
      <c r="G49" s="177">
        <f>ROUND(E49*F49,2)</f>
        <v>0</v>
      </c>
      <c r="H49" s="176"/>
      <c r="I49" s="177">
        <f>ROUND(E49*H49,2)</f>
        <v>0</v>
      </c>
      <c r="J49" s="176"/>
      <c r="K49" s="177">
        <f>ROUND(E49*J49,2)</f>
        <v>0</v>
      </c>
      <c r="L49" s="177">
        <v>21</v>
      </c>
      <c r="M49" s="177">
        <f>G49*(1+L49/100)</f>
        <v>0</v>
      </c>
      <c r="N49" s="175">
        <v>0</v>
      </c>
      <c r="O49" s="175">
        <f>ROUND(E49*N49,2)</f>
        <v>0</v>
      </c>
      <c r="P49" s="175">
        <v>0</v>
      </c>
      <c r="Q49" s="175">
        <f>ROUND(E49*P49,2)</f>
        <v>0</v>
      </c>
      <c r="R49" s="177"/>
      <c r="S49" s="177" t="s">
        <v>141</v>
      </c>
      <c r="T49" s="178" t="s">
        <v>142</v>
      </c>
      <c r="U49" s="161">
        <v>0.65200000000000002</v>
      </c>
      <c r="V49" s="161">
        <f>ROUND(E49*U49,2)</f>
        <v>11.03</v>
      </c>
      <c r="W49" s="161"/>
      <c r="X49" s="161" t="s">
        <v>143</v>
      </c>
      <c r="Y49" s="161" t="s">
        <v>144</v>
      </c>
      <c r="Z49" s="151"/>
      <c r="AA49" s="151"/>
      <c r="AB49" s="151"/>
      <c r="AC49" s="151"/>
      <c r="AD49" s="151"/>
      <c r="AE49" s="151"/>
      <c r="AF49" s="151"/>
      <c r="AG49" s="151" t="s">
        <v>145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2" x14ac:dyDescent="0.2">
      <c r="A50" s="158"/>
      <c r="B50" s="159"/>
      <c r="C50" s="189" t="s">
        <v>950</v>
      </c>
      <c r="D50" s="162"/>
      <c r="E50" s="163">
        <v>16.920000000000002</v>
      </c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175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1" x14ac:dyDescent="0.2">
      <c r="A51" s="179">
        <v>21</v>
      </c>
      <c r="B51" s="180" t="s">
        <v>273</v>
      </c>
      <c r="C51" s="187" t="s">
        <v>274</v>
      </c>
      <c r="D51" s="181" t="s">
        <v>209</v>
      </c>
      <c r="E51" s="182">
        <v>12.323449999999999</v>
      </c>
      <c r="F51" s="183"/>
      <c r="G51" s="184">
        <f>ROUND(E51*F51,2)</f>
        <v>0</v>
      </c>
      <c r="H51" s="183"/>
      <c r="I51" s="184">
        <f>ROUND(E51*H51,2)</f>
        <v>0</v>
      </c>
      <c r="J51" s="183"/>
      <c r="K51" s="184">
        <f>ROUND(E51*J51,2)</f>
        <v>0</v>
      </c>
      <c r="L51" s="184">
        <v>21</v>
      </c>
      <c r="M51" s="184">
        <f>G51*(1+L51/100)</f>
        <v>0</v>
      </c>
      <c r="N51" s="182">
        <v>0</v>
      </c>
      <c r="O51" s="182">
        <f>ROUND(E51*N51,2)</f>
        <v>0</v>
      </c>
      <c r="P51" s="182">
        <v>0</v>
      </c>
      <c r="Q51" s="182">
        <f>ROUND(E51*P51,2)</f>
        <v>0</v>
      </c>
      <c r="R51" s="184"/>
      <c r="S51" s="184" t="s">
        <v>141</v>
      </c>
      <c r="T51" s="185" t="s">
        <v>142</v>
      </c>
      <c r="U51" s="161">
        <v>8.9999999999999993E-3</v>
      </c>
      <c r="V51" s="161">
        <f>ROUND(E51*U51,2)</f>
        <v>0.11</v>
      </c>
      <c r="W51" s="161"/>
      <c r="X51" s="161" t="s">
        <v>143</v>
      </c>
      <c r="Y51" s="161" t="s">
        <v>144</v>
      </c>
      <c r="Z51" s="151"/>
      <c r="AA51" s="151"/>
      <c r="AB51" s="151"/>
      <c r="AC51" s="151"/>
      <c r="AD51" s="151"/>
      <c r="AE51" s="151"/>
      <c r="AF51" s="151"/>
      <c r="AG51" s="151" t="s">
        <v>145</v>
      </c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1" x14ac:dyDescent="0.2">
      <c r="A52" s="172">
        <v>22</v>
      </c>
      <c r="B52" s="173" t="s">
        <v>275</v>
      </c>
      <c r="C52" s="188" t="s">
        <v>276</v>
      </c>
      <c r="D52" s="174" t="s">
        <v>209</v>
      </c>
      <c r="E52" s="175">
        <v>21.195450000000001</v>
      </c>
      <c r="F52" s="176"/>
      <c r="G52" s="177">
        <f>ROUND(E52*F52,2)</f>
        <v>0</v>
      </c>
      <c r="H52" s="176"/>
      <c r="I52" s="177">
        <f>ROUND(E52*H52,2)</f>
        <v>0</v>
      </c>
      <c r="J52" s="176"/>
      <c r="K52" s="177">
        <f>ROUND(E52*J52,2)</f>
        <v>0</v>
      </c>
      <c r="L52" s="177">
        <v>21</v>
      </c>
      <c r="M52" s="177">
        <f>G52*(1+L52/100)</f>
        <v>0</v>
      </c>
      <c r="N52" s="175">
        <v>0</v>
      </c>
      <c r="O52" s="175">
        <f>ROUND(E52*N52,2)</f>
        <v>0</v>
      </c>
      <c r="P52" s="175">
        <v>0</v>
      </c>
      <c r="Q52" s="175">
        <f>ROUND(E52*P52,2)</f>
        <v>0</v>
      </c>
      <c r="R52" s="177"/>
      <c r="S52" s="177" t="s">
        <v>141</v>
      </c>
      <c r="T52" s="178" t="s">
        <v>142</v>
      </c>
      <c r="U52" s="161">
        <v>0.20200000000000001</v>
      </c>
      <c r="V52" s="161">
        <f>ROUND(E52*U52,2)</f>
        <v>4.28</v>
      </c>
      <c r="W52" s="161"/>
      <c r="X52" s="161" t="s">
        <v>143</v>
      </c>
      <c r="Y52" s="161" t="s">
        <v>144</v>
      </c>
      <c r="Z52" s="151"/>
      <c r="AA52" s="151"/>
      <c r="AB52" s="151"/>
      <c r="AC52" s="151"/>
      <c r="AD52" s="151"/>
      <c r="AE52" s="151"/>
      <c r="AF52" s="151"/>
      <c r="AG52" s="151" t="s">
        <v>145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outlineLevel="2" x14ac:dyDescent="0.2">
      <c r="A53" s="158"/>
      <c r="B53" s="159"/>
      <c r="C53" s="189" t="s">
        <v>934</v>
      </c>
      <c r="D53" s="162"/>
      <c r="E53" s="163"/>
      <c r="F53" s="161"/>
      <c r="G53" s="161"/>
      <c r="H53" s="161"/>
      <c r="I53" s="161"/>
      <c r="J53" s="161"/>
      <c r="K53" s="161"/>
      <c r="L53" s="161"/>
      <c r="M53" s="161"/>
      <c r="N53" s="160"/>
      <c r="O53" s="160"/>
      <c r="P53" s="160"/>
      <c r="Q53" s="160"/>
      <c r="R53" s="161"/>
      <c r="S53" s="161"/>
      <c r="T53" s="161"/>
      <c r="U53" s="161"/>
      <c r="V53" s="161"/>
      <c r="W53" s="161"/>
      <c r="X53" s="161"/>
      <c r="Y53" s="161"/>
      <c r="Z53" s="151"/>
      <c r="AA53" s="151"/>
      <c r="AB53" s="151"/>
      <c r="AC53" s="151"/>
      <c r="AD53" s="151"/>
      <c r="AE53" s="151"/>
      <c r="AF53" s="151"/>
      <c r="AG53" s="151" t="s">
        <v>175</v>
      </c>
      <c r="AH53" s="151">
        <v>0</v>
      </c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3" x14ac:dyDescent="0.2">
      <c r="A54" s="158"/>
      <c r="B54" s="159"/>
      <c r="C54" s="189" t="s">
        <v>282</v>
      </c>
      <c r="D54" s="162"/>
      <c r="E54" s="163"/>
      <c r="F54" s="161"/>
      <c r="G54" s="161"/>
      <c r="H54" s="161"/>
      <c r="I54" s="161"/>
      <c r="J54" s="161"/>
      <c r="K54" s="161"/>
      <c r="L54" s="161"/>
      <c r="M54" s="161"/>
      <c r="N54" s="160"/>
      <c r="O54" s="160"/>
      <c r="P54" s="160"/>
      <c r="Q54" s="160"/>
      <c r="R54" s="161"/>
      <c r="S54" s="161"/>
      <c r="T54" s="161"/>
      <c r="U54" s="161"/>
      <c r="V54" s="161"/>
      <c r="W54" s="161"/>
      <c r="X54" s="161"/>
      <c r="Y54" s="161"/>
      <c r="Z54" s="151"/>
      <c r="AA54" s="151"/>
      <c r="AB54" s="151"/>
      <c r="AC54" s="151"/>
      <c r="AD54" s="151"/>
      <c r="AE54" s="151"/>
      <c r="AF54" s="151"/>
      <c r="AG54" s="151" t="s">
        <v>175</v>
      </c>
      <c r="AH54" s="151">
        <v>0</v>
      </c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outlineLevel="3" x14ac:dyDescent="0.2">
      <c r="A55" s="158"/>
      <c r="B55" s="159"/>
      <c r="C55" s="189" t="s">
        <v>277</v>
      </c>
      <c r="D55" s="162"/>
      <c r="E55" s="163"/>
      <c r="F55" s="161"/>
      <c r="G55" s="161"/>
      <c r="H55" s="161"/>
      <c r="I55" s="161"/>
      <c r="J55" s="161"/>
      <c r="K55" s="161"/>
      <c r="L55" s="161"/>
      <c r="M55" s="161"/>
      <c r="N55" s="160"/>
      <c r="O55" s="160"/>
      <c r="P55" s="160"/>
      <c r="Q55" s="160"/>
      <c r="R55" s="161"/>
      <c r="S55" s="161"/>
      <c r="T55" s="161"/>
      <c r="U55" s="161"/>
      <c r="V55" s="161"/>
      <c r="W55" s="161"/>
      <c r="X55" s="161"/>
      <c r="Y55" s="161"/>
      <c r="Z55" s="151"/>
      <c r="AA55" s="151"/>
      <c r="AB55" s="151"/>
      <c r="AC55" s="151"/>
      <c r="AD55" s="151"/>
      <c r="AE55" s="151"/>
      <c r="AF55" s="151"/>
      <c r="AG55" s="151" t="s">
        <v>175</v>
      </c>
      <c r="AH55" s="151">
        <v>0</v>
      </c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outlineLevel="3" x14ac:dyDescent="0.2">
      <c r="A56" s="158"/>
      <c r="B56" s="159"/>
      <c r="C56" s="189" t="s">
        <v>951</v>
      </c>
      <c r="D56" s="162"/>
      <c r="E56" s="163">
        <v>0.96</v>
      </c>
      <c r="F56" s="161"/>
      <c r="G56" s="161"/>
      <c r="H56" s="161"/>
      <c r="I56" s="161"/>
      <c r="J56" s="161"/>
      <c r="K56" s="161"/>
      <c r="L56" s="161"/>
      <c r="M56" s="161"/>
      <c r="N56" s="160"/>
      <c r="O56" s="160"/>
      <c r="P56" s="160"/>
      <c r="Q56" s="160"/>
      <c r="R56" s="161"/>
      <c r="S56" s="161"/>
      <c r="T56" s="161"/>
      <c r="U56" s="161"/>
      <c r="V56" s="161"/>
      <c r="W56" s="161"/>
      <c r="X56" s="161"/>
      <c r="Y56" s="161"/>
      <c r="Z56" s="151"/>
      <c r="AA56" s="151"/>
      <c r="AB56" s="151"/>
      <c r="AC56" s="151"/>
      <c r="AD56" s="151"/>
      <c r="AE56" s="151"/>
      <c r="AF56" s="151"/>
      <c r="AG56" s="151" t="s">
        <v>175</v>
      </c>
      <c r="AH56" s="151">
        <v>0</v>
      </c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3" x14ac:dyDescent="0.2">
      <c r="A57" s="158"/>
      <c r="B57" s="159"/>
      <c r="C57" s="189" t="s">
        <v>952</v>
      </c>
      <c r="D57" s="162"/>
      <c r="E57" s="163">
        <v>3.32</v>
      </c>
      <c r="F57" s="161"/>
      <c r="G57" s="161"/>
      <c r="H57" s="161"/>
      <c r="I57" s="161"/>
      <c r="J57" s="161"/>
      <c r="K57" s="161"/>
      <c r="L57" s="161"/>
      <c r="M57" s="161"/>
      <c r="N57" s="160"/>
      <c r="O57" s="160"/>
      <c r="P57" s="160"/>
      <c r="Q57" s="160"/>
      <c r="R57" s="161"/>
      <c r="S57" s="161"/>
      <c r="T57" s="161"/>
      <c r="U57" s="161"/>
      <c r="V57" s="161"/>
      <c r="W57" s="161"/>
      <c r="X57" s="161"/>
      <c r="Y57" s="161"/>
      <c r="Z57" s="151"/>
      <c r="AA57" s="151"/>
      <c r="AB57" s="151"/>
      <c r="AC57" s="151"/>
      <c r="AD57" s="151"/>
      <c r="AE57" s="151"/>
      <c r="AF57" s="151"/>
      <c r="AG57" s="151" t="s">
        <v>175</v>
      </c>
      <c r="AH57" s="151">
        <v>0</v>
      </c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3" x14ac:dyDescent="0.2">
      <c r="A58" s="158"/>
      <c r="B58" s="159"/>
      <c r="C58" s="195" t="s">
        <v>281</v>
      </c>
      <c r="D58" s="193"/>
      <c r="E58" s="194"/>
      <c r="F58" s="161"/>
      <c r="G58" s="161"/>
      <c r="H58" s="161"/>
      <c r="I58" s="161"/>
      <c r="J58" s="161"/>
      <c r="K58" s="161"/>
      <c r="L58" s="161"/>
      <c r="M58" s="161"/>
      <c r="N58" s="160"/>
      <c r="O58" s="160"/>
      <c r="P58" s="160"/>
      <c r="Q58" s="160"/>
      <c r="R58" s="161"/>
      <c r="S58" s="161"/>
      <c r="T58" s="161"/>
      <c r="U58" s="161"/>
      <c r="V58" s="161"/>
      <c r="W58" s="161"/>
      <c r="X58" s="161"/>
      <c r="Y58" s="161"/>
      <c r="Z58" s="151"/>
      <c r="AA58" s="151"/>
      <c r="AB58" s="151"/>
      <c r="AC58" s="151"/>
      <c r="AD58" s="151"/>
      <c r="AE58" s="151"/>
      <c r="AF58" s="151"/>
      <c r="AG58" s="151" t="s">
        <v>175</v>
      </c>
      <c r="AH58" s="151">
        <v>1</v>
      </c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3" x14ac:dyDescent="0.2">
      <c r="A59" s="158"/>
      <c r="B59" s="159"/>
      <c r="C59" s="189" t="s">
        <v>285</v>
      </c>
      <c r="D59" s="162"/>
      <c r="E59" s="163"/>
      <c r="F59" s="161"/>
      <c r="G59" s="161"/>
      <c r="H59" s="161"/>
      <c r="I59" s="161"/>
      <c r="J59" s="161"/>
      <c r="K59" s="161"/>
      <c r="L59" s="161"/>
      <c r="M59" s="161"/>
      <c r="N59" s="160"/>
      <c r="O59" s="160"/>
      <c r="P59" s="160"/>
      <c r="Q59" s="160"/>
      <c r="R59" s="161"/>
      <c r="S59" s="161"/>
      <c r="T59" s="161"/>
      <c r="U59" s="161"/>
      <c r="V59" s="161"/>
      <c r="W59" s="161"/>
      <c r="X59" s="161"/>
      <c r="Y59" s="161"/>
      <c r="Z59" s="151"/>
      <c r="AA59" s="151"/>
      <c r="AB59" s="151"/>
      <c r="AC59" s="151"/>
      <c r="AD59" s="151"/>
      <c r="AE59" s="151"/>
      <c r="AF59" s="151"/>
      <c r="AG59" s="151" t="s">
        <v>175</v>
      </c>
      <c r="AH59" s="151">
        <v>0</v>
      </c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outlineLevel="3" x14ac:dyDescent="0.2">
      <c r="A60" s="158"/>
      <c r="B60" s="159"/>
      <c r="C60" s="189" t="s">
        <v>282</v>
      </c>
      <c r="D60" s="162"/>
      <c r="E60" s="163"/>
      <c r="F60" s="161"/>
      <c r="G60" s="161"/>
      <c r="H60" s="161"/>
      <c r="I60" s="161"/>
      <c r="J60" s="161"/>
      <c r="K60" s="161"/>
      <c r="L60" s="161"/>
      <c r="M60" s="161"/>
      <c r="N60" s="160"/>
      <c r="O60" s="160"/>
      <c r="P60" s="160"/>
      <c r="Q60" s="160"/>
      <c r="R60" s="161"/>
      <c r="S60" s="161"/>
      <c r="T60" s="161"/>
      <c r="U60" s="161"/>
      <c r="V60" s="161"/>
      <c r="W60" s="161"/>
      <c r="X60" s="161"/>
      <c r="Y60" s="161"/>
      <c r="Z60" s="151"/>
      <c r="AA60" s="151"/>
      <c r="AB60" s="151"/>
      <c r="AC60" s="151"/>
      <c r="AD60" s="151"/>
      <c r="AE60" s="151"/>
      <c r="AF60" s="151"/>
      <c r="AG60" s="151" t="s">
        <v>175</v>
      </c>
      <c r="AH60" s="151">
        <v>0</v>
      </c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ht="22.5" outlineLevel="3" x14ac:dyDescent="0.2">
      <c r="A61" s="158"/>
      <c r="B61" s="159"/>
      <c r="C61" s="189" t="s">
        <v>953</v>
      </c>
      <c r="D61" s="162"/>
      <c r="E61" s="163">
        <v>13.72</v>
      </c>
      <c r="F61" s="161"/>
      <c r="G61" s="161"/>
      <c r="H61" s="161"/>
      <c r="I61" s="161"/>
      <c r="J61" s="161"/>
      <c r="K61" s="161"/>
      <c r="L61" s="161"/>
      <c r="M61" s="161"/>
      <c r="N61" s="160"/>
      <c r="O61" s="160"/>
      <c r="P61" s="160"/>
      <c r="Q61" s="160"/>
      <c r="R61" s="161"/>
      <c r="S61" s="161"/>
      <c r="T61" s="161"/>
      <c r="U61" s="161"/>
      <c r="V61" s="161"/>
      <c r="W61" s="161"/>
      <c r="X61" s="161"/>
      <c r="Y61" s="161"/>
      <c r="Z61" s="151"/>
      <c r="AA61" s="151"/>
      <c r="AB61" s="151"/>
      <c r="AC61" s="151"/>
      <c r="AD61" s="151"/>
      <c r="AE61" s="151"/>
      <c r="AF61" s="151"/>
      <c r="AG61" s="151" t="s">
        <v>175</v>
      </c>
      <c r="AH61" s="151">
        <v>0</v>
      </c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3" x14ac:dyDescent="0.2">
      <c r="A62" s="158"/>
      <c r="B62" s="159"/>
      <c r="C62" s="189" t="s">
        <v>954</v>
      </c>
      <c r="D62" s="162"/>
      <c r="E62" s="163">
        <v>3.2</v>
      </c>
      <c r="F62" s="161"/>
      <c r="G62" s="161"/>
      <c r="H62" s="161"/>
      <c r="I62" s="161"/>
      <c r="J62" s="161"/>
      <c r="K62" s="161"/>
      <c r="L62" s="161"/>
      <c r="M62" s="161"/>
      <c r="N62" s="160"/>
      <c r="O62" s="160"/>
      <c r="P62" s="160"/>
      <c r="Q62" s="160"/>
      <c r="R62" s="161"/>
      <c r="S62" s="161"/>
      <c r="T62" s="161"/>
      <c r="U62" s="161"/>
      <c r="V62" s="161"/>
      <c r="W62" s="161"/>
      <c r="X62" s="161"/>
      <c r="Y62" s="161"/>
      <c r="Z62" s="151"/>
      <c r="AA62" s="151"/>
      <c r="AB62" s="151"/>
      <c r="AC62" s="151"/>
      <c r="AD62" s="151"/>
      <c r="AE62" s="151"/>
      <c r="AF62" s="151"/>
      <c r="AG62" s="151" t="s">
        <v>175</v>
      </c>
      <c r="AH62" s="151">
        <v>0</v>
      </c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3" x14ac:dyDescent="0.2">
      <c r="A63" s="158"/>
      <c r="B63" s="159"/>
      <c r="C63" s="195" t="s">
        <v>281</v>
      </c>
      <c r="D63" s="193"/>
      <c r="E63" s="194"/>
      <c r="F63" s="161"/>
      <c r="G63" s="161"/>
      <c r="H63" s="161"/>
      <c r="I63" s="161"/>
      <c r="J63" s="161"/>
      <c r="K63" s="161"/>
      <c r="L63" s="161"/>
      <c r="M63" s="161"/>
      <c r="N63" s="160"/>
      <c r="O63" s="160"/>
      <c r="P63" s="160"/>
      <c r="Q63" s="160"/>
      <c r="R63" s="161"/>
      <c r="S63" s="161"/>
      <c r="T63" s="161"/>
      <c r="U63" s="161"/>
      <c r="V63" s="161"/>
      <c r="W63" s="161"/>
      <c r="X63" s="161"/>
      <c r="Y63" s="161"/>
      <c r="Z63" s="151"/>
      <c r="AA63" s="151"/>
      <c r="AB63" s="151"/>
      <c r="AC63" s="151"/>
      <c r="AD63" s="151"/>
      <c r="AE63" s="151"/>
      <c r="AF63" s="151"/>
      <c r="AG63" s="151" t="s">
        <v>175</v>
      </c>
      <c r="AH63" s="151">
        <v>1</v>
      </c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1" x14ac:dyDescent="0.2">
      <c r="A64" s="172">
        <v>23</v>
      </c>
      <c r="B64" s="173" t="s">
        <v>288</v>
      </c>
      <c r="C64" s="188" t="s">
        <v>289</v>
      </c>
      <c r="D64" s="174" t="s">
        <v>209</v>
      </c>
      <c r="E64" s="175">
        <v>5.2595700000000001</v>
      </c>
      <c r="F64" s="176"/>
      <c r="G64" s="177">
        <f>ROUND(E64*F64,2)</f>
        <v>0</v>
      </c>
      <c r="H64" s="176"/>
      <c r="I64" s="177">
        <f>ROUND(E64*H64,2)</f>
        <v>0</v>
      </c>
      <c r="J64" s="176"/>
      <c r="K64" s="177">
        <f>ROUND(E64*J64,2)</f>
        <v>0</v>
      </c>
      <c r="L64" s="177">
        <v>21</v>
      </c>
      <c r="M64" s="177">
        <f>G64*(1+L64/100)</f>
        <v>0</v>
      </c>
      <c r="N64" s="175">
        <v>0</v>
      </c>
      <c r="O64" s="175">
        <f>ROUND(E64*N64,2)</f>
        <v>0</v>
      </c>
      <c r="P64" s="175">
        <v>0</v>
      </c>
      <c r="Q64" s="175">
        <f>ROUND(E64*P64,2)</f>
        <v>0</v>
      </c>
      <c r="R64" s="177"/>
      <c r="S64" s="177" t="s">
        <v>141</v>
      </c>
      <c r="T64" s="178" t="s">
        <v>142</v>
      </c>
      <c r="U64" s="161">
        <v>1.587</v>
      </c>
      <c r="V64" s="161">
        <f>ROUND(E64*U64,2)</f>
        <v>8.35</v>
      </c>
      <c r="W64" s="161"/>
      <c r="X64" s="161" t="s">
        <v>143</v>
      </c>
      <c r="Y64" s="161" t="s">
        <v>144</v>
      </c>
      <c r="Z64" s="151"/>
      <c r="AA64" s="151"/>
      <c r="AB64" s="151"/>
      <c r="AC64" s="151"/>
      <c r="AD64" s="151"/>
      <c r="AE64" s="151"/>
      <c r="AF64" s="151"/>
      <c r="AG64" s="151" t="s">
        <v>145</v>
      </c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2" x14ac:dyDescent="0.2">
      <c r="A65" s="158"/>
      <c r="B65" s="159"/>
      <c r="C65" s="189" t="s">
        <v>934</v>
      </c>
      <c r="D65" s="162"/>
      <c r="E65" s="163"/>
      <c r="F65" s="161"/>
      <c r="G65" s="161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175</v>
      </c>
      <c r="AH65" s="151">
        <v>0</v>
      </c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3" x14ac:dyDescent="0.2">
      <c r="A66" s="158"/>
      <c r="B66" s="159"/>
      <c r="C66" s="189" t="s">
        <v>955</v>
      </c>
      <c r="D66" s="162"/>
      <c r="E66" s="163">
        <v>0.33</v>
      </c>
      <c r="F66" s="161"/>
      <c r="G66" s="161"/>
      <c r="H66" s="161"/>
      <c r="I66" s="161"/>
      <c r="J66" s="161"/>
      <c r="K66" s="161"/>
      <c r="L66" s="161"/>
      <c r="M66" s="161"/>
      <c r="N66" s="160"/>
      <c r="O66" s="160"/>
      <c r="P66" s="160"/>
      <c r="Q66" s="160"/>
      <c r="R66" s="161"/>
      <c r="S66" s="161"/>
      <c r="T66" s="161"/>
      <c r="U66" s="161"/>
      <c r="V66" s="161"/>
      <c r="W66" s="161"/>
      <c r="X66" s="161"/>
      <c r="Y66" s="161"/>
      <c r="Z66" s="151"/>
      <c r="AA66" s="151"/>
      <c r="AB66" s="151"/>
      <c r="AC66" s="151"/>
      <c r="AD66" s="151"/>
      <c r="AE66" s="151"/>
      <c r="AF66" s="151"/>
      <c r="AG66" s="151" t="s">
        <v>175</v>
      </c>
      <c r="AH66" s="151">
        <v>0</v>
      </c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3" x14ac:dyDescent="0.2">
      <c r="A67" s="158"/>
      <c r="B67" s="159"/>
      <c r="C67" s="189" t="s">
        <v>956</v>
      </c>
      <c r="D67" s="162"/>
      <c r="E67" s="163">
        <v>1</v>
      </c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175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ht="22.5" outlineLevel="3" x14ac:dyDescent="0.2">
      <c r="A68" s="158"/>
      <c r="B68" s="159"/>
      <c r="C68" s="189" t="s">
        <v>957</v>
      </c>
      <c r="D68" s="162"/>
      <c r="E68" s="163">
        <v>3.94</v>
      </c>
      <c r="F68" s="161"/>
      <c r="G68" s="161"/>
      <c r="H68" s="161"/>
      <c r="I68" s="161"/>
      <c r="J68" s="161"/>
      <c r="K68" s="161"/>
      <c r="L68" s="161"/>
      <c r="M68" s="161"/>
      <c r="N68" s="160"/>
      <c r="O68" s="160"/>
      <c r="P68" s="160"/>
      <c r="Q68" s="160"/>
      <c r="R68" s="161"/>
      <c r="S68" s="161"/>
      <c r="T68" s="161"/>
      <c r="U68" s="161"/>
      <c r="V68" s="161"/>
      <c r="W68" s="161"/>
      <c r="X68" s="161"/>
      <c r="Y68" s="161"/>
      <c r="Z68" s="151"/>
      <c r="AA68" s="151"/>
      <c r="AB68" s="151"/>
      <c r="AC68" s="151"/>
      <c r="AD68" s="151"/>
      <c r="AE68" s="151"/>
      <c r="AF68" s="151"/>
      <c r="AG68" s="151" t="s">
        <v>175</v>
      </c>
      <c r="AH68" s="151">
        <v>0</v>
      </c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3" x14ac:dyDescent="0.2">
      <c r="A69" s="158"/>
      <c r="B69" s="159"/>
      <c r="C69" s="195" t="s">
        <v>281</v>
      </c>
      <c r="D69" s="193"/>
      <c r="E69" s="194"/>
      <c r="F69" s="161"/>
      <c r="G69" s="161"/>
      <c r="H69" s="161"/>
      <c r="I69" s="161"/>
      <c r="J69" s="161"/>
      <c r="K69" s="161"/>
      <c r="L69" s="161"/>
      <c r="M69" s="161"/>
      <c r="N69" s="160"/>
      <c r="O69" s="160"/>
      <c r="P69" s="160"/>
      <c r="Q69" s="160"/>
      <c r="R69" s="161"/>
      <c r="S69" s="161"/>
      <c r="T69" s="161"/>
      <c r="U69" s="161"/>
      <c r="V69" s="161"/>
      <c r="W69" s="161"/>
      <c r="X69" s="161"/>
      <c r="Y69" s="161"/>
      <c r="Z69" s="151"/>
      <c r="AA69" s="151"/>
      <c r="AB69" s="151"/>
      <c r="AC69" s="151"/>
      <c r="AD69" s="151"/>
      <c r="AE69" s="151"/>
      <c r="AF69" s="151"/>
      <c r="AG69" s="151" t="s">
        <v>175</v>
      </c>
      <c r="AH69" s="151">
        <v>1</v>
      </c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1" x14ac:dyDescent="0.2">
      <c r="A70" s="179">
        <v>24</v>
      </c>
      <c r="B70" s="180" t="s">
        <v>293</v>
      </c>
      <c r="C70" s="187" t="s">
        <v>294</v>
      </c>
      <c r="D70" s="181" t="s">
        <v>245</v>
      </c>
      <c r="E70" s="182">
        <v>64</v>
      </c>
      <c r="F70" s="183"/>
      <c r="G70" s="184">
        <f>ROUND(E70*F70,2)</f>
        <v>0</v>
      </c>
      <c r="H70" s="183"/>
      <c r="I70" s="184">
        <f>ROUND(E70*H70,2)</f>
        <v>0</v>
      </c>
      <c r="J70" s="183"/>
      <c r="K70" s="184">
        <f>ROUND(E70*J70,2)</f>
        <v>0</v>
      </c>
      <c r="L70" s="184">
        <v>21</v>
      </c>
      <c r="M70" s="184">
        <f>G70*(1+L70/100)</f>
        <v>0</v>
      </c>
      <c r="N70" s="182">
        <v>0</v>
      </c>
      <c r="O70" s="182">
        <f>ROUND(E70*N70,2)</f>
        <v>0</v>
      </c>
      <c r="P70" s="182">
        <v>0</v>
      </c>
      <c r="Q70" s="182">
        <f>ROUND(E70*P70,2)</f>
        <v>0</v>
      </c>
      <c r="R70" s="184"/>
      <c r="S70" s="184" t="s">
        <v>141</v>
      </c>
      <c r="T70" s="185" t="s">
        <v>142</v>
      </c>
      <c r="U70" s="161">
        <v>2.1000000000000001E-2</v>
      </c>
      <c r="V70" s="161">
        <f>ROUND(E70*U70,2)</f>
        <v>1.34</v>
      </c>
      <c r="W70" s="161"/>
      <c r="X70" s="161" t="s">
        <v>143</v>
      </c>
      <c r="Y70" s="161" t="s">
        <v>144</v>
      </c>
      <c r="Z70" s="151"/>
      <c r="AA70" s="151"/>
      <c r="AB70" s="151"/>
      <c r="AC70" s="151"/>
      <c r="AD70" s="151"/>
      <c r="AE70" s="151"/>
      <c r="AF70" s="151"/>
      <c r="AG70" s="151" t="s">
        <v>145</v>
      </c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outlineLevel="1" x14ac:dyDescent="0.2">
      <c r="A71" s="172">
        <v>25</v>
      </c>
      <c r="B71" s="173" t="s">
        <v>295</v>
      </c>
      <c r="C71" s="188" t="s">
        <v>296</v>
      </c>
      <c r="D71" s="174" t="s">
        <v>245</v>
      </c>
      <c r="E71" s="175">
        <v>17.699000000000002</v>
      </c>
      <c r="F71" s="176"/>
      <c r="G71" s="177">
        <f>ROUND(E71*F71,2)</f>
        <v>0</v>
      </c>
      <c r="H71" s="176"/>
      <c r="I71" s="177">
        <f>ROUND(E71*H71,2)</f>
        <v>0</v>
      </c>
      <c r="J71" s="176"/>
      <c r="K71" s="177">
        <f>ROUND(E71*J71,2)</f>
        <v>0</v>
      </c>
      <c r="L71" s="177">
        <v>21</v>
      </c>
      <c r="M71" s="177">
        <f>G71*(1+L71/100)</f>
        <v>0</v>
      </c>
      <c r="N71" s="175">
        <v>0</v>
      </c>
      <c r="O71" s="175">
        <f>ROUND(E71*N71,2)</f>
        <v>0</v>
      </c>
      <c r="P71" s="175">
        <v>0</v>
      </c>
      <c r="Q71" s="175">
        <f>ROUND(E71*P71,2)</f>
        <v>0</v>
      </c>
      <c r="R71" s="177"/>
      <c r="S71" s="177" t="s">
        <v>141</v>
      </c>
      <c r="T71" s="178" t="s">
        <v>142</v>
      </c>
      <c r="U71" s="161">
        <v>1.7999999999999999E-2</v>
      </c>
      <c r="V71" s="161">
        <f>ROUND(E71*U71,2)</f>
        <v>0.32</v>
      </c>
      <c r="W71" s="161"/>
      <c r="X71" s="161" t="s">
        <v>143</v>
      </c>
      <c r="Y71" s="161" t="s">
        <v>144</v>
      </c>
      <c r="Z71" s="151"/>
      <c r="AA71" s="151"/>
      <c r="AB71" s="151"/>
      <c r="AC71" s="151"/>
      <c r="AD71" s="151"/>
      <c r="AE71" s="151"/>
      <c r="AF71" s="151"/>
      <c r="AG71" s="151" t="s">
        <v>145</v>
      </c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outlineLevel="2" x14ac:dyDescent="0.2">
      <c r="A72" s="158"/>
      <c r="B72" s="159"/>
      <c r="C72" s="189" t="s">
        <v>297</v>
      </c>
      <c r="D72" s="162"/>
      <c r="E72" s="163"/>
      <c r="F72" s="161"/>
      <c r="G72" s="161"/>
      <c r="H72" s="161"/>
      <c r="I72" s="161"/>
      <c r="J72" s="161"/>
      <c r="K72" s="161"/>
      <c r="L72" s="161"/>
      <c r="M72" s="161"/>
      <c r="N72" s="160"/>
      <c r="O72" s="160"/>
      <c r="P72" s="160"/>
      <c r="Q72" s="160"/>
      <c r="R72" s="161"/>
      <c r="S72" s="161"/>
      <c r="T72" s="161"/>
      <c r="U72" s="161"/>
      <c r="V72" s="161"/>
      <c r="W72" s="161"/>
      <c r="X72" s="161"/>
      <c r="Y72" s="161"/>
      <c r="Z72" s="151"/>
      <c r="AA72" s="151"/>
      <c r="AB72" s="151"/>
      <c r="AC72" s="151"/>
      <c r="AD72" s="151"/>
      <c r="AE72" s="151"/>
      <c r="AF72" s="151"/>
      <c r="AG72" s="151" t="s">
        <v>175</v>
      </c>
      <c r="AH72" s="151">
        <v>0</v>
      </c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3" x14ac:dyDescent="0.2">
      <c r="A73" s="158"/>
      <c r="B73" s="159"/>
      <c r="C73" s="189" t="s">
        <v>934</v>
      </c>
      <c r="D73" s="162"/>
      <c r="E73" s="163"/>
      <c r="F73" s="161"/>
      <c r="G73" s="161"/>
      <c r="H73" s="161"/>
      <c r="I73" s="161"/>
      <c r="J73" s="161"/>
      <c r="K73" s="161"/>
      <c r="L73" s="161"/>
      <c r="M73" s="161"/>
      <c r="N73" s="160"/>
      <c r="O73" s="160"/>
      <c r="P73" s="160"/>
      <c r="Q73" s="160"/>
      <c r="R73" s="161"/>
      <c r="S73" s="161"/>
      <c r="T73" s="161"/>
      <c r="U73" s="161"/>
      <c r="V73" s="161"/>
      <c r="W73" s="161"/>
      <c r="X73" s="161"/>
      <c r="Y73" s="161"/>
      <c r="Z73" s="151"/>
      <c r="AA73" s="151"/>
      <c r="AB73" s="151"/>
      <c r="AC73" s="151"/>
      <c r="AD73" s="151"/>
      <c r="AE73" s="151"/>
      <c r="AF73" s="151"/>
      <c r="AG73" s="151" t="s">
        <v>175</v>
      </c>
      <c r="AH73" s="151">
        <v>0</v>
      </c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outlineLevel="3" x14ac:dyDescent="0.2">
      <c r="A74" s="158"/>
      <c r="B74" s="159"/>
      <c r="C74" s="189" t="s">
        <v>958</v>
      </c>
      <c r="D74" s="162"/>
      <c r="E74" s="163">
        <v>1.1000000000000001</v>
      </c>
      <c r="F74" s="161"/>
      <c r="G74" s="161"/>
      <c r="H74" s="161"/>
      <c r="I74" s="161"/>
      <c r="J74" s="161"/>
      <c r="K74" s="161"/>
      <c r="L74" s="161"/>
      <c r="M74" s="161"/>
      <c r="N74" s="160"/>
      <c r="O74" s="160"/>
      <c r="P74" s="160"/>
      <c r="Q74" s="160"/>
      <c r="R74" s="161"/>
      <c r="S74" s="161"/>
      <c r="T74" s="161"/>
      <c r="U74" s="161"/>
      <c r="V74" s="161"/>
      <c r="W74" s="161"/>
      <c r="X74" s="161"/>
      <c r="Y74" s="161"/>
      <c r="Z74" s="151"/>
      <c r="AA74" s="151"/>
      <c r="AB74" s="151"/>
      <c r="AC74" s="151"/>
      <c r="AD74" s="151"/>
      <c r="AE74" s="151"/>
      <c r="AF74" s="151"/>
      <c r="AG74" s="151" t="s">
        <v>175</v>
      </c>
      <c r="AH74" s="151">
        <v>0</v>
      </c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outlineLevel="3" x14ac:dyDescent="0.2">
      <c r="A75" s="158"/>
      <c r="B75" s="159"/>
      <c r="C75" s="189" t="s">
        <v>959</v>
      </c>
      <c r="D75" s="162"/>
      <c r="E75" s="163">
        <v>3.36</v>
      </c>
      <c r="F75" s="161"/>
      <c r="G75" s="161"/>
      <c r="H75" s="161"/>
      <c r="I75" s="161"/>
      <c r="J75" s="161"/>
      <c r="K75" s="161"/>
      <c r="L75" s="161"/>
      <c r="M75" s="161"/>
      <c r="N75" s="160"/>
      <c r="O75" s="160"/>
      <c r="P75" s="160"/>
      <c r="Q75" s="160"/>
      <c r="R75" s="161"/>
      <c r="S75" s="161"/>
      <c r="T75" s="161"/>
      <c r="U75" s="161"/>
      <c r="V75" s="161"/>
      <c r="W75" s="161"/>
      <c r="X75" s="161"/>
      <c r="Y75" s="161"/>
      <c r="Z75" s="151"/>
      <c r="AA75" s="151"/>
      <c r="AB75" s="151"/>
      <c r="AC75" s="151"/>
      <c r="AD75" s="151"/>
      <c r="AE75" s="151"/>
      <c r="AF75" s="151"/>
      <c r="AG75" s="151" t="s">
        <v>175</v>
      </c>
      <c r="AH75" s="151">
        <v>0</v>
      </c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3" x14ac:dyDescent="0.2">
      <c r="A76" s="158"/>
      <c r="B76" s="159"/>
      <c r="C76" s="189" t="s">
        <v>960</v>
      </c>
      <c r="D76" s="162"/>
      <c r="E76" s="163">
        <v>13.24</v>
      </c>
      <c r="F76" s="161"/>
      <c r="G76" s="161"/>
      <c r="H76" s="161"/>
      <c r="I76" s="161"/>
      <c r="J76" s="161"/>
      <c r="K76" s="161"/>
      <c r="L76" s="161"/>
      <c r="M76" s="161"/>
      <c r="N76" s="160"/>
      <c r="O76" s="160"/>
      <c r="P76" s="160"/>
      <c r="Q76" s="160"/>
      <c r="R76" s="161"/>
      <c r="S76" s="161"/>
      <c r="T76" s="161"/>
      <c r="U76" s="161"/>
      <c r="V76" s="161"/>
      <c r="W76" s="161"/>
      <c r="X76" s="161"/>
      <c r="Y76" s="161"/>
      <c r="Z76" s="151"/>
      <c r="AA76" s="151"/>
      <c r="AB76" s="151"/>
      <c r="AC76" s="151"/>
      <c r="AD76" s="151"/>
      <c r="AE76" s="151"/>
      <c r="AF76" s="151"/>
      <c r="AG76" s="151" t="s">
        <v>175</v>
      </c>
      <c r="AH76" s="151">
        <v>0</v>
      </c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1" x14ac:dyDescent="0.2">
      <c r="A77" s="172">
        <v>26</v>
      </c>
      <c r="B77" s="173" t="s">
        <v>301</v>
      </c>
      <c r="C77" s="188" t="s">
        <v>302</v>
      </c>
      <c r="D77" s="174" t="s">
        <v>245</v>
      </c>
      <c r="E77" s="175">
        <v>64</v>
      </c>
      <c r="F77" s="176"/>
      <c r="G77" s="177">
        <f>ROUND(E77*F77,2)</f>
        <v>0</v>
      </c>
      <c r="H77" s="176"/>
      <c r="I77" s="177">
        <f>ROUND(E77*H77,2)</f>
        <v>0</v>
      </c>
      <c r="J77" s="176"/>
      <c r="K77" s="177">
        <f>ROUND(E77*J77,2)</f>
        <v>0</v>
      </c>
      <c r="L77" s="177">
        <v>21</v>
      </c>
      <c r="M77" s="177">
        <f>G77*(1+L77/100)</f>
        <v>0</v>
      </c>
      <c r="N77" s="175">
        <v>0</v>
      </c>
      <c r="O77" s="175">
        <f>ROUND(E77*N77,2)</f>
        <v>0</v>
      </c>
      <c r="P77" s="175">
        <v>0</v>
      </c>
      <c r="Q77" s="175">
        <f>ROUND(E77*P77,2)</f>
        <v>0</v>
      </c>
      <c r="R77" s="177"/>
      <c r="S77" s="177" t="s">
        <v>141</v>
      </c>
      <c r="T77" s="178" t="s">
        <v>142</v>
      </c>
      <c r="U77" s="161">
        <v>0.13</v>
      </c>
      <c r="V77" s="161">
        <f>ROUND(E77*U77,2)</f>
        <v>8.32</v>
      </c>
      <c r="W77" s="161"/>
      <c r="X77" s="161" t="s">
        <v>143</v>
      </c>
      <c r="Y77" s="161" t="s">
        <v>144</v>
      </c>
      <c r="Z77" s="151"/>
      <c r="AA77" s="151"/>
      <c r="AB77" s="151"/>
      <c r="AC77" s="151"/>
      <c r="AD77" s="151"/>
      <c r="AE77" s="151"/>
      <c r="AF77" s="151"/>
      <c r="AG77" s="151" t="s">
        <v>145</v>
      </c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outlineLevel="2" x14ac:dyDescent="0.2">
      <c r="A78" s="158"/>
      <c r="B78" s="159"/>
      <c r="C78" s="189" t="s">
        <v>961</v>
      </c>
      <c r="D78" s="162"/>
      <c r="E78" s="163">
        <v>64</v>
      </c>
      <c r="F78" s="161"/>
      <c r="G78" s="161"/>
      <c r="H78" s="161"/>
      <c r="I78" s="161"/>
      <c r="J78" s="161"/>
      <c r="K78" s="161"/>
      <c r="L78" s="161"/>
      <c r="M78" s="161"/>
      <c r="N78" s="160"/>
      <c r="O78" s="160"/>
      <c r="P78" s="160"/>
      <c r="Q78" s="160"/>
      <c r="R78" s="161"/>
      <c r="S78" s="161"/>
      <c r="T78" s="161"/>
      <c r="U78" s="161"/>
      <c r="V78" s="161"/>
      <c r="W78" s="161"/>
      <c r="X78" s="161"/>
      <c r="Y78" s="161"/>
      <c r="Z78" s="151"/>
      <c r="AA78" s="151"/>
      <c r="AB78" s="151"/>
      <c r="AC78" s="151"/>
      <c r="AD78" s="151"/>
      <c r="AE78" s="151"/>
      <c r="AF78" s="151"/>
      <c r="AG78" s="151" t="s">
        <v>175</v>
      </c>
      <c r="AH78" s="151">
        <v>0</v>
      </c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outlineLevel="1" x14ac:dyDescent="0.2">
      <c r="A79" s="179">
        <v>27</v>
      </c>
      <c r="B79" s="180" t="s">
        <v>304</v>
      </c>
      <c r="C79" s="187" t="s">
        <v>305</v>
      </c>
      <c r="D79" s="181" t="s">
        <v>245</v>
      </c>
      <c r="E79" s="182">
        <v>64</v>
      </c>
      <c r="F79" s="183"/>
      <c r="G79" s="184">
        <f>ROUND(E79*F79,2)</f>
        <v>0</v>
      </c>
      <c r="H79" s="183"/>
      <c r="I79" s="184">
        <f>ROUND(E79*H79,2)</f>
        <v>0</v>
      </c>
      <c r="J79" s="183"/>
      <c r="K79" s="184">
        <f>ROUND(E79*J79,2)</f>
        <v>0</v>
      </c>
      <c r="L79" s="184">
        <v>21</v>
      </c>
      <c r="M79" s="184">
        <f>G79*(1+L79/100)</f>
        <v>0</v>
      </c>
      <c r="N79" s="182">
        <v>0</v>
      </c>
      <c r="O79" s="182">
        <f>ROUND(E79*N79,2)</f>
        <v>0</v>
      </c>
      <c r="P79" s="182">
        <v>0</v>
      </c>
      <c r="Q79" s="182">
        <f>ROUND(E79*P79,2)</f>
        <v>0</v>
      </c>
      <c r="R79" s="184"/>
      <c r="S79" s="184" t="s">
        <v>141</v>
      </c>
      <c r="T79" s="185" t="s">
        <v>142</v>
      </c>
      <c r="U79" s="161">
        <v>0.09</v>
      </c>
      <c r="V79" s="161">
        <f>ROUND(E79*U79,2)</f>
        <v>5.76</v>
      </c>
      <c r="W79" s="161"/>
      <c r="X79" s="161" t="s">
        <v>143</v>
      </c>
      <c r="Y79" s="161" t="s">
        <v>144</v>
      </c>
      <c r="Z79" s="151"/>
      <c r="AA79" s="151"/>
      <c r="AB79" s="151"/>
      <c r="AC79" s="151"/>
      <c r="AD79" s="151"/>
      <c r="AE79" s="151"/>
      <c r="AF79" s="151"/>
      <c r="AG79" s="151" t="s">
        <v>145</v>
      </c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</row>
    <row r="80" spans="1:60" outlineLevel="1" x14ac:dyDescent="0.2">
      <c r="A80" s="172">
        <v>28</v>
      </c>
      <c r="B80" s="173" t="s">
        <v>306</v>
      </c>
      <c r="C80" s="188" t="s">
        <v>307</v>
      </c>
      <c r="D80" s="174" t="s">
        <v>308</v>
      </c>
      <c r="E80" s="175">
        <v>9.4672300000000007</v>
      </c>
      <c r="F80" s="176"/>
      <c r="G80" s="177">
        <f>ROUND(E80*F80,2)</f>
        <v>0</v>
      </c>
      <c r="H80" s="176"/>
      <c r="I80" s="177">
        <f>ROUND(E80*H80,2)</f>
        <v>0</v>
      </c>
      <c r="J80" s="176"/>
      <c r="K80" s="177">
        <f>ROUND(E80*J80,2)</f>
        <v>0</v>
      </c>
      <c r="L80" s="177">
        <v>21</v>
      </c>
      <c r="M80" s="177">
        <f>G80*(1+L80/100)</f>
        <v>0</v>
      </c>
      <c r="N80" s="175">
        <v>1</v>
      </c>
      <c r="O80" s="175">
        <f>ROUND(E80*N80,2)</f>
        <v>9.4700000000000006</v>
      </c>
      <c r="P80" s="175">
        <v>0</v>
      </c>
      <c r="Q80" s="175">
        <f>ROUND(E80*P80,2)</f>
        <v>0</v>
      </c>
      <c r="R80" s="177"/>
      <c r="S80" s="177" t="s">
        <v>141</v>
      </c>
      <c r="T80" s="178" t="s">
        <v>142</v>
      </c>
      <c r="U80" s="161">
        <v>0</v>
      </c>
      <c r="V80" s="161">
        <f>ROUND(E80*U80,2)</f>
        <v>0</v>
      </c>
      <c r="W80" s="161"/>
      <c r="X80" s="161" t="s">
        <v>309</v>
      </c>
      <c r="Y80" s="161" t="s">
        <v>144</v>
      </c>
      <c r="Z80" s="151"/>
      <c r="AA80" s="151"/>
      <c r="AB80" s="151"/>
      <c r="AC80" s="151"/>
      <c r="AD80" s="151"/>
      <c r="AE80" s="151"/>
      <c r="AF80" s="151"/>
      <c r="AG80" s="151" t="s">
        <v>310</v>
      </c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2" x14ac:dyDescent="0.2">
      <c r="A81" s="158"/>
      <c r="B81" s="159"/>
      <c r="C81" s="189" t="s">
        <v>962</v>
      </c>
      <c r="D81" s="162"/>
      <c r="E81" s="163">
        <v>9.4700000000000006</v>
      </c>
      <c r="F81" s="161"/>
      <c r="G81" s="161"/>
      <c r="H81" s="161"/>
      <c r="I81" s="161"/>
      <c r="J81" s="161"/>
      <c r="K81" s="161"/>
      <c r="L81" s="161"/>
      <c r="M81" s="161"/>
      <c r="N81" s="160"/>
      <c r="O81" s="160"/>
      <c r="P81" s="160"/>
      <c r="Q81" s="160"/>
      <c r="R81" s="161"/>
      <c r="S81" s="161"/>
      <c r="T81" s="161"/>
      <c r="U81" s="161"/>
      <c r="V81" s="161"/>
      <c r="W81" s="161"/>
      <c r="X81" s="161"/>
      <c r="Y81" s="161"/>
      <c r="Z81" s="151"/>
      <c r="AA81" s="151"/>
      <c r="AB81" s="151"/>
      <c r="AC81" s="151"/>
      <c r="AD81" s="151"/>
      <c r="AE81" s="151"/>
      <c r="AF81" s="151"/>
      <c r="AG81" s="151" t="s">
        <v>175</v>
      </c>
      <c r="AH81" s="151">
        <v>0</v>
      </c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1" x14ac:dyDescent="0.2">
      <c r="A82" s="172">
        <v>29</v>
      </c>
      <c r="B82" s="173" t="s">
        <v>312</v>
      </c>
      <c r="C82" s="188" t="s">
        <v>313</v>
      </c>
      <c r="D82" s="174" t="s">
        <v>308</v>
      </c>
      <c r="E82" s="175">
        <v>7.7008400000000004</v>
      </c>
      <c r="F82" s="176"/>
      <c r="G82" s="177">
        <f>ROUND(E82*F82,2)</f>
        <v>0</v>
      </c>
      <c r="H82" s="176"/>
      <c r="I82" s="177">
        <f>ROUND(E82*H82,2)</f>
        <v>0</v>
      </c>
      <c r="J82" s="176"/>
      <c r="K82" s="177">
        <f>ROUND(E82*J82,2)</f>
        <v>0</v>
      </c>
      <c r="L82" s="177">
        <v>21</v>
      </c>
      <c r="M82" s="177">
        <f>G82*(1+L82/100)</f>
        <v>0</v>
      </c>
      <c r="N82" s="175">
        <v>1</v>
      </c>
      <c r="O82" s="175">
        <f>ROUND(E82*N82,2)</f>
        <v>7.7</v>
      </c>
      <c r="P82" s="175">
        <v>0</v>
      </c>
      <c r="Q82" s="175">
        <f>ROUND(E82*P82,2)</f>
        <v>0</v>
      </c>
      <c r="R82" s="177"/>
      <c r="S82" s="177" t="s">
        <v>141</v>
      </c>
      <c r="T82" s="178" t="s">
        <v>142</v>
      </c>
      <c r="U82" s="161">
        <v>0</v>
      </c>
      <c r="V82" s="161">
        <f>ROUND(E82*U82,2)</f>
        <v>0</v>
      </c>
      <c r="W82" s="161"/>
      <c r="X82" s="161" t="s">
        <v>309</v>
      </c>
      <c r="Y82" s="161" t="s">
        <v>144</v>
      </c>
      <c r="Z82" s="151"/>
      <c r="AA82" s="151"/>
      <c r="AB82" s="151"/>
      <c r="AC82" s="151"/>
      <c r="AD82" s="151"/>
      <c r="AE82" s="151"/>
      <c r="AF82" s="151"/>
      <c r="AG82" s="151" t="s">
        <v>310</v>
      </c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2" x14ac:dyDescent="0.2">
      <c r="A83" s="158"/>
      <c r="B83" s="159"/>
      <c r="C83" s="189" t="s">
        <v>963</v>
      </c>
      <c r="D83" s="162"/>
      <c r="E83" s="163">
        <v>7.7</v>
      </c>
      <c r="F83" s="161"/>
      <c r="G83" s="161"/>
      <c r="H83" s="161"/>
      <c r="I83" s="161"/>
      <c r="J83" s="161"/>
      <c r="K83" s="161"/>
      <c r="L83" s="161"/>
      <c r="M83" s="161"/>
      <c r="N83" s="160"/>
      <c r="O83" s="160"/>
      <c r="P83" s="160"/>
      <c r="Q83" s="160"/>
      <c r="R83" s="161"/>
      <c r="S83" s="161"/>
      <c r="T83" s="161"/>
      <c r="U83" s="161"/>
      <c r="V83" s="161"/>
      <c r="W83" s="161"/>
      <c r="X83" s="161"/>
      <c r="Y83" s="161"/>
      <c r="Z83" s="151"/>
      <c r="AA83" s="151"/>
      <c r="AB83" s="151"/>
      <c r="AC83" s="151"/>
      <c r="AD83" s="151"/>
      <c r="AE83" s="151"/>
      <c r="AF83" s="151"/>
      <c r="AG83" s="151" t="s">
        <v>175</v>
      </c>
      <c r="AH83" s="151">
        <v>0</v>
      </c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outlineLevel="1" x14ac:dyDescent="0.2">
      <c r="A84" s="172">
        <v>30</v>
      </c>
      <c r="B84" s="173" t="s">
        <v>315</v>
      </c>
      <c r="C84" s="188" t="s">
        <v>316</v>
      </c>
      <c r="D84" s="174" t="s">
        <v>317</v>
      </c>
      <c r="E84" s="175">
        <v>2.56</v>
      </c>
      <c r="F84" s="176"/>
      <c r="G84" s="177">
        <f>ROUND(E84*F84,2)</f>
        <v>0</v>
      </c>
      <c r="H84" s="176"/>
      <c r="I84" s="177">
        <f>ROUND(E84*H84,2)</f>
        <v>0</v>
      </c>
      <c r="J84" s="176"/>
      <c r="K84" s="177">
        <f>ROUND(E84*J84,2)</f>
        <v>0</v>
      </c>
      <c r="L84" s="177">
        <v>21</v>
      </c>
      <c r="M84" s="177">
        <f>G84*(1+L84/100)</f>
        <v>0</v>
      </c>
      <c r="N84" s="175">
        <v>1E-3</v>
      </c>
      <c r="O84" s="175">
        <f>ROUND(E84*N84,2)</f>
        <v>0</v>
      </c>
      <c r="P84" s="175">
        <v>0</v>
      </c>
      <c r="Q84" s="175">
        <f>ROUND(E84*P84,2)</f>
        <v>0</v>
      </c>
      <c r="R84" s="177"/>
      <c r="S84" s="177" t="s">
        <v>141</v>
      </c>
      <c r="T84" s="178" t="s">
        <v>142</v>
      </c>
      <c r="U84" s="161">
        <v>0</v>
      </c>
      <c r="V84" s="161">
        <f>ROUND(E84*U84,2)</f>
        <v>0</v>
      </c>
      <c r="W84" s="161"/>
      <c r="X84" s="161" t="s">
        <v>309</v>
      </c>
      <c r="Y84" s="161" t="s">
        <v>144</v>
      </c>
      <c r="Z84" s="151"/>
      <c r="AA84" s="151"/>
      <c r="AB84" s="151"/>
      <c r="AC84" s="151"/>
      <c r="AD84" s="151"/>
      <c r="AE84" s="151"/>
      <c r="AF84" s="151"/>
      <c r="AG84" s="151" t="s">
        <v>310</v>
      </c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</row>
    <row r="85" spans="1:60" outlineLevel="2" x14ac:dyDescent="0.2">
      <c r="A85" s="158"/>
      <c r="B85" s="159"/>
      <c r="C85" s="189" t="s">
        <v>964</v>
      </c>
      <c r="D85" s="162"/>
      <c r="E85" s="163">
        <v>2.56</v>
      </c>
      <c r="F85" s="161"/>
      <c r="G85" s="161"/>
      <c r="H85" s="161"/>
      <c r="I85" s="161"/>
      <c r="J85" s="161"/>
      <c r="K85" s="161"/>
      <c r="L85" s="161"/>
      <c r="M85" s="161"/>
      <c r="N85" s="160"/>
      <c r="O85" s="160"/>
      <c r="P85" s="160"/>
      <c r="Q85" s="160"/>
      <c r="R85" s="161"/>
      <c r="S85" s="161"/>
      <c r="T85" s="161"/>
      <c r="U85" s="161"/>
      <c r="V85" s="161"/>
      <c r="W85" s="161"/>
      <c r="X85" s="161"/>
      <c r="Y85" s="161"/>
      <c r="Z85" s="151"/>
      <c r="AA85" s="151"/>
      <c r="AB85" s="151"/>
      <c r="AC85" s="151"/>
      <c r="AD85" s="151"/>
      <c r="AE85" s="151"/>
      <c r="AF85" s="151"/>
      <c r="AG85" s="151" t="s">
        <v>175</v>
      </c>
      <c r="AH85" s="151">
        <v>0</v>
      </c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</row>
    <row r="86" spans="1:60" outlineLevel="1" x14ac:dyDescent="0.2">
      <c r="A86" s="172">
        <v>31</v>
      </c>
      <c r="B86" s="173" t="s">
        <v>965</v>
      </c>
      <c r="C86" s="188" t="s">
        <v>966</v>
      </c>
      <c r="D86" s="174" t="s">
        <v>245</v>
      </c>
      <c r="E86" s="175">
        <v>30</v>
      </c>
      <c r="F86" s="176"/>
      <c r="G86" s="177">
        <f>ROUND(E86*F86,2)</f>
        <v>0</v>
      </c>
      <c r="H86" s="176"/>
      <c r="I86" s="177">
        <f>ROUND(E86*H86,2)</f>
        <v>0</v>
      </c>
      <c r="J86" s="176"/>
      <c r="K86" s="177">
        <f>ROUND(E86*J86,2)</f>
        <v>0</v>
      </c>
      <c r="L86" s="177">
        <v>21</v>
      </c>
      <c r="M86" s="177">
        <f>G86*(1+L86/100)</f>
        <v>0</v>
      </c>
      <c r="N86" s="175">
        <v>9.4000000000000004E-3</v>
      </c>
      <c r="O86" s="175">
        <f>ROUND(E86*N86,2)</f>
        <v>0.28000000000000003</v>
      </c>
      <c r="P86" s="175">
        <v>0</v>
      </c>
      <c r="Q86" s="175">
        <f>ROUND(E86*P86,2)</f>
        <v>0</v>
      </c>
      <c r="R86" s="177"/>
      <c r="S86" s="177" t="s">
        <v>141</v>
      </c>
      <c r="T86" s="178" t="s">
        <v>142</v>
      </c>
      <c r="U86" s="161">
        <v>0.86399999999999999</v>
      </c>
      <c r="V86" s="161">
        <f>ROUND(E86*U86,2)</f>
        <v>25.92</v>
      </c>
      <c r="W86" s="161"/>
      <c r="X86" s="161" t="s">
        <v>143</v>
      </c>
      <c r="Y86" s="161" t="s">
        <v>144</v>
      </c>
      <c r="Z86" s="151"/>
      <c r="AA86" s="151"/>
      <c r="AB86" s="151"/>
      <c r="AC86" s="151"/>
      <c r="AD86" s="151"/>
      <c r="AE86" s="151"/>
      <c r="AF86" s="151"/>
      <c r="AG86" s="151" t="s">
        <v>145</v>
      </c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2" x14ac:dyDescent="0.2">
      <c r="A87" s="158"/>
      <c r="B87" s="159"/>
      <c r="C87" s="189" t="s">
        <v>967</v>
      </c>
      <c r="D87" s="162"/>
      <c r="E87" s="163">
        <v>30</v>
      </c>
      <c r="F87" s="161"/>
      <c r="G87" s="161"/>
      <c r="H87" s="161"/>
      <c r="I87" s="161"/>
      <c r="J87" s="161"/>
      <c r="K87" s="161"/>
      <c r="L87" s="161"/>
      <c r="M87" s="161"/>
      <c r="N87" s="160"/>
      <c r="O87" s="160"/>
      <c r="P87" s="160"/>
      <c r="Q87" s="160"/>
      <c r="R87" s="161"/>
      <c r="S87" s="161"/>
      <c r="T87" s="161"/>
      <c r="U87" s="161"/>
      <c r="V87" s="161"/>
      <c r="W87" s="161"/>
      <c r="X87" s="161"/>
      <c r="Y87" s="161"/>
      <c r="Z87" s="151"/>
      <c r="AA87" s="151"/>
      <c r="AB87" s="151"/>
      <c r="AC87" s="151"/>
      <c r="AD87" s="151"/>
      <c r="AE87" s="151"/>
      <c r="AF87" s="151"/>
      <c r="AG87" s="151" t="s">
        <v>175</v>
      </c>
      <c r="AH87" s="151">
        <v>0</v>
      </c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1" x14ac:dyDescent="0.2">
      <c r="A88" s="179">
        <v>32</v>
      </c>
      <c r="B88" s="180" t="s">
        <v>968</v>
      </c>
      <c r="C88" s="187" t="s">
        <v>969</v>
      </c>
      <c r="D88" s="181" t="s">
        <v>245</v>
      </c>
      <c r="E88" s="182">
        <v>30</v>
      </c>
      <c r="F88" s="183"/>
      <c r="G88" s="184">
        <f>ROUND(E88*F88,2)</f>
        <v>0</v>
      </c>
      <c r="H88" s="183"/>
      <c r="I88" s="184">
        <f>ROUND(E88*H88,2)</f>
        <v>0</v>
      </c>
      <c r="J88" s="183"/>
      <c r="K88" s="184">
        <f>ROUND(E88*J88,2)</f>
        <v>0</v>
      </c>
      <c r="L88" s="184">
        <v>21</v>
      </c>
      <c r="M88" s="184">
        <f>G88*(1+L88/100)</f>
        <v>0</v>
      </c>
      <c r="N88" s="182">
        <v>0</v>
      </c>
      <c r="O88" s="182">
        <f>ROUND(E88*N88,2)</f>
        <v>0</v>
      </c>
      <c r="P88" s="182">
        <v>0</v>
      </c>
      <c r="Q88" s="182">
        <f>ROUND(E88*P88,2)</f>
        <v>0</v>
      </c>
      <c r="R88" s="184"/>
      <c r="S88" s="184" t="s">
        <v>141</v>
      </c>
      <c r="T88" s="185" t="s">
        <v>142</v>
      </c>
      <c r="U88" s="161">
        <v>0.371</v>
      </c>
      <c r="V88" s="161">
        <f>ROUND(E88*U88,2)</f>
        <v>11.13</v>
      </c>
      <c r="W88" s="161"/>
      <c r="X88" s="161" t="s">
        <v>143</v>
      </c>
      <c r="Y88" s="161" t="s">
        <v>144</v>
      </c>
      <c r="Z88" s="151"/>
      <c r="AA88" s="151"/>
      <c r="AB88" s="151"/>
      <c r="AC88" s="151"/>
      <c r="AD88" s="151"/>
      <c r="AE88" s="151"/>
      <c r="AF88" s="151"/>
      <c r="AG88" s="151" t="s">
        <v>145</v>
      </c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x14ac:dyDescent="0.2">
      <c r="A89" s="165" t="s">
        <v>136</v>
      </c>
      <c r="B89" s="166" t="s">
        <v>74</v>
      </c>
      <c r="C89" s="186" t="s">
        <v>75</v>
      </c>
      <c r="D89" s="167"/>
      <c r="E89" s="168"/>
      <c r="F89" s="169"/>
      <c r="G89" s="169">
        <f>SUMIF(AG90:AG117,"&lt;&gt;NOR",G90:G117)</f>
        <v>0</v>
      </c>
      <c r="H89" s="169"/>
      <c r="I89" s="169">
        <f>SUM(I90:I117)</f>
        <v>0</v>
      </c>
      <c r="J89" s="169"/>
      <c r="K89" s="169">
        <f>SUM(K90:K117)</f>
        <v>0</v>
      </c>
      <c r="L89" s="169"/>
      <c r="M89" s="169">
        <f>SUM(M90:M117)</f>
        <v>0</v>
      </c>
      <c r="N89" s="168"/>
      <c r="O89" s="168">
        <f>SUM(O90:O117)</f>
        <v>2.44</v>
      </c>
      <c r="P89" s="168"/>
      <c r="Q89" s="168">
        <f>SUM(Q90:Q117)</f>
        <v>76.67</v>
      </c>
      <c r="R89" s="169"/>
      <c r="S89" s="169"/>
      <c r="T89" s="170"/>
      <c r="U89" s="164"/>
      <c r="V89" s="164">
        <f>SUM(V90:V117)</f>
        <v>53.3</v>
      </c>
      <c r="W89" s="164"/>
      <c r="X89" s="164"/>
      <c r="Y89" s="164"/>
      <c r="AG89" t="s">
        <v>137</v>
      </c>
    </row>
    <row r="90" spans="1:60" outlineLevel="1" x14ac:dyDescent="0.2">
      <c r="A90" s="172">
        <v>33</v>
      </c>
      <c r="B90" s="173" t="s">
        <v>319</v>
      </c>
      <c r="C90" s="188" t="s">
        <v>320</v>
      </c>
      <c r="D90" s="174" t="s">
        <v>245</v>
      </c>
      <c r="E90" s="175">
        <v>2</v>
      </c>
      <c r="F90" s="176"/>
      <c r="G90" s="177">
        <f>ROUND(E90*F90,2)</f>
        <v>0</v>
      </c>
      <c r="H90" s="176"/>
      <c r="I90" s="177">
        <f>ROUND(E90*H90,2)</f>
        <v>0</v>
      </c>
      <c r="J90" s="176"/>
      <c r="K90" s="177">
        <f>ROUND(E90*J90,2)</f>
        <v>0</v>
      </c>
      <c r="L90" s="177">
        <v>21</v>
      </c>
      <c r="M90" s="177">
        <f>G90*(1+L90/100)</f>
        <v>0</v>
      </c>
      <c r="N90" s="175">
        <v>0.17799999999999999</v>
      </c>
      <c r="O90" s="175">
        <f>ROUND(E90*N90,2)</f>
        <v>0.36</v>
      </c>
      <c r="P90" s="175">
        <v>4.7E-2</v>
      </c>
      <c r="Q90" s="175">
        <f>ROUND(E90*P90,2)</f>
        <v>0.09</v>
      </c>
      <c r="R90" s="177"/>
      <c r="S90" s="177" t="s">
        <v>141</v>
      </c>
      <c r="T90" s="178" t="s">
        <v>142</v>
      </c>
      <c r="U90" s="161">
        <v>0.14199999999999999</v>
      </c>
      <c r="V90" s="161">
        <f>ROUND(E90*U90,2)</f>
        <v>0.28000000000000003</v>
      </c>
      <c r="W90" s="161"/>
      <c r="X90" s="161" t="s">
        <v>143</v>
      </c>
      <c r="Y90" s="161" t="s">
        <v>144</v>
      </c>
      <c r="Z90" s="151"/>
      <c r="AA90" s="151"/>
      <c r="AB90" s="151"/>
      <c r="AC90" s="151"/>
      <c r="AD90" s="151"/>
      <c r="AE90" s="151"/>
      <c r="AF90" s="151"/>
      <c r="AG90" s="151" t="s">
        <v>145</v>
      </c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</row>
    <row r="91" spans="1:60" outlineLevel="2" x14ac:dyDescent="0.2">
      <c r="A91" s="158"/>
      <c r="B91" s="159"/>
      <c r="C91" s="189" t="s">
        <v>321</v>
      </c>
      <c r="D91" s="162"/>
      <c r="E91" s="163"/>
      <c r="F91" s="161"/>
      <c r="G91" s="161"/>
      <c r="H91" s="161"/>
      <c r="I91" s="161"/>
      <c r="J91" s="161"/>
      <c r="K91" s="161"/>
      <c r="L91" s="161"/>
      <c r="M91" s="161"/>
      <c r="N91" s="160"/>
      <c r="O91" s="160"/>
      <c r="P91" s="160"/>
      <c r="Q91" s="160"/>
      <c r="R91" s="161"/>
      <c r="S91" s="161"/>
      <c r="T91" s="161"/>
      <c r="U91" s="161"/>
      <c r="V91" s="161"/>
      <c r="W91" s="161"/>
      <c r="X91" s="161"/>
      <c r="Y91" s="161"/>
      <c r="Z91" s="151"/>
      <c r="AA91" s="151"/>
      <c r="AB91" s="151"/>
      <c r="AC91" s="151"/>
      <c r="AD91" s="151"/>
      <c r="AE91" s="151"/>
      <c r="AF91" s="151"/>
      <c r="AG91" s="151" t="s">
        <v>175</v>
      </c>
      <c r="AH91" s="151">
        <v>0</v>
      </c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outlineLevel="3" x14ac:dyDescent="0.2">
      <c r="A92" s="158"/>
      <c r="B92" s="159"/>
      <c r="C92" s="189" t="s">
        <v>970</v>
      </c>
      <c r="D92" s="162"/>
      <c r="E92" s="163">
        <v>2</v>
      </c>
      <c r="F92" s="161"/>
      <c r="G92" s="161"/>
      <c r="H92" s="161"/>
      <c r="I92" s="161"/>
      <c r="J92" s="161"/>
      <c r="K92" s="161"/>
      <c r="L92" s="161"/>
      <c r="M92" s="161"/>
      <c r="N92" s="160"/>
      <c r="O92" s="160"/>
      <c r="P92" s="160"/>
      <c r="Q92" s="160"/>
      <c r="R92" s="161"/>
      <c r="S92" s="161"/>
      <c r="T92" s="161"/>
      <c r="U92" s="161"/>
      <c r="V92" s="161"/>
      <c r="W92" s="161"/>
      <c r="X92" s="161"/>
      <c r="Y92" s="161"/>
      <c r="Z92" s="151"/>
      <c r="AA92" s="151"/>
      <c r="AB92" s="151"/>
      <c r="AC92" s="151"/>
      <c r="AD92" s="151"/>
      <c r="AE92" s="151"/>
      <c r="AF92" s="151"/>
      <c r="AG92" s="151" t="s">
        <v>175</v>
      </c>
      <c r="AH92" s="151">
        <v>0</v>
      </c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outlineLevel="1" x14ac:dyDescent="0.2">
      <c r="A93" s="172">
        <v>34</v>
      </c>
      <c r="B93" s="173" t="s">
        <v>971</v>
      </c>
      <c r="C93" s="188" t="s">
        <v>972</v>
      </c>
      <c r="D93" s="174" t="s">
        <v>245</v>
      </c>
      <c r="E93" s="175">
        <v>6</v>
      </c>
      <c r="F93" s="176"/>
      <c r="G93" s="177">
        <f>ROUND(E93*F93,2)</f>
        <v>0</v>
      </c>
      <c r="H93" s="176"/>
      <c r="I93" s="177">
        <f>ROUND(E93*H93,2)</f>
        <v>0</v>
      </c>
      <c r="J93" s="176"/>
      <c r="K93" s="177">
        <f>ROUND(E93*J93,2)</f>
        <v>0</v>
      </c>
      <c r="L93" s="177">
        <v>21</v>
      </c>
      <c r="M93" s="177">
        <f>G93*(1+L93/100)</f>
        <v>0</v>
      </c>
      <c r="N93" s="175">
        <v>0</v>
      </c>
      <c r="O93" s="175">
        <f>ROUND(E93*N93,2)</f>
        <v>0</v>
      </c>
      <c r="P93" s="175">
        <v>0.13800000000000001</v>
      </c>
      <c r="Q93" s="175">
        <f>ROUND(E93*P93,2)</f>
        <v>0.83</v>
      </c>
      <c r="R93" s="177"/>
      <c r="S93" s="177" t="s">
        <v>141</v>
      </c>
      <c r="T93" s="178" t="s">
        <v>142</v>
      </c>
      <c r="U93" s="161">
        <v>0.16</v>
      </c>
      <c r="V93" s="161">
        <f>ROUND(E93*U93,2)</f>
        <v>0.96</v>
      </c>
      <c r="W93" s="161"/>
      <c r="X93" s="161" t="s">
        <v>143</v>
      </c>
      <c r="Y93" s="161" t="s">
        <v>144</v>
      </c>
      <c r="Z93" s="151"/>
      <c r="AA93" s="151"/>
      <c r="AB93" s="151"/>
      <c r="AC93" s="151"/>
      <c r="AD93" s="151"/>
      <c r="AE93" s="151"/>
      <c r="AF93" s="151"/>
      <c r="AG93" s="151" t="s">
        <v>145</v>
      </c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outlineLevel="2" x14ac:dyDescent="0.2">
      <c r="A94" s="158"/>
      <c r="B94" s="159"/>
      <c r="C94" s="189" t="s">
        <v>973</v>
      </c>
      <c r="D94" s="162"/>
      <c r="E94" s="163">
        <v>6</v>
      </c>
      <c r="F94" s="161"/>
      <c r="G94" s="161"/>
      <c r="H94" s="161"/>
      <c r="I94" s="161"/>
      <c r="J94" s="161"/>
      <c r="K94" s="161"/>
      <c r="L94" s="161"/>
      <c r="M94" s="161"/>
      <c r="N94" s="160"/>
      <c r="O94" s="160"/>
      <c r="P94" s="160"/>
      <c r="Q94" s="160"/>
      <c r="R94" s="161"/>
      <c r="S94" s="161"/>
      <c r="T94" s="161"/>
      <c r="U94" s="161"/>
      <c r="V94" s="161"/>
      <c r="W94" s="161"/>
      <c r="X94" s="161"/>
      <c r="Y94" s="161"/>
      <c r="Z94" s="151"/>
      <c r="AA94" s="151"/>
      <c r="AB94" s="151"/>
      <c r="AC94" s="151"/>
      <c r="AD94" s="151"/>
      <c r="AE94" s="151"/>
      <c r="AF94" s="151"/>
      <c r="AG94" s="151" t="s">
        <v>175</v>
      </c>
      <c r="AH94" s="151">
        <v>0</v>
      </c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1" x14ac:dyDescent="0.2">
      <c r="A95" s="172">
        <v>35</v>
      </c>
      <c r="B95" s="173" t="s">
        <v>326</v>
      </c>
      <c r="C95" s="188" t="s">
        <v>327</v>
      </c>
      <c r="D95" s="174" t="s">
        <v>245</v>
      </c>
      <c r="E95" s="175">
        <v>17</v>
      </c>
      <c r="F95" s="176"/>
      <c r="G95" s="177">
        <f>ROUND(E95*F95,2)</f>
        <v>0</v>
      </c>
      <c r="H95" s="176"/>
      <c r="I95" s="177">
        <f>ROUND(E95*H95,2)</f>
        <v>0</v>
      </c>
      <c r="J95" s="176"/>
      <c r="K95" s="177">
        <f>ROUND(E95*J95,2)</f>
        <v>0</v>
      </c>
      <c r="L95" s="177">
        <v>21</v>
      </c>
      <c r="M95" s="177">
        <f>G95*(1+L95/100)</f>
        <v>0</v>
      </c>
      <c r="N95" s="175">
        <v>0</v>
      </c>
      <c r="O95" s="175">
        <f>ROUND(E95*N95,2)</f>
        <v>0</v>
      </c>
      <c r="P95" s="175">
        <v>0.66</v>
      </c>
      <c r="Q95" s="175">
        <f>ROUND(E95*P95,2)</f>
        <v>11.22</v>
      </c>
      <c r="R95" s="177"/>
      <c r="S95" s="177" t="s">
        <v>141</v>
      </c>
      <c r="T95" s="178" t="s">
        <v>142</v>
      </c>
      <c r="U95" s="161">
        <v>1.0529999999999999</v>
      </c>
      <c r="V95" s="161">
        <f>ROUND(E95*U95,2)</f>
        <v>17.899999999999999</v>
      </c>
      <c r="W95" s="161"/>
      <c r="X95" s="161" t="s">
        <v>143</v>
      </c>
      <c r="Y95" s="161" t="s">
        <v>144</v>
      </c>
      <c r="Z95" s="151"/>
      <c r="AA95" s="151"/>
      <c r="AB95" s="151"/>
      <c r="AC95" s="151"/>
      <c r="AD95" s="151"/>
      <c r="AE95" s="151"/>
      <c r="AF95" s="151"/>
      <c r="AG95" s="151" t="s">
        <v>145</v>
      </c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outlineLevel="2" x14ac:dyDescent="0.2">
      <c r="A96" s="158"/>
      <c r="B96" s="159"/>
      <c r="C96" s="189" t="s">
        <v>934</v>
      </c>
      <c r="D96" s="162"/>
      <c r="E96" s="163"/>
      <c r="F96" s="161"/>
      <c r="G96" s="161"/>
      <c r="H96" s="161"/>
      <c r="I96" s="161"/>
      <c r="J96" s="161"/>
      <c r="K96" s="161"/>
      <c r="L96" s="161"/>
      <c r="M96" s="161"/>
      <c r="N96" s="160"/>
      <c r="O96" s="160"/>
      <c r="P96" s="160"/>
      <c r="Q96" s="160"/>
      <c r="R96" s="161"/>
      <c r="S96" s="161"/>
      <c r="T96" s="161"/>
      <c r="U96" s="161"/>
      <c r="V96" s="161"/>
      <c r="W96" s="161"/>
      <c r="X96" s="161"/>
      <c r="Y96" s="161"/>
      <c r="Z96" s="151"/>
      <c r="AA96" s="151"/>
      <c r="AB96" s="151"/>
      <c r="AC96" s="151"/>
      <c r="AD96" s="151"/>
      <c r="AE96" s="151"/>
      <c r="AF96" s="151"/>
      <c r="AG96" s="151" t="s">
        <v>175</v>
      </c>
      <c r="AH96" s="151">
        <v>0</v>
      </c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</row>
    <row r="97" spans="1:60" outlineLevel="3" x14ac:dyDescent="0.2">
      <c r="A97" s="158"/>
      <c r="B97" s="159"/>
      <c r="C97" s="189" t="s">
        <v>974</v>
      </c>
      <c r="D97" s="162"/>
      <c r="E97" s="163">
        <v>17</v>
      </c>
      <c r="F97" s="161"/>
      <c r="G97" s="161"/>
      <c r="H97" s="161"/>
      <c r="I97" s="161"/>
      <c r="J97" s="161"/>
      <c r="K97" s="161"/>
      <c r="L97" s="161"/>
      <c r="M97" s="161"/>
      <c r="N97" s="160"/>
      <c r="O97" s="160"/>
      <c r="P97" s="160"/>
      <c r="Q97" s="160"/>
      <c r="R97" s="161"/>
      <c r="S97" s="161"/>
      <c r="T97" s="161"/>
      <c r="U97" s="161"/>
      <c r="V97" s="161"/>
      <c r="W97" s="161"/>
      <c r="X97" s="161"/>
      <c r="Y97" s="161"/>
      <c r="Z97" s="151"/>
      <c r="AA97" s="151"/>
      <c r="AB97" s="151"/>
      <c r="AC97" s="151"/>
      <c r="AD97" s="151"/>
      <c r="AE97" s="151"/>
      <c r="AF97" s="151"/>
      <c r="AG97" s="151" t="s">
        <v>175</v>
      </c>
      <c r="AH97" s="151">
        <v>0</v>
      </c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outlineLevel="1" x14ac:dyDescent="0.2">
      <c r="A98" s="172">
        <v>36</v>
      </c>
      <c r="B98" s="173" t="s">
        <v>333</v>
      </c>
      <c r="C98" s="188" t="s">
        <v>334</v>
      </c>
      <c r="D98" s="174" t="s">
        <v>245</v>
      </c>
      <c r="E98" s="175">
        <v>217</v>
      </c>
      <c r="F98" s="176"/>
      <c r="G98" s="177">
        <f>ROUND(E98*F98,2)</f>
        <v>0</v>
      </c>
      <c r="H98" s="176"/>
      <c r="I98" s="177">
        <f>ROUND(E98*H98,2)</f>
        <v>0</v>
      </c>
      <c r="J98" s="176"/>
      <c r="K98" s="177">
        <f>ROUND(E98*J98,2)</f>
        <v>0</v>
      </c>
      <c r="L98" s="177">
        <v>21</v>
      </c>
      <c r="M98" s="177">
        <f>G98*(1+L98/100)</f>
        <v>0</v>
      </c>
      <c r="N98" s="175">
        <v>0</v>
      </c>
      <c r="O98" s="175">
        <f>ROUND(E98*N98,2)</f>
        <v>0</v>
      </c>
      <c r="P98" s="175">
        <v>0.22</v>
      </c>
      <c r="Q98" s="175">
        <f>ROUND(E98*P98,2)</f>
        <v>47.74</v>
      </c>
      <c r="R98" s="177"/>
      <c r="S98" s="177" t="s">
        <v>141</v>
      </c>
      <c r="T98" s="178" t="s">
        <v>142</v>
      </c>
      <c r="U98" s="161">
        <v>7.0000000000000007E-2</v>
      </c>
      <c r="V98" s="161">
        <f>ROUND(E98*U98,2)</f>
        <v>15.19</v>
      </c>
      <c r="W98" s="161"/>
      <c r="X98" s="161" t="s">
        <v>143</v>
      </c>
      <c r="Y98" s="161" t="s">
        <v>144</v>
      </c>
      <c r="Z98" s="151"/>
      <c r="AA98" s="151"/>
      <c r="AB98" s="151"/>
      <c r="AC98" s="151"/>
      <c r="AD98" s="151"/>
      <c r="AE98" s="151"/>
      <c r="AF98" s="151"/>
      <c r="AG98" s="151" t="s">
        <v>145</v>
      </c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</row>
    <row r="99" spans="1:60" outlineLevel="2" x14ac:dyDescent="0.2">
      <c r="A99" s="158"/>
      <c r="B99" s="159"/>
      <c r="C99" s="189" t="s">
        <v>934</v>
      </c>
      <c r="D99" s="162"/>
      <c r="E99" s="163"/>
      <c r="F99" s="161"/>
      <c r="G99" s="161"/>
      <c r="H99" s="161"/>
      <c r="I99" s="161"/>
      <c r="J99" s="161"/>
      <c r="K99" s="161"/>
      <c r="L99" s="161"/>
      <c r="M99" s="161"/>
      <c r="N99" s="160"/>
      <c r="O99" s="160"/>
      <c r="P99" s="160"/>
      <c r="Q99" s="160"/>
      <c r="R99" s="161"/>
      <c r="S99" s="161"/>
      <c r="T99" s="161"/>
      <c r="U99" s="161"/>
      <c r="V99" s="161"/>
      <c r="W99" s="161"/>
      <c r="X99" s="161"/>
      <c r="Y99" s="161"/>
      <c r="Z99" s="151"/>
      <c r="AA99" s="151"/>
      <c r="AB99" s="151"/>
      <c r="AC99" s="151"/>
      <c r="AD99" s="151"/>
      <c r="AE99" s="151"/>
      <c r="AF99" s="151"/>
      <c r="AG99" s="151" t="s">
        <v>175</v>
      </c>
      <c r="AH99" s="151">
        <v>0</v>
      </c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outlineLevel="3" x14ac:dyDescent="0.2">
      <c r="A100" s="158"/>
      <c r="B100" s="159"/>
      <c r="C100" s="189" t="s">
        <v>975</v>
      </c>
      <c r="D100" s="162"/>
      <c r="E100" s="163">
        <v>217</v>
      </c>
      <c r="F100" s="161"/>
      <c r="G100" s="161"/>
      <c r="H100" s="161"/>
      <c r="I100" s="161"/>
      <c r="J100" s="161"/>
      <c r="K100" s="161"/>
      <c r="L100" s="161"/>
      <c r="M100" s="161"/>
      <c r="N100" s="160"/>
      <c r="O100" s="160"/>
      <c r="P100" s="160"/>
      <c r="Q100" s="160"/>
      <c r="R100" s="161"/>
      <c r="S100" s="161"/>
      <c r="T100" s="161"/>
      <c r="U100" s="161"/>
      <c r="V100" s="161"/>
      <c r="W100" s="161"/>
      <c r="X100" s="161"/>
      <c r="Y100" s="161"/>
      <c r="Z100" s="151"/>
      <c r="AA100" s="151"/>
      <c r="AB100" s="151"/>
      <c r="AC100" s="151"/>
      <c r="AD100" s="151"/>
      <c r="AE100" s="151"/>
      <c r="AF100" s="151"/>
      <c r="AG100" s="151" t="s">
        <v>175</v>
      </c>
      <c r="AH100" s="151">
        <v>0</v>
      </c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outlineLevel="1" x14ac:dyDescent="0.2">
      <c r="A101" s="172">
        <v>37</v>
      </c>
      <c r="B101" s="173" t="s">
        <v>336</v>
      </c>
      <c r="C101" s="188" t="s">
        <v>337</v>
      </c>
      <c r="D101" s="174" t="s">
        <v>245</v>
      </c>
      <c r="E101" s="175">
        <v>17</v>
      </c>
      <c r="F101" s="176"/>
      <c r="G101" s="177">
        <f>ROUND(E101*F101,2)</f>
        <v>0</v>
      </c>
      <c r="H101" s="176"/>
      <c r="I101" s="177">
        <f>ROUND(E101*H101,2)</f>
        <v>0</v>
      </c>
      <c r="J101" s="176"/>
      <c r="K101" s="177">
        <f>ROUND(E101*J101,2)</f>
        <v>0</v>
      </c>
      <c r="L101" s="177">
        <v>21</v>
      </c>
      <c r="M101" s="177">
        <f>G101*(1+L101/100)</f>
        <v>0</v>
      </c>
      <c r="N101" s="175">
        <v>0</v>
      </c>
      <c r="O101" s="175">
        <f>ROUND(E101*N101,2)</f>
        <v>0</v>
      </c>
      <c r="P101" s="175">
        <v>0.24</v>
      </c>
      <c r="Q101" s="175">
        <f>ROUND(E101*P101,2)</f>
        <v>4.08</v>
      </c>
      <c r="R101" s="177"/>
      <c r="S101" s="177" t="s">
        <v>141</v>
      </c>
      <c r="T101" s="178" t="s">
        <v>142</v>
      </c>
      <c r="U101" s="161">
        <v>0.80647999999999997</v>
      </c>
      <c r="V101" s="161">
        <f>ROUND(E101*U101,2)</f>
        <v>13.71</v>
      </c>
      <c r="W101" s="161"/>
      <c r="X101" s="161" t="s">
        <v>143</v>
      </c>
      <c r="Y101" s="161" t="s">
        <v>144</v>
      </c>
      <c r="Z101" s="151"/>
      <c r="AA101" s="151"/>
      <c r="AB101" s="151"/>
      <c r="AC101" s="151"/>
      <c r="AD101" s="151"/>
      <c r="AE101" s="151"/>
      <c r="AF101" s="151"/>
      <c r="AG101" s="151" t="s">
        <v>145</v>
      </c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</row>
    <row r="102" spans="1:60" outlineLevel="2" x14ac:dyDescent="0.2">
      <c r="A102" s="158"/>
      <c r="B102" s="159"/>
      <c r="C102" s="189" t="s">
        <v>934</v>
      </c>
      <c r="D102" s="162"/>
      <c r="E102" s="163"/>
      <c r="F102" s="161"/>
      <c r="G102" s="161"/>
      <c r="H102" s="161"/>
      <c r="I102" s="161"/>
      <c r="J102" s="161"/>
      <c r="K102" s="161"/>
      <c r="L102" s="161"/>
      <c r="M102" s="161"/>
      <c r="N102" s="160"/>
      <c r="O102" s="160"/>
      <c r="P102" s="160"/>
      <c r="Q102" s="160"/>
      <c r="R102" s="161"/>
      <c r="S102" s="161"/>
      <c r="T102" s="161"/>
      <c r="U102" s="161"/>
      <c r="V102" s="161"/>
      <c r="W102" s="161"/>
      <c r="X102" s="161"/>
      <c r="Y102" s="161"/>
      <c r="Z102" s="151"/>
      <c r="AA102" s="151"/>
      <c r="AB102" s="151"/>
      <c r="AC102" s="151"/>
      <c r="AD102" s="151"/>
      <c r="AE102" s="151"/>
      <c r="AF102" s="151"/>
      <c r="AG102" s="151" t="s">
        <v>175</v>
      </c>
      <c r="AH102" s="151">
        <v>0</v>
      </c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outlineLevel="3" x14ac:dyDescent="0.2">
      <c r="A103" s="158"/>
      <c r="B103" s="159"/>
      <c r="C103" s="189" t="s">
        <v>976</v>
      </c>
      <c r="D103" s="162"/>
      <c r="E103" s="163">
        <v>17</v>
      </c>
      <c r="F103" s="161"/>
      <c r="G103" s="161"/>
      <c r="H103" s="161"/>
      <c r="I103" s="161"/>
      <c r="J103" s="161"/>
      <c r="K103" s="161"/>
      <c r="L103" s="161"/>
      <c r="M103" s="161"/>
      <c r="N103" s="160"/>
      <c r="O103" s="160"/>
      <c r="P103" s="160"/>
      <c r="Q103" s="160"/>
      <c r="R103" s="161"/>
      <c r="S103" s="161"/>
      <c r="T103" s="161"/>
      <c r="U103" s="161"/>
      <c r="V103" s="161"/>
      <c r="W103" s="161"/>
      <c r="X103" s="161"/>
      <c r="Y103" s="161"/>
      <c r="Z103" s="151"/>
      <c r="AA103" s="151"/>
      <c r="AB103" s="151"/>
      <c r="AC103" s="151"/>
      <c r="AD103" s="151"/>
      <c r="AE103" s="151"/>
      <c r="AF103" s="151"/>
      <c r="AG103" s="151" t="s">
        <v>175</v>
      </c>
      <c r="AH103" s="151">
        <v>0</v>
      </c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</row>
    <row r="104" spans="1:60" outlineLevel="1" x14ac:dyDescent="0.2">
      <c r="A104" s="172">
        <v>38</v>
      </c>
      <c r="B104" s="173" t="s">
        <v>339</v>
      </c>
      <c r="C104" s="188" t="s">
        <v>340</v>
      </c>
      <c r="D104" s="174" t="s">
        <v>245</v>
      </c>
      <c r="E104" s="175">
        <v>8</v>
      </c>
      <c r="F104" s="176"/>
      <c r="G104" s="177">
        <f>ROUND(E104*F104,2)</f>
        <v>0</v>
      </c>
      <c r="H104" s="176"/>
      <c r="I104" s="177">
        <f>ROUND(E104*H104,2)</f>
        <v>0</v>
      </c>
      <c r="J104" s="176"/>
      <c r="K104" s="177">
        <f>ROUND(E104*J104,2)</f>
        <v>0</v>
      </c>
      <c r="L104" s="177">
        <v>21</v>
      </c>
      <c r="M104" s="177">
        <f>G104*(1+L104/100)</f>
        <v>0</v>
      </c>
      <c r="N104" s="175">
        <v>0</v>
      </c>
      <c r="O104" s="175">
        <f>ROUND(E104*N104,2)</f>
        <v>0</v>
      </c>
      <c r="P104" s="175">
        <v>0.44</v>
      </c>
      <c r="Q104" s="175">
        <f>ROUND(E104*P104,2)</f>
        <v>3.52</v>
      </c>
      <c r="R104" s="177"/>
      <c r="S104" s="177" t="s">
        <v>141</v>
      </c>
      <c r="T104" s="178" t="s">
        <v>142</v>
      </c>
      <c r="U104" s="161">
        <v>9.4E-2</v>
      </c>
      <c r="V104" s="161">
        <f>ROUND(E104*U104,2)</f>
        <v>0.75</v>
      </c>
      <c r="W104" s="161"/>
      <c r="X104" s="161" t="s">
        <v>143</v>
      </c>
      <c r="Y104" s="161" t="s">
        <v>144</v>
      </c>
      <c r="Z104" s="151"/>
      <c r="AA104" s="151"/>
      <c r="AB104" s="151"/>
      <c r="AC104" s="151"/>
      <c r="AD104" s="151"/>
      <c r="AE104" s="151"/>
      <c r="AF104" s="151"/>
      <c r="AG104" s="151" t="s">
        <v>145</v>
      </c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</row>
    <row r="105" spans="1:60" outlineLevel="2" x14ac:dyDescent="0.2">
      <c r="A105" s="158"/>
      <c r="B105" s="159"/>
      <c r="C105" s="189" t="s">
        <v>934</v>
      </c>
      <c r="D105" s="162"/>
      <c r="E105" s="163"/>
      <c r="F105" s="161"/>
      <c r="G105" s="161"/>
      <c r="H105" s="161"/>
      <c r="I105" s="161"/>
      <c r="J105" s="161"/>
      <c r="K105" s="161"/>
      <c r="L105" s="161"/>
      <c r="M105" s="161"/>
      <c r="N105" s="160"/>
      <c r="O105" s="160"/>
      <c r="P105" s="160"/>
      <c r="Q105" s="160"/>
      <c r="R105" s="161"/>
      <c r="S105" s="161"/>
      <c r="T105" s="161"/>
      <c r="U105" s="161"/>
      <c r="V105" s="161"/>
      <c r="W105" s="161"/>
      <c r="X105" s="161"/>
      <c r="Y105" s="161"/>
      <c r="Z105" s="151"/>
      <c r="AA105" s="151"/>
      <c r="AB105" s="151"/>
      <c r="AC105" s="151"/>
      <c r="AD105" s="151"/>
      <c r="AE105" s="151"/>
      <c r="AF105" s="151"/>
      <c r="AG105" s="151" t="s">
        <v>175</v>
      </c>
      <c r="AH105" s="151">
        <v>0</v>
      </c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</row>
    <row r="106" spans="1:60" outlineLevel="3" x14ac:dyDescent="0.2">
      <c r="A106" s="158"/>
      <c r="B106" s="159"/>
      <c r="C106" s="189" t="s">
        <v>977</v>
      </c>
      <c r="D106" s="162"/>
      <c r="E106" s="163">
        <v>2</v>
      </c>
      <c r="F106" s="161"/>
      <c r="G106" s="161"/>
      <c r="H106" s="161"/>
      <c r="I106" s="161"/>
      <c r="J106" s="161"/>
      <c r="K106" s="161"/>
      <c r="L106" s="161"/>
      <c r="M106" s="161"/>
      <c r="N106" s="160"/>
      <c r="O106" s="160"/>
      <c r="P106" s="160"/>
      <c r="Q106" s="160"/>
      <c r="R106" s="161"/>
      <c r="S106" s="161"/>
      <c r="T106" s="161"/>
      <c r="U106" s="161"/>
      <c r="V106" s="161"/>
      <c r="W106" s="161"/>
      <c r="X106" s="161"/>
      <c r="Y106" s="161"/>
      <c r="Z106" s="151"/>
      <c r="AA106" s="151"/>
      <c r="AB106" s="151"/>
      <c r="AC106" s="151"/>
      <c r="AD106" s="151"/>
      <c r="AE106" s="151"/>
      <c r="AF106" s="151"/>
      <c r="AG106" s="151" t="s">
        <v>175</v>
      </c>
      <c r="AH106" s="151">
        <v>0</v>
      </c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</row>
    <row r="107" spans="1:60" outlineLevel="3" x14ac:dyDescent="0.2">
      <c r="A107" s="158"/>
      <c r="B107" s="159"/>
      <c r="C107" s="189" t="s">
        <v>978</v>
      </c>
      <c r="D107" s="162"/>
      <c r="E107" s="163">
        <v>6</v>
      </c>
      <c r="F107" s="161"/>
      <c r="G107" s="161"/>
      <c r="H107" s="161"/>
      <c r="I107" s="161"/>
      <c r="J107" s="161"/>
      <c r="K107" s="161"/>
      <c r="L107" s="161"/>
      <c r="M107" s="161"/>
      <c r="N107" s="160"/>
      <c r="O107" s="160"/>
      <c r="P107" s="160"/>
      <c r="Q107" s="160"/>
      <c r="R107" s="161"/>
      <c r="S107" s="161"/>
      <c r="T107" s="161"/>
      <c r="U107" s="161"/>
      <c r="V107" s="161"/>
      <c r="W107" s="161"/>
      <c r="X107" s="161"/>
      <c r="Y107" s="161"/>
      <c r="Z107" s="151"/>
      <c r="AA107" s="151"/>
      <c r="AB107" s="151"/>
      <c r="AC107" s="151"/>
      <c r="AD107" s="151"/>
      <c r="AE107" s="151"/>
      <c r="AF107" s="151"/>
      <c r="AG107" s="151" t="s">
        <v>175</v>
      </c>
      <c r="AH107" s="151">
        <v>0</v>
      </c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</row>
    <row r="108" spans="1:60" outlineLevel="1" x14ac:dyDescent="0.2">
      <c r="A108" s="172">
        <v>39</v>
      </c>
      <c r="B108" s="173" t="s">
        <v>979</v>
      </c>
      <c r="C108" s="188" t="s">
        <v>980</v>
      </c>
      <c r="D108" s="174" t="s">
        <v>245</v>
      </c>
      <c r="E108" s="175">
        <v>17.699000000000002</v>
      </c>
      <c r="F108" s="176"/>
      <c r="G108" s="177">
        <f>ROUND(E108*F108,2)</f>
        <v>0</v>
      </c>
      <c r="H108" s="176"/>
      <c r="I108" s="177">
        <f>ROUND(E108*H108,2)</f>
        <v>0</v>
      </c>
      <c r="J108" s="176"/>
      <c r="K108" s="177">
        <f>ROUND(E108*J108,2)</f>
        <v>0</v>
      </c>
      <c r="L108" s="177">
        <v>21</v>
      </c>
      <c r="M108" s="177">
        <f>G108*(1+L108/100)</f>
        <v>0</v>
      </c>
      <c r="N108" s="175">
        <v>0</v>
      </c>
      <c r="O108" s="175">
        <f>ROUND(E108*N108,2)</f>
        <v>0</v>
      </c>
      <c r="P108" s="175">
        <v>0.2359</v>
      </c>
      <c r="Q108" s="175">
        <f>ROUND(E108*P108,2)</f>
        <v>4.18</v>
      </c>
      <c r="R108" s="177"/>
      <c r="S108" s="177" t="s">
        <v>141</v>
      </c>
      <c r="T108" s="178" t="s">
        <v>142</v>
      </c>
      <c r="U108" s="161">
        <v>6.275E-2</v>
      </c>
      <c r="V108" s="161">
        <f>ROUND(E108*U108,2)</f>
        <v>1.1100000000000001</v>
      </c>
      <c r="W108" s="161"/>
      <c r="X108" s="161" t="s">
        <v>143</v>
      </c>
      <c r="Y108" s="161" t="s">
        <v>144</v>
      </c>
      <c r="Z108" s="151"/>
      <c r="AA108" s="151"/>
      <c r="AB108" s="151"/>
      <c r="AC108" s="151"/>
      <c r="AD108" s="151"/>
      <c r="AE108" s="151"/>
      <c r="AF108" s="151"/>
      <c r="AG108" s="151" t="s">
        <v>145</v>
      </c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</row>
    <row r="109" spans="1:60" outlineLevel="2" x14ac:dyDescent="0.2">
      <c r="A109" s="158"/>
      <c r="B109" s="159"/>
      <c r="C109" s="189" t="s">
        <v>297</v>
      </c>
      <c r="D109" s="162"/>
      <c r="E109" s="163"/>
      <c r="F109" s="161"/>
      <c r="G109" s="161"/>
      <c r="H109" s="161"/>
      <c r="I109" s="161"/>
      <c r="J109" s="161"/>
      <c r="K109" s="161"/>
      <c r="L109" s="161"/>
      <c r="M109" s="161"/>
      <c r="N109" s="160"/>
      <c r="O109" s="160"/>
      <c r="P109" s="160"/>
      <c r="Q109" s="160"/>
      <c r="R109" s="161"/>
      <c r="S109" s="161"/>
      <c r="T109" s="161"/>
      <c r="U109" s="161"/>
      <c r="V109" s="161"/>
      <c r="W109" s="161"/>
      <c r="X109" s="161"/>
      <c r="Y109" s="161"/>
      <c r="Z109" s="151"/>
      <c r="AA109" s="151"/>
      <c r="AB109" s="151"/>
      <c r="AC109" s="151"/>
      <c r="AD109" s="151"/>
      <c r="AE109" s="151"/>
      <c r="AF109" s="151"/>
      <c r="AG109" s="151" t="s">
        <v>175</v>
      </c>
      <c r="AH109" s="151">
        <v>0</v>
      </c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</row>
    <row r="110" spans="1:60" outlineLevel="3" x14ac:dyDescent="0.2">
      <c r="A110" s="158"/>
      <c r="B110" s="159"/>
      <c r="C110" s="189" t="s">
        <v>934</v>
      </c>
      <c r="D110" s="162"/>
      <c r="E110" s="163"/>
      <c r="F110" s="161"/>
      <c r="G110" s="161"/>
      <c r="H110" s="161"/>
      <c r="I110" s="161"/>
      <c r="J110" s="161"/>
      <c r="K110" s="161"/>
      <c r="L110" s="161"/>
      <c r="M110" s="161"/>
      <c r="N110" s="160"/>
      <c r="O110" s="160"/>
      <c r="P110" s="160"/>
      <c r="Q110" s="160"/>
      <c r="R110" s="161"/>
      <c r="S110" s="161"/>
      <c r="T110" s="161"/>
      <c r="U110" s="161"/>
      <c r="V110" s="161"/>
      <c r="W110" s="161"/>
      <c r="X110" s="161"/>
      <c r="Y110" s="161"/>
      <c r="Z110" s="151"/>
      <c r="AA110" s="151"/>
      <c r="AB110" s="151"/>
      <c r="AC110" s="151"/>
      <c r="AD110" s="151"/>
      <c r="AE110" s="151"/>
      <c r="AF110" s="151"/>
      <c r="AG110" s="151" t="s">
        <v>175</v>
      </c>
      <c r="AH110" s="151">
        <v>0</v>
      </c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</row>
    <row r="111" spans="1:60" outlineLevel="3" x14ac:dyDescent="0.2">
      <c r="A111" s="158"/>
      <c r="B111" s="159"/>
      <c r="C111" s="189" t="s">
        <v>958</v>
      </c>
      <c r="D111" s="162"/>
      <c r="E111" s="163">
        <v>1.1000000000000001</v>
      </c>
      <c r="F111" s="161"/>
      <c r="G111" s="161"/>
      <c r="H111" s="161"/>
      <c r="I111" s="161"/>
      <c r="J111" s="161"/>
      <c r="K111" s="161"/>
      <c r="L111" s="161"/>
      <c r="M111" s="161"/>
      <c r="N111" s="160"/>
      <c r="O111" s="160"/>
      <c r="P111" s="160"/>
      <c r="Q111" s="160"/>
      <c r="R111" s="161"/>
      <c r="S111" s="161"/>
      <c r="T111" s="161"/>
      <c r="U111" s="161"/>
      <c r="V111" s="161"/>
      <c r="W111" s="161"/>
      <c r="X111" s="161"/>
      <c r="Y111" s="161"/>
      <c r="Z111" s="151"/>
      <c r="AA111" s="151"/>
      <c r="AB111" s="151"/>
      <c r="AC111" s="151"/>
      <c r="AD111" s="151"/>
      <c r="AE111" s="151"/>
      <c r="AF111" s="151"/>
      <c r="AG111" s="151" t="s">
        <v>175</v>
      </c>
      <c r="AH111" s="151">
        <v>0</v>
      </c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</row>
    <row r="112" spans="1:60" outlineLevel="3" x14ac:dyDescent="0.2">
      <c r="A112" s="158"/>
      <c r="B112" s="159"/>
      <c r="C112" s="189" t="s">
        <v>959</v>
      </c>
      <c r="D112" s="162"/>
      <c r="E112" s="163">
        <v>3.36</v>
      </c>
      <c r="F112" s="161"/>
      <c r="G112" s="161"/>
      <c r="H112" s="161"/>
      <c r="I112" s="161"/>
      <c r="J112" s="161"/>
      <c r="K112" s="161"/>
      <c r="L112" s="161"/>
      <c r="M112" s="161"/>
      <c r="N112" s="160"/>
      <c r="O112" s="160"/>
      <c r="P112" s="160"/>
      <c r="Q112" s="160"/>
      <c r="R112" s="161"/>
      <c r="S112" s="161"/>
      <c r="T112" s="161"/>
      <c r="U112" s="161"/>
      <c r="V112" s="161"/>
      <c r="W112" s="161"/>
      <c r="X112" s="161"/>
      <c r="Y112" s="161"/>
      <c r="Z112" s="151"/>
      <c r="AA112" s="151"/>
      <c r="AB112" s="151"/>
      <c r="AC112" s="151"/>
      <c r="AD112" s="151"/>
      <c r="AE112" s="151"/>
      <c r="AF112" s="151"/>
      <c r="AG112" s="151" t="s">
        <v>175</v>
      </c>
      <c r="AH112" s="151">
        <v>0</v>
      </c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</row>
    <row r="113" spans="1:60" outlineLevel="3" x14ac:dyDescent="0.2">
      <c r="A113" s="158"/>
      <c r="B113" s="159"/>
      <c r="C113" s="189" t="s">
        <v>960</v>
      </c>
      <c r="D113" s="162"/>
      <c r="E113" s="163">
        <v>13.24</v>
      </c>
      <c r="F113" s="161"/>
      <c r="G113" s="161"/>
      <c r="H113" s="161"/>
      <c r="I113" s="161"/>
      <c r="J113" s="161"/>
      <c r="K113" s="161"/>
      <c r="L113" s="161"/>
      <c r="M113" s="161"/>
      <c r="N113" s="160"/>
      <c r="O113" s="160"/>
      <c r="P113" s="160"/>
      <c r="Q113" s="160"/>
      <c r="R113" s="161"/>
      <c r="S113" s="161"/>
      <c r="T113" s="161"/>
      <c r="U113" s="161"/>
      <c r="V113" s="161"/>
      <c r="W113" s="161"/>
      <c r="X113" s="161"/>
      <c r="Y113" s="161"/>
      <c r="Z113" s="151"/>
      <c r="AA113" s="151"/>
      <c r="AB113" s="151"/>
      <c r="AC113" s="151"/>
      <c r="AD113" s="151"/>
      <c r="AE113" s="151"/>
      <c r="AF113" s="151"/>
      <c r="AG113" s="151" t="s">
        <v>175</v>
      </c>
      <c r="AH113" s="151">
        <v>0</v>
      </c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</row>
    <row r="114" spans="1:60" outlineLevel="1" x14ac:dyDescent="0.2">
      <c r="A114" s="172">
        <v>40</v>
      </c>
      <c r="B114" s="173" t="s">
        <v>345</v>
      </c>
      <c r="C114" s="188" t="s">
        <v>346</v>
      </c>
      <c r="D114" s="174" t="s">
        <v>181</v>
      </c>
      <c r="E114" s="175">
        <v>4</v>
      </c>
      <c r="F114" s="176"/>
      <c r="G114" s="177">
        <f>ROUND(E114*F114,2)</f>
        <v>0</v>
      </c>
      <c r="H114" s="176"/>
      <c r="I114" s="177">
        <f>ROUND(E114*H114,2)</f>
        <v>0</v>
      </c>
      <c r="J114" s="176"/>
      <c r="K114" s="177">
        <f>ROUND(E114*J114,2)</f>
        <v>0</v>
      </c>
      <c r="L114" s="177">
        <v>21</v>
      </c>
      <c r="M114" s="177">
        <f>G114*(1+L114/100)</f>
        <v>0</v>
      </c>
      <c r="N114" s="175">
        <v>0.06</v>
      </c>
      <c r="O114" s="175">
        <f>ROUND(E114*N114,2)</f>
        <v>0.24</v>
      </c>
      <c r="P114" s="175">
        <v>0.16</v>
      </c>
      <c r="Q114" s="175">
        <f>ROUND(E114*P114,2)</f>
        <v>0.64</v>
      </c>
      <c r="R114" s="177"/>
      <c r="S114" s="177" t="s">
        <v>141</v>
      </c>
      <c r="T114" s="178" t="s">
        <v>142</v>
      </c>
      <c r="U114" s="161">
        <v>0.14299999999999999</v>
      </c>
      <c r="V114" s="161">
        <f>ROUND(E114*U114,2)</f>
        <v>0.56999999999999995</v>
      </c>
      <c r="W114" s="161"/>
      <c r="X114" s="161" t="s">
        <v>143</v>
      </c>
      <c r="Y114" s="161" t="s">
        <v>144</v>
      </c>
      <c r="Z114" s="151"/>
      <c r="AA114" s="151"/>
      <c r="AB114" s="151"/>
      <c r="AC114" s="151"/>
      <c r="AD114" s="151"/>
      <c r="AE114" s="151"/>
      <c r="AF114" s="151"/>
      <c r="AG114" s="151" t="s">
        <v>145</v>
      </c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</row>
    <row r="115" spans="1:60" outlineLevel="2" x14ac:dyDescent="0.2">
      <c r="A115" s="158"/>
      <c r="B115" s="159"/>
      <c r="C115" s="189" t="s">
        <v>933</v>
      </c>
      <c r="D115" s="162"/>
      <c r="E115" s="163">
        <v>4</v>
      </c>
      <c r="F115" s="161"/>
      <c r="G115" s="161"/>
      <c r="H115" s="161"/>
      <c r="I115" s="161"/>
      <c r="J115" s="161"/>
      <c r="K115" s="161"/>
      <c r="L115" s="161"/>
      <c r="M115" s="161"/>
      <c r="N115" s="160"/>
      <c r="O115" s="160"/>
      <c r="P115" s="160"/>
      <c r="Q115" s="160"/>
      <c r="R115" s="161"/>
      <c r="S115" s="161"/>
      <c r="T115" s="161"/>
      <c r="U115" s="161"/>
      <c r="V115" s="161"/>
      <c r="W115" s="161"/>
      <c r="X115" s="161"/>
      <c r="Y115" s="161"/>
      <c r="Z115" s="151"/>
      <c r="AA115" s="151"/>
      <c r="AB115" s="151"/>
      <c r="AC115" s="151"/>
      <c r="AD115" s="151"/>
      <c r="AE115" s="151"/>
      <c r="AF115" s="151"/>
      <c r="AG115" s="151" t="s">
        <v>175</v>
      </c>
      <c r="AH115" s="151">
        <v>0</v>
      </c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</row>
    <row r="116" spans="1:60" outlineLevel="1" x14ac:dyDescent="0.2">
      <c r="A116" s="172">
        <v>41</v>
      </c>
      <c r="B116" s="173" t="s">
        <v>348</v>
      </c>
      <c r="C116" s="188" t="s">
        <v>349</v>
      </c>
      <c r="D116" s="174" t="s">
        <v>181</v>
      </c>
      <c r="E116" s="175">
        <v>23</v>
      </c>
      <c r="F116" s="176"/>
      <c r="G116" s="177">
        <f>ROUND(E116*F116,2)</f>
        <v>0</v>
      </c>
      <c r="H116" s="176"/>
      <c r="I116" s="177">
        <f>ROUND(E116*H116,2)</f>
        <v>0</v>
      </c>
      <c r="J116" s="176"/>
      <c r="K116" s="177">
        <f>ROUND(E116*J116,2)</f>
        <v>0</v>
      </c>
      <c r="L116" s="177">
        <v>21</v>
      </c>
      <c r="M116" s="177">
        <f>G116*(1+L116/100)</f>
        <v>0</v>
      </c>
      <c r="N116" s="175">
        <v>0.08</v>
      </c>
      <c r="O116" s="175">
        <f>ROUND(E116*N116,2)</f>
        <v>1.84</v>
      </c>
      <c r="P116" s="175">
        <v>0.19</v>
      </c>
      <c r="Q116" s="175">
        <f>ROUND(E116*P116,2)</f>
        <v>4.37</v>
      </c>
      <c r="R116" s="177"/>
      <c r="S116" s="177" t="s">
        <v>141</v>
      </c>
      <c r="T116" s="178" t="s">
        <v>142</v>
      </c>
      <c r="U116" s="161">
        <v>0.123</v>
      </c>
      <c r="V116" s="161">
        <f>ROUND(E116*U116,2)</f>
        <v>2.83</v>
      </c>
      <c r="W116" s="161"/>
      <c r="X116" s="161" t="s">
        <v>143</v>
      </c>
      <c r="Y116" s="161" t="s">
        <v>144</v>
      </c>
      <c r="Z116" s="151"/>
      <c r="AA116" s="151"/>
      <c r="AB116" s="151"/>
      <c r="AC116" s="151"/>
      <c r="AD116" s="151"/>
      <c r="AE116" s="151"/>
      <c r="AF116" s="151"/>
      <c r="AG116" s="151" t="s">
        <v>145</v>
      </c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</row>
    <row r="117" spans="1:60" outlineLevel="2" x14ac:dyDescent="0.2">
      <c r="A117" s="158"/>
      <c r="B117" s="159"/>
      <c r="C117" s="189" t="s">
        <v>981</v>
      </c>
      <c r="D117" s="162"/>
      <c r="E117" s="163">
        <v>23</v>
      </c>
      <c r="F117" s="161"/>
      <c r="G117" s="161"/>
      <c r="H117" s="161"/>
      <c r="I117" s="161"/>
      <c r="J117" s="161"/>
      <c r="K117" s="161"/>
      <c r="L117" s="161"/>
      <c r="M117" s="161"/>
      <c r="N117" s="160"/>
      <c r="O117" s="160"/>
      <c r="P117" s="160"/>
      <c r="Q117" s="160"/>
      <c r="R117" s="161"/>
      <c r="S117" s="161"/>
      <c r="T117" s="161"/>
      <c r="U117" s="161"/>
      <c r="V117" s="161"/>
      <c r="W117" s="161"/>
      <c r="X117" s="161"/>
      <c r="Y117" s="161"/>
      <c r="Z117" s="151"/>
      <c r="AA117" s="151"/>
      <c r="AB117" s="151"/>
      <c r="AC117" s="151"/>
      <c r="AD117" s="151"/>
      <c r="AE117" s="151"/>
      <c r="AF117" s="151"/>
      <c r="AG117" s="151" t="s">
        <v>175</v>
      </c>
      <c r="AH117" s="151">
        <v>0</v>
      </c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</row>
    <row r="118" spans="1:60" x14ac:dyDescent="0.2">
      <c r="A118" s="165" t="s">
        <v>136</v>
      </c>
      <c r="B118" s="166" t="s">
        <v>76</v>
      </c>
      <c r="C118" s="186" t="s">
        <v>77</v>
      </c>
      <c r="D118" s="167"/>
      <c r="E118" s="168"/>
      <c r="F118" s="169"/>
      <c r="G118" s="169">
        <f>SUMIF(AG119:AG130,"&lt;&gt;NOR",G119:G130)</f>
        <v>0</v>
      </c>
      <c r="H118" s="169"/>
      <c r="I118" s="169">
        <f>SUM(I119:I130)</f>
        <v>0</v>
      </c>
      <c r="J118" s="169"/>
      <c r="K118" s="169">
        <f>SUM(K119:K130)</f>
        <v>0</v>
      </c>
      <c r="L118" s="169"/>
      <c r="M118" s="169">
        <f>SUM(M119:M130)</f>
        <v>0</v>
      </c>
      <c r="N118" s="168"/>
      <c r="O118" s="168">
        <f>SUM(O119:O130)</f>
        <v>4.47</v>
      </c>
      <c r="P118" s="168"/>
      <c r="Q118" s="168">
        <f>SUM(Q119:Q130)</f>
        <v>0</v>
      </c>
      <c r="R118" s="169"/>
      <c r="S118" s="169"/>
      <c r="T118" s="170"/>
      <c r="U118" s="164"/>
      <c r="V118" s="164">
        <f>SUM(V119:V130)</f>
        <v>5.9</v>
      </c>
      <c r="W118" s="164"/>
      <c r="X118" s="164"/>
      <c r="Y118" s="164"/>
      <c r="AG118" t="s">
        <v>137</v>
      </c>
    </row>
    <row r="119" spans="1:60" outlineLevel="1" x14ac:dyDescent="0.2">
      <c r="A119" s="172">
        <v>42</v>
      </c>
      <c r="B119" s="173" t="s">
        <v>351</v>
      </c>
      <c r="C119" s="188" t="s">
        <v>352</v>
      </c>
      <c r="D119" s="174" t="s">
        <v>209</v>
      </c>
      <c r="E119" s="175">
        <v>2.7353000000000001</v>
      </c>
      <c r="F119" s="176"/>
      <c r="G119" s="177">
        <f>ROUND(E119*F119,2)</f>
        <v>0</v>
      </c>
      <c r="H119" s="176"/>
      <c r="I119" s="177">
        <f>ROUND(E119*H119,2)</f>
        <v>0</v>
      </c>
      <c r="J119" s="176"/>
      <c r="K119" s="177">
        <f>ROUND(E119*J119,2)</f>
        <v>0</v>
      </c>
      <c r="L119" s="177">
        <v>21</v>
      </c>
      <c r="M119" s="177">
        <f>G119*(1+L119/100)</f>
        <v>0</v>
      </c>
      <c r="N119" s="175">
        <v>1.63</v>
      </c>
      <c r="O119" s="175">
        <f>ROUND(E119*N119,2)</f>
        <v>4.46</v>
      </c>
      <c r="P119" s="175">
        <v>0</v>
      </c>
      <c r="Q119" s="175">
        <f>ROUND(E119*P119,2)</f>
        <v>0</v>
      </c>
      <c r="R119" s="177"/>
      <c r="S119" s="177" t="s">
        <v>141</v>
      </c>
      <c r="T119" s="178" t="s">
        <v>142</v>
      </c>
      <c r="U119" s="161">
        <v>1.5840000000000001</v>
      </c>
      <c r="V119" s="161">
        <f>ROUND(E119*U119,2)</f>
        <v>4.33</v>
      </c>
      <c r="W119" s="161"/>
      <c r="X119" s="161" t="s">
        <v>143</v>
      </c>
      <c r="Y119" s="161" t="s">
        <v>144</v>
      </c>
      <c r="Z119" s="151"/>
      <c r="AA119" s="151"/>
      <c r="AB119" s="151"/>
      <c r="AC119" s="151"/>
      <c r="AD119" s="151"/>
      <c r="AE119" s="151"/>
      <c r="AF119" s="151"/>
      <c r="AG119" s="151" t="s">
        <v>145</v>
      </c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</row>
    <row r="120" spans="1:60" outlineLevel="2" x14ac:dyDescent="0.2">
      <c r="A120" s="158"/>
      <c r="B120" s="159"/>
      <c r="C120" s="189" t="s">
        <v>982</v>
      </c>
      <c r="D120" s="162"/>
      <c r="E120" s="163">
        <v>1.77</v>
      </c>
      <c r="F120" s="161"/>
      <c r="G120" s="161"/>
      <c r="H120" s="161"/>
      <c r="I120" s="161"/>
      <c r="J120" s="161"/>
      <c r="K120" s="161"/>
      <c r="L120" s="161"/>
      <c r="M120" s="161"/>
      <c r="N120" s="160"/>
      <c r="O120" s="160"/>
      <c r="P120" s="160"/>
      <c r="Q120" s="160"/>
      <c r="R120" s="161"/>
      <c r="S120" s="161"/>
      <c r="T120" s="161"/>
      <c r="U120" s="161"/>
      <c r="V120" s="161"/>
      <c r="W120" s="161"/>
      <c r="X120" s="161"/>
      <c r="Y120" s="161"/>
      <c r="Z120" s="151"/>
      <c r="AA120" s="151"/>
      <c r="AB120" s="151"/>
      <c r="AC120" s="151"/>
      <c r="AD120" s="151"/>
      <c r="AE120" s="151"/>
      <c r="AF120" s="151"/>
      <c r="AG120" s="151" t="s">
        <v>175</v>
      </c>
      <c r="AH120" s="151">
        <v>0</v>
      </c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</row>
    <row r="121" spans="1:60" outlineLevel="3" x14ac:dyDescent="0.2">
      <c r="A121" s="158"/>
      <c r="B121" s="159"/>
      <c r="C121" s="189" t="s">
        <v>983</v>
      </c>
      <c r="D121" s="162"/>
      <c r="E121" s="163">
        <v>0.97</v>
      </c>
      <c r="F121" s="161"/>
      <c r="G121" s="161"/>
      <c r="H121" s="161"/>
      <c r="I121" s="161"/>
      <c r="J121" s="161"/>
      <c r="K121" s="161"/>
      <c r="L121" s="161"/>
      <c r="M121" s="161"/>
      <c r="N121" s="160"/>
      <c r="O121" s="160"/>
      <c r="P121" s="160"/>
      <c r="Q121" s="160"/>
      <c r="R121" s="161"/>
      <c r="S121" s="161"/>
      <c r="T121" s="161"/>
      <c r="U121" s="161"/>
      <c r="V121" s="161"/>
      <c r="W121" s="161"/>
      <c r="X121" s="161"/>
      <c r="Y121" s="161"/>
      <c r="Z121" s="151"/>
      <c r="AA121" s="151"/>
      <c r="AB121" s="151"/>
      <c r="AC121" s="151"/>
      <c r="AD121" s="151"/>
      <c r="AE121" s="151"/>
      <c r="AF121" s="151"/>
      <c r="AG121" s="151" t="s">
        <v>175</v>
      </c>
      <c r="AH121" s="151">
        <v>0</v>
      </c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</row>
    <row r="122" spans="1:60" outlineLevel="1" x14ac:dyDescent="0.2">
      <c r="A122" s="172">
        <v>43</v>
      </c>
      <c r="B122" s="173" t="s">
        <v>355</v>
      </c>
      <c r="C122" s="188" t="s">
        <v>356</v>
      </c>
      <c r="D122" s="174" t="s">
        <v>181</v>
      </c>
      <c r="E122" s="175">
        <v>16.09</v>
      </c>
      <c r="F122" s="176"/>
      <c r="G122" s="177">
        <f>ROUND(E122*F122,2)</f>
        <v>0</v>
      </c>
      <c r="H122" s="176"/>
      <c r="I122" s="177">
        <f>ROUND(E122*H122,2)</f>
        <v>0</v>
      </c>
      <c r="J122" s="176"/>
      <c r="K122" s="177">
        <f>ROUND(E122*J122,2)</f>
        <v>0</v>
      </c>
      <c r="L122" s="177">
        <v>21</v>
      </c>
      <c r="M122" s="177">
        <f>G122*(1+L122/100)</f>
        <v>0</v>
      </c>
      <c r="N122" s="175">
        <v>0</v>
      </c>
      <c r="O122" s="175">
        <f>ROUND(E122*N122,2)</f>
        <v>0</v>
      </c>
      <c r="P122" s="175">
        <v>0</v>
      </c>
      <c r="Q122" s="175">
        <f>ROUND(E122*P122,2)</f>
        <v>0</v>
      </c>
      <c r="R122" s="177"/>
      <c r="S122" s="177" t="s">
        <v>141</v>
      </c>
      <c r="T122" s="178" t="s">
        <v>142</v>
      </c>
      <c r="U122" s="161">
        <v>7.1499999999999994E-2</v>
      </c>
      <c r="V122" s="161">
        <f>ROUND(E122*U122,2)</f>
        <v>1.1499999999999999</v>
      </c>
      <c r="W122" s="161"/>
      <c r="X122" s="161" t="s">
        <v>143</v>
      </c>
      <c r="Y122" s="161" t="s">
        <v>144</v>
      </c>
      <c r="Z122" s="151"/>
      <c r="AA122" s="151"/>
      <c r="AB122" s="151"/>
      <c r="AC122" s="151"/>
      <c r="AD122" s="151"/>
      <c r="AE122" s="151"/>
      <c r="AF122" s="151"/>
      <c r="AG122" s="151" t="s">
        <v>145</v>
      </c>
      <c r="AH122" s="151"/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</row>
    <row r="123" spans="1:60" outlineLevel="2" x14ac:dyDescent="0.2">
      <c r="A123" s="158"/>
      <c r="B123" s="159"/>
      <c r="C123" s="189" t="s">
        <v>984</v>
      </c>
      <c r="D123" s="162"/>
      <c r="E123" s="163">
        <v>16.09</v>
      </c>
      <c r="F123" s="161"/>
      <c r="G123" s="161"/>
      <c r="H123" s="161"/>
      <c r="I123" s="161"/>
      <c r="J123" s="161"/>
      <c r="K123" s="161"/>
      <c r="L123" s="161"/>
      <c r="M123" s="161"/>
      <c r="N123" s="160"/>
      <c r="O123" s="160"/>
      <c r="P123" s="160"/>
      <c r="Q123" s="160"/>
      <c r="R123" s="161"/>
      <c r="S123" s="161"/>
      <c r="T123" s="161"/>
      <c r="U123" s="161"/>
      <c r="V123" s="161"/>
      <c r="W123" s="161"/>
      <c r="X123" s="161"/>
      <c r="Y123" s="161"/>
      <c r="Z123" s="151"/>
      <c r="AA123" s="151"/>
      <c r="AB123" s="151"/>
      <c r="AC123" s="151"/>
      <c r="AD123" s="151"/>
      <c r="AE123" s="151"/>
      <c r="AF123" s="151"/>
      <c r="AG123" s="151" t="s">
        <v>175</v>
      </c>
      <c r="AH123" s="151">
        <v>0</v>
      </c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</row>
    <row r="124" spans="1:60" outlineLevel="1" x14ac:dyDescent="0.2">
      <c r="A124" s="172">
        <v>44</v>
      </c>
      <c r="B124" s="173" t="s">
        <v>358</v>
      </c>
      <c r="C124" s="188" t="s">
        <v>359</v>
      </c>
      <c r="D124" s="174" t="s">
        <v>181</v>
      </c>
      <c r="E124" s="175">
        <v>16.250900000000001</v>
      </c>
      <c r="F124" s="176"/>
      <c r="G124" s="177">
        <f>ROUND(E124*F124,2)</f>
        <v>0</v>
      </c>
      <c r="H124" s="176"/>
      <c r="I124" s="177">
        <f>ROUND(E124*H124,2)</f>
        <v>0</v>
      </c>
      <c r="J124" s="176"/>
      <c r="K124" s="177">
        <f>ROUND(E124*J124,2)</f>
        <v>0</v>
      </c>
      <c r="L124" s="177">
        <v>21</v>
      </c>
      <c r="M124" s="177">
        <f>G124*(1+L124/100)</f>
        <v>0</v>
      </c>
      <c r="N124" s="175">
        <v>4.8000000000000001E-4</v>
      </c>
      <c r="O124" s="175">
        <f>ROUND(E124*N124,2)</f>
        <v>0.01</v>
      </c>
      <c r="P124" s="175">
        <v>0</v>
      </c>
      <c r="Q124" s="175">
        <f>ROUND(E124*P124,2)</f>
        <v>0</v>
      </c>
      <c r="R124" s="177"/>
      <c r="S124" s="177" t="s">
        <v>141</v>
      </c>
      <c r="T124" s="178" t="s">
        <v>142</v>
      </c>
      <c r="U124" s="161">
        <v>0</v>
      </c>
      <c r="V124" s="161">
        <f>ROUND(E124*U124,2)</f>
        <v>0</v>
      </c>
      <c r="W124" s="161"/>
      <c r="X124" s="161" t="s">
        <v>309</v>
      </c>
      <c r="Y124" s="161" t="s">
        <v>144</v>
      </c>
      <c r="Z124" s="151"/>
      <c r="AA124" s="151"/>
      <c r="AB124" s="151"/>
      <c r="AC124" s="151"/>
      <c r="AD124" s="151"/>
      <c r="AE124" s="151"/>
      <c r="AF124" s="151"/>
      <c r="AG124" s="151" t="s">
        <v>310</v>
      </c>
      <c r="AH124" s="151"/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</row>
    <row r="125" spans="1:60" outlineLevel="2" x14ac:dyDescent="0.2">
      <c r="A125" s="158"/>
      <c r="B125" s="159"/>
      <c r="C125" s="189" t="s">
        <v>985</v>
      </c>
      <c r="D125" s="162"/>
      <c r="E125" s="163">
        <v>16.25</v>
      </c>
      <c r="F125" s="161"/>
      <c r="G125" s="161"/>
      <c r="H125" s="161"/>
      <c r="I125" s="161"/>
      <c r="J125" s="161"/>
      <c r="K125" s="161"/>
      <c r="L125" s="161"/>
      <c r="M125" s="161"/>
      <c r="N125" s="160"/>
      <c r="O125" s="160"/>
      <c r="P125" s="160"/>
      <c r="Q125" s="160"/>
      <c r="R125" s="161"/>
      <c r="S125" s="161"/>
      <c r="T125" s="161"/>
      <c r="U125" s="161"/>
      <c r="V125" s="161"/>
      <c r="W125" s="161"/>
      <c r="X125" s="161"/>
      <c r="Y125" s="161"/>
      <c r="Z125" s="151"/>
      <c r="AA125" s="151"/>
      <c r="AB125" s="151"/>
      <c r="AC125" s="151"/>
      <c r="AD125" s="151"/>
      <c r="AE125" s="151"/>
      <c r="AF125" s="151"/>
      <c r="AG125" s="151" t="s">
        <v>175</v>
      </c>
      <c r="AH125" s="151">
        <v>0</v>
      </c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</row>
    <row r="126" spans="1:60" outlineLevel="1" x14ac:dyDescent="0.2">
      <c r="A126" s="172">
        <v>45</v>
      </c>
      <c r="B126" s="173" t="s">
        <v>361</v>
      </c>
      <c r="C126" s="188" t="s">
        <v>362</v>
      </c>
      <c r="D126" s="174" t="s">
        <v>245</v>
      </c>
      <c r="E126" s="175">
        <v>9.5449999999999999</v>
      </c>
      <c r="F126" s="176"/>
      <c r="G126" s="177">
        <f>ROUND(E126*F126,2)</f>
        <v>0</v>
      </c>
      <c r="H126" s="176"/>
      <c r="I126" s="177">
        <f>ROUND(E126*H126,2)</f>
        <v>0</v>
      </c>
      <c r="J126" s="176"/>
      <c r="K126" s="177">
        <f>ROUND(E126*J126,2)</f>
        <v>0</v>
      </c>
      <c r="L126" s="177">
        <v>21</v>
      </c>
      <c r="M126" s="177">
        <f>G126*(1+L126/100)</f>
        <v>0</v>
      </c>
      <c r="N126" s="175">
        <v>3.0000000000000001E-5</v>
      </c>
      <c r="O126" s="175">
        <f>ROUND(E126*N126,2)</f>
        <v>0</v>
      </c>
      <c r="P126" s="175">
        <v>0</v>
      </c>
      <c r="Q126" s="175">
        <f>ROUND(E126*P126,2)</f>
        <v>0</v>
      </c>
      <c r="R126" s="177"/>
      <c r="S126" s="177" t="s">
        <v>141</v>
      </c>
      <c r="T126" s="178" t="s">
        <v>142</v>
      </c>
      <c r="U126" s="161">
        <v>4.3999999999999997E-2</v>
      </c>
      <c r="V126" s="161">
        <f>ROUND(E126*U126,2)</f>
        <v>0.42</v>
      </c>
      <c r="W126" s="161"/>
      <c r="X126" s="161" t="s">
        <v>143</v>
      </c>
      <c r="Y126" s="161" t="s">
        <v>144</v>
      </c>
      <c r="Z126" s="151"/>
      <c r="AA126" s="151"/>
      <c r="AB126" s="151"/>
      <c r="AC126" s="151"/>
      <c r="AD126" s="151"/>
      <c r="AE126" s="151"/>
      <c r="AF126" s="151"/>
      <c r="AG126" s="151" t="s">
        <v>145</v>
      </c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</row>
    <row r="127" spans="1:60" outlineLevel="2" x14ac:dyDescent="0.2">
      <c r="A127" s="158"/>
      <c r="B127" s="159"/>
      <c r="C127" s="189" t="s">
        <v>986</v>
      </c>
      <c r="D127" s="162"/>
      <c r="E127" s="163">
        <v>8.0399999999999991</v>
      </c>
      <c r="F127" s="161"/>
      <c r="G127" s="161"/>
      <c r="H127" s="161"/>
      <c r="I127" s="161"/>
      <c r="J127" s="161"/>
      <c r="K127" s="161"/>
      <c r="L127" s="161"/>
      <c r="M127" s="161"/>
      <c r="N127" s="160"/>
      <c r="O127" s="160"/>
      <c r="P127" s="160"/>
      <c r="Q127" s="160"/>
      <c r="R127" s="161"/>
      <c r="S127" s="161"/>
      <c r="T127" s="161"/>
      <c r="U127" s="161"/>
      <c r="V127" s="161"/>
      <c r="W127" s="161"/>
      <c r="X127" s="161"/>
      <c r="Y127" s="161"/>
      <c r="Z127" s="151"/>
      <c r="AA127" s="151"/>
      <c r="AB127" s="151"/>
      <c r="AC127" s="151"/>
      <c r="AD127" s="151"/>
      <c r="AE127" s="151"/>
      <c r="AF127" s="151"/>
      <c r="AG127" s="151" t="s">
        <v>175</v>
      </c>
      <c r="AH127" s="151">
        <v>0</v>
      </c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</row>
    <row r="128" spans="1:60" outlineLevel="3" x14ac:dyDescent="0.2">
      <c r="A128" s="158"/>
      <c r="B128" s="159"/>
      <c r="C128" s="189" t="s">
        <v>731</v>
      </c>
      <c r="D128" s="162"/>
      <c r="E128" s="163">
        <v>1.5</v>
      </c>
      <c r="F128" s="161"/>
      <c r="G128" s="161"/>
      <c r="H128" s="161"/>
      <c r="I128" s="161"/>
      <c r="J128" s="161"/>
      <c r="K128" s="161"/>
      <c r="L128" s="161"/>
      <c r="M128" s="161"/>
      <c r="N128" s="160"/>
      <c r="O128" s="160"/>
      <c r="P128" s="160"/>
      <c r="Q128" s="160"/>
      <c r="R128" s="161"/>
      <c r="S128" s="161"/>
      <c r="T128" s="161"/>
      <c r="U128" s="161"/>
      <c r="V128" s="161"/>
      <c r="W128" s="161"/>
      <c r="X128" s="161"/>
      <c r="Y128" s="161"/>
      <c r="Z128" s="151"/>
      <c r="AA128" s="151"/>
      <c r="AB128" s="151"/>
      <c r="AC128" s="151"/>
      <c r="AD128" s="151"/>
      <c r="AE128" s="151"/>
      <c r="AF128" s="151"/>
      <c r="AG128" s="151" t="s">
        <v>175</v>
      </c>
      <c r="AH128" s="151">
        <v>0</v>
      </c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</row>
    <row r="129" spans="1:60" outlineLevel="1" x14ac:dyDescent="0.2">
      <c r="A129" s="172">
        <v>46</v>
      </c>
      <c r="B129" s="173" t="s">
        <v>365</v>
      </c>
      <c r="C129" s="188" t="s">
        <v>366</v>
      </c>
      <c r="D129" s="174" t="s">
        <v>245</v>
      </c>
      <c r="E129" s="175">
        <v>10.499499999999999</v>
      </c>
      <c r="F129" s="176"/>
      <c r="G129" s="177">
        <f>ROUND(E129*F129,2)</f>
        <v>0</v>
      </c>
      <c r="H129" s="176"/>
      <c r="I129" s="177">
        <f>ROUND(E129*H129,2)</f>
        <v>0</v>
      </c>
      <c r="J129" s="176"/>
      <c r="K129" s="177">
        <f>ROUND(E129*J129,2)</f>
        <v>0</v>
      </c>
      <c r="L129" s="177">
        <v>21</v>
      </c>
      <c r="M129" s="177">
        <f>G129*(1+L129/100)</f>
        <v>0</v>
      </c>
      <c r="N129" s="175">
        <v>2.9999999999999997E-4</v>
      </c>
      <c r="O129" s="175">
        <f>ROUND(E129*N129,2)</f>
        <v>0</v>
      </c>
      <c r="P129" s="175">
        <v>0</v>
      </c>
      <c r="Q129" s="175">
        <f>ROUND(E129*P129,2)</f>
        <v>0</v>
      </c>
      <c r="R129" s="177"/>
      <c r="S129" s="177" t="s">
        <v>141</v>
      </c>
      <c r="T129" s="178" t="s">
        <v>142</v>
      </c>
      <c r="U129" s="161">
        <v>0</v>
      </c>
      <c r="V129" s="161">
        <f>ROUND(E129*U129,2)</f>
        <v>0</v>
      </c>
      <c r="W129" s="161"/>
      <c r="X129" s="161" t="s">
        <v>309</v>
      </c>
      <c r="Y129" s="161" t="s">
        <v>144</v>
      </c>
      <c r="Z129" s="151"/>
      <c r="AA129" s="151"/>
      <c r="AB129" s="151"/>
      <c r="AC129" s="151"/>
      <c r="AD129" s="151"/>
      <c r="AE129" s="151"/>
      <c r="AF129" s="151"/>
      <c r="AG129" s="151" t="s">
        <v>310</v>
      </c>
      <c r="AH129" s="151"/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</row>
    <row r="130" spans="1:60" outlineLevel="2" x14ac:dyDescent="0.2">
      <c r="A130" s="158"/>
      <c r="B130" s="159"/>
      <c r="C130" s="189" t="s">
        <v>987</v>
      </c>
      <c r="D130" s="162"/>
      <c r="E130" s="163">
        <v>10.5</v>
      </c>
      <c r="F130" s="161"/>
      <c r="G130" s="161"/>
      <c r="H130" s="161"/>
      <c r="I130" s="161"/>
      <c r="J130" s="161"/>
      <c r="K130" s="161"/>
      <c r="L130" s="161"/>
      <c r="M130" s="161"/>
      <c r="N130" s="160"/>
      <c r="O130" s="160"/>
      <c r="P130" s="160"/>
      <c r="Q130" s="160"/>
      <c r="R130" s="161"/>
      <c r="S130" s="161"/>
      <c r="T130" s="161"/>
      <c r="U130" s="161"/>
      <c r="V130" s="161"/>
      <c r="W130" s="161"/>
      <c r="X130" s="161"/>
      <c r="Y130" s="161"/>
      <c r="Z130" s="151"/>
      <c r="AA130" s="151"/>
      <c r="AB130" s="151"/>
      <c r="AC130" s="151"/>
      <c r="AD130" s="151"/>
      <c r="AE130" s="151"/>
      <c r="AF130" s="151"/>
      <c r="AG130" s="151" t="s">
        <v>175</v>
      </c>
      <c r="AH130" s="151">
        <v>0</v>
      </c>
      <c r="AI130" s="151"/>
      <c r="AJ130" s="151"/>
      <c r="AK130" s="151"/>
      <c r="AL130" s="151"/>
      <c r="AM130" s="151"/>
      <c r="AN130" s="151"/>
      <c r="AO130" s="151"/>
      <c r="AP130" s="151"/>
      <c r="AQ130" s="151"/>
      <c r="AR130" s="151"/>
      <c r="AS130" s="151"/>
      <c r="AT130" s="151"/>
      <c r="AU130" s="151"/>
      <c r="AV130" s="151"/>
      <c r="AW130" s="151"/>
      <c r="AX130" s="151"/>
      <c r="AY130" s="151"/>
      <c r="AZ130" s="151"/>
      <c r="BA130" s="151"/>
      <c r="BB130" s="151"/>
      <c r="BC130" s="151"/>
      <c r="BD130" s="151"/>
      <c r="BE130" s="151"/>
      <c r="BF130" s="151"/>
      <c r="BG130" s="151"/>
      <c r="BH130" s="151"/>
    </row>
    <row r="131" spans="1:60" x14ac:dyDescent="0.2">
      <c r="A131" s="165" t="s">
        <v>136</v>
      </c>
      <c r="B131" s="166" t="s">
        <v>78</v>
      </c>
      <c r="C131" s="186" t="s">
        <v>79</v>
      </c>
      <c r="D131" s="167"/>
      <c r="E131" s="168"/>
      <c r="F131" s="169"/>
      <c r="G131" s="169">
        <f>SUMIF(AG132:AG139,"&lt;&gt;NOR",G132:G139)</f>
        <v>0</v>
      </c>
      <c r="H131" s="169"/>
      <c r="I131" s="169">
        <f>SUM(I132:I139)</f>
        <v>0</v>
      </c>
      <c r="J131" s="169"/>
      <c r="K131" s="169">
        <f>SUM(K132:K139)</f>
        <v>0</v>
      </c>
      <c r="L131" s="169"/>
      <c r="M131" s="169">
        <f>SUM(M132:M139)</f>
        <v>0</v>
      </c>
      <c r="N131" s="168"/>
      <c r="O131" s="168">
        <f>SUM(O132:O139)</f>
        <v>3.44</v>
      </c>
      <c r="P131" s="168"/>
      <c r="Q131" s="168">
        <f>SUM(Q132:Q139)</f>
        <v>0</v>
      </c>
      <c r="R131" s="169"/>
      <c r="S131" s="169"/>
      <c r="T131" s="170"/>
      <c r="U131" s="164"/>
      <c r="V131" s="164">
        <f>SUM(V132:V139)</f>
        <v>3</v>
      </c>
      <c r="W131" s="164"/>
      <c r="X131" s="164"/>
      <c r="Y131" s="164"/>
      <c r="AG131" t="s">
        <v>137</v>
      </c>
    </row>
    <row r="132" spans="1:60" outlineLevel="1" x14ac:dyDescent="0.2">
      <c r="A132" s="172">
        <v>47</v>
      </c>
      <c r="B132" s="173" t="s">
        <v>368</v>
      </c>
      <c r="C132" s="188" t="s">
        <v>369</v>
      </c>
      <c r="D132" s="174" t="s">
        <v>209</v>
      </c>
      <c r="E132" s="175">
        <v>1.7699</v>
      </c>
      <c r="F132" s="176"/>
      <c r="G132" s="177">
        <f>ROUND(E132*F132,2)</f>
        <v>0</v>
      </c>
      <c r="H132" s="176"/>
      <c r="I132" s="177">
        <f>ROUND(E132*H132,2)</f>
        <v>0</v>
      </c>
      <c r="J132" s="176"/>
      <c r="K132" s="177">
        <f>ROUND(E132*J132,2)</f>
        <v>0</v>
      </c>
      <c r="L132" s="177">
        <v>21</v>
      </c>
      <c r="M132" s="177">
        <f>G132*(1+L132/100)</f>
        <v>0</v>
      </c>
      <c r="N132" s="175">
        <v>1.8907700000000001</v>
      </c>
      <c r="O132" s="175">
        <f>ROUND(E132*N132,2)</f>
        <v>3.35</v>
      </c>
      <c r="P132" s="175">
        <v>0</v>
      </c>
      <c r="Q132" s="175">
        <f>ROUND(E132*P132,2)</f>
        <v>0</v>
      </c>
      <c r="R132" s="177"/>
      <c r="S132" s="177" t="s">
        <v>141</v>
      </c>
      <c r="T132" s="178" t="s">
        <v>142</v>
      </c>
      <c r="U132" s="161">
        <v>1.6950000000000001</v>
      </c>
      <c r="V132" s="161">
        <f>ROUND(E132*U132,2)</f>
        <v>3</v>
      </c>
      <c r="W132" s="161"/>
      <c r="X132" s="161" t="s">
        <v>143</v>
      </c>
      <c r="Y132" s="161" t="s">
        <v>144</v>
      </c>
      <c r="Z132" s="151"/>
      <c r="AA132" s="151"/>
      <c r="AB132" s="151"/>
      <c r="AC132" s="151"/>
      <c r="AD132" s="151"/>
      <c r="AE132" s="151"/>
      <c r="AF132" s="151"/>
      <c r="AG132" s="151" t="s">
        <v>145</v>
      </c>
      <c r="AH132" s="151"/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</row>
    <row r="133" spans="1:60" outlineLevel="2" x14ac:dyDescent="0.2">
      <c r="A133" s="158"/>
      <c r="B133" s="159"/>
      <c r="C133" s="189" t="s">
        <v>934</v>
      </c>
      <c r="D133" s="162"/>
      <c r="E133" s="163"/>
      <c r="F133" s="161"/>
      <c r="G133" s="161"/>
      <c r="H133" s="161"/>
      <c r="I133" s="161"/>
      <c r="J133" s="161"/>
      <c r="K133" s="161"/>
      <c r="L133" s="161"/>
      <c r="M133" s="161"/>
      <c r="N133" s="160"/>
      <c r="O133" s="160"/>
      <c r="P133" s="160"/>
      <c r="Q133" s="160"/>
      <c r="R133" s="161"/>
      <c r="S133" s="161"/>
      <c r="T133" s="161"/>
      <c r="U133" s="161"/>
      <c r="V133" s="161"/>
      <c r="W133" s="161"/>
      <c r="X133" s="161"/>
      <c r="Y133" s="161"/>
      <c r="Z133" s="151"/>
      <c r="AA133" s="151"/>
      <c r="AB133" s="151"/>
      <c r="AC133" s="151"/>
      <c r="AD133" s="151"/>
      <c r="AE133" s="151"/>
      <c r="AF133" s="151"/>
      <c r="AG133" s="151" t="s">
        <v>175</v>
      </c>
      <c r="AH133" s="151">
        <v>0</v>
      </c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</row>
    <row r="134" spans="1:60" outlineLevel="3" x14ac:dyDescent="0.2">
      <c r="A134" s="158"/>
      <c r="B134" s="159"/>
      <c r="C134" s="189" t="s">
        <v>988</v>
      </c>
      <c r="D134" s="162"/>
      <c r="E134" s="163">
        <v>0.11</v>
      </c>
      <c r="F134" s="161"/>
      <c r="G134" s="161"/>
      <c r="H134" s="161"/>
      <c r="I134" s="161"/>
      <c r="J134" s="161"/>
      <c r="K134" s="161"/>
      <c r="L134" s="161"/>
      <c r="M134" s="161"/>
      <c r="N134" s="160"/>
      <c r="O134" s="160"/>
      <c r="P134" s="160"/>
      <c r="Q134" s="160"/>
      <c r="R134" s="161"/>
      <c r="S134" s="161"/>
      <c r="T134" s="161"/>
      <c r="U134" s="161"/>
      <c r="V134" s="161"/>
      <c r="W134" s="161"/>
      <c r="X134" s="161"/>
      <c r="Y134" s="161"/>
      <c r="Z134" s="151"/>
      <c r="AA134" s="151"/>
      <c r="AB134" s="151"/>
      <c r="AC134" s="151"/>
      <c r="AD134" s="151"/>
      <c r="AE134" s="151"/>
      <c r="AF134" s="151"/>
      <c r="AG134" s="151" t="s">
        <v>175</v>
      </c>
      <c r="AH134" s="151">
        <v>0</v>
      </c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</row>
    <row r="135" spans="1:60" outlineLevel="3" x14ac:dyDescent="0.2">
      <c r="A135" s="158"/>
      <c r="B135" s="159"/>
      <c r="C135" s="189" t="s">
        <v>989</v>
      </c>
      <c r="D135" s="162"/>
      <c r="E135" s="163">
        <v>0.34</v>
      </c>
      <c r="F135" s="161"/>
      <c r="G135" s="161"/>
      <c r="H135" s="161"/>
      <c r="I135" s="161"/>
      <c r="J135" s="161"/>
      <c r="K135" s="161"/>
      <c r="L135" s="161"/>
      <c r="M135" s="161"/>
      <c r="N135" s="160"/>
      <c r="O135" s="160"/>
      <c r="P135" s="160"/>
      <c r="Q135" s="160"/>
      <c r="R135" s="161"/>
      <c r="S135" s="161"/>
      <c r="T135" s="161"/>
      <c r="U135" s="161"/>
      <c r="V135" s="161"/>
      <c r="W135" s="161"/>
      <c r="X135" s="161"/>
      <c r="Y135" s="161"/>
      <c r="Z135" s="151"/>
      <c r="AA135" s="151"/>
      <c r="AB135" s="151"/>
      <c r="AC135" s="151"/>
      <c r="AD135" s="151"/>
      <c r="AE135" s="151"/>
      <c r="AF135" s="151"/>
      <c r="AG135" s="151" t="s">
        <v>175</v>
      </c>
      <c r="AH135" s="151">
        <v>0</v>
      </c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</row>
    <row r="136" spans="1:60" outlineLevel="3" x14ac:dyDescent="0.2">
      <c r="A136" s="158"/>
      <c r="B136" s="159"/>
      <c r="C136" s="189" t="s">
        <v>990</v>
      </c>
      <c r="D136" s="162"/>
      <c r="E136" s="163">
        <v>1.32</v>
      </c>
      <c r="F136" s="161"/>
      <c r="G136" s="161"/>
      <c r="H136" s="161"/>
      <c r="I136" s="161"/>
      <c r="J136" s="161"/>
      <c r="K136" s="161"/>
      <c r="L136" s="161"/>
      <c r="M136" s="161"/>
      <c r="N136" s="160"/>
      <c r="O136" s="160"/>
      <c r="P136" s="160"/>
      <c r="Q136" s="160"/>
      <c r="R136" s="161"/>
      <c r="S136" s="161"/>
      <c r="T136" s="161"/>
      <c r="U136" s="161"/>
      <c r="V136" s="161"/>
      <c r="W136" s="161"/>
      <c r="X136" s="161"/>
      <c r="Y136" s="161"/>
      <c r="Z136" s="151"/>
      <c r="AA136" s="151"/>
      <c r="AB136" s="151"/>
      <c r="AC136" s="151"/>
      <c r="AD136" s="151"/>
      <c r="AE136" s="151"/>
      <c r="AF136" s="151"/>
      <c r="AG136" s="151" t="s">
        <v>175</v>
      </c>
      <c r="AH136" s="151">
        <v>0</v>
      </c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</row>
    <row r="137" spans="1:60" outlineLevel="3" x14ac:dyDescent="0.2">
      <c r="A137" s="158"/>
      <c r="B137" s="159"/>
      <c r="C137" s="195" t="s">
        <v>281</v>
      </c>
      <c r="D137" s="193"/>
      <c r="E137" s="194"/>
      <c r="F137" s="161"/>
      <c r="G137" s="161"/>
      <c r="H137" s="161"/>
      <c r="I137" s="161"/>
      <c r="J137" s="161"/>
      <c r="K137" s="161"/>
      <c r="L137" s="161"/>
      <c r="M137" s="161"/>
      <c r="N137" s="160"/>
      <c r="O137" s="160"/>
      <c r="P137" s="160"/>
      <c r="Q137" s="160"/>
      <c r="R137" s="161"/>
      <c r="S137" s="161"/>
      <c r="T137" s="161"/>
      <c r="U137" s="161"/>
      <c r="V137" s="161"/>
      <c r="W137" s="161"/>
      <c r="X137" s="161"/>
      <c r="Y137" s="161"/>
      <c r="Z137" s="151"/>
      <c r="AA137" s="151"/>
      <c r="AB137" s="151"/>
      <c r="AC137" s="151"/>
      <c r="AD137" s="151"/>
      <c r="AE137" s="151"/>
      <c r="AF137" s="151"/>
      <c r="AG137" s="151" t="s">
        <v>175</v>
      </c>
      <c r="AH137" s="151">
        <v>1</v>
      </c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</row>
    <row r="138" spans="1:60" ht="22.5" outlineLevel="1" x14ac:dyDescent="0.2">
      <c r="A138" s="172">
        <v>48</v>
      </c>
      <c r="B138" s="173" t="s">
        <v>373</v>
      </c>
      <c r="C138" s="188" t="s">
        <v>374</v>
      </c>
      <c r="D138" s="174" t="s">
        <v>173</v>
      </c>
      <c r="E138" s="175">
        <v>1</v>
      </c>
      <c r="F138" s="176"/>
      <c r="G138" s="177">
        <f>ROUND(E138*F138,2)</f>
        <v>0</v>
      </c>
      <c r="H138" s="176"/>
      <c r="I138" s="177">
        <f>ROUND(E138*H138,2)</f>
        <v>0</v>
      </c>
      <c r="J138" s="176"/>
      <c r="K138" s="177">
        <f>ROUND(E138*J138,2)</f>
        <v>0</v>
      </c>
      <c r="L138" s="177">
        <v>21</v>
      </c>
      <c r="M138" s="177">
        <f>G138*(1+L138/100)</f>
        <v>0</v>
      </c>
      <c r="N138" s="175">
        <v>8.6400000000000005E-2</v>
      </c>
      <c r="O138" s="175">
        <f>ROUND(E138*N138,2)</f>
        <v>0.09</v>
      </c>
      <c r="P138" s="175">
        <v>0</v>
      </c>
      <c r="Q138" s="175">
        <f>ROUND(E138*P138,2)</f>
        <v>0</v>
      </c>
      <c r="R138" s="177"/>
      <c r="S138" s="177" t="s">
        <v>141</v>
      </c>
      <c r="T138" s="178" t="s">
        <v>142</v>
      </c>
      <c r="U138" s="161">
        <v>0</v>
      </c>
      <c r="V138" s="161">
        <f>ROUND(E138*U138,2)</f>
        <v>0</v>
      </c>
      <c r="W138" s="161"/>
      <c r="X138" s="161" t="s">
        <v>143</v>
      </c>
      <c r="Y138" s="161" t="s">
        <v>144</v>
      </c>
      <c r="Z138" s="151"/>
      <c r="AA138" s="151"/>
      <c r="AB138" s="151"/>
      <c r="AC138" s="151"/>
      <c r="AD138" s="151"/>
      <c r="AE138" s="151"/>
      <c r="AF138" s="151"/>
      <c r="AG138" s="151" t="s">
        <v>145</v>
      </c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</row>
    <row r="139" spans="1:60" outlineLevel="2" x14ac:dyDescent="0.2">
      <c r="A139" s="158"/>
      <c r="B139" s="159"/>
      <c r="C139" s="189" t="s">
        <v>991</v>
      </c>
      <c r="D139" s="162"/>
      <c r="E139" s="163">
        <v>1</v>
      </c>
      <c r="F139" s="161"/>
      <c r="G139" s="161"/>
      <c r="H139" s="161"/>
      <c r="I139" s="161"/>
      <c r="J139" s="161"/>
      <c r="K139" s="161"/>
      <c r="L139" s="161"/>
      <c r="M139" s="161"/>
      <c r="N139" s="160"/>
      <c r="O139" s="160"/>
      <c r="P139" s="160"/>
      <c r="Q139" s="160"/>
      <c r="R139" s="161"/>
      <c r="S139" s="161"/>
      <c r="T139" s="161"/>
      <c r="U139" s="161"/>
      <c r="V139" s="161"/>
      <c r="W139" s="161"/>
      <c r="X139" s="161"/>
      <c r="Y139" s="161"/>
      <c r="Z139" s="151"/>
      <c r="AA139" s="151"/>
      <c r="AB139" s="151"/>
      <c r="AC139" s="151"/>
      <c r="AD139" s="151"/>
      <c r="AE139" s="151"/>
      <c r="AF139" s="151"/>
      <c r="AG139" s="151" t="s">
        <v>175</v>
      </c>
      <c r="AH139" s="151">
        <v>0</v>
      </c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</row>
    <row r="140" spans="1:60" x14ac:dyDescent="0.2">
      <c r="A140" s="165" t="s">
        <v>136</v>
      </c>
      <c r="B140" s="166" t="s">
        <v>80</v>
      </c>
      <c r="C140" s="186" t="s">
        <v>81</v>
      </c>
      <c r="D140" s="167"/>
      <c r="E140" s="168"/>
      <c r="F140" s="169"/>
      <c r="G140" s="169">
        <f>SUMIF(AG141:AG161,"&lt;&gt;NOR",G141:G161)</f>
        <v>0</v>
      </c>
      <c r="H140" s="169"/>
      <c r="I140" s="169">
        <f>SUM(I141:I161)</f>
        <v>0</v>
      </c>
      <c r="J140" s="169"/>
      <c r="K140" s="169">
        <f>SUM(K141:K161)</f>
        <v>0</v>
      </c>
      <c r="L140" s="169"/>
      <c r="M140" s="169">
        <f>SUM(M141:M161)</f>
        <v>0</v>
      </c>
      <c r="N140" s="168"/>
      <c r="O140" s="168">
        <f>SUM(O141:O161)</f>
        <v>23.319999999999997</v>
      </c>
      <c r="P140" s="168"/>
      <c r="Q140" s="168">
        <f>SUM(Q141:Q161)</f>
        <v>0</v>
      </c>
      <c r="R140" s="169"/>
      <c r="S140" s="169"/>
      <c r="T140" s="170"/>
      <c r="U140" s="164"/>
      <c r="V140" s="164">
        <f>SUM(V141:V161)</f>
        <v>3.96</v>
      </c>
      <c r="W140" s="164"/>
      <c r="X140" s="164"/>
      <c r="Y140" s="164"/>
      <c r="AG140" t="s">
        <v>137</v>
      </c>
    </row>
    <row r="141" spans="1:60" outlineLevel="1" x14ac:dyDescent="0.2">
      <c r="A141" s="172">
        <v>49</v>
      </c>
      <c r="B141" s="173" t="s">
        <v>382</v>
      </c>
      <c r="C141" s="188" t="s">
        <v>383</v>
      </c>
      <c r="D141" s="174" t="s">
        <v>245</v>
      </c>
      <c r="E141" s="175">
        <v>2</v>
      </c>
      <c r="F141" s="176"/>
      <c r="G141" s="177">
        <f>ROUND(E141*F141,2)</f>
        <v>0</v>
      </c>
      <c r="H141" s="176"/>
      <c r="I141" s="177">
        <f>ROUND(E141*H141,2)</f>
        <v>0</v>
      </c>
      <c r="J141" s="176"/>
      <c r="K141" s="177">
        <f>ROUND(E141*J141,2)</f>
        <v>0</v>
      </c>
      <c r="L141" s="177">
        <v>21</v>
      </c>
      <c r="M141" s="177">
        <f>G141*(1+L141/100)</f>
        <v>0</v>
      </c>
      <c r="N141" s="175">
        <v>0.39900000000000002</v>
      </c>
      <c r="O141" s="175">
        <f>ROUND(E141*N141,2)</f>
        <v>0.8</v>
      </c>
      <c r="P141" s="175">
        <v>0</v>
      </c>
      <c r="Q141" s="175">
        <f>ROUND(E141*P141,2)</f>
        <v>0</v>
      </c>
      <c r="R141" s="177"/>
      <c r="S141" s="177" t="s">
        <v>141</v>
      </c>
      <c r="T141" s="178" t="s">
        <v>142</v>
      </c>
      <c r="U141" s="161">
        <v>1.9E-2</v>
      </c>
      <c r="V141" s="161">
        <f>ROUND(E141*U141,2)</f>
        <v>0.04</v>
      </c>
      <c r="W141" s="161"/>
      <c r="X141" s="161" t="s">
        <v>143</v>
      </c>
      <c r="Y141" s="161" t="s">
        <v>144</v>
      </c>
      <c r="Z141" s="151"/>
      <c r="AA141" s="151"/>
      <c r="AB141" s="151"/>
      <c r="AC141" s="151"/>
      <c r="AD141" s="151"/>
      <c r="AE141" s="151"/>
      <c r="AF141" s="151"/>
      <c r="AG141" s="151" t="s">
        <v>145</v>
      </c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</row>
    <row r="142" spans="1:60" outlineLevel="2" x14ac:dyDescent="0.2">
      <c r="A142" s="158"/>
      <c r="B142" s="159"/>
      <c r="C142" s="189" t="s">
        <v>934</v>
      </c>
      <c r="D142" s="162"/>
      <c r="E142" s="163"/>
      <c r="F142" s="161"/>
      <c r="G142" s="161"/>
      <c r="H142" s="161"/>
      <c r="I142" s="161"/>
      <c r="J142" s="161"/>
      <c r="K142" s="161"/>
      <c r="L142" s="161"/>
      <c r="M142" s="161"/>
      <c r="N142" s="160"/>
      <c r="O142" s="160"/>
      <c r="P142" s="160"/>
      <c r="Q142" s="160"/>
      <c r="R142" s="161"/>
      <c r="S142" s="161"/>
      <c r="T142" s="161"/>
      <c r="U142" s="161"/>
      <c r="V142" s="161"/>
      <c r="W142" s="161"/>
      <c r="X142" s="161"/>
      <c r="Y142" s="161"/>
      <c r="Z142" s="151"/>
      <c r="AA142" s="151"/>
      <c r="AB142" s="151"/>
      <c r="AC142" s="151"/>
      <c r="AD142" s="151"/>
      <c r="AE142" s="151"/>
      <c r="AF142" s="151"/>
      <c r="AG142" s="151" t="s">
        <v>175</v>
      </c>
      <c r="AH142" s="151">
        <v>0</v>
      </c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</row>
    <row r="143" spans="1:60" outlineLevel="3" x14ac:dyDescent="0.2">
      <c r="A143" s="158"/>
      <c r="B143" s="159"/>
      <c r="C143" s="189" t="s">
        <v>977</v>
      </c>
      <c r="D143" s="162"/>
      <c r="E143" s="163">
        <v>2</v>
      </c>
      <c r="F143" s="161"/>
      <c r="G143" s="161"/>
      <c r="H143" s="161"/>
      <c r="I143" s="161"/>
      <c r="J143" s="161"/>
      <c r="K143" s="161"/>
      <c r="L143" s="161"/>
      <c r="M143" s="161"/>
      <c r="N143" s="160"/>
      <c r="O143" s="160"/>
      <c r="P143" s="160"/>
      <c r="Q143" s="160"/>
      <c r="R143" s="161"/>
      <c r="S143" s="161"/>
      <c r="T143" s="161"/>
      <c r="U143" s="161"/>
      <c r="V143" s="161"/>
      <c r="W143" s="161"/>
      <c r="X143" s="161"/>
      <c r="Y143" s="161"/>
      <c r="Z143" s="151"/>
      <c r="AA143" s="151"/>
      <c r="AB143" s="151"/>
      <c r="AC143" s="151"/>
      <c r="AD143" s="151"/>
      <c r="AE143" s="151"/>
      <c r="AF143" s="151"/>
      <c r="AG143" s="151" t="s">
        <v>175</v>
      </c>
      <c r="AH143" s="151">
        <v>0</v>
      </c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</row>
    <row r="144" spans="1:60" outlineLevel="1" x14ac:dyDescent="0.2">
      <c r="A144" s="172">
        <v>50</v>
      </c>
      <c r="B144" s="173" t="s">
        <v>384</v>
      </c>
      <c r="C144" s="188" t="s">
        <v>385</v>
      </c>
      <c r="D144" s="174" t="s">
        <v>245</v>
      </c>
      <c r="E144" s="175">
        <v>17.699000000000002</v>
      </c>
      <c r="F144" s="176"/>
      <c r="G144" s="177">
        <f>ROUND(E144*F144,2)</f>
        <v>0</v>
      </c>
      <c r="H144" s="176"/>
      <c r="I144" s="177">
        <f>ROUND(E144*H144,2)</f>
        <v>0</v>
      </c>
      <c r="J144" s="176"/>
      <c r="K144" s="177">
        <f>ROUND(E144*J144,2)</f>
        <v>0</v>
      </c>
      <c r="L144" s="177">
        <v>21</v>
      </c>
      <c r="M144" s="177">
        <f>G144*(1+L144/100)</f>
        <v>0</v>
      </c>
      <c r="N144" s="175">
        <v>0.21</v>
      </c>
      <c r="O144" s="175">
        <f>ROUND(E144*N144,2)</f>
        <v>3.72</v>
      </c>
      <c r="P144" s="175">
        <v>0</v>
      </c>
      <c r="Q144" s="175">
        <f>ROUND(E144*P144,2)</f>
        <v>0</v>
      </c>
      <c r="R144" s="177"/>
      <c r="S144" s="177" t="s">
        <v>141</v>
      </c>
      <c r="T144" s="178" t="s">
        <v>142</v>
      </c>
      <c r="U144" s="161">
        <v>2.5999999999999999E-2</v>
      </c>
      <c r="V144" s="161">
        <f>ROUND(E144*U144,2)</f>
        <v>0.46</v>
      </c>
      <c r="W144" s="161"/>
      <c r="X144" s="161" t="s">
        <v>143</v>
      </c>
      <c r="Y144" s="161" t="s">
        <v>144</v>
      </c>
      <c r="Z144" s="151"/>
      <c r="AA144" s="151"/>
      <c r="AB144" s="151"/>
      <c r="AC144" s="151"/>
      <c r="AD144" s="151"/>
      <c r="AE144" s="151"/>
      <c r="AF144" s="151"/>
      <c r="AG144" s="151" t="s">
        <v>145</v>
      </c>
      <c r="AH144" s="151"/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</row>
    <row r="145" spans="1:60" outlineLevel="2" x14ac:dyDescent="0.2">
      <c r="A145" s="158"/>
      <c r="B145" s="159"/>
      <c r="C145" s="189" t="s">
        <v>992</v>
      </c>
      <c r="D145" s="162"/>
      <c r="E145" s="163"/>
      <c r="F145" s="161"/>
      <c r="G145" s="161"/>
      <c r="H145" s="161"/>
      <c r="I145" s="161"/>
      <c r="J145" s="161"/>
      <c r="K145" s="161"/>
      <c r="L145" s="161"/>
      <c r="M145" s="161"/>
      <c r="N145" s="160"/>
      <c r="O145" s="160"/>
      <c r="P145" s="160"/>
      <c r="Q145" s="160"/>
      <c r="R145" s="161"/>
      <c r="S145" s="161"/>
      <c r="T145" s="161"/>
      <c r="U145" s="161"/>
      <c r="V145" s="161"/>
      <c r="W145" s="161"/>
      <c r="X145" s="161"/>
      <c r="Y145" s="161"/>
      <c r="Z145" s="151"/>
      <c r="AA145" s="151"/>
      <c r="AB145" s="151"/>
      <c r="AC145" s="151"/>
      <c r="AD145" s="151"/>
      <c r="AE145" s="151"/>
      <c r="AF145" s="151"/>
      <c r="AG145" s="151" t="s">
        <v>175</v>
      </c>
      <c r="AH145" s="151">
        <v>0</v>
      </c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</row>
    <row r="146" spans="1:60" outlineLevel="3" x14ac:dyDescent="0.2">
      <c r="A146" s="158"/>
      <c r="B146" s="159"/>
      <c r="C146" s="189" t="s">
        <v>934</v>
      </c>
      <c r="D146" s="162"/>
      <c r="E146" s="163"/>
      <c r="F146" s="161"/>
      <c r="G146" s="161"/>
      <c r="H146" s="161"/>
      <c r="I146" s="161"/>
      <c r="J146" s="161"/>
      <c r="K146" s="161"/>
      <c r="L146" s="161"/>
      <c r="M146" s="161"/>
      <c r="N146" s="160"/>
      <c r="O146" s="160"/>
      <c r="P146" s="160"/>
      <c r="Q146" s="160"/>
      <c r="R146" s="161"/>
      <c r="S146" s="161"/>
      <c r="T146" s="161"/>
      <c r="U146" s="161"/>
      <c r="V146" s="161"/>
      <c r="W146" s="161"/>
      <c r="X146" s="161"/>
      <c r="Y146" s="161"/>
      <c r="Z146" s="151"/>
      <c r="AA146" s="151"/>
      <c r="AB146" s="151"/>
      <c r="AC146" s="151"/>
      <c r="AD146" s="151"/>
      <c r="AE146" s="151"/>
      <c r="AF146" s="151"/>
      <c r="AG146" s="151" t="s">
        <v>175</v>
      </c>
      <c r="AH146" s="151">
        <v>0</v>
      </c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</row>
    <row r="147" spans="1:60" outlineLevel="3" x14ac:dyDescent="0.2">
      <c r="A147" s="158"/>
      <c r="B147" s="159"/>
      <c r="C147" s="189" t="s">
        <v>958</v>
      </c>
      <c r="D147" s="162"/>
      <c r="E147" s="163">
        <v>1.1000000000000001</v>
      </c>
      <c r="F147" s="161"/>
      <c r="G147" s="161"/>
      <c r="H147" s="161"/>
      <c r="I147" s="161"/>
      <c r="J147" s="161"/>
      <c r="K147" s="161"/>
      <c r="L147" s="161"/>
      <c r="M147" s="161"/>
      <c r="N147" s="160"/>
      <c r="O147" s="160"/>
      <c r="P147" s="160"/>
      <c r="Q147" s="160"/>
      <c r="R147" s="161"/>
      <c r="S147" s="161"/>
      <c r="T147" s="161"/>
      <c r="U147" s="161"/>
      <c r="V147" s="161"/>
      <c r="W147" s="161"/>
      <c r="X147" s="161"/>
      <c r="Y147" s="161"/>
      <c r="Z147" s="151"/>
      <c r="AA147" s="151"/>
      <c r="AB147" s="151"/>
      <c r="AC147" s="151"/>
      <c r="AD147" s="151"/>
      <c r="AE147" s="151"/>
      <c r="AF147" s="151"/>
      <c r="AG147" s="151" t="s">
        <v>175</v>
      </c>
      <c r="AH147" s="151">
        <v>0</v>
      </c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</row>
    <row r="148" spans="1:60" outlineLevel="3" x14ac:dyDescent="0.2">
      <c r="A148" s="158"/>
      <c r="B148" s="159"/>
      <c r="C148" s="189" t="s">
        <v>959</v>
      </c>
      <c r="D148" s="162"/>
      <c r="E148" s="163">
        <v>3.36</v>
      </c>
      <c r="F148" s="161"/>
      <c r="G148" s="161"/>
      <c r="H148" s="161"/>
      <c r="I148" s="161"/>
      <c r="J148" s="161"/>
      <c r="K148" s="161"/>
      <c r="L148" s="161"/>
      <c r="M148" s="161"/>
      <c r="N148" s="160"/>
      <c r="O148" s="160"/>
      <c r="P148" s="160"/>
      <c r="Q148" s="160"/>
      <c r="R148" s="161"/>
      <c r="S148" s="161"/>
      <c r="T148" s="161"/>
      <c r="U148" s="161"/>
      <c r="V148" s="161"/>
      <c r="W148" s="161"/>
      <c r="X148" s="161"/>
      <c r="Y148" s="161"/>
      <c r="Z148" s="151"/>
      <c r="AA148" s="151"/>
      <c r="AB148" s="151"/>
      <c r="AC148" s="151"/>
      <c r="AD148" s="151"/>
      <c r="AE148" s="151"/>
      <c r="AF148" s="151"/>
      <c r="AG148" s="151" t="s">
        <v>175</v>
      </c>
      <c r="AH148" s="151">
        <v>0</v>
      </c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</row>
    <row r="149" spans="1:60" outlineLevel="3" x14ac:dyDescent="0.2">
      <c r="A149" s="158"/>
      <c r="B149" s="159"/>
      <c r="C149" s="189" t="s">
        <v>960</v>
      </c>
      <c r="D149" s="162"/>
      <c r="E149" s="163">
        <v>13.24</v>
      </c>
      <c r="F149" s="161"/>
      <c r="G149" s="161"/>
      <c r="H149" s="161"/>
      <c r="I149" s="161"/>
      <c r="J149" s="161"/>
      <c r="K149" s="161"/>
      <c r="L149" s="161"/>
      <c r="M149" s="161"/>
      <c r="N149" s="160"/>
      <c r="O149" s="160"/>
      <c r="P149" s="160"/>
      <c r="Q149" s="160"/>
      <c r="R149" s="161"/>
      <c r="S149" s="161"/>
      <c r="T149" s="161"/>
      <c r="U149" s="161"/>
      <c r="V149" s="161"/>
      <c r="W149" s="161"/>
      <c r="X149" s="161"/>
      <c r="Y149" s="161"/>
      <c r="Z149" s="151"/>
      <c r="AA149" s="151"/>
      <c r="AB149" s="151"/>
      <c r="AC149" s="151"/>
      <c r="AD149" s="151"/>
      <c r="AE149" s="151"/>
      <c r="AF149" s="151"/>
      <c r="AG149" s="151" t="s">
        <v>175</v>
      </c>
      <c r="AH149" s="151">
        <v>0</v>
      </c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</row>
    <row r="150" spans="1:60" outlineLevel="1" x14ac:dyDescent="0.2">
      <c r="A150" s="172">
        <v>51</v>
      </c>
      <c r="B150" s="173" t="s">
        <v>386</v>
      </c>
      <c r="C150" s="188" t="s">
        <v>387</v>
      </c>
      <c r="D150" s="174" t="s">
        <v>245</v>
      </c>
      <c r="E150" s="175">
        <v>17</v>
      </c>
      <c r="F150" s="176"/>
      <c r="G150" s="177">
        <f>ROUND(E150*F150,2)</f>
        <v>0</v>
      </c>
      <c r="H150" s="176"/>
      <c r="I150" s="177">
        <f>ROUND(E150*H150,2)</f>
        <v>0</v>
      </c>
      <c r="J150" s="176"/>
      <c r="K150" s="177">
        <f>ROUND(E150*J150,2)</f>
        <v>0</v>
      </c>
      <c r="L150" s="177">
        <v>21</v>
      </c>
      <c r="M150" s="177">
        <f>G150*(1+L150/100)</f>
        <v>0</v>
      </c>
      <c r="N150" s="175">
        <v>0.23</v>
      </c>
      <c r="O150" s="175">
        <f>ROUND(E150*N150,2)</f>
        <v>3.91</v>
      </c>
      <c r="P150" s="175">
        <v>0</v>
      </c>
      <c r="Q150" s="175">
        <f>ROUND(E150*P150,2)</f>
        <v>0</v>
      </c>
      <c r="R150" s="177"/>
      <c r="S150" s="177" t="s">
        <v>141</v>
      </c>
      <c r="T150" s="178" t="s">
        <v>142</v>
      </c>
      <c r="U150" s="161">
        <v>2.3E-2</v>
      </c>
      <c r="V150" s="161">
        <f>ROUND(E150*U150,2)</f>
        <v>0.39</v>
      </c>
      <c r="W150" s="161"/>
      <c r="X150" s="161" t="s">
        <v>143</v>
      </c>
      <c r="Y150" s="161" t="s">
        <v>144</v>
      </c>
      <c r="Z150" s="151"/>
      <c r="AA150" s="151"/>
      <c r="AB150" s="151"/>
      <c r="AC150" s="151"/>
      <c r="AD150" s="151"/>
      <c r="AE150" s="151"/>
      <c r="AF150" s="151"/>
      <c r="AG150" s="151" t="s">
        <v>145</v>
      </c>
      <c r="AH150" s="151"/>
      <c r="AI150" s="151"/>
      <c r="AJ150" s="151"/>
      <c r="AK150" s="151"/>
      <c r="AL150" s="151"/>
      <c r="AM150" s="151"/>
      <c r="AN150" s="151"/>
      <c r="AO150" s="151"/>
      <c r="AP150" s="151"/>
      <c r="AQ150" s="151"/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1"/>
      <c r="BB150" s="151"/>
      <c r="BC150" s="151"/>
      <c r="BD150" s="151"/>
      <c r="BE150" s="151"/>
      <c r="BF150" s="151"/>
      <c r="BG150" s="151"/>
      <c r="BH150" s="151"/>
    </row>
    <row r="151" spans="1:60" outlineLevel="2" x14ac:dyDescent="0.2">
      <c r="A151" s="158"/>
      <c r="B151" s="159"/>
      <c r="C151" s="189" t="s">
        <v>934</v>
      </c>
      <c r="D151" s="162"/>
      <c r="E151" s="163"/>
      <c r="F151" s="161"/>
      <c r="G151" s="161"/>
      <c r="H151" s="161"/>
      <c r="I151" s="161"/>
      <c r="J151" s="161"/>
      <c r="K151" s="161"/>
      <c r="L151" s="161"/>
      <c r="M151" s="161"/>
      <c r="N151" s="160"/>
      <c r="O151" s="160"/>
      <c r="P151" s="160"/>
      <c r="Q151" s="160"/>
      <c r="R151" s="161"/>
      <c r="S151" s="161"/>
      <c r="T151" s="161"/>
      <c r="U151" s="161"/>
      <c r="V151" s="161"/>
      <c r="W151" s="161"/>
      <c r="X151" s="161"/>
      <c r="Y151" s="161"/>
      <c r="Z151" s="151"/>
      <c r="AA151" s="151"/>
      <c r="AB151" s="151"/>
      <c r="AC151" s="151"/>
      <c r="AD151" s="151"/>
      <c r="AE151" s="151"/>
      <c r="AF151" s="151"/>
      <c r="AG151" s="151" t="s">
        <v>175</v>
      </c>
      <c r="AH151" s="151">
        <v>0</v>
      </c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</row>
    <row r="152" spans="1:60" outlineLevel="3" x14ac:dyDescent="0.2">
      <c r="A152" s="158"/>
      <c r="B152" s="159"/>
      <c r="C152" s="189" t="s">
        <v>993</v>
      </c>
      <c r="D152" s="162"/>
      <c r="E152" s="163">
        <v>17</v>
      </c>
      <c r="F152" s="161"/>
      <c r="G152" s="161"/>
      <c r="H152" s="161"/>
      <c r="I152" s="161"/>
      <c r="J152" s="161"/>
      <c r="K152" s="161"/>
      <c r="L152" s="161"/>
      <c r="M152" s="161"/>
      <c r="N152" s="160"/>
      <c r="O152" s="160"/>
      <c r="P152" s="160"/>
      <c r="Q152" s="160"/>
      <c r="R152" s="161"/>
      <c r="S152" s="161"/>
      <c r="T152" s="161"/>
      <c r="U152" s="161"/>
      <c r="V152" s="161"/>
      <c r="W152" s="161"/>
      <c r="X152" s="161"/>
      <c r="Y152" s="161"/>
      <c r="Z152" s="151"/>
      <c r="AA152" s="151"/>
      <c r="AB152" s="151"/>
      <c r="AC152" s="151"/>
      <c r="AD152" s="151"/>
      <c r="AE152" s="151"/>
      <c r="AF152" s="151"/>
      <c r="AG152" s="151" t="s">
        <v>175</v>
      </c>
      <c r="AH152" s="151">
        <v>0</v>
      </c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</row>
    <row r="153" spans="1:60" outlineLevel="1" x14ac:dyDescent="0.2">
      <c r="A153" s="172">
        <v>52</v>
      </c>
      <c r="B153" s="173" t="s">
        <v>394</v>
      </c>
      <c r="C153" s="188" t="s">
        <v>395</v>
      </c>
      <c r="D153" s="174" t="s">
        <v>245</v>
      </c>
      <c r="E153" s="175">
        <v>17</v>
      </c>
      <c r="F153" s="176"/>
      <c r="G153" s="177">
        <f>ROUND(E153*F153,2)</f>
        <v>0</v>
      </c>
      <c r="H153" s="176"/>
      <c r="I153" s="177">
        <f>ROUND(E153*H153,2)</f>
        <v>0</v>
      </c>
      <c r="J153" s="176"/>
      <c r="K153" s="177">
        <f>ROUND(E153*J153,2)</f>
        <v>0</v>
      </c>
      <c r="L153" s="177">
        <v>21</v>
      </c>
      <c r="M153" s="177">
        <f>G153*(1+L153/100)</f>
        <v>0</v>
      </c>
      <c r="N153" s="175">
        <v>0.46</v>
      </c>
      <c r="O153" s="175">
        <f>ROUND(E153*N153,2)</f>
        <v>7.82</v>
      </c>
      <c r="P153" s="175">
        <v>0</v>
      </c>
      <c r="Q153" s="175">
        <f>ROUND(E153*P153,2)</f>
        <v>0</v>
      </c>
      <c r="R153" s="177"/>
      <c r="S153" s="177" t="s">
        <v>141</v>
      </c>
      <c r="T153" s="178" t="s">
        <v>142</v>
      </c>
      <c r="U153" s="161">
        <v>2.9000000000000001E-2</v>
      </c>
      <c r="V153" s="161">
        <f>ROUND(E153*U153,2)</f>
        <v>0.49</v>
      </c>
      <c r="W153" s="161"/>
      <c r="X153" s="161" t="s">
        <v>143</v>
      </c>
      <c r="Y153" s="161" t="s">
        <v>144</v>
      </c>
      <c r="Z153" s="151"/>
      <c r="AA153" s="151"/>
      <c r="AB153" s="151"/>
      <c r="AC153" s="151"/>
      <c r="AD153" s="151"/>
      <c r="AE153" s="151"/>
      <c r="AF153" s="151"/>
      <c r="AG153" s="151" t="s">
        <v>145</v>
      </c>
      <c r="AH153" s="151"/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</row>
    <row r="154" spans="1:60" outlineLevel="2" x14ac:dyDescent="0.2">
      <c r="A154" s="158"/>
      <c r="B154" s="159"/>
      <c r="C154" s="189" t="s">
        <v>934</v>
      </c>
      <c r="D154" s="162"/>
      <c r="E154" s="163"/>
      <c r="F154" s="161"/>
      <c r="G154" s="161"/>
      <c r="H154" s="161"/>
      <c r="I154" s="161"/>
      <c r="J154" s="161"/>
      <c r="K154" s="161"/>
      <c r="L154" s="161"/>
      <c r="M154" s="161"/>
      <c r="N154" s="160"/>
      <c r="O154" s="160"/>
      <c r="P154" s="160"/>
      <c r="Q154" s="160"/>
      <c r="R154" s="161"/>
      <c r="S154" s="161"/>
      <c r="T154" s="161"/>
      <c r="U154" s="161"/>
      <c r="V154" s="161"/>
      <c r="W154" s="161"/>
      <c r="X154" s="161"/>
      <c r="Y154" s="161"/>
      <c r="Z154" s="151"/>
      <c r="AA154" s="151"/>
      <c r="AB154" s="151"/>
      <c r="AC154" s="151"/>
      <c r="AD154" s="151"/>
      <c r="AE154" s="151"/>
      <c r="AF154" s="151"/>
      <c r="AG154" s="151" t="s">
        <v>175</v>
      </c>
      <c r="AH154" s="151">
        <v>0</v>
      </c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</row>
    <row r="155" spans="1:60" outlineLevel="3" x14ac:dyDescent="0.2">
      <c r="A155" s="158"/>
      <c r="B155" s="159"/>
      <c r="C155" s="189" t="s">
        <v>993</v>
      </c>
      <c r="D155" s="162"/>
      <c r="E155" s="163">
        <v>17</v>
      </c>
      <c r="F155" s="161"/>
      <c r="G155" s="161"/>
      <c r="H155" s="161"/>
      <c r="I155" s="161"/>
      <c r="J155" s="161"/>
      <c r="K155" s="161"/>
      <c r="L155" s="161"/>
      <c r="M155" s="161"/>
      <c r="N155" s="160"/>
      <c r="O155" s="160"/>
      <c r="P155" s="160"/>
      <c r="Q155" s="160"/>
      <c r="R155" s="161"/>
      <c r="S155" s="161"/>
      <c r="T155" s="161"/>
      <c r="U155" s="161"/>
      <c r="V155" s="161"/>
      <c r="W155" s="161"/>
      <c r="X155" s="161"/>
      <c r="Y155" s="161"/>
      <c r="Z155" s="151"/>
      <c r="AA155" s="151"/>
      <c r="AB155" s="151"/>
      <c r="AC155" s="151"/>
      <c r="AD155" s="151"/>
      <c r="AE155" s="151"/>
      <c r="AF155" s="151"/>
      <c r="AG155" s="151" t="s">
        <v>175</v>
      </c>
      <c r="AH155" s="151">
        <v>0</v>
      </c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</row>
    <row r="156" spans="1:60" outlineLevel="1" x14ac:dyDescent="0.2">
      <c r="A156" s="172">
        <v>53</v>
      </c>
      <c r="B156" s="173" t="s">
        <v>396</v>
      </c>
      <c r="C156" s="188" t="s">
        <v>397</v>
      </c>
      <c r="D156" s="174" t="s">
        <v>245</v>
      </c>
      <c r="E156" s="175">
        <v>6</v>
      </c>
      <c r="F156" s="176"/>
      <c r="G156" s="177">
        <f>ROUND(E156*F156,2)</f>
        <v>0</v>
      </c>
      <c r="H156" s="176"/>
      <c r="I156" s="177">
        <f>ROUND(E156*H156,2)</f>
        <v>0</v>
      </c>
      <c r="J156" s="176"/>
      <c r="K156" s="177">
        <f>ROUND(E156*J156,2)</f>
        <v>0</v>
      </c>
      <c r="L156" s="177">
        <v>21</v>
      </c>
      <c r="M156" s="177">
        <f>G156*(1+L156/100)</f>
        <v>0</v>
      </c>
      <c r="N156" s="175">
        <v>0.46</v>
      </c>
      <c r="O156" s="175">
        <f>ROUND(E156*N156,2)</f>
        <v>2.76</v>
      </c>
      <c r="P156" s="175">
        <v>0</v>
      </c>
      <c r="Q156" s="175">
        <f>ROUND(E156*P156,2)</f>
        <v>0</v>
      </c>
      <c r="R156" s="177"/>
      <c r="S156" s="177" t="s">
        <v>141</v>
      </c>
      <c r="T156" s="178" t="s">
        <v>142</v>
      </c>
      <c r="U156" s="161">
        <v>2.9000000000000001E-2</v>
      </c>
      <c r="V156" s="161">
        <f>ROUND(E156*U156,2)</f>
        <v>0.17</v>
      </c>
      <c r="W156" s="161"/>
      <c r="X156" s="161" t="s">
        <v>143</v>
      </c>
      <c r="Y156" s="161" t="s">
        <v>144</v>
      </c>
      <c r="Z156" s="151"/>
      <c r="AA156" s="151"/>
      <c r="AB156" s="151"/>
      <c r="AC156" s="151"/>
      <c r="AD156" s="151"/>
      <c r="AE156" s="151"/>
      <c r="AF156" s="151"/>
      <c r="AG156" s="151" t="s">
        <v>145</v>
      </c>
      <c r="AH156" s="151"/>
      <c r="AI156" s="151"/>
      <c r="AJ156" s="151"/>
      <c r="AK156" s="151"/>
      <c r="AL156" s="151"/>
      <c r="AM156" s="151"/>
      <c r="AN156" s="151"/>
      <c r="AO156" s="151"/>
      <c r="AP156" s="151"/>
      <c r="AQ156" s="151"/>
      <c r="AR156" s="151"/>
      <c r="AS156" s="151"/>
      <c r="AT156" s="151"/>
      <c r="AU156" s="151"/>
      <c r="AV156" s="151"/>
      <c r="AW156" s="151"/>
      <c r="AX156" s="151"/>
      <c r="AY156" s="151"/>
      <c r="AZ156" s="151"/>
      <c r="BA156" s="151"/>
      <c r="BB156" s="151"/>
      <c r="BC156" s="151"/>
      <c r="BD156" s="151"/>
      <c r="BE156" s="151"/>
      <c r="BF156" s="151"/>
      <c r="BG156" s="151"/>
      <c r="BH156" s="151"/>
    </row>
    <row r="157" spans="1:60" outlineLevel="2" x14ac:dyDescent="0.2">
      <c r="A157" s="158"/>
      <c r="B157" s="159"/>
      <c r="C157" s="189" t="s">
        <v>934</v>
      </c>
      <c r="D157" s="162"/>
      <c r="E157" s="163"/>
      <c r="F157" s="161"/>
      <c r="G157" s="161"/>
      <c r="H157" s="161"/>
      <c r="I157" s="161"/>
      <c r="J157" s="161"/>
      <c r="K157" s="161"/>
      <c r="L157" s="161"/>
      <c r="M157" s="161"/>
      <c r="N157" s="160"/>
      <c r="O157" s="160"/>
      <c r="P157" s="160"/>
      <c r="Q157" s="160"/>
      <c r="R157" s="161"/>
      <c r="S157" s="161"/>
      <c r="T157" s="161"/>
      <c r="U157" s="161"/>
      <c r="V157" s="161"/>
      <c r="W157" s="161"/>
      <c r="X157" s="161"/>
      <c r="Y157" s="161"/>
      <c r="Z157" s="151"/>
      <c r="AA157" s="151"/>
      <c r="AB157" s="151"/>
      <c r="AC157" s="151"/>
      <c r="AD157" s="151"/>
      <c r="AE157" s="151"/>
      <c r="AF157" s="151"/>
      <c r="AG157" s="151" t="s">
        <v>175</v>
      </c>
      <c r="AH157" s="151">
        <v>0</v>
      </c>
      <c r="AI157" s="151"/>
      <c r="AJ157" s="151"/>
      <c r="AK157" s="151"/>
      <c r="AL157" s="151"/>
      <c r="AM157" s="151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/>
      <c r="BE157" s="151"/>
      <c r="BF157" s="151"/>
      <c r="BG157" s="151"/>
      <c r="BH157" s="151"/>
    </row>
    <row r="158" spans="1:60" outlineLevel="3" x14ac:dyDescent="0.2">
      <c r="A158" s="158"/>
      <c r="B158" s="159"/>
      <c r="C158" s="189" t="s">
        <v>978</v>
      </c>
      <c r="D158" s="162"/>
      <c r="E158" s="163">
        <v>6</v>
      </c>
      <c r="F158" s="161"/>
      <c r="G158" s="161"/>
      <c r="H158" s="161"/>
      <c r="I158" s="161"/>
      <c r="J158" s="161"/>
      <c r="K158" s="161"/>
      <c r="L158" s="161"/>
      <c r="M158" s="161"/>
      <c r="N158" s="160"/>
      <c r="O158" s="160"/>
      <c r="P158" s="160"/>
      <c r="Q158" s="160"/>
      <c r="R158" s="161"/>
      <c r="S158" s="161"/>
      <c r="T158" s="161"/>
      <c r="U158" s="161"/>
      <c r="V158" s="161"/>
      <c r="W158" s="161"/>
      <c r="X158" s="161"/>
      <c r="Y158" s="161"/>
      <c r="Z158" s="151"/>
      <c r="AA158" s="151"/>
      <c r="AB158" s="151"/>
      <c r="AC158" s="151"/>
      <c r="AD158" s="151"/>
      <c r="AE158" s="151"/>
      <c r="AF158" s="151"/>
      <c r="AG158" s="151" t="s">
        <v>175</v>
      </c>
      <c r="AH158" s="151">
        <v>0</v>
      </c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</row>
    <row r="159" spans="1:60" outlineLevel="1" x14ac:dyDescent="0.2">
      <c r="A159" s="172">
        <v>54</v>
      </c>
      <c r="B159" s="173" t="s">
        <v>398</v>
      </c>
      <c r="C159" s="188" t="s">
        <v>399</v>
      </c>
      <c r="D159" s="174" t="s">
        <v>245</v>
      </c>
      <c r="E159" s="175">
        <v>17</v>
      </c>
      <c r="F159" s="176"/>
      <c r="G159" s="177">
        <f>ROUND(E159*F159,2)</f>
        <v>0</v>
      </c>
      <c r="H159" s="176"/>
      <c r="I159" s="177">
        <f>ROUND(E159*H159,2)</f>
        <v>0</v>
      </c>
      <c r="J159" s="176"/>
      <c r="K159" s="177">
        <f>ROUND(E159*J159,2)</f>
        <v>0</v>
      </c>
      <c r="L159" s="177">
        <v>21</v>
      </c>
      <c r="M159" s="177">
        <f>G159*(1+L159/100)</f>
        <v>0</v>
      </c>
      <c r="N159" s="175">
        <v>0.25335999999999997</v>
      </c>
      <c r="O159" s="175">
        <f>ROUND(E159*N159,2)</f>
        <v>4.3099999999999996</v>
      </c>
      <c r="P159" s="175">
        <v>0</v>
      </c>
      <c r="Q159" s="175">
        <f>ROUND(E159*P159,2)</f>
        <v>0</v>
      </c>
      <c r="R159" s="177"/>
      <c r="S159" s="177" t="s">
        <v>141</v>
      </c>
      <c r="T159" s="178" t="s">
        <v>142</v>
      </c>
      <c r="U159" s="161">
        <v>0.14199999999999999</v>
      </c>
      <c r="V159" s="161">
        <f>ROUND(E159*U159,2)</f>
        <v>2.41</v>
      </c>
      <c r="W159" s="161"/>
      <c r="X159" s="161" t="s">
        <v>143</v>
      </c>
      <c r="Y159" s="161" t="s">
        <v>144</v>
      </c>
      <c r="Z159" s="151"/>
      <c r="AA159" s="151"/>
      <c r="AB159" s="151"/>
      <c r="AC159" s="151"/>
      <c r="AD159" s="151"/>
      <c r="AE159" s="151"/>
      <c r="AF159" s="151"/>
      <c r="AG159" s="151" t="s">
        <v>145</v>
      </c>
      <c r="AH159" s="151"/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</row>
    <row r="160" spans="1:60" outlineLevel="2" x14ac:dyDescent="0.2">
      <c r="A160" s="158"/>
      <c r="B160" s="159"/>
      <c r="C160" s="189" t="s">
        <v>934</v>
      </c>
      <c r="D160" s="162"/>
      <c r="E160" s="163"/>
      <c r="F160" s="161"/>
      <c r="G160" s="161"/>
      <c r="H160" s="161"/>
      <c r="I160" s="161"/>
      <c r="J160" s="161"/>
      <c r="K160" s="161"/>
      <c r="L160" s="161"/>
      <c r="M160" s="161"/>
      <c r="N160" s="160"/>
      <c r="O160" s="160"/>
      <c r="P160" s="160"/>
      <c r="Q160" s="160"/>
      <c r="R160" s="161"/>
      <c r="S160" s="161"/>
      <c r="T160" s="161"/>
      <c r="U160" s="161"/>
      <c r="V160" s="161"/>
      <c r="W160" s="161"/>
      <c r="X160" s="161"/>
      <c r="Y160" s="161"/>
      <c r="Z160" s="151"/>
      <c r="AA160" s="151"/>
      <c r="AB160" s="151"/>
      <c r="AC160" s="151"/>
      <c r="AD160" s="151"/>
      <c r="AE160" s="151"/>
      <c r="AF160" s="151"/>
      <c r="AG160" s="151" t="s">
        <v>175</v>
      </c>
      <c r="AH160" s="151">
        <v>0</v>
      </c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</row>
    <row r="161" spans="1:60" outlineLevel="3" x14ac:dyDescent="0.2">
      <c r="A161" s="158"/>
      <c r="B161" s="159"/>
      <c r="C161" s="189" t="s">
        <v>993</v>
      </c>
      <c r="D161" s="162"/>
      <c r="E161" s="163">
        <v>17</v>
      </c>
      <c r="F161" s="161"/>
      <c r="G161" s="161"/>
      <c r="H161" s="161"/>
      <c r="I161" s="161"/>
      <c r="J161" s="161"/>
      <c r="K161" s="161"/>
      <c r="L161" s="161"/>
      <c r="M161" s="161"/>
      <c r="N161" s="160"/>
      <c r="O161" s="160"/>
      <c r="P161" s="160"/>
      <c r="Q161" s="160"/>
      <c r="R161" s="161"/>
      <c r="S161" s="161"/>
      <c r="T161" s="161"/>
      <c r="U161" s="161"/>
      <c r="V161" s="161"/>
      <c r="W161" s="161"/>
      <c r="X161" s="161"/>
      <c r="Y161" s="161"/>
      <c r="Z161" s="151"/>
      <c r="AA161" s="151"/>
      <c r="AB161" s="151"/>
      <c r="AC161" s="151"/>
      <c r="AD161" s="151"/>
      <c r="AE161" s="151"/>
      <c r="AF161" s="151"/>
      <c r="AG161" s="151" t="s">
        <v>175</v>
      </c>
      <c r="AH161" s="151">
        <v>0</v>
      </c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</row>
    <row r="162" spans="1:60" x14ac:dyDescent="0.2">
      <c r="A162" s="165" t="s">
        <v>136</v>
      </c>
      <c r="B162" s="166" t="s">
        <v>82</v>
      </c>
      <c r="C162" s="186" t="s">
        <v>83</v>
      </c>
      <c r="D162" s="167"/>
      <c r="E162" s="168"/>
      <c r="F162" s="169"/>
      <c r="G162" s="169">
        <f>SUMIF(AG163:AG176,"&lt;&gt;NOR",G163:G176)</f>
        <v>0</v>
      </c>
      <c r="H162" s="169"/>
      <c r="I162" s="169">
        <f>SUM(I163:I176)</f>
        <v>0</v>
      </c>
      <c r="J162" s="169"/>
      <c r="K162" s="169">
        <f>SUM(K163:K176)</f>
        <v>0</v>
      </c>
      <c r="L162" s="169"/>
      <c r="M162" s="169">
        <f>SUM(M163:M176)</f>
        <v>0</v>
      </c>
      <c r="N162" s="168"/>
      <c r="O162" s="168">
        <f>SUM(O163:O176)</f>
        <v>56.69</v>
      </c>
      <c r="P162" s="168"/>
      <c r="Q162" s="168">
        <f>SUM(Q163:Q176)</f>
        <v>0</v>
      </c>
      <c r="R162" s="169"/>
      <c r="S162" s="169"/>
      <c r="T162" s="170"/>
      <c r="U162" s="164"/>
      <c r="V162" s="164">
        <f>SUM(V163:V176)</f>
        <v>41.49</v>
      </c>
      <c r="W162" s="164"/>
      <c r="X162" s="164"/>
      <c r="Y162" s="164"/>
      <c r="AG162" t="s">
        <v>137</v>
      </c>
    </row>
    <row r="163" spans="1:60" outlineLevel="1" x14ac:dyDescent="0.2">
      <c r="A163" s="172">
        <v>55</v>
      </c>
      <c r="B163" s="173" t="s">
        <v>400</v>
      </c>
      <c r="C163" s="188" t="s">
        <v>401</v>
      </c>
      <c r="D163" s="174" t="s">
        <v>245</v>
      </c>
      <c r="E163" s="175">
        <v>217</v>
      </c>
      <c r="F163" s="176"/>
      <c r="G163" s="177">
        <f>ROUND(E163*F163,2)</f>
        <v>0</v>
      </c>
      <c r="H163" s="176"/>
      <c r="I163" s="177">
        <f>ROUND(E163*H163,2)</f>
        <v>0</v>
      </c>
      <c r="J163" s="176"/>
      <c r="K163" s="177">
        <f>ROUND(E163*J163,2)</f>
        <v>0</v>
      </c>
      <c r="L163" s="177">
        <v>21</v>
      </c>
      <c r="M163" s="177">
        <f>G163*(1+L163/100)</f>
        <v>0</v>
      </c>
      <c r="N163" s="175">
        <v>8.0999999999999996E-4</v>
      </c>
      <c r="O163" s="175">
        <f>ROUND(E163*N163,2)</f>
        <v>0.18</v>
      </c>
      <c r="P163" s="175">
        <v>0</v>
      </c>
      <c r="Q163" s="175">
        <f>ROUND(E163*P163,2)</f>
        <v>0</v>
      </c>
      <c r="R163" s="177"/>
      <c r="S163" s="177" t="s">
        <v>141</v>
      </c>
      <c r="T163" s="178" t="s">
        <v>142</v>
      </c>
      <c r="U163" s="161">
        <v>4.0000000000000001E-3</v>
      </c>
      <c r="V163" s="161">
        <f>ROUND(E163*U163,2)</f>
        <v>0.87</v>
      </c>
      <c r="W163" s="161"/>
      <c r="X163" s="161" t="s">
        <v>143</v>
      </c>
      <c r="Y163" s="161" t="s">
        <v>144</v>
      </c>
      <c r="Z163" s="151"/>
      <c r="AA163" s="151"/>
      <c r="AB163" s="151"/>
      <c r="AC163" s="151"/>
      <c r="AD163" s="151"/>
      <c r="AE163" s="151"/>
      <c r="AF163" s="151"/>
      <c r="AG163" s="151" t="s">
        <v>145</v>
      </c>
      <c r="AH163" s="151"/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</row>
    <row r="164" spans="1:60" outlineLevel="2" x14ac:dyDescent="0.2">
      <c r="A164" s="158"/>
      <c r="B164" s="159"/>
      <c r="C164" s="189" t="s">
        <v>934</v>
      </c>
      <c r="D164" s="162"/>
      <c r="E164" s="163"/>
      <c r="F164" s="161"/>
      <c r="G164" s="161"/>
      <c r="H164" s="161"/>
      <c r="I164" s="161"/>
      <c r="J164" s="161"/>
      <c r="K164" s="161"/>
      <c r="L164" s="161"/>
      <c r="M164" s="161"/>
      <c r="N164" s="160"/>
      <c r="O164" s="160"/>
      <c r="P164" s="160"/>
      <c r="Q164" s="160"/>
      <c r="R164" s="161"/>
      <c r="S164" s="161"/>
      <c r="T164" s="161"/>
      <c r="U164" s="161"/>
      <c r="V164" s="161"/>
      <c r="W164" s="161"/>
      <c r="X164" s="161"/>
      <c r="Y164" s="161"/>
      <c r="Z164" s="151"/>
      <c r="AA164" s="151"/>
      <c r="AB164" s="151"/>
      <c r="AC164" s="151"/>
      <c r="AD164" s="151"/>
      <c r="AE164" s="151"/>
      <c r="AF164" s="151"/>
      <c r="AG164" s="151" t="s">
        <v>175</v>
      </c>
      <c r="AH164" s="151">
        <v>0</v>
      </c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</row>
    <row r="165" spans="1:60" outlineLevel="3" x14ac:dyDescent="0.2">
      <c r="A165" s="158"/>
      <c r="B165" s="159"/>
      <c r="C165" s="189" t="s">
        <v>975</v>
      </c>
      <c r="D165" s="162"/>
      <c r="E165" s="163">
        <v>217</v>
      </c>
      <c r="F165" s="161"/>
      <c r="G165" s="161"/>
      <c r="H165" s="161"/>
      <c r="I165" s="161"/>
      <c r="J165" s="161"/>
      <c r="K165" s="161"/>
      <c r="L165" s="161"/>
      <c r="M165" s="161"/>
      <c r="N165" s="160"/>
      <c r="O165" s="160"/>
      <c r="P165" s="160"/>
      <c r="Q165" s="160"/>
      <c r="R165" s="161"/>
      <c r="S165" s="161"/>
      <c r="T165" s="161"/>
      <c r="U165" s="161"/>
      <c r="V165" s="161"/>
      <c r="W165" s="161"/>
      <c r="X165" s="161"/>
      <c r="Y165" s="161"/>
      <c r="Z165" s="151"/>
      <c r="AA165" s="151"/>
      <c r="AB165" s="151"/>
      <c r="AC165" s="151"/>
      <c r="AD165" s="151"/>
      <c r="AE165" s="151"/>
      <c r="AF165" s="151"/>
      <c r="AG165" s="151" t="s">
        <v>175</v>
      </c>
      <c r="AH165" s="151">
        <v>0</v>
      </c>
      <c r="AI165" s="151"/>
      <c r="AJ165" s="151"/>
      <c r="AK165" s="151"/>
      <c r="AL165" s="151"/>
      <c r="AM165" s="151"/>
      <c r="AN165" s="151"/>
      <c r="AO165" s="151"/>
      <c r="AP165" s="151"/>
      <c r="AQ165" s="151"/>
      <c r="AR165" s="151"/>
      <c r="AS165" s="151"/>
      <c r="AT165" s="151"/>
      <c r="AU165" s="151"/>
      <c r="AV165" s="151"/>
      <c r="AW165" s="151"/>
      <c r="AX165" s="151"/>
      <c r="AY165" s="151"/>
      <c r="AZ165" s="151"/>
      <c r="BA165" s="151"/>
      <c r="BB165" s="151"/>
      <c r="BC165" s="151"/>
      <c r="BD165" s="151"/>
      <c r="BE165" s="151"/>
      <c r="BF165" s="151"/>
      <c r="BG165" s="151"/>
      <c r="BH165" s="151"/>
    </row>
    <row r="166" spans="1:60" outlineLevel="1" x14ac:dyDescent="0.2">
      <c r="A166" s="172">
        <v>56</v>
      </c>
      <c r="B166" s="173" t="s">
        <v>402</v>
      </c>
      <c r="C166" s="188" t="s">
        <v>403</v>
      </c>
      <c r="D166" s="174" t="s">
        <v>245</v>
      </c>
      <c r="E166" s="175">
        <v>217</v>
      </c>
      <c r="F166" s="176"/>
      <c r="G166" s="177">
        <f>ROUND(E166*F166,2)</f>
        <v>0</v>
      </c>
      <c r="H166" s="176"/>
      <c r="I166" s="177">
        <f>ROUND(E166*H166,2)</f>
        <v>0</v>
      </c>
      <c r="J166" s="176"/>
      <c r="K166" s="177">
        <f>ROUND(E166*J166,2)</f>
        <v>0</v>
      </c>
      <c r="L166" s="177">
        <v>21</v>
      </c>
      <c r="M166" s="177">
        <f>G166*(1+L166/100)</f>
        <v>0</v>
      </c>
      <c r="N166" s="175">
        <v>2.9999999999999997E-4</v>
      </c>
      <c r="O166" s="175">
        <f>ROUND(E166*N166,2)</f>
        <v>7.0000000000000007E-2</v>
      </c>
      <c r="P166" s="175">
        <v>0</v>
      </c>
      <c r="Q166" s="175">
        <f>ROUND(E166*P166,2)</f>
        <v>0</v>
      </c>
      <c r="R166" s="177"/>
      <c r="S166" s="177" t="s">
        <v>141</v>
      </c>
      <c r="T166" s="178" t="s">
        <v>142</v>
      </c>
      <c r="U166" s="161">
        <v>2E-3</v>
      </c>
      <c r="V166" s="161">
        <f>ROUND(E166*U166,2)</f>
        <v>0.43</v>
      </c>
      <c r="W166" s="161"/>
      <c r="X166" s="161" t="s">
        <v>143</v>
      </c>
      <c r="Y166" s="161" t="s">
        <v>144</v>
      </c>
      <c r="Z166" s="151"/>
      <c r="AA166" s="151"/>
      <c r="AB166" s="151"/>
      <c r="AC166" s="151"/>
      <c r="AD166" s="151"/>
      <c r="AE166" s="151"/>
      <c r="AF166" s="151"/>
      <c r="AG166" s="151" t="s">
        <v>145</v>
      </c>
      <c r="AH166" s="151"/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</row>
    <row r="167" spans="1:60" outlineLevel="2" x14ac:dyDescent="0.2">
      <c r="A167" s="158"/>
      <c r="B167" s="159"/>
      <c r="C167" s="189" t="s">
        <v>934</v>
      </c>
      <c r="D167" s="162"/>
      <c r="E167" s="163"/>
      <c r="F167" s="161"/>
      <c r="G167" s="161"/>
      <c r="H167" s="161"/>
      <c r="I167" s="161"/>
      <c r="J167" s="161"/>
      <c r="K167" s="161"/>
      <c r="L167" s="161"/>
      <c r="M167" s="161"/>
      <c r="N167" s="160"/>
      <c r="O167" s="160"/>
      <c r="P167" s="160"/>
      <c r="Q167" s="160"/>
      <c r="R167" s="161"/>
      <c r="S167" s="161"/>
      <c r="T167" s="161"/>
      <c r="U167" s="161"/>
      <c r="V167" s="161"/>
      <c r="W167" s="161"/>
      <c r="X167" s="161"/>
      <c r="Y167" s="161"/>
      <c r="Z167" s="151"/>
      <c r="AA167" s="151"/>
      <c r="AB167" s="151"/>
      <c r="AC167" s="151"/>
      <c r="AD167" s="151"/>
      <c r="AE167" s="151"/>
      <c r="AF167" s="151"/>
      <c r="AG167" s="151" t="s">
        <v>175</v>
      </c>
      <c r="AH167" s="151">
        <v>0</v>
      </c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</row>
    <row r="168" spans="1:60" outlineLevel="3" x14ac:dyDescent="0.2">
      <c r="A168" s="158"/>
      <c r="B168" s="159"/>
      <c r="C168" s="189" t="s">
        <v>975</v>
      </c>
      <c r="D168" s="162"/>
      <c r="E168" s="163">
        <v>217</v>
      </c>
      <c r="F168" s="161"/>
      <c r="G168" s="161"/>
      <c r="H168" s="161"/>
      <c r="I168" s="161"/>
      <c r="J168" s="161"/>
      <c r="K168" s="161"/>
      <c r="L168" s="161"/>
      <c r="M168" s="161"/>
      <c r="N168" s="160"/>
      <c r="O168" s="160"/>
      <c r="P168" s="160"/>
      <c r="Q168" s="160"/>
      <c r="R168" s="161"/>
      <c r="S168" s="161"/>
      <c r="T168" s="161"/>
      <c r="U168" s="161"/>
      <c r="V168" s="161"/>
      <c r="W168" s="161"/>
      <c r="X168" s="161"/>
      <c r="Y168" s="161"/>
      <c r="Z168" s="151"/>
      <c r="AA168" s="151"/>
      <c r="AB168" s="151"/>
      <c r="AC168" s="151"/>
      <c r="AD168" s="151"/>
      <c r="AE168" s="151"/>
      <c r="AF168" s="151"/>
      <c r="AG168" s="151" t="s">
        <v>175</v>
      </c>
      <c r="AH168" s="151">
        <v>0</v>
      </c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</row>
    <row r="169" spans="1:60" ht="22.5" outlineLevel="1" x14ac:dyDescent="0.2">
      <c r="A169" s="172">
        <v>57</v>
      </c>
      <c r="B169" s="173" t="s">
        <v>404</v>
      </c>
      <c r="C169" s="188" t="s">
        <v>405</v>
      </c>
      <c r="D169" s="174" t="s">
        <v>245</v>
      </c>
      <c r="E169" s="175">
        <v>217</v>
      </c>
      <c r="F169" s="176"/>
      <c r="G169" s="177">
        <f>ROUND(E169*F169,2)</f>
        <v>0</v>
      </c>
      <c r="H169" s="176"/>
      <c r="I169" s="177">
        <f>ROUND(E169*H169,2)</f>
        <v>0</v>
      </c>
      <c r="J169" s="176"/>
      <c r="K169" s="177">
        <f>ROUND(E169*J169,2)</f>
        <v>0</v>
      </c>
      <c r="L169" s="177">
        <v>21</v>
      </c>
      <c r="M169" s="177">
        <f>G169*(1+L169/100)</f>
        <v>0</v>
      </c>
      <c r="N169" s="175">
        <v>0.10141</v>
      </c>
      <c r="O169" s="175">
        <f>ROUND(E169*N169,2)</f>
        <v>22.01</v>
      </c>
      <c r="P169" s="175">
        <v>0</v>
      </c>
      <c r="Q169" s="175">
        <f>ROUND(E169*P169,2)</f>
        <v>0</v>
      </c>
      <c r="R169" s="177"/>
      <c r="S169" s="177" t="s">
        <v>141</v>
      </c>
      <c r="T169" s="178" t="s">
        <v>142</v>
      </c>
      <c r="U169" s="161">
        <v>6.4000000000000001E-2</v>
      </c>
      <c r="V169" s="161">
        <f>ROUND(E169*U169,2)</f>
        <v>13.89</v>
      </c>
      <c r="W169" s="161"/>
      <c r="X169" s="161" t="s">
        <v>143</v>
      </c>
      <c r="Y169" s="161" t="s">
        <v>144</v>
      </c>
      <c r="Z169" s="151"/>
      <c r="AA169" s="151"/>
      <c r="AB169" s="151"/>
      <c r="AC169" s="151"/>
      <c r="AD169" s="151"/>
      <c r="AE169" s="151"/>
      <c r="AF169" s="151"/>
      <c r="AG169" s="151" t="s">
        <v>145</v>
      </c>
      <c r="AH169" s="151"/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</row>
    <row r="170" spans="1:60" outlineLevel="2" x14ac:dyDescent="0.2">
      <c r="A170" s="158"/>
      <c r="B170" s="159"/>
      <c r="C170" s="189" t="s">
        <v>934</v>
      </c>
      <c r="D170" s="162"/>
      <c r="E170" s="163"/>
      <c r="F170" s="161"/>
      <c r="G170" s="161"/>
      <c r="H170" s="161"/>
      <c r="I170" s="161"/>
      <c r="J170" s="161"/>
      <c r="K170" s="161"/>
      <c r="L170" s="161"/>
      <c r="M170" s="161"/>
      <c r="N170" s="160"/>
      <c r="O170" s="160"/>
      <c r="P170" s="160"/>
      <c r="Q170" s="160"/>
      <c r="R170" s="161"/>
      <c r="S170" s="161"/>
      <c r="T170" s="161"/>
      <c r="U170" s="161"/>
      <c r="V170" s="161"/>
      <c r="W170" s="161"/>
      <c r="X170" s="161"/>
      <c r="Y170" s="161"/>
      <c r="Z170" s="151"/>
      <c r="AA170" s="151"/>
      <c r="AB170" s="151"/>
      <c r="AC170" s="151"/>
      <c r="AD170" s="151"/>
      <c r="AE170" s="151"/>
      <c r="AF170" s="151"/>
      <c r="AG170" s="151" t="s">
        <v>175</v>
      </c>
      <c r="AH170" s="151">
        <v>0</v>
      </c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</row>
    <row r="171" spans="1:60" outlineLevel="3" x14ac:dyDescent="0.2">
      <c r="A171" s="158"/>
      <c r="B171" s="159"/>
      <c r="C171" s="189" t="s">
        <v>975</v>
      </c>
      <c r="D171" s="162"/>
      <c r="E171" s="163">
        <v>217</v>
      </c>
      <c r="F171" s="161"/>
      <c r="G171" s="161"/>
      <c r="H171" s="161"/>
      <c r="I171" s="161"/>
      <c r="J171" s="161"/>
      <c r="K171" s="161"/>
      <c r="L171" s="161"/>
      <c r="M171" s="161"/>
      <c r="N171" s="160"/>
      <c r="O171" s="160"/>
      <c r="P171" s="160"/>
      <c r="Q171" s="160"/>
      <c r="R171" s="161"/>
      <c r="S171" s="161"/>
      <c r="T171" s="161"/>
      <c r="U171" s="161"/>
      <c r="V171" s="161"/>
      <c r="W171" s="161"/>
      <c r="X171" s="161"/>
      <c r="Y171" s="161"/>
      <c r="Z171" s="151"/>
      <c r="AA171" s="151"/>
      <c r="AB171" s="151"/>
      <c r="AC171" s="151"/>
      <c r="AD171" s="151"/>
      <c r="AE171" s="151"/>
      <c r="AF171" s="151"/>
      <c r="AG171" s="151" t="s">
        <v>175</v>
      </c>
      <c r="AH171" s="151">
        <v>0</v>
      </c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</row>
    <row r="172" spans="1:60" ht="22.5" outlineLevel="1" x14ac:dyDescent="0.2">
      <c r="A172" s="172">
        <v>58</v>
      </c>
      <c r="B172" s="173" t="s">
        <v>406</v>
      </c>
      <c r="C172" s="188" t="s">
        <v>407</v>
      </c>
      <c r="D172" s="174" t="s">
        <v>245</v>
      </c>
      <c r="E172" s="175">
        <v>217</v>
      </c>
      <c r="F172" s="176"/>
      <c r="G172" s="177">
        <f>ROUND(E172*F172,2)</f>
        <v>0</v>
      </c>
      <c r="H172" s="176"/>
      <c r="I172" s="177">
        <f>ROUND(E172*H172,2)</f>
        <v>0</v>
      </c>
      <c r="J172" s="176"/>
      <c r="K172" s="177">
        <f>ROUND(E172*J172,2)</f>
        <v>0</v>
      </c>
      <c r="L172" s="177">
        <v>21</v>
      </c>
      <c r="M172" s="177">
        <f>G172*(1+L172/100)</f>
        <v>0</v>
      </c>
      <c r="N172" s="175">
        <v>0.15559000000000001</v>
      </c>
      <c r="O172" s="175">
        <f>ROUND(E172*N172,2)</f>
        <v>33.76</v>
      </c>
      <c r="P172" s="175">
        <v>0</v>
      </c>
      <c r="Q172" s="175">
        <f>ROUND(E172*P172,2)</f>
        <v>0</v>
      </c>
      <c r="R172" s="177"/>
      <c r="S172" s="177" t="s">
        <v>141</v>
      </c>
      <c r="T172" s="178" t="s">
        <v>142</v>
      </c>
      <c r="U172" s="161">
        <v>8.2000000000000003E-2</v>
      </c>
      <c r="V172" s="161">
        <f>ROUND(E172*U172,2)</f>
        <v>17.79</v>
      </c>
      <c r="W172" s="161"/>
      <c r="X172" s="161" t="s">
        <v>143</v>
      </c>
      <c r="Y172" s="161" t="s">
        <v>144</v>
      </c>
      <c r="Z172" s="151"/>
      <c r="AA172" s="151"/>
      <c r="AB172" s="151"/>
      <c r="AC172" s="151"/>
      <c r="AD172" s="151"/>
      <c r="AE172" s="151"/>
      <c r="AF172" s="151"/>
      <c r="AG172" s="151" t="s">
        <v>145</v>
      </c>
      <c r="AH172" s="151"/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</row>
    <row r="173" spans="1:60" outlineLevel="2" x14ac:dyDescent="0.2">
      <c r="A173" s="158"/>
      <c r="B173" s="159"/>
      <c r="C173" s="189" t="s">
        <v>934</v>
      </c>
      <c r="D173" s="162"/>
      <c r="E173" s="163"/>
      <c r="F173" s="161"/>
      <c r="G173" s="161"/>
      <c r="H173" s="161"/>
      <c r="I173" s="161"/>
      <c r="J173" s="161"/>
      <c r="K173" s="161"/>
      <c r="L173" s="161"/>
      <c r="M173" s="161"/>
      <c r="N173" s="160"/>
      <c r="O173" s="160"/>
      <c r="P173" s="160"/>
      <c r="Q173" s="160"/>
      <c r="R173" s="161"/>
      <c r="S173" s="161"/>
      <c r="T173" s="161"/>
      <c r="U173" s="161"/>
      <c r="V173" s="161"/>
      <c r="W173" s="161"/>
      <c r="X173" s="161"/>
      <c r="Y173" s="161"/>
      <c r="Z173" s="151"/>
      <c r="AA173" s="151"/>
      <c r="AB173" s="151"/>
      <c r="AC173" s="151"/>
      <c r="AD173" s="151"/>
      <c r="AE173" s="151"/>
      <c r="AF173" s="151"/>
      <c r="AG173" s="151" t="s">
        <v>175</v>
      </c>
      <c r="AH173" s="151">
        <v>0</v>
      </c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</row>
    <row r="174" spans="1:60" outlineLevel="3" x14ac:dyDescent="0.2">
      <c r="A174" s="158"/>
      <c r="B174" s="159"/>
      <c r="C174" s="189" t="s">
        <v>975</v>
      </c>
      <c r="D174" s="162"/>
      <c r="E174" s="163">
        <v>217</v>
      </c>
      <c r="F174" s="161"/>
      <c r="G174" s="161"/>
      <c r="H174" s="161"/>
      <c r="I174" s="161"/>
      <c r="J174" s="161"/>
      <c r="K174" s="161"/>
      <c r="L174" s="161"/>
      <c r="M174" s="161"/>
      <c r="N174" s="160"/>
      <c r="O174" s="160"/>
      <c r="P174" s="160"/>
      <c r="Q174" s="160"/>
      <c r="R174" s="161"/>
      <c r="S174" s="161"/>
      <c r="T174" s="161"/>
      <c r="U174" s="161"/>
      <c r="V174" s="161"/>
      <c r="W174" s="161"/>
      <c r="X174" s="161"/>
      <c r="Y174" s="161"/>
      <c r="Z174" s="151"/>
      <c r="AA174" s="151"/>
      <c r="AB174" s="151"/>
      <c r="AC174" s="151"/>
      <c r="AD174" s="151"/>
      <c r="AE174" s="151"/>
      <c r="AF174" s="151"/>
      <c r="AG174" s="151" t="s">
        <v>175</v>
      </c>
      <c r="AH174" s="151">
        <v>0</v>
      </c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</row>
    <row r="175" spans="1:60" outlineLevel="1" x14ac:dyDescent="0.2">
      <c r="A175" s="172">
        <v>59</v>
      </c>
      <c r="B175" s="173" t="s">
        <v>408</v>
      </c>
      <c r="C175" s="188" t="s">
        <v>409</v>
      </c>
      <c r="D175" s="174" t="s">
        <v>181</v>
      </c>
      <c r="E175" s="175">
        <v>185</v>
      </c>
      <c r="F175" s="176"/>
      <c r="G175" s="177">
        <f>ROUND(E175*F175,2)</f>
        <v>0</v>
      </c>
      <c r="H175" s="176"/>
      <c r="I175" s="177">
        <f>ROUND(E175*H175,2)</f>
        <v>0</v>
      </c>
      <c r="J175" s="176"/>
      <c r="K175" s="177">
        <f>ROUND(E175*J175,2)</f>
        <v>0</v>
      </c>
      <c r="L175" s="177">
        <v>21</v>
      </c>
      <c r="M175" s="177">
        <f>G175*(1+L175/100)</f>
        <v>0</v>
      </c>
      <c r="N175" s="175">
        <v>3.5999999999999999E-3</v>
      </c>
      <c r="O175" s="175">
        <f>ROUND(E175*N175,2)</f>
        <v>0.67</v>
      </c>
      <c r="P175" s="175">
        <v>0</v>
      </c>
      <c r="Q175" s="175">
        <f>ROUND(E175*P175,2)</f>
        <v>0</v>
      </c>
      <c r="R175" s="177"/>
      <c r="S175" s="177" t="s">
        <v>141</v>
      </c>
      <c r="T175" s="178" t="s">
        <v>142</v>
      </c>
      <c r="U175" s="161">
        <v>4.5999999999999999E-2</v>
      </c>
      <c r="V175" s="161">
        <f>ROUND(E175*U175,2)</f>
        <v>8.51</v>
      </c>
      <c r="W175" s="161"/>
      <c r="X175" s="161" t="s">
        <v>143</v>
      </c>
      <c r="Y175" s="161" t="s">
        <v>144</v>
      </c>
      <c r="Z175" s="151"/>
      <c r="AA175" s="151"/>
      <c r="AB175" s="151"/>
      <c r="AC175" s="151"/>
      <c r="AD175" s="151"/>
      <c r="AE175" s="151"/>
      <c r="AF175" s="151"/>
      <c r="AG175" s="151" t="s">
        <v>145</v>
      </c>
      <c r="AH175" s="151"/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</row>
    <row r="176" spans="1:60" outlineLevel="2" x14ac:dyDescent="0.2">
      <c r="A176" s="158"/>
      <c r="B176" s="159"/>
      <c r="C176" s="189" t="s">
        <v>994</v>
      </c>
      <c r="D176" s="162"/>
      <c r="E176" s="163">
        <v>185</v>
      </c>
      <c r="F176" s="161"/>
      <c r="G176" s="161"/>
      <c r="H176" s="161"/>
      <c r="I176" s="161"/>
      <c r="J176" s="161"/>
      <c r="K176" s="161"/>
      <c r="L176" s="161"/>
      <c r="M176" s="161"/>
      <c r="N176" s="160"/>
      <c r="O176" s="160"/>
      <c r="P176" s="160"/>
      <c r="Q176" s="160"/>
      <c r="R176" s="161"/>
      <c r="S176" s="161"/>
      <c r="T176" s="161"/>
      <c r="U176" s="161"/>
      <c r="V176" s="161"/>
      <c r="W176" s="161"/>
      <c r="X176" s="161"/>
      <c r="Y176" s="161"/>
      <c r="Z176" s="151"/>
      <c r="AA176" s="151"/>
      <c r="AB176" s="151"/>
      <c r="AC176" s="151"/>
      <c r="AD176" s="151"/>
      <c r="AE176" s="151"/>
      <c r="AF176" s="151"/>
      <c r="AG176" s="151" t="s">
        <v>175</v>
      </c>
      <c r="AH176" s="151">
        <v>0</v>
      </c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</row>
    <row r="177" spans="1:60" x14ac:dyDescent="0.2">
      <c r="A177" s="165" t="s">
        <v>136</v>
      </c>
      <c r="B177" s="166" t="s">
        <v>84</v>
      </c>
      <c r="C177" s="186" t="s">
        <v>85</v>
      </c>
      <c r="D177" s="167"/>
      <c r="E177" s="168"/>
      <c r="F177" s="169"/>
      <c r="G177" s="169">
        <f>SUMIF(AG178:AG185,"&lt;&gt;NOR",G178:G185)</f>
        <v>0</v>
      </c>
      <c r="H177" s="169"/>
      <c r="I177" s="169">
        <f>SUM(I178:I185)</f>
        <v>0</v>
      </c>
      <c r="J177" s="169"/>
      <c r="K177" s="169">
        <f>SUM(K178:K185)</f>
        <v>0</v>
      </c>
      <c r="L177" s="169"/>
      <c r="M177" s="169">
        <f>SUM(M178:M185)</f>
        <v>0</v>
      </c>
      <c r="N177" s="168"/>
      <c r="O177" s="168">
        <f>SUM(O178:O185)</f>
        <v>0.54</v>
      </c>
      <c r="P177" s="168"/>
      <c r="Q177" s="168">
        <f>SUM(Q178:Q185)</f>
        <v>0</v>
      </c>
      <c r="R177" s="169"/>
      <c r="S177" s="169"/>
      <c r="T177" s="170"/>
      <c r="U177" s="164"/>
      <c r="V177" s="164">
        <f>SUM(V178:V185)</f>
        <v>3.13</v>
      </c>
      <c r="W177" s="164"/>
      <c r="X177" s="164"/>
      <c r="Y177" s="164"/>
      <c r="AG177" t="s">
        <v>137</v>
      </c>
    </row>
    <row r="178" spans="1:60" outlineLevel="1" x14ac:dyDescent="0.2">
      <c r="A178" s="172">
        <v>60</v>
      </c>
      <c r="B178" s="173" t="s">
        <v>411</v>
      </c>
      <c r="C178" s="188" t="s">
        <v>412</v>
      </c>
      <c r="D178" s="174" t="s">
        <v>245</v>
      </c>
      <c r="E178" s="175">
        <v>2</v>
      </c>
      <c r="F178" s="176"/>
      <c r="G178" s="177">
        <f>ROUND(E178*F178,2)</f>
        <v>0</v>
      </c>
      <c r="H178" s="176"/>
      <c r="I178" s="177">
        <f>ROUND(E178*H178,2)</f>
        <v>0</v>
      </c>
      <c r="J178" s="176"/>
      <c r="K178" s="177">
        <f>ROUND(E178*J178,2)</f>
        <v>0</v>
      </c>
      <c r="L178" s="177">
        <v>21</v>
      </c>
      <c r="M178" s="177">
        <f>G178*(1+L178/100)</f>
        <v>0</v>
      </c>
      <c r="N178" s="175">
        <v>5.5449999999999999E-2</v>
      </c>
      <c r="O178" s="175">
        <f>ROUND(E178*N178,2)</f>
        <v>0.11</v>
      </c>
      <c r="P178" s="175">
        <v>0</v>
      </c>
      <c r="Q178" s="175">
        <f>ROUND(E178*P178,2)</f>
        <v>0</v>
      </c>
      <c r="R178" s="177"/>
      <c r="S178" s="177" t="s">
        <v>141</v>
      </c>
      <c r="T178" s="178" t="s">
        <v>142</v>
      </c>
      <c r="U178" s="161">
        <v>0.442</v>
      </c>
      <c r="V178" s="161">
        <f>ROUND(E178*U178,2)</f>
        <v>0.88</v>
      </c>
      <c r="W178" s="161"/>
      <c r="X178" s="161" t="s">
        <v>143</v>
      </c>
      <c r="Y178" s="161" t="s">
        <v>144</v>
      </c>
      <c r="Z178" s="151"/>
      <c r="AA178" s="151"/>
      <c r="AB178" s="151"/>
      <c r="AC178" s="151"/>
      <c r="AD178" s="151"/>
      <c r="AE178" s="151"/>
      <c r="AF178" s="151"/>
      <c r="AG178" s="151" t="s">
        <v>145</v>
      </c>
      <c r="AH178" s="151"/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</row>
    <row r="179" spans="1:60" outlineLevel="2" x14ac:dyDescent="0.2">
      <c r="A179" s="158"/>
      <c r="B179" s="159"/>
      <c r="C179" s="189" t="s">
        <v>413</v>
      </c>
      <c r="D179" s="162"/>
      <c r="E179" s="163"/>
      <c r="F179" s="161"/>
      <c r="G179" s="161"/>
      <c r="H179" s="161"/>
      <c r="I179" s="161"/>
      <c r="J179" s="161"/>
      <c r="K179" s="161"/>
      <c r="L179" s="161"/>
      <c r="M179" s="161"/>
      <c r="N179" s="160"/>
      <c r="O179" s="160"/>
      <c r="P179" s="160"/>
      <c r="Q179" s="160"/>
      <c r="R179" s="161"/>
      <c r="S179" s="161"/>
      <c r="T179" s="161"/>
      <c r="U179" s="161"/>
      <c r="V179" s="161"/>
      <c r="W179" s="161"/>
      <c r="X179" s="161"/>
      <c r="Y179" s="161"/>
      <c r="Z179" s="151"/>
      <c r="AA179" s="151"/>
      <c r="AB179" s="151"/>
      <c r="AC179" s="151"/>
      <c r="AD179" s="151"/>
      <c r="AE179" s="151"/>
      <c r="AF179" s="151"/>
      <c r="AG179" s="151" t="s">
        <v>175</v>
      </c>
      <c r="AH179" s="151">
        <v>0</v>
      </c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</row>
    <row r="180" spans="1:60" outlineLevel="3" x14ac:dyDescent="0.2">
      <c r="A180" s="158"/>
      <c r="B180" s="159"/>
      <c r="C180" s="189" t="s">
        <v>414</v>
      </c>
      <c r="D180" s="162"/>
      <c r="E180" s="163"/>
      <c r="F180" s="161"/>
      <c r="G180" s="161"/>
      <c r="H180" s="161"/>
      <c r="I180" s="161"/>
      <c r="J180" s="161"/>
      <c r="K180" s="161"/>
      <c r="L180" s="161"/>
      <c r="M180" s="161"/>
      <c r="N180" s="160"/>
      <c r="O180" s="160"/>
      <c r="P180" s="160"/>
      <c r="Q180" s="160"/>
      <c r="R180" s="161"/>
      <c r="S180" s="161"/>
      <c r="T180" s="161"/>
      <c r="U180" s="161"/>
      <c r="V180" s="161"/>
      <c r="W180" s="161"/>
      <c r="X180" s="161"/>
      <c r="Y180" s="161"/>
      <c r="Z180" s="151"/>
      <c r="AA180" s="151"/>
      <c r="AB180" s="151"/>
      <c r="AC180" s="151"/>
      <c r="AD180" s="151"/>
      <c r="AE180" s="151"/>
      <c r="AF180" s="151"/>
      <c r="AG180" s="151" t="s">
        <v>175</v>
      </c>
      <c r="AH180" s="151">
        <v>0</v>
      </c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</row>
    <row r="181" spans="1:60" outlineLevel="3" x14ac:dyDescent="0.2">
      <c r="A181" s="158"/>
      <c r="B181" s="159"/>
      <c r="C181" s="189" t="s">
        <v>970</v>
      </c>
      <c r="D181" s="162"/>
      <c r="E181" s="163">
        <v>2</v>
      </c>
      <c r="F181" s="161"/>
      <c r="G181" s="161"/>
      <c r="H181" s="161"/>
      <c r="I181" s="161"/>
      <c r="J181" s="161"/>
      <c r="K181" s="161"/>
      <c r="L181" s="161"/>
      <c r="M181" s="161"/>
      <c r="N181" s="160"/>
      <c r="O181" s="160"/>
      <c r="P181" s="160"/>
      <c r="Q181" s="160"/>
      <c r="R181" s="161"/>
      <c r="S181" s="161"/>
      <c r="T181" s="161"/>
      <c r="U181" s="161"/>
      <c r="V181" s="161"/>
      <c r="W181" s="161"/>
      <c r="X181" s="161"/>
      <c r="Y181" s="161"/>
      <c r="Z181" s="151"/>
      <c r="AA181" s="151"/>
      <c r="AB181" s="151"/>
      <c r="AC181" s="151"/>
      <c r="AD181" s="151"/>
      <c r="AE181" s="151"/>
      <c r="AF181" s="151"/>
      <c r="AG181" s="151" t="s">
        <v>175</v>
      </c>
      <c r="AH181" s="151">
        <v>0</v>
      </c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</row>
    <row r="182" spans="1:60" ht="22.5" outlineLevel="1" x14ac:dyDescent="0.2">
      <c r="A182" s="172">
        <v>61</v>
      </c>
      <c r="B182" s="173" t="s">
        <v>995</v>
      </c>
      <c r="C182" s="188" t="s">
        <v>996</v>
      </c>
      <c r="D182" s="174" t="s">
        <v>245</v>
      </c>
      <c r="E182" s="175">
        <v>6</v>
      </c>
      <c r="F182" s="176"/>
      <c r="G182" s="177">
        <f>ROUND(E182*F182,2)</f>
        <v>0</v>
      </c>
      <c r="H182" s="176"/>
      <c r="I182" s="177">
        <f>ROUND(E182*H182,2)</f>
        <v>0</v>
      </c>
      <c r="J182" s="176"/>
      <c r="K182" s="177">
        <f>ROUND(E182*J182,2)</f>
        <v>0</v>
      </c>
      <c r="L182" s="177">
        <v>21</v>
      </c>
      <c r="M182" s="177">
        <f>G182*(1+L182/100)</f>
        <v>0</v>
      </c>
      <c r="N182" s="175">
        <v>7.1999999999999995E-2</v>
      </c>
      <c r="O182" s="175">
        <f>ROUND(E182*N182,2)</f>
        <v>0.43</v>
      </c>
      <c r="P182" s="175">
        <v>0</v>
      </c>
      <c r="Q182" s="175">
        <f>ROUND(E182*P182,2)</f>
        <v>0</v>
      </c>
      <c r="R182" s="177"/>
      <c r="S182" s="177" t="s">
        <v>141</v>
      </c>
      <c r="T182" s="178" t="s">
        <v>142</v>
      </c>
      <c r="U182" s="161">
        <v>0.375</v>
      </c>
      <c r="V182" s="161">
        <f>ROUND(E182*U182,2)</f>
        <v>2.25</v>
      </c>
      <c r="W182" s="161"/>
      <c r="X182" s="161" t="s">
        <v>143</v>
      </c>
      <c r="Y182" s="161" t="s">
        <v>144</v>
      </c>
      <c r="Z182" s="151"/>
      <c r="AA182" s="151"/>
      <c r="AB182" s="151"/>
      <c r="AC182" s="151"/>
      <c r="AD182" s="151"/>
      <c r="AE182" s="151"/>
      <c r="AF182" s="151"/>
      <c r="AG182" s="151" t="s">
        <v>145</v>
      </c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</row>
    <row r="183" spans="1:60" outlineLevel="2" x14ac:dyDescent="0.2">
      <c r="A183" s="158"/>
      <c r="B183" s="159"/>
      <c r="C183" s="189" t="s">
        <v>934</v>
      </c>
      <c r="D183" s="162"/>
      <c r="E183" s="163"/>
      <c r="F183" s="161"/>
      <c r="G183" s="161"/>
      <c r="H183" s="161"/>
      <c r="I183" s="161"/>
      <c r="J183" s="161"/>
      <c r="K183" s="161"/>
      <c r="L183" s="161"/>
      <c r="M183" s="161"/>
      <c r="N183" s="160"/>
      <c r="O183" s="160"/>
      <c r="P183" s="160"/>
      <c r="Q183" s="160"/>
      <c r="R183" s="161"/>
      <c r="S183" s="161"/>
      <c r="T183" s="161"/>
      <c r="U183" s="161"/>
      <c r="V183" s="161"/>
      <c r="W183" s="161"/>
      <c r="X183" s="161"/>
      <c r="Y183" s="161"/>
      <c r="Z183" s="151"/>
      <c r="AA183" s="151"/>
      <c r="AB183" s="151"/>
      <c r="AC183" s="151"/>
      <c r="AD183" s="151"/>
      <c r="AE183" s="151"/>
      <c r="AF183" s="151"/>
      <c r="AG183" s="151" t="s">
        <v>175</v>
      </c>
      <c r="AH183" s="151">
        <v>0</v>
      </c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</row>
    <row r="184" spans="1:60" outlineLevel="3" x14ac:dyDescent="0.2">
      <c r="A184" s="158"/>
      <c r="B184" s="159"/>
      <c r="C184" s="189" t="s">
        <v>414</v>
      </c>
      <c r="D184" s="162"/>
      <c r="E184" s="163"/>
      <c r="F184" s="161"/>
      <c r="G184" s="161"/>
      <c r="H184" s="161"/>
      <c r="I184" s="161"/>
      <c r="J184" s="161"/>
      <c r="K184" s="161"/>
      <c r="L184" s="161"/>
      <c r="M184" s="161"/>
      <c r="N184" s="160"/>
      <c r="O184" s="160"/>
      <c r="P184" s="160"/>
      <c r="Q184" s="160"/>
      <c r="R184" s="161"/>
      <c r="S184" s="161"/>
      <c r="T184" s="161"/>
      <c r="U184" s="161"/>
      <c r="V184" s="161"/>
      <c r="W184" s="161"/>
      <c r="X184" s="161"/>
      <c r="Y184" s="161"/>
      <c r="Z184" s="151"/>
      <c r="AA184" s="151"/>
      <c r="AB184" s="151"/>
      <c r="AC184" s="151"/>
      <c r="AD184" s="151"/>
      <c r="AE184" s="151"/>
      <c r="AF184" s="151"/>
      <c r="AG184" s="151" t="s">
        <v>175</v>
      </c>
      <c r="AH184" s="151">
        <v>0</v>
      </c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</row>
    <row r="185" spans="1:60" outlineLevel="3" x14ac:dyDescent="0.2">
      <c r="A185" s="158"/>
      <c r="B185" s="159"/>
      <c r="C185" s="189" t="s">
        <v>978</v>
      </c>
      <c r="D185" s="162"/>
      <c r="E185" s="163">
        <v>6</v>
      </c>
      <c r="F185" s="161"/>
      <c r="G185" s="161"/>
      <c r="H185" s="161"/>
      <c r="I185" s="161"/>
      <c r="J185" s="161"/>
      <c r="K185" s="161"/>
      <c r="L185" s="161"/>
      <c r="M185" s="161"/>
      <c r="N185" s="160"/>
      <c r="O185" s="160"/>
      <c r="P185" s="160"/>
      <c r="Q185" s="160"/>
      <c r="R185" s="161"/>
      <c r="S185" s="161"/>
      <c r="T185" s="161"/>
      <c r="U185" s="161"/>
      <c r="V185" s="161"/>
      <c r="W185" s="161"/>
      <c r="X185" s="161"/>
      <c r="Y185" s="161"/>
      <c r="Z185" s="151"/>
      <c r="AA185" s="151"/>
      <c r="AB185" s="151"/>
      <c r="AC185" s="151"/>
      <c r="AD185" s="151"/>
      <c r="AE185" s="151"/>
      <c r="AF185" s="151"/>
      <c r="AG185" s="151" t="s">
        <v>175</v>
      </c>
      <c r="AH185" s="151">
        <v>0</v>
      </c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W185" s="151"/>
      <c r="AX185" s="151"/>
      <c r="AY185" s="151"/>
      <c r="AZ185" s="151"/>
      <c r="BA185" s="151"/>
      <c r="BB185" s="151"/>
      <c r="BC185" s="151"/>
      <c r="BD185" s="151"/>
      <c r="BE185" s="151"/>
      <c r="BF185" s="151"/>
      <c r="BG185" s="151"/>
      <c r="BH185" s="151"/>
    </row>
    <row r="186" spans="1:60" x14ac:dyDescent="0.2">
      <c r="A186" s="165" t="s">
        <v>136</v>
      </c>
      <c r="B186" s="166" t="s">
        <v>86</v>
      </c>
      <c r="C186" s="186" t="s">
        <v>87</v>
      </c>
      <c r="D186" s="167"/>
      <c r="E186" s="168"/>
      <c r="F186" s="169"/>
      <c r="G186" s="169">
        <f>SUMIF(AG187:AG279,"&lt;&gt;NOR",G187:G279)</f>
        <v>0</v>
      </c>
      <c r="H186" s="169"/>
      <c r="I186" s="169">
        <f>SUM(I187:I279)</f>
        <v>0</v>
      </c>
      <c r="J186" s="169"/>
      <c r="K186" s="169">
        <f>SUM(K187:K279)</f>
        <v>0</v>
      </c>
      <c r="L186" s="169"/>
      <c r="M186" s="169">
        <f>SUM(M187:M279)</f>
        <v>0</v>
      </c>
      <c r="N186" s="168"/>
      <c r="O186" s="168">
        <f>SUM(O187:O279)</f>
        <v>1.9000000000000004</v>
      </c>
      <c r="P186" s="168"/>
      <c r="Q186" s="168">
        <f>SUM(Q187:Q279)</f>
        <v>0</v>
      </c>
      <c r="R186" s="169"/>
      <c r="S186" s="169"/>
      <c r="T186" s="170"/>
      <c r="U186" s="164"/>
      <c r="V186" s="164">
        <f>SUM(V187:V279)</f>
        <v>157.04000000000002</v>
      </c>
      <c r="W186" s="164"/>
      <c r="X186" s="164"/>
      <c r="Y186" s="164"/>
      <c r="AG186" t="s">
        <v>137</v>
      </c>
    </row>
    <row r="187" spans="1:60" outlineLevel="1" x14ac:dyDescent="0.2">
      <c r="A187" s="179">
        <v>62</v>
      </c>
      <c r="B187" s="180" t="s">
        <v>417</v>
      </c>
      <c r="C187" s="187" t="s">
        <v>418</v>
      </c>
      <c r="D187" s="181" t="s">
        <v>173</v>
      </c>
      <c r="E187" s="182">
        <v>2</v>
      </c>
      <c r="F187" s="183"/>
      <c r="G187" s="184">
        <f>ROUND(E187*F187,2)</f>
        <v>0</v>
      </c>
      <c r="H187" s="183"/>
      <c r="I187" s="184">
        <f>ROUND(E187*H187,2)</f>
        <v>0</v>
      </c>
      <c r="J187" s="183"/>
      <c r="K187" s="184">
        <f>ROUND(E187*J187,2)</f>
        <v>0</v>
      </c>
      <c r="L187" s="184">
        <v>21</v>
      </c>
      <c r="M187" s="184">
        <f>G187*(1+L187/100)</f>
        <v>0</v>
      </c>
      <c r="N187" s="182">
        <v>0</v>
      </c>
      <c r="O187" s="182">
        <f>ROUND(E187*N187,2)</f>
        <v>0</v>
      </c>
      <c r="P187" s="182">
        <v>0</v>
      </c>
      <c r="Q187" s="182">
        <f>ROUND(E187*P187,2)</f>
        <v>0</v>
      </c>
      <c r="R187" s="184"/>
      <c r="S187" s="184" t="s">
        <v>141</v>
      </c>
      <c r="T187" s="185" t="s">
        <v>142</v>
      </c>
      <c r="U187" s="161">
        <v>1.2216</v>
      </c>
      <c r="V187" s="161">
        <f>ROUND(E187*U187,2)</f>
        <v>2.44</v>
      </c>
      <c r="W187" s="161"/>
      <c r="X187" s="161" t="s">
        <v>143</v>
      </c>
      <c r="Y187" s="161" t="s">
        <v>144</v>
      </c>
      <c r="Z187" s="151"/>
      <c r="AA187" s="151"/>
      <c r="AB187" s="151"/>
      <c r="AC187" s="151"/>
      <c r="AD187" s="151"/>
      <c r="AE187" s="151"/>
      <c r="AF187" s="151"/>
      <c r="AG187" s="151" t="s">
        <v>145</v>
      </c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</row>
    <row r="188" spans="1:60" outlineLevel="1" x14ac:dyDescent="0.2">
      <c r="A188" s="172">
        <v>63</v>
      </c>
      <c r="B188" s="173" t="s">
        <v>762</v>
      </c>
      <c r="C188" s="188" t="s">
        <v>763</v>
      </c>
      <c r="D188" s="174" t="s">
        <v>173</v>
      </c>
      <c r="E188" s="175">
        <v>1</v>
      </c>
      <c r="F188" s="176"/>
      <c r="G188" s="177">
        <f>ROUND(E188*F188,2)</f>
        <v>0</v>
      </c>
      <c r="H188" s="176"/>
      <c r="I188" s="177">
        <f>ROUND(E188*H188,2)</f>
        <v>0</v>
      </c>
      <c r="J188" s="176"/>
      <c r="K188" s="177">
        <f>ROUND(E188*J188,2)</f>
        <v>0</v>
      </c>
      <c r="L188" s="177">
        <v>21</v>
      </c>
      <c r="M188" s="177">
        <f>G188*(1+L188/100)</f>
        <v>0</v>
      </c>
      <c r="N188" s="175">
        <v>0</v>
      </c>
      <c r="O188" s="175">
        <f>ROUND(E188*N188,2)</f>
        <v>0</v>
      </c>
      <c r="P188" s="175">
        <v>0</v>
      </c>
      <c r="Q188" s="175">
        <f>ROUND(E188*P188,2)</f>
        <v>0</v>
      </c>
      <c r="R188" s="177"/>
      <c r="S188" s="177" t="s">
        <v>141</v>
      </c>
      <c r="T188" s="178" t="s">
        <v>142</v>
      </c>
      <c r="U188" s="161">
        <v>0</v>
      </c>
      <c r="V188" s="161">
        <f>ROUND(E188*U188,2)</f>
        <v>0</v>
      </c>
      <c r="W188" s="161"/>
      <c r="X188" s="161" t="s">
        <v>143</v>
      </c>
      <c r="Y188" s="161" t="s">
        <v>144</v>
      </c>
      <c r="Z188" s="151"/>
      <c r="AA188" s="151"/>
      <c r="AB188" s="151"/>
      <c r="AC188" s="151"/>
      <c r="AD188" s="151"/>
      <c r="AE188" s="151"/>
      <c r="AF188" s="151"/>
      <c r="AG188" s="151" t="s">
        <v>145</v>
      </c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</row>
    <row r="189" spans="1:60" outlineLevel="2" x14ac:dyDescent="0.2">
      <c r="A189" s="158"/>
      <c r="B189" s="159"/>
      <c r="C189" s="189" t="s">
        <v>991</v>
      </c>
      <c r="D189" s="162"/>
      <c r="E189" s="163">
        <v>1</v>
      </c>
      <c r="F189" s="161"/>
      <c r="G189" s="161"/>
      <c r="H189" s="161"/>
      <c r="I189" s="161"/>
      <c r="J189" s="161"/>
      <c r="K189" s="161"/>
      <c r="L189" s="161"/>
      <c r="M189" s="161"/>
      <c r="N189" s="160"/>
      <c r="O189" s="160"/>
      <c r="P189" s="160"/>
      <c r="Q189" s="160"/>
      <c r="R189" s="161"/>
      <c r="S189" s="161"/>
      <c r="T189" s="161"/>
      <c r="U189" s="161"/>
      <c r="V189" s="161"/>
      <c r="W189" s="161"/>
      <c r="X189" s="161"/>
      <c r="Y189" s="161"/>
      <c r="Z189" s="151"/>
      <c r="AA189" s="151"/>
      <c r="AB189" s="151"/>
      <c r="AC189" s="151"/>
      <c r="AD189" s="151"/>
      <c r="AE189" s="151"/>
      <c r="AF189" s="151"/>
      <c r="AG189" s="151" t="s">
        <v>175</v>
      </c>
      <c r="AH189" s="151">
        <v>0</v>
      </c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</row>
    <row r="190" spans="1:60" outlineLevel="1" x14ac:dyDescent="0.2">
      <c r="A190" s="172">
        <v>64</v>
      </c>
      <c r="B190" s="173" t="s">
        <v>429</v>
      </c>
      <c r="C190" s="188" t="s">
        <v>430</v>
      </c>
      <c r="D190" s="174" t="s">
        <v>173</v>
      </c>
      <c r="E190" s="175">
        <v>1</v>
      </c>
      <c r="F190" s="176"/>
      <c r="G190" s="177">
        <f>ROUND(E190*F190,2)</f>
        <v>0</v>
      </c>
      <c r="H190" s="176"/>
      <c r="I190" s="177">
        <f>ROUND(E190*H190,2)</f>
        <v>0</v>
      </c>
      <c r="J190" s="176"/>
      <c r="K190" s="177">
        <f>ROUND(E190*J190,2)</f>
        <v>0</v>
      </c>
      <c r="L190" s="177">
        <v>21</v>
      </c>
      <c r="M190" s="177">
        <f>G190*(1+L190/100)</f>
        <v>0</v>
      </c>
      <c r="N190" s="175">
        <v>1.41E-2</v>
      </c>
      <c r="O190" s="175">
        <f>ROUND(E190*N190,2)</f>
        <v>0.01</v>
      </c>
      <c r="P190" s="175">
        <v>0</v>
      </c>
      <c r="Q190" s="175">
        <f>ROUND(E190*P190,2)</f>
        <v>0</v>
      </c>
      <c r="R190" s="177"/>
      <c r="S190" s="177" t="s">
        <v>141</v>
      </c>
      <c r="T190" s="178" t="s">
        <v>142</v>
      </c>
      <c r="U190" s="161">
        <v>0</v>
      </c>
      <c r="V190" s="161">
        <f>ROUND(E190*U190,2)</f>
        <v>0</v>
      </c>
      <c r="W190" s="161"/>
      <c r="X190" s="161" t="s">
        <v>309</v>
      </c>
      <c r="Y190" s="161" t="s">
        <v>144</v>
      </c>
      <c r="Z190" s="151"/>
      <c r="AA190" s="151"/>
      <c r="AB190" s="151"/>
      <c r="AC190" s="151"/>
      <c r="AD190" s="151"/>
      <c r="AE190" s="151"/>
      <c r="AF190" s="151"/>
      <c r="AG190" s="151" t="s">
        <v>310</v>
      </c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</row>
    <row r="191" spans="1:60" outlineLevel="2" x14ac:dyDescent="0.2">
      <c r="A191" s="158"/>
      <c r="B191" s="159"/>
      <c r="C191" s="189" t="s">
        <v>991</v>
      </c>
      <c r="D191" s="162"/>
      <c r="E191" s="163">
        <v>1</v>
      </c>
      <c r="F191" s="161"/>
      <c r="G191" s="161"/>
      <c r="H191" s="161"/>
      <c r="I191" s="161"/>
      <c r="J191" s="161"/>
      <c r="K191" s="161"/>
      <c r="L191" s="161"/>
      <c r="M191" s="161"/>
      <c r="N191" s="160"/>
      <c r="O191" s="160"/>
      <c r="P191" s="160"/>
      <c r="Q191" s="160"/>
      <c r="R191" s="161"/>
      <c r="S191" s="161"/>
      <c r="T191" s="161"/>
      <c r="U191" s="161"/>
      <c r="V191" s="161"/>
      <c r="W191" s="161"/>
      <c r="X191" s="161"/>
      <c r="Y191" s="161"/>
      <c r="Z191" s="151"/>
      <c r="AA191" s="151"/>
      <c r="AB191" s="151"/>
      <c r="AC191" s="151"/>
      <c r="AD191" s="151"/>
      <c r="AE191" s="151"/>
      <c r="AF191" s="151"/>
      <c r="AG191" s="151" t="s">
        <v>175</v>
      </c>
      <c r="AH191" s="151">
        <v>0</v>
      </c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</row>
    <row r="192" spans="1:60" outlineLevel="1" x14ac:dyDescent="0.2">
      <c r="A192" s="172">
        <v>65</v>
      </c>
      <c r="B192" s="173" t="s">
        <v>431</v>
      </c>
      <c r="C192" s="188" t="s">
        <v>432</v>
      </c>
      <c r="D192" s="174" t="s">
        <v>181</v>
      </c>
      <c r="E192" s="175">
        <v>10</v>
      </c>
      <c r="F192" s="176"/>
      <c r="G192" s="177">
        <f>ROUND(E192*F192,2)</f>
        <v>0</v>
      </c>
      <c r="H192" s="176"/>
      <c r="I192" s="177">
        <f>ROUND(E192*H192,2)</f>
        <v>0</v>
      </c>
      <c r="J192" s="176"/>
      <c r="K192" s="177">
        <f>ROUND(E192*J192,2)</f>
        <v>0</v>
      </c>
      <c r="L192" s="177">
        <v>21</v>
      </c>
      <c r="M192" s="177">
        <f>G192*(1+L192/100)</f>
        <v>0</v>
      </c>
      <c r="N192" s="175">
        <v>0</v>
      </c>
      <c r="O192" s="175">
        <f>ROUND(E192*N192,2)</f>
        <v>0</v>
      </c>
      <c r="P192" s="175">
        <v>0</v>
      </c>
      <c r="Q192" s="175">
        <f>ROUND(E192*P192,2)</f>
        <v>0</v>
      </c>
      <c r="R192" s="177"/>
      <c r="S192" s="177" t="s">
        <v>141</v>
      </c>
      <c r="T192" s="178" t="s">
        <v>142</v>
      </c>
      <c r="U192" s="161">
        <v>3.4000000000000002E-2</v>
      </c>
      <c r="V192" s="161">
        <f>ROUND(E192*U192,2)</f>
        <v>0.34</v>
      </c>
      <c r="W192" s="161"/>
      <c r="X192" s="161" t="s">
        <v>143</v>
      </c>
      <c r="Y192" s="161" t="s">
        <v>144</v>
      </c>
      <c r="Z192" s="151"/>
      <c r="AA192" s="151"/>
      <c r="AB192" s="151"/>
      <c r="AC192" s="151"/>
      <c r="AD192" s="151"/>
      <c r="AE192" s="151"/>
      <c r="AF192" s="151"/>
      <c r="AG192" s="151" t="s">
        <v>145</v>
      </c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</row>
    <row r="193" spans="1:60" outlineLevel="2" x14ac:dyDescent="0.2">
      <c r="A193" s="158"/>
      <c r="B193" s="159"/>
      <c r="C193" s="189" t="s">
        <v>997</v>
      </c>
      <c r="D193" s="162"/>
      <c r="E193" s="163">
        <v>10</v>
      </c>
      <c r="F193" s="161"/>
      <c r="G193" s="161"/>
      <c r="H193" s="161"/>
      <c r="I193" s="161"/>
      <c r="J193" s="161"/>
      <c r="K193" s="161"/>
      <c r="L193" s="161"/>
      <c r="M193" s="161"/>
      <c r="N193" s="160"/>
      <c r="O193" s="160"/>
      <c r="P193" s="160"/>
      <c r="Q193" s="160"/>
      <c r="R193" s="161"/>
      <c r="S193" s="161"/>
      <c r="T193" s="161"/>
      <c r="U193" s="161"/>
      <c r="V193" s="161"/>
      <c r="W193" s="161"/>
      <c r="X193" s="161"/>
      <c r="Y193" s="161"/>
      <c r="Z193" s="151"/>
      <c r="AA193" s="151"/>
      <c r="AB193" s="151"/>
      <c r="AC193" s="151"/>
      <c r="AD193" s="151"/>
      <c r="AE193" s="151"/>
      <c r="AF193" s="151"/>
      <c r="AG193" s="151" t="s">
        <v>175</v>
      </c>
      <c r="AH193" s="151">
        <v>0</v>
      </c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</row>
    <row r="194" spans="1:60" outlineLevel="1" x14ac:dyDescent="0.2">
      <c r="A194" s="172">
        <v>66</v>
      </c>
      <c r="B194" s="173" t="s">
        <v>998</v>
      </c>
      <c r="C194" s="188" t="s">
        <v>999</v>
      </c>
      <c r="D194" s="174" t="s">
        <v>181</v>
      </c>
      <c r="E194" s="175">
        <v>1</v>
      </c>
      <c r="F194" s="176"/>
      <c r="G194" s="177">
        <f>ROUND(E194*F194,2)</f>
        <v>0</v>
      </c>
      <c r="H194" s="176"/>
      <c r="I194" s="177">
        <f>ROUND(E194*H194,2)</f>
        <v>0</v>
      </c>
      <c r="J194" s="176"/>
      <c r="K194" s="177">
        <f>ROUND(E194*J194,2)</f>
        <v>0</v>
      </c>
      <c r="L194" s="177">
        <v>21</v>
      </c>
      <c r="M194" s="177">
        <f>G194*(1+L194/100)</f>
        <v>0</v>
      </c>
      <c r="N194" s="175">
        <v>0</v>
      </c>
      <c r="O194" s="175">
        <f>ROUND(E194*N194,2)</f>
        <v>0</v>
      </c>
      <c r="P194" s="175">
        <v>0</v>
      </c>
      <c r="Q194" s="175">
        <f>ROUND(E194*P194,2)</f>
        <v>0</v>
      </c>
      <c r="R194" s="177"/>
      <c r="S194" s="177" t="s">
        <v>141</v>
      </c>
      <c r="T194" s="178" t="s">
        <v>142</v>
      </c>
      <c r="U194" s="161">
        <v>3.5999999999999997E-2</v>
      </c>
      <c r="V194" s="161">
        <f>ROUND(E194*U194,2)</f>
        <v>0.04</v>
      </c>
      <c r="W194" s="161"/>
      <c r="X194" s="161" t="s">
        <v>143</v>
      </c>
      <c r="Y194" s="161" t="s">
        <v>144</v>
      </c>
      <c r="Z194" s="151"/>
      <c r="AA194" s="151"/>
      <c r="AB194" s="151"/>
      <c r="AC194" s="151"/>
      <c r="AD194" s="151"/>
      <c r="AE194" s="151"/>
      <c r="AF194" s="151"/>
      <c r="AG194" s="151" t="s">
        <v>145</v>
      </c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</row>
    <row r="195" spans="1:60" outlineLevel="2" x14ac:dyDescent="0.2">
      <c r="A195" s="158"/>
      <c r="B195" s="159"/>
      <c r="C195" s="189" t="s">
        <v>991</v>
      </c>
      <c r="D195" s="162"/>
      <c r="E195" s="163">
        <v>1</v>
      </c>
      <c r="F195" s="161"/>
      <c r="G195" s="161"/>
      <c r="H195" s="161"/>
      <c r="I195" s="161"/>
      <c r="J195" s="161"/>
      <c r="K195" s="161"/>
      <c r="L195" s="161"/>
      <c r="M195" s="161"/>
      <c r="N195" s="160"/>
      <c r="O195" s="160"/>
      <c r="P195" s="160"/>
      <c r="Q195" s="160"/>
      <c r="R195" s="161"/>
      <c r="S195" s="161"/>
      <c r="T195" s="161"/>
      <c r="U195" s="161"/>
      <c r="V195" s="161"/>
      <c r="W195" s="161"/>
      <c r="X195" s="161"/>
      <c r="Y195" s="161"/>
      <c r="Z195" s="151"/>
      <c r="AA195" s="151"/>
      <c r="AB195" s="151"/>
      <c r="AC195" s="151"/>
      <c r="AD195" s="151"/>
      <c r="AE195" s="151"/>
      <c r="AF195" s="151"/>
      <c r="AG195" s="151" t="s">
        <v>175</v>
      </c>
      <c r="AH195" s="151">
        <v>0</v>
      </c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</row>
    <row r="196" spans="1:60" outlineLevel="1" x14ac:dyDescent="0.2">
      <c r="A196" s="172">
        <v>67</v>
      </c>
      <c r="B196" s="173" t="s">
        <v>784</v>
      </c>
      <c r="C196" s="188" t="s">
        <v>785</v>
      </c>
      <c r="D196" s="174" t="s">
        <v>181</v>
      </c>
      <c r="E196" s="175">
        <v>120.3</v>
      </c>
      <c r="F196" s="176"/>
      <c r="G196" s="177">
        <f>ROUND(E196*F196,2)</f>
        <v>0</v>
      </c>
      <c r="H196" s="176"/>
      <c r="I196" s="177">
        <f>ROUND(E196*H196,2)</f>
        <v>0</v>
      </c>
      <c r="J196" s="176"/>
      <c r="K196" s="177">
        <f>ROUND(E196*J196,2)</f>
        <v>0</v>
      </c>
      <c r="L196" s="177">
        <v>21</v>
      </c>
      <c r="M196" s="177">
        <f>G196*(1+L196/100)</f>
        <v>0</v>
      </c>
      <c r="N196" s="175">
        <v>0</v>
      </c>
      <c r="O196" s="175">
        <f>ROUND(E196*N196,2)</f>
        <v>0</v>
      </c>
      <c r="P196" s="175">
        <v>0</v>
      </c>
      <c r="Q196" s="175">
        <f>ROUND(E196*P196,2)</f>
        <v>0</v>
      </c>
      <c r="R196" s="177"/>
      <c r="S196" s="177" t="s">
        <v>141</v>
      </c>
      <c r="T196" s="178" t="s">
        <v>142</v>
      </c>
      <c r="U196" s="161">
        <v>5.3999999999999999E-2</v>
      </c>
      <c r="V196" s="161">
        <f>ROUND(E196*U196,2)</f>
        <v>6.5</v>
      </c>
      <c r="W196" s="161"/>
      <c r="X196" s="161" t="s">
        <v>143</v>
      </c>
      <c r="Y196" s="161" t="s">
        <v>144</v>
      </c>
      <c r="Z196" s="151"/>
      <c r="AA196" s="151"/>
      <c r="AB196" s="151"/>
      <c r="AC196" s="151"/>
      <c r="AD196" s="151"/>
      <c r="AE196" s="151"/>
      <c r="AF196" s="151"/>
      <c r="AG196" s="151" t="s">
        <v>145</v>
      </c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</row>
    <row r="197" spans="1:60" outlineLevel="2" x14ac:dyDescent="0.2">
      <c r="A197" s="158"/>
      <c r="B197" s="159"/>
      <c r="C197" s="189" t="s">
        <v>1000</v>
      </c>
      <c r="D197" s="162"/>
      <c r="E197" s="163">
        <v>120.3</v>
      </c>
      <c r="F197" s="161"/>
      <c r="G197" s="161"/>
      <c r="H197" s="161"/>
      <c r="I197" s="161"/>
      <c r="J197" s="161"/>
      <c r="K197" s="161"/>
      <c r="L197" s="161"/>
      <c r="M197" s="161"/>
      <c r="N197" s="160"/>
      <c r="O197" s="160"/>
      <c r="P197" s="160"/>
      <c r="Q197" s="160"/>
      <c r="R197" s="161"/>
      <c r="S197" s="161"/>
      <c r="T197" s="161"/>
      <c r="U197" s="161"/>
      <c r="V197" s="161"/>
      <c r="W197" s="161"/>
      <c r="X197" s="161"/>
      <c r="Y197" s="161"/>
      <c r="Z197" s="151"/>
      <c r="AA197" s="151"/>
      <c r="AB197" s="151"/>
      <c r="AC197" s="151"/>
      <c r="AD197" s="151"/>
      <c r="AE197" s="151"/>
      <c r="AF197" s="151"/>
      <c r="AG197" s="151" t="s">
        <v>175</v>
      </c>
      <c r="AH197" s="151">
        <v>0</v>
      </c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</row>
    <row r="198" spans="1:60" outlineLevel="1" x14ac:dyDescent="0.2">
      <c r="A198" s="172">
        <v>68</v>
      </c>
      <c r="B198" s="173" t="s">
        <v>796</v>
      </c>
      <c r="C198" s="188" t="s">
        <v>797</v>
      </c>
      <c r="D198" s="174" t="s">
        <v>181</v>
      </c>
      <c r="E198" s="175">
        <v>60</v>
      </c>
      <c r="F198" s="176"/>
      <c r="G198" s="177">
        <f>ROUND(E198*F198,2)</f>
        <v>0</v>
      </c>
      <c r="H198" s="176"/>
      <c r="I198" s="177">
        <f>ROUND(E198*H198,2)</f>
        <v>0</v>
      </c>
      <c r="J198" s="176"/>
      <c r="K198" s="177">
        <f>ROUND(E198*J198,2)</f>
        <v>0</v>
      </c>
      <c r="L198" s="177">
        <v>21</v>
      </c>
      <c r="M198" s="177">
        <f>G198*(1+L198/100)</f>
        <v>0</v>
      </c>
      <c r="N198" s="175">
        <v>1.4400000000000001E-3</v>
      </c>
      <c r="O198" s="175">
        <f>ROUND(E198*N198,2)</f>
        <v>0.09</v>
      </c>
      <c r="P198" s="175">
        <v>0</v>
      </c>
      <c r="Q198" s="175">
        <f>ROUND(E198*P198,2)</f>
        <v>0</v>
      </c>
      <c r="R198" s="177"/>
      <c r="S198" s="177" t="s">
        <v>141</v>
      </c>
      <c r="T198" s="178" t="s">
        <v>142</v>
      </c>
      <c r="U198" s="161">
        <v>0</v>
      </c>
      <c r="V198" s="161">
        <f>ROUND(E198*U198,2)</f>
        <v>0</v>
      </c>
      <c r="W198" s="161"/>
      <c r="X198" s="161" t="s">
        <v>309</v>
      </c>
      <c r="Y198" s="161" t="s">
        <v>144</v>
      </c>
      <c r="Z198" s="151"/>
      <c r="AA198" s="151"/>
      <c r="AB198" s="151"/>
      <c r="AC198" s="151"/>
      <c r="AD198" s="151"/>
      <c r="AE198" s="151"/>
      <c r="AF198" s="151"/>
      <c r="AG198" s="151" t="s">
        <v>310</v>
      </c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</row>
    <row r="199" spans="1:60" outlineLevel="2" x14ac:dyDescent="0.2">
      <c r="A199" s="158"/>
      <c r="B199" s="159"/>
      <c r="C199" s="189" t="s">
        <v>1001</v>
      </c>
      <c r="D199" s="162"/>
      <c r="E199" s="163">
        <v>60</v>
      </c>
      <c r="F199" s="161"/>
      <c r="G199" s="161"/>
      <c r="H199" s="161"/>
      <c r="I199" s="161"/>
      <c r="J199" s="161"/>
      <c r="K199" s="161"/>
      <c r="L199" s="161"/>
      <c r="M199" s="161"/>
      <c r="N199" s="160"/>
      <c r="O199" s="160"/>
      <c r="P199" s="160"/>
      <c r="Q199" s="160"/>
      <c r="R199" s="161"/>
      <c r="S199" s="161"/>
      <c r="T199" s="161"/>
      <c r="U199" s="161"/>
      <c r="V199" s="161"/>
      <c r="W199" s="161"/>
      <c r="X199" s="161"/>
      <c r="Y199" s="161"/>
      <c r="Z199" s="151"/>
      <c r="AA199" s="151"/>
      <c r="AB199" s="151"/>
      <c r="AC199" s="151"/>
      <c r="AD199" s="151"/>
      <c r="AE199" s="151"/>
      <c r="AF199" s="151"/>
      <c r="AG199" s="151" t="s">
        <v>175</v>
      </c>
      <c r="AH199" s="151">
        <v>0</v>
      </c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</row>
    <row r="200" spans="1:60" outlineLevel="1" x14ac:dyDescent="0.2">
      <c r="A200" s="172">
        <v>69</v>
      </c>
      <c r="B200" s="173" t="s">
        <v>1002</v>
      </c>
      <c r="C200" s="188" t="s">
        <v>1003</v>
      </c>
      <c r="D200" s="174" t="s">
        <v>181</v>
      </c>
      <c r="E200" s="175">
        <v>66</v>
      </c>
      <c r="F200" s="176"/>
      <c r="G200" s="177">
        <f>ROUND(E200*F200,2)</f>
        <v>0</v>
      </c>
      <c r="H200" s="176"/>
      <c r="I200" s="177">
        <f>ROUND(E200*H200,2)</f>
        <v>0</v>
      </c>
      <c r="J200" s="176"/>
      <c r="K200" s="177">
        <f>ROUND(E200*J200,2)</f>
        <v>0</v>
      </c>
      <c r="L200" s="177">
        <v>21</v>
      </c>
      <c r="M200" s="177">
        <f>G200*(1+L200/100)</f>
        <v>0</v>
      </c>
      <c r="N200" s="175">
        <v>7.2000000000000005E-4</v>
      </c>
      <c r="O200" s="175">
        <f>ROUND(E200*N200,2)</f>
        <v>0.05</v>
      </c>
      <c r="P200" s="175">
        <v>0</v>
      </c>
      <c r="Q200" s="175">
        <f>ROUND(E200*P200,2)</f>
        <v>0</v>
      </c>
      <c r="R200" s="177"/>
      <c r="S200" s="177" t="s">
        <v>141</v>
      </c>
      <c r="T200" s="178" t="s">
        <v>142</v>
      </c>
      <c r="U200" s="161">
        <v>0</v>
      </c>
      <c r="V200" s="161">
        <f>ROUND(E200*U200,2)</f>
        <v>0</v>
      </c>
      <c r="W200" s="161"/>
      <c r="X200" s="161" t="s">
        <v>309</v>
      </c>
      <c r="Y200" s="161" t="s">
        <v>144</v>
      </c>
      <c r="Z200" s="151"/>
      <c r="AA200" s="151"/>
      <c r="AB200" s="151"/>
      <c r="AC200" s="151"/>
      <c r="AD200" s="151"/>
      <c r="AE200" s="151"/>
      <c r="AF200" s="151"/>
      <c r="AG200" s="151" t="s">
        <v>310</v>
      </c>
      <c r="AH200" s="151"/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</row>
    <row r="201" spans="1:60" outlineLevel="2" x14ac:dyDescent="0.2">
      <c r="A201" s="158"/>
      <c r="B201" s="159"/>
      <c r="C201" s="189" t="s">
        <v>1004</v>
      </c>
      <c r="D201" s="162"/>
      <c r="E201" s="163">
        <v>66</v>
      </c>
      <c r="F201" s="161"/>
      <c r="G201" s="161"/>
      <c r="H201" s="161"/>
      <c r="I201" s="161"/>
      <c r="J201" s="161"/>
      <c r="K201" s="161"/>
      <c r="L201" s="161"/>
      <c r="M201" s="161"/>
      <c r="N201" s="160"/>
      <c r="O201" s="160"/>
      <c r="P201" s="160"/>
      <c r="Q201" s="160"/>
      <c r="R201" s="161"/>
      <c r="S201" s="161"/>
      <c r="T201" s="161"/>
      <c r="U201" s="161"/>
      <c r="V201" s="161"/>
      <c r="W201" s="161"/>
      <c r="X201" s="161"/>
      <c r="Y201" s="161"/>
      <c r="Z201" s="151"/>
      <c r="AA201" s="151"/>
      <c r="AB201" s="151"/>
      <c r="AC201" s="151"/>
      <c r="AD201" s="151"/>
      <c r="AE201" s="151"/>
      <c r="AF201" s="151"/>
      <c r="AG201" s="151" t="s">
        <v>175</v>
      </c>
      <c r="AH201" s="151">
        <v>0</v>
      </c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</row>
    <row r="202" spans="1:60" outlineLevel="1" x14ac:dyDescent="0.2">
      <c r="A202" s="172">
        <v>70</v>
      </c>
      <c r="B202" s="173" t="s">
        <v>440</v>
      </c>
      <c r="C202" s="188" t="s">
        <v>441</v>
      </c>
      <c r="D202" s="174" t="s">
        <v>181</v>
      </c>
      <c r="E202" s="175">
        <v>10.1</v>
      </c>
      <c r="F202" s="176"/>
      <c r="G202" s="177">
        <f>ROUND(E202*F202,2)</f>
        <v>0</v>
      </c>
      <c r="H202" s="176"/>
      <c r="I202" s="177">
        <f>ROUND(E202*H202,2)</f>
        <v>0</v>
      </c>
      <c r="J202" s="176"/>
      <c r="K202" s="177">
        <f>ROUND(E202*J202,2)</f>
        <v>0</v>
      </c>
      <c r="L202" s="177">
        <v>21</v>
      </c>
      <c r="M202" s="177">
        <f>G202*(1+L202/100)</f>
        <v>0</v>
      </c>
      <c r="N202" s="175">
        <v>0</v>
      </c>
      <c r="O202" s="175">
        <f>ROUND(E202*N202,2)</f>
        <v>0</v>
      </c>
      <c r="P202" s="175">
        <v>0</v>
      </c>
      <c r="Q202" s="175">
        <f>ROUND(E202*P202,2)</f>
        <v>0</v>
      </c>
      <c r="R202" s="177"/>
      <c r="S202" s="177" t="s">
        <v>141</v>
      </c>
      <c r="T202" s="178" t="s">
        <v>142</v>
      </c>
      <c r="U202" s="161">
        <v>0</v>
      </c>
      <c r="V202" s="161">
        <f>ROUND(E202*U202,2)</f>
        <v>0</v>
      </c>
      <c r="W202" s="161"/>
      <c r="X202" s="161" t="s">
        <v>143</v>
      </c>
      <c r="Y202" s="161" t="s">
        <v>144</v>
      </c>
      <c r="Z202" s="151"/>
      <c r="AA202" s="151"/>
      <c r="AB202" s="151"/>
      <c r="AC202" s="151"/>
      <c r="AD202" s="151"/>
      <c r="AE202" s="151"/>
      <c r="AF202" s="151"/>
      <c r="AG202" s="151" t="s">
        <v>145</v>
      </c>
      <c r="AH202" s="151"/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</row>
    <row r="203" spans="1:60" outlineLevel="2" x14ac:dyDescent="0.2">
      <c r="A203" s="158"/>
      <c r="B203" s="159"/>
      <c r="C203" s="189" t="s">
        <v>1005</v>
      </c>
      <c r="D203" s="162"/>
      <c r="E203" s="163">
        <v>10.1</v>
      </c>
      <c r="F203" s="161"/>
      <c r="G203" s="161"/>
      <c r="H203" s="161"/>
      <c r="I203" s="161"/>
      <c r="J203" s="161"/>
      <c r="K203" s="161"/>
      <c r="L203" s="161"/>
      <c r="M203" s="161"/>
      <c r="N203" s="160"/>
      <c r="O203" s="160"/>
      <c r="P203" s="160"/>
      <c r="Q203" s="160"/>
      <c r="R203" s="161"/>
      <c r="S203" s="161"/>
      <c r="T203" s="161"/>
      <c r="U203" s="161"/>
      <c r="V203" s="161"/>
      <c r="W203" s="161"/>
      <c r="X203" s="161"/>
      <c r="Y203" s="161"/>
      <c r="Z203" s="151"/>
      <c r="AA203" s="151"/>
      <c r="AB203" s="151"/>
      <c r="AC203" s="151"/>
      <c r="AD203" s="151"/>
      <c r="AE203" s="151"/>
      <c r="AF203" s="151"/>
      <c r="AG203" s="151" t="s">
        <v>175</v>
      </c>
      <c r="AH203" s="151">
        <v>0</v>
      </c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</row>
    <row r="204" spans="1:60" outlineLevel="1" x14ac:dyDescent="0.2">
      <c r="A204" s="172">
        <v>71</v>
      </c>
      <c r="B204" s="173" t="s">
        <v>1006</v>
      </c>
      <c r="C204" s="188" t="s">
        <v>1007</v>
      </c>
      <c r="D204" s="174" t="s">
        <v>181</v>
      </c>
      <c r="E204" s="175">
        <v>1.01</v>
      </c>
      <c r="F204" s="176"/>
      <c r="G204" s="177">
        <f>ROUND(E204*F204,2)</f>
        <v>0</v>
      </c>
      <c r="H204" s="176"/>
      <c r="I204" s="177">
        <f>ROUND(E204*H204,2)</f>
        <v>0</v>
      </c>
      <c r="J204" s="176"/>
      <c r="K204" s="177">
        <f>ROUND(E204*J204,2)</f>
        <v>0</v>
      </c>
      <c r="L204" s="177">
        <v>21</v>
      </c>
      <c r="M204" s="177">
        <f>G204*(1+L204/100)</f>
        <v>0</v>
      </c>
      <c r="N204" s="175">
        <v>0</v>
      </c>
      <c r="O204" s="175">
        <f>ROUND(E204*N204,2)</f>
        <v>0</v>
      </c>
      <c r="P204" s="175">
        <v>0</v>
      </c>
      <c r="Q204" s="175">
        <f>ROUND(E204*P204,2)</f>
        <v>0</v>
      </c>
      <c r="R204" s="177"/>
      <c r="S204" s="177" t="s">
        <v>141</v>
      </c>
      <c r="T204" s="178" t="s">
        <v>142</v>
      </c>
      <c r="U204" s="161">
        <v>0</v>
      </c>
      <c r="V204" s="161">
        <f>ROUND(E204*U204,2)</f>
        <v>0</v>
      </c>
      <c r="W204" s="161"/>
      <c r="X204" s="161" t="s">
        <v>143</v>
      </c>
      <c r="Y204" s="161" t="s">
        <v>144</v>
      </c>
      <c r="Z204" s="151"/>
      <c r="AA204" s="151"/>
      <c r="AB204" s="151"/>
      <c r="AC204" s="151"/>
      <c r="AD204" s="151"/>
      <c r="AE204" s="151"/>
      <c r="AF204" s="151"/>
      <c r="AG204" s="151" t="s">
        <v>145</v>
      </c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</row>
    <row r="205" spans="1:60" outlineLevel="2" x14ac:dyDescent="0.2">
      <c r="A205" s="158"/>
      <c r="B205" s="159"/>
      <c r="C205" s="189" t="s">
        <v>1008</v>
      </c>
      <c r="D205" s="162"/>
      <c r="E205" s="163">
        <v>1.01</v>
      </c>
      <c r="F205" s="161"/>
      <c r="G205" s="161"/>
      <c r="H205" s="161"/>
      <c r="I205" s="161"/>
      <c r="J205" s="161"/>
      <c r="K205" s="161"/>
      <c r="L205" s="161"/>
      <c r="M205" s="161"/>
      <c r="N205" s="160"/>
      <c r="O205" s="160"/>
      <c r="P205" s="160"/>
      <c r="Q205" s="160"/>
      <c r="R205" s="161"/>
      <c r="S205" s="161"/>
      <c r="T205" s="161"/>
      <c r="U205" s="161"/>
      <c r="V205" s="161"/>
      <c r="W205" s="161"/>
      <c r="X205" s="161"/>
      <c r="Y205" s="161"/>
      <c r="Z205" s="151"/>
      <c r="AA205" s="151"/>
      <c r="AB205" s="151"/>
      <c r="AC205" s="151"/>
      <c r="AD205" s="151"/>
      <c r="AE205" s="151"/>
      <c r="AF205" s="151"/>
      <c r="AG205" s="151" t="s">
        <v>175</v>
      </c>
      <c r="AH205" s="151">
        <v>0</v>
      </c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</row>
    <row r="206" spans="1:60" outlineLevel="1" x14ac:dyDescent="0.2">
      <c r="A206" s="179">
        <v>72</v>
      </c>
      <c r="B206" s="180" t="s">
        <v>1009</v>
      </c>
      <c r="C206" s="187" t="s">
        <v>1010</v>
      </c>
      <c r="D206" s="181" t="s">
        <v>173</v>
      </c>
      <c r="E206" s="182">
        <v>7</v>
      </c>
      <c r="F206" s="183"/>
      <c r="G206" s="184">
        <f>ROUND(E206*F206,2)</f>
        <v>0</v>
      </c>
      <c r="H206" s="183"/>
      <c r="I206" s="184">
        <f>ROUND(E206*H206,2)</f>
        <v>0</v>
      </c>
      <c r="J206" s="183"/>
      <c r="K206" s="184">
        <f>ROUND(E206*J206,2)</f>
        <v>0</v>
      </c>
      <c r="L206" s="184">
        <v>21</v>
      </c>
      <c r="M206" s="184">
        <f>G206*(1+L206/100)</f>
        <v>0</v>
      </c>
      <c r="N206" s="182">
        <v>0</v>
      </c>
      <c r="O206" s="182">
        <f>ROUND(E206*N206,2)</f>
        <v>0</v>
      </c>
      <c r="P206" s="182">
        <v>0</v>
      </c>
      <c r="Q206" s="182">
        <f>ROUND(E206*P206,2)</f>
        <v>0</v>
      </c>
      <c r="R206" s="184"/>
      <c r="S206" s="184" t="s">
        <v>141</v>
      </c>
      <c r="T206" s="185" t="s">
        <v>142</v>
      </c>
      <c r="U206" s="161">
        <v>0.66137000000000001</v>
      </c>
      <c r="V206" s="161">
        <f>ROUND(E206*U206,2)</f>
        <v>4.63</v>
      </c>
      <c r="W206" s="161"/>
      <c r="X206" s="161" t="s">
        <v>143</v>
      </c>
      <c r="Y206" s="161" t="s">
        <v>144</v>
      </c>
      <c r="Z206" s="151"/>
      <c r="AA206" s="151"/>
      <c r="AB206" s="151"/>
      <c r="AC206" s="151"/>
      <c r="AD206" s="151"/>
      <c r="AE206" s="151"/>
      <c r="AF206" s="151"/>
      <c r="AG206" s="151" t="s">
        <v>145</v>
      </c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</row>
    <row r="207" spans="1:60" outlineLevel="1" x14ac:dyDescent="0.2">
      <c r="A207" s="179">
        <v>73</v>
      </c>
      <c r="B207" s="180" t="s">
        <v>445</v>
      </c>
      <c r="C207" s="187" t="s">
        <v>446</v>
      </c>
      <c r="D207" s="181" t="s">
        <v>173</v>
      </c>
      <c r="E207" s="182">
        <v>7</v>
      </c>
      <c r="F207" s="183"/>
      <c r="G207" s="184">
        <f>ROUND(E207*F207,2)</f>
        <v>0</v>
      </c>
      <c r="H207" s="183"/>
      <c r="I207" s="184">
        <f>ROUND(E207*H207,2)</f>
        <v>0</v>
      </c>
      <c r="J207" s="183"/>
      <c r="K207" s="184">
        <f>ROUND(E207*J207,2)</f>
        <v>0</v>
      </c>
      <c r="L207" s="184">
        <v>21</v>
      </c>
      <c r="M207" s="184">
        <f>G207*(1+L207/100)</f>
        <v>0</v>
      </c>
      <c r="N207" s="182">
        <v>0</v>
      </c>
      <c r="O207" s="182">
        <f>ROUND(E207*N207,2)</f>
        <v>0</v>
      </c>
      <c r="P207" s="182">
        <v>0</v>
      </c>
      <c r="Q207" s="182">
        <f>ROUND(E207*P207,2)</f>
        <v>0</v>
      </c>
      <c r="R207" s="184"/>
      <c r="S207" s="184" t="s">
        <v>141</v>
      </c>
      <c r="T207" s="185" t="s">
        <v>142</v>
      </c>
      <c r="U207" s="161">
        <v>0.95943000000000001</v>
      </c>
      <c r="V207" s="161">
        <f>ROUND(E207*U207,2)</f>
        <v>6.72</v>
      </c>
      <c r="W207" s="161"/>
      <c r="X207" s="161" t="s">
        <v>143</v>
      </c>
      <c r="Y207" s="161" t="s">
        <v>144</v>
      </c>
      <c r="Z207" s="151"/>
      <c r="AA207" s="151"/>
      <c r="AB207" s="151"/>
      <c r="AC207" s="151"/>
      <c r="AD207" s="151"/>
      <c r="AE207" s="151"/>
      <c r="AF207" s="151"/>
      <c r="AG207" s="151" t="s">
        <v>145</v>
      </c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</row>
    <row r="208" spans="1:60" outlineLevel="1" x14ac:dyDescent="0.2">
      <c r="A208" s="172">
        <v>74</v>
      </c>
      <c r="B208" s="173" t="s">
        <v>449</v>
      </c>
      <c r="C208" s="188" t="s">
        <v>450</v>
      </c>
      <c r="D208" s="174" t="s">
        <v>173</v>
      </c>
      <c r="E208" s="175">
        <v>2</v>
      </c>
      <c r="F208" s="176"/>
      <c r="G208" s="177">
        <f>ROUND(E208*F208,2)</f>
        <v>0</v>
      </c>
      <c r="H208" s="176"/>
      <c r="I208" s="177">
        <f>ROUND(E208*H208,2)</f>
        <v>0</v>
      </c>
      <c r="J208" s="176"/>
      <c r="K208" s="177">
        <f>ROUND(E208*J208,2)</f>
        <v>0</v>
      </c>
      <c r="L208" s="177">
        <v>21</v>
      </c>
      <c r="M208" s="177">
        <f>G208*(1+L208/100)</f>
        <v>0</v>
      </c>
      <c r="N208" s="175">
        <v>4.0999999999999999E-4</v>
      </c>
      <c r="O208" s="175">
        <f>ROUND(E208*N208,2)</f>
        <v>0</v>
      </c>
      <c r="P208" s="175">
        <v>0</v>
      </c>
      <c r="Q208" s="175">
        <f>ROUND(E208*P208,2)</f>
        <v>0</v>
      </c>
      <c r="R208" s="177"/>
      <c r="S208" s="177" t="s">
        <v>141</v>
      </c>
      <c r="T208" s="178" t="s">
        <v>142</v>
      </c>
      <c r="U208" s="161">
        <v>0</v>
      </c>
      <c r="V208" s="161">
        <f>ROUND(E208*U208,2)</f>
        <v>0</v>
      </c>
      <c r="W208" s="161"/>
      <c r="X208" s="161" t="s">
        <v>309</v>
      </c>
      <c r="Y208" s="161" t="s">
        <v>144</v>
      </c>
      <c r="Z208" s="151"/>
      <c r="AA208" s="151"/>
      <c r="AB208" s="151"/>
      <c r="AC208" s="151"/>
      <c r="AD208" s="151"/>
      <c r="AE208" s="151"/>
      <c r="AF208" s="151"/>
      <c r="AG208" s="151" t="s">
        <v>310</v>
      </c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</row>
    <row r="209" spans="1:60" outlineLevel="2" x14ac:dyDescent="0.2">
      <c r="A209" s="158"/>
      <c r="B209" s="159"/>
      <c r="C209" s="189" t="s">
        <v>970</v>
      </c>
      <c r="D209" s="162"/>
      <c r="E209" s="163">
        <v>2</v>
      </c>
      <c r="F209" s="161"/>
      <c r="G209" s="161"/>
      <c r="H209" s="161"/>
      <c r="I209" s="161"/>
      <c r="J209" s="161"/>
      <c r="K209" s="161"/>
      <c r="L209" s="161"/>
      <c r="M209" s="161"/>
      <c r="N209" s="160"/>
      <c r="O209" s="160"/>
      <c r="P209" s="160"/>
      <c r="Q209" s="160"/>
      <c r="R209" s="161"/>
      <c r="S209" s="161"/>
      <c r="T209" s="161"/>
      <c r="U209" s="161"/>
      <c r="V209" s="161"/>
      <c r="W209" s="161"/>
      <c r="X209" s="161"/>
      <c r="Y209" s="161"/>
      <c r="Z209" s="151"/>
      <c r="AA209" s="151"/>
      <c r="AB209" s="151"/>
      <c r="AC209" s="151"/>
      <c r="AD209" s="151"/>
      <c r="AE209" s="151"/>
      <c r="AF209" s="151"/>
      <c r="AG209" s="151" t="s">
        <v>175</v>
      </c>
      <c r="AH209" s="151">
        <v>0</v>
      </c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</row>
    <row r="210" spans="1:60" outlineLevel="1" x14ac:dyDescent="0.2">
      <c r="A210" s="172">
        <v>75</v>
      </c>
      <c r="B210" s="173" t="s">
        <v>816</v>
      </c>
      <c r="C210" s="188" t="s">
        <v>817</v>
      </c>
      <c r="D210" s="174" t="s">
        <v>173</v>
      </c>
      <c r="E210" s="175">
        <v>6</v>
      </c>
      <c r="F210" s="176"/>
      <c r="G210" s="177">
        <f>ROUND(E210*F210,2)</f>
        <v>0</v>
      </c>
      <c r="H210" s="176"/>
      <c r="I210" s="177">
        <f>ROUND(E210*H210,2)</f>
        <v>0</v>
      </c>
      <c r="J210" s="176"/>
      <c r="K210" s="177">
        <f>ROUND(E210*J210,2)</f>
        <v>0</v>
      </c>
      <c r="L210" s="177">
        <v>21</v>
      </c>
      <c r="M210" s="177">
        <f>G210*(1+L210/100)</f>
        <v>0</v>
      </c>
      <c r="N210" s="175">
        <v>1.7000000000000001E-4</v>
      </c>
      <c r="O210" s="175">
        <f>ROUND(E210*N210,2)</f>
        <v>0</v>
      </c>
      <c r="P210" s="175">
        <v>0</v>
      </c>
      <c r="Q210" s="175">
        <f>ROUND(E210*P210,2)</f>
        <v>0</v>
      </c>
      <c r="R210" s="177"/>
      <c r="S210" s="177" t="s">
        <v>141</v>
      </c>
      <c r="T210" s="178" t="s">
        <v>142</v>
      </c>
      <c r="U210" s="161">
        <v>0</v>
      </c>
      <c r="V210" s="161">
        <f>ROUND(E210*U210,2)</f>
        <v>0</v>
      </c>
      <c r="W210" s="161"/>
      <c r="X210" s="161" t="s">
        <v>309</v>
      </c>
      <c r="Y210" s="161" t="s">
        <v>144</v>
      </c>
      <c r="Z210" s="151"/>
      <c r="AA210" s="151"/>
      <c r="AB210" s="151"/>
      <c r="AC210" s="151"/>
      <c r="AD210" s="151"/>
      <c r="AE210" s="151"/>
      <c r="AF210" s="151"/>
      <c r="AG210" s="151" t="s">
        <v>310</v>
      </c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</row>
    <row r="211" spans="1:60" outlineLevel="2" x14ac:dyDescent="0.2">
      <c r="A211" s="158"/>
      <c r="B211" s="159"/>
      <c r="C211" s="189" t="s">
        <v>973</v>
      </c>
      <c r="D211" s="162"/>
      <c r="E211" s="163">
        <v>6</v>
      </c>
      <c r="F211" s="161"/>
      <c r="G211" s="161"/>
      <c r="H211" s="161"/>
      <c r="I211" s="161"/>
      <c r="J211" s="161"/>
      <c r="K211" s="161"/>
      <c r="L211" s="161"/>
      <c r="M211" s="161"/>
      <c r="N211" s="160"/>
      <c r="O211" s="160"/>
      <c r="P211" s="160"/>
      <c r="Q211" s="160"/>
      <c r="R211" s="161"/>
      <c r="S211" s="161"/>
      <c r="T211" s="161"/>
      <c r="U211" s="161"/>
      <c r="V211" s="161"/>
      <c r="W211" s="161"/>
      <c r="X211" s="161"/>
      <c r="Y211" s="161"/>
      <c r="Z211" s="151"/>
      <c r="AA211" s="151"/>
      <c r="AB211" s="151"/>
      <c r="AC211" s="151"/>
      <c r="AD211" s="151"/>
      <c r="AE211" s="151"/>
      <c r="AF211" s="151"/>
      <c r="AG211" s="151" t="s">
        <v>175</v>
      </c>
      <c r="AH211" s="151">
        <v>0</v>
      </c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</row>
    <row r="212" spans="1:60" outlineLevel="1" x14ac:dyDescent="0.2">
      <c r="A212" s="172">
        <v>76</v>
      </c>
      <c r="B212" s="173" t="s">
        <v>1011</v>
      </c>
      <c r="C212" s="188" t="s">
        <v>1012</v>
      </c>
      <c r="D212" s="174" t="s">
        <v>173</v>
      </c>
      <c r="E212" s="175">
        <v>1</v>
      </c>
      <c r="F212" s="176"/>
      <c r="G212" s="177">
        <f>ROUND(E212*F212,2)</f>
        <v>0</v>
      </c>
      <c r="H212" s="176"/>
      <c r="I212" s="177">
        <f>ROUND(E212*H212,2)</f>
        <v>0</v>
      </c>
      <c r="J212" s="176"/>
      <c r="K212" s="177">
        <f>ROUND(E212*J212,2)</f>
        <v>0</v>
      </c>
      <c r="L212" s="177">
        <v>21</v>
      </c>
      <c r="M212" s="177">
        <f>G212*(1+L212/100)</f>
        <v>0</v>
      </c>
      <c r="N212" s="175">
        <v>9.2000000000000003E-4</v>
      </c>
      <c r="O212" s="175">
        <f>ROUND(E212*N212,2)</f>
        <v>0</v>
      </c>
      <c r="P212" s="175">
        <v>0</v>
      </c>
      <c r="Q212" s="175">
        <f>ROUND(E212*P212,2)</f>
        <v>0</v>
      </c>
      <c r="R212" s="177"/>
      <c r="S212" s="177" t="s">
        <v>141</v>
      </c>
      <c r="T212" s="178" t="s">
        <v>142</v>
      </c>
      <c r="U212" s="161">
        <v>0</v>
      </c>
      <c r="V212" s="161">
        <f>ROUND(E212*U212,2)</f>
        <v>0</v>
      </c>
      <c r="W212" s="161"/>
      <c r="X212" s="161" t="s">
        <v>309</v>
      </c>
      <c r="Y212" s="161" t="s">
        <v>144</v>
      </c>
      <c r="Z212" s="151"/>
      <c r="AA212" s="151"/>
      <c r="AB212" s="151"/>
      <c r="AC212" s="151"/>
      <c r="AD212" s="151"/>
      <c r="AE212" s="151"/>
      <c r="AF212" s="151"/>
      <c r="AG212" s="151" t="s">
        <v>310</v>
      </c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</row>
    <row r="213" spans="1:60" outlineLevel="2" x14ac:dyDescent="0.2">
      <c r="A213" s="158"/>
      <c r="B213" s="159"/>
      <c r="C213" s="189" t="s">
        <v>991</v>
      </c>
      <c r="D213" s="162"/>
      <c r="E213" s="163">
        <v>1</v>
      </c>
      <c r="F213" s="161"/>
      <c r="G213" s="161"/>
      <c r="H213" s="161"/>
      <c r="I213" s="161"/>
      <c r="J213" s="161"/>
      <c r="K213" s="161"/>
      <c r="L213" s="161"/>
      <c r="M213" s="161"/>
      <c r="N213" s="160"/>
      <c r="O213" s="160"/>
      <c r="P213" s="160"/>
      <c r="Q213" s="160"/>
      <c r="R213" s="161"/>
      <c r="S213" s="161"/>
      <c r="T213" s="161"/>
      <c r="U213" s="161"/>
      <c r="V213" s="161"/>
      <c r="W213" s="161"/>
      <c r="X213" s="161"/>
      <c r="Y213" s="161"/>
      <c r="Z213" s="151"/>
      <c r="AA213" s="151"/>
      <c r="AB213" s="151"/>
      <c r="AC213" s="151"/>
      <c r="AD213" s="151"/>
      <c r="AE213" s="151"/>
      <c r="AF213" s="151"/>
      <c r="AG213" s="151" t="s">
        <v>175</v>
      </c>
      <c r="AH213" s="151">
        <v>0</v>
      </c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</row>
    <row r="214" spans="1:60" outlineLevel="1" x14ac:dyDescent="0.2">
      <c r="A214" s="172">
        <v>77</v>
      </c>
      <c r="B214" s="173" t="s">
        <v>835</v>
      </c>
      <c r="C214" s="188" t="s">
        <v>1013</v>
      </c>
      <c r="D214" s="174" t="s">
        <v>173</v>
      </c>
      <c r="E214" s="175">
        <v>1</v>
      </c>
      <c r="F214" s="176"/>
      <c r="G214" s="177">
        <f>ROUND(E214*F214,2)</f>
        <v>0</v>
      </c>
      <c r="H214" s="176"/>
      <c r="I214" s="177">
        <f>ROUND(E214*H214,2)</f>
        <v>0</v>
      </c>
      <c r="J214" s="176"/>
      <c r="K214" s="177">
        <f>ROUND(E214*J214,2)</f>
        <v>0</v>
      </c>
      <c r="L214" s="177">
        <v>21</v>
      </c>
      <c r="M214" s="177">
        <f>G214*(1+L214/100)</f>
        <v>0</v>
      </c>
      <c r="N214" s="175">
        <v>3.8999999999999999E-4</v>
      </c>
      <c r="O214" s="175">
        <f>ROUND(E214*N214,2)</f>
        <v>0</v>
      </c>
      <c r="P214" s="175">
        <v>0</v>
      </c>
      <c r="Q214" s="175">
        <f>ROUND(E214*P214,2)</f>
        <v>0</v>
      </c>
      <c r="R214" s="177"/>
      <c r="S214" s="177" t="s">
        <v>141</v>
      </c>
      <c r="T214" s="178" t="s">
        <v>142</v>
      </c>
      <c r="U214" s="161">
        <v>0</v>
      </c>
      <c r="V214" s="161">
        <f>ROUND(E214*U214,2)</f>
        <v>0</v>
      </c>
      <c r="W214" s="161"/>
      <c r="X214" s="161" t="s">
        <v>309</v>
      </c>
      <c r="Y214" s="161" t="s">
        <v>144</v>
      </c>
      <c r="Z214" s="151"/>
      <c r="AA214" s="151"/>
      <c r="AB214" s="151"/>
      <c r="AC214" s="151"/>
      <c r="AD214" s="151"/>
      <c r="AE214" s="151"/>
      <c r="AF214" s="151"/>
      <c r="AG214" s="151" t="s">
        <v>310</v>
      </c>
      <c r="AH214" s="151"/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</row>
    <row r="215" spans="1:60" outlineLevel="2" x14ac:dyDescent="0.2">
      <c r="A215" s="158"/>
      <c r="B215" s="159"/>
      <c r="C215" s="189" t="s">
        <v>991</v>
      </c>
      <c r="D215" s="162"/>
      <c r="E215" s="163">
        <v>1</v>
      </c>
      <c r="F215" s="161"/>
      <c r="G215" s="161"/>
      <c r="H215" s="161"/>
      <c r="I215" s="161"/>
      <c r="J215" s="161"/>
      <c r="K215" s="161"/>
      <c r="L215" s="161"/>
      <c r="M215" s="161"/>
      <c r="N215" s="160"/>
      <c r="O215" s="160"/>
      <c r="P215" s="160"/>
      <c r="Q215" s="160"/>
      <c r="R215" s="161"/>
      <c r="S215" s="161"/>
      <c r="T215" s="161"/>
      <c r="U215" s="161"/>
      <c r="V215" s="161"/>
      <c r="W215" s="161"/>
      <c r="X215" s="161"/>
      <c r="Y215" s="161"/>
      <c r="Z215" s="151"/>
      <c r="AA215" s="151"/>
      <c r="AB215" s="151"/>
      <c r="AC215" s="151"/>
      <c r="AD215" s="151"/>
      <c r="AE215" s="151"/>
      <c r="AF215" s="151"/>
      <c r="AG215" s="151" t="s">
        <v>175</v>
      </c>
      <c r="AH215" s="151">
        <v>0</v>
      </c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</row>
    <row r="216" spans="1:60" outlineLevel="1" x14ac:dyDescent="0.2">
      <c r="A216" s="172">
        <v>78</v>
      </c>
      <c r="B216" s="173" t="s">
        <v>1014</v>
      </c>
      <c r="C216" s="188" t="s">
        <v>1015</v>
      </c>
      <c r="D216" s="174" t="s">
        <v>173</v>
      </c>
      <c r="E216" s="175">
        <v>1</v>
      </c>
      <c r="F216" s="176"/>
      <c r="G216" s="177">
        <f>ROUND(E216*F216,2)</f>
        <v>0</v>
      </c>
      <c r="H216" s="176"/>
      <c r="I216" s="177">
        <f>ROUND(E216*H216,2)</f>
        <v>0</v>
      </c>
      <c r="J216" s="176"/>
      <c r="K216" s="177">
        <f>ROUND(E216*J216,2)</f>
        <v>0</v>
      </c>
      <c r="L216" s="177">
        <v>21</v>
      </c>
      <c r="M216" s="177">
        <f>G216*(1+L216/100)</f>
        <v>0</v>
      </c>
      <c r="N216" s="175">
        <v>7.7999999999999999E-4</v>
      </c>
      <c r="O216" s="175">
        <f>ROUND(E216*N216,2)</f>
        <v>0</v>
      </c>
      <c r="P216" s="175">
        <v>0</v>
      </c>
      <c r="Q216" s="175">
        <f>ROUND(E216*P216,2)</f>
        <v>0</v>
      </c>
      <c r="R216" s="177"/>
      <c r="S216" s="177" t="s">
        <v>141</v>
      </c>
      <c r="T216" s="178" t="s">
        <v>142</v>
      </c>
      <c r="U216" s="161">
        <v>0</v>
      </c>
      <c r="V216" s="161">
        <f>ROUND(E216*U216,2)</f>
        <v>0</v>
      </c>
      <c r="W216" s="161"/>
      <c r="X216" s="161" t="s">
        <v>309</v>
      </c>
      <c r="Y216" s="161" t="s">
        <v>144</v>
      </c>
      <c r="Z216" s="151"/>
      <c r="AA216" s="151"/>
      <c r="AB216" s="151"/>
      <c r="AC216" s="151"/>
      <c r="AD216" s="151"/>
      <c r="AE216" s="151"/>
      <c r="AF216" s="151"/>
      <c r="AG216" s="151" t="s">
        <v>310</v>
      </c>
      <c r="AH216" s="151"/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</row>
    <row r="217" spans="1:60" outlineLevel="2" x14ac:dyDescent="0.2">
      <c r="A217" s="158"/>
      <c r="B217" s="159"/>
      <c r="C217" s="189" t="s">
        <v>991</v>
      </c>
      <c r="D217" s="162"/>
      <c r="E217" s="163">
        <v>1</v>
      </c>
      <c r="F217" s="161"/>
      <c r="G217" s="161"/>
      <c r="H217" s="161"/>
      <c r="I217" s="161"/>
      <c r="J217" s="161"/>
      <c r="K217" s="161"/>
      <c r="L217" s="161"/>
      <c r="M217" s="161"/>
      <c r="N217" s="160"/>
      <c r="O217" s="160"/>
      <c r="P217" s="160"/>
      <c r="Q217" s="160"/>
      <c r="R217" s="161"/>
      <c r="S217" s="161"/>
      <c r="T217" s="161"/>
      <c r="U217" s="161"/>
      <c r="V217" s="161"/>
      <c r="W217" s="161"/>
      <c r="X217" s="161"/>
      <c r="Y217" s="161"/>
      <c r="Z217" s="151"/>
      <c r="AA217" s="151"/>
      <c r="AB217" s="151"/>
      <c r="AC217" s="151"/>
      <c r="AD217" s="151"/>
      <c r="AE217" s="151"/>
      <c r="AF217" s="151"/>
      <c r="AG217" s="151" t="s">
        <v>175</v>
      </c>
      <c r="AH217" s="151">
        <v>0</v>
      </c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</row>
    <row r="218" spans="1:60" outlineLevel="1" x14ac:dyDescent="0.2">
      <c r="A218" s="172">
        <v>79</v>
      </c>
      <c r="B218" s="173" t="s">
        <v>471</v>
      </c>
      <c r="C218" s="188" t="s">
        <v>472</v>
      </c>
      <c r="D218" s="174" t="s">
        <v>173</v>
      </c>
      <c r="E218" s="175">
        <v>2</v>
      </c>
      <c r="F218" s="176"/>
      <c r="G218" s="177">
        <f>ROUND(E218*F218,2)</f>
        <v>0</v>
      </c>
      <c r="H218" s="176"/>
      <c r="I218" s="177">
        <f>ROUND(E218*H218,2)</f>
        <v>0</v>
      </c>
      <c r="J218" s="176"/>
      <c r="K218" s="177">
        <f>ROUND(E218*J218,2)</f>
        <v>0</v>
      </c>
      <c r="L218" s="177">
        <v>21</v>
      </c>
      <c r="M218" s="177">
        <f>G218*(1+L218/100)</f>
        <v>0</v>
      </c>
      <c r="N218" s="175">
        <v>4.4000000000000002E-4</v>
      </c>
      <c r="O218" s="175">
        <f>ROUND(E218*N218,2)</f>
        <v>0</v>
      </c>
      <c r="P218" s="175">
        <v>0</v>
      </c>
      <c r="Q218" s="175">
        <f>ROUND(E218*P218,2)</f>
        <v>0</v>
      </c>
      <c r="R218" s="177"/>
      <c r="S218" s="177" t="s">
        <v>141</v>
      </c>
      <c r="T218" s="178" t="s">
        <v>142</v>
      </c>
      <c r="U218" s="161">
        <v>0</v>
      </c>
      <c r="V218" s="161">
        <f>ROUND(E218*U218,2)</f>
        <v>0</v>
      </c>
      <c r="W218" s="161"/>
      <c r="X218" s="161" t="s">
        <v>309</v>
      </c>
      <c r="Y218" s="161" t="s">
        <v>144</v>
      </c>
      <c r="Z218" s="151"/>
      <c r="AA218" s="151"/>
      <c r="AB218" s="151"/>
      <c r="AC218" s="151"/>
      <c r="AD218" s="151"/>
      <c r="AE218" s="151"/>
      <c r="AF218" s="151"/>
      <c r="AG218" s="151" t="s">
        <v>310</v>
      </c>
      <c r="AH218" s="151"/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</row>
    <row r="219" spans="1:60" outlineLevel="2" x14ac:dyDescent="0.2">
      <c r="A219" s="158"/>
      <c r="B219" s="159"/>
      <c r="C219" s="189" t="s">
        <v>970</v>
      </c>
      <c r="D219" s="162"/>
      <c r="E219" s="163">
        <v>2</v>
      </c>
      <c r="F219" s="161"/>
      <c r="G219" s="161"/>
      <c r="H219" s="161"/>
      <c r="I219" s="161"/>
      <c r="J219" s="161"/>
      <c r="K219" s="161"/>
      <c r="L219" s="161"/>
      <c r="M219" s="161"/>
      <c r="N219" s="160"/>
      <c r="O219" s="160"/>
      <c r="P219" s="160"/>
      <c r="Q219" s="160"/>
      <c r="R219" s="161"/>
      <c r="S219" s="161"/>
      <c r="T219" s="161"/>
      <c r="U219" s="161"/>
      <c r="V219" s="161"/>
      <c r="W219" s="161"/>
      <c r="X219" s="161"/>
      <c r="Y219" s="161"/>
      <c r="Z219" s="151"/>
      <c r="AA219" s="151"/>
      <c r="AB219" s="151"/>
      <c r="AC219" s="151"/>
      <c r="AD219" s="151"/>
      <c r="AE219" s="151"/>
      <c r="AF219" s="151"/>
      <c r="AG219" s="151" t="s">
        <v>175</v>
      </c>
      <c r="AH219" s="151">
        <v>0</v>
      </c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</row>
    <row r="220" spans="1:60" outlineLevel="1" x14ac:dyDescent="0.2">
      <c r="A220" s="172">
        <v>80</v>
      </c>
      <c r="B220" s="173" t="s">
        <v>475</v>
      </c>
      <c r="C220" s="188" t="s">
        <v>476</v>
      </c>
      <c r="D220" s="174" t="s">
        <v>173</v>
      </c>
      <c r="E220" s="175">
        <v>1</v>
      </c>
      <c r="F220" s="176"/>
      <c r="G220" s="177">
        <f>ROUND(E220*F220,2)</f>
        <v>0</v>
      </c>
      <c r="H220" s="176"/>
      <c r="I220" s="177">
        <f>ROUND(E220*H220,2)</f>
        <v>0</v>
      </c>
      <c r="J220" s="176"/>
      <c r="K220" s="177">
        <f>ROUND(E220*J220,2)</f>
        <v>0</v>
      </c>
      <c r="L220" s="177">
        <v>21</v>
      </c>
      <c r="M220" s="177">
        <f>G220*(1+L220/100)</f>
        <v>0</v>
      </c>
      <c r="N220" s="175">
        <v>3.5200000000000001E-3</v>
      </c>
      <c r="O220" s="175">
        <f>ROUND(E220*N220,2)</f>
        <v>0</v>
      </c>
      <c r="P220" s="175">
        <v>0</v>
      </c>
      <c r="Q220" s="175">
        <f>ROUND(E220*P220,2)</f>
        <v>0</v>
      </c>
      <c r="R220" s="177"/>
      <c r="S220" s="177" t="s">
        <v>141</v>
      </c>
      <c r="T220" s="178" t="s">
        <v>142</v>
      </c>
      <c r="U220" s="161">
        <v>0</v>
      </c>
      <c r="V220" s="161">
        <f>ROUND(E220*U220,2)</f>
        <v>0</v>
      </c>
      <c r="W220" s="161"/>
      <c r="X220" s="161" t="s">
        <v>309</v>
      </c>
      <c r="Y220" s="161" t="s">
        <v>144</v>
      </c>
      <c r="Z220" s="151"/>
      <c r="AA220" s="151"/>
      <c r="AB220" s="151"/>
      <c r="AC220" s="151"/>
      <c r="AD220" s="151"/>
      <c r="AE220" s="151"/>
      <c r="AF220" s="151"/>
      <c r="AG220" s="151" t="s">
        <v>310</v>
      </c>
      <c r="AH220" s="151"/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</row>
    <row r="221" spans="1:60" outlineLevel="2" x14ac:dyDescent="0.2">
      <c r="A221" s="158"/>
      <c r="B221" s="159"/>
      <c r="C221" s="189" t="s">
        <v>991</v>
      </c>
      <c r="D221" s="162"/>
      <c r="E221" s="163">
        <v>1</v>
      </c>
      <c r="F221" s="161"/>
      <c r="G221" s="161"/>
      <c r="H221" s="161"/>
      <c r="I221" s="161"/>
      <c r="J221" s="161"/>
      <c r="K221" s="161"/>
      <c r="L221" s="161"/>
      <c r="M221" s="161"/>
      <c r="N221" s="160"/>
      <c r="O221" s="160"/>
      <c r="P221" s="160"/>
      <c r="Q221" s="160"/>
      <c r="R221" s="161"/>
      <c r="S221" s="161"/>
      <c r="T221" s="161"/>
      <c r="U221" s="161"/>
      <c r="V221" s="161"/>
      <c r="W221" s="161"/>
      <c r="X221" s="161"/>
      <c r="Y221" s="161"/>
      <c r="Z221" s="151"/>
      <c r="AA221" s="151"/>
      <c r="AB221" s="151"/>
      <c r="AC221" s="151"/>
      <c r="AD221" s="151"/>
      <c r="AE221" s="151"/>
      <c r="AF221" s="151"/>
      <c r="AG221" s="151" t="s">
        <v>175</v>
      </c>
      <c r="AH221" s="151">
        <v>0</v>
      </c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</row>
    <row r="222" spans="1:60" outlineLevel="1" x14ac:dyDescent="0.2">
      <c r="A222" s="179">
        <v>81</v>
      </c>
      <c r="B222" s="180" t="s">
        <v>481</v>
      </c>
      <c r="C222" s="187" t="s">
        <v>482</v>
      </c>
      <c r="D222" s="181" t="s">
        <v>173</v>
      </c>
      <c r="E222" s="182">
        <v>16</v>
      </c>
      <c r="F222" s="183"/>
      <c r="G222" s="184">
        <f>ROUND(E222*F222,2)</f>
        <v>0</v>
      </c>
      <c r="H222" s="183"/>
      <c r="I222" s="184">
        <f>ROUND(E222*H222,2)</f>
        <v>0</v>
      </c>
      <c r="J222" s="183"/>
      <c r="K222" s="184">
        <f>ROUND(E222*J222,2)</f>
        <v>0</v>
      </c>
      <c r="L222" s="184">
        <v>21</v>
      </c>
      <c r="M222" s="184">
        <f>G222*(1+L222/100)</f>
        <v>0</v>
      </c>
      <c r="N222" s="182">
        <v>0</v>
      </c>
      <c r="O222" s="182">
        <f>ROUND(E222*N222,2)</f>
        <v>0</v>
      </c>
      <c r="P222" s="182">
        <v>0</v>
      </c>
      <c r="Q222" s="182">
        <f>ROUND(E222*P222,2)</f>
        <v>0</v>
      </c>
      <c r="R222" s="184"/>
      <c r="S222" s="184" t="s">
        <v>141</v>
      </c>
      <c r="T222" s="185" t="s">
        <v>142</v>
      </c>
      <c r="U222" s="161">
        <v>0.22700000000000001</v>
      </c>
      <c r="V222" s="161">
        <f>ROUND(E222*U222,2)</f>
        <v>3.63</v>
      </c>
      <c r="W222" s="161"/>
      <c r="X222" s="161" t="s">
        <v>143</v>
      </c>
      <c r="Y222" s="161" t="s">
        <v>144</v>
      </c>
      <c r="Z222" s="151"/>
      <c r="AA222" s="151"/>
      <c r="AB222" s="151"/>
      <c r="AC222" s="151"/>
      <c r="AD222" s="151"/>
      <c r="AE222" s="151"/>
      <c r="AF222" s="151"/>
      <c r="AG222" s="151" t="s">
        <v>145</v>
      </c>
      <c r="AH222" s="151"/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</row>
    <row r="223" spans="1:60" outlineLevel="1" x14ac:dyDescent="0.2">
      <c r="A223" s="179">
        <v>82</v>
      </c>
      <c r="B223" s="180" t="s">
        <v>1016</v>
      </c>
      <c r="C223" s="187" t="s">
        <v>1017</v>
      </c>
      <c r="D223" s="181" t="s">
        <v>173</v>
      </c>
      <c r="E223" s="182">
        <v>2</v>
      </c>
      <c r="F223" s="183"/>
      <c r="G223" s="184">
        <f>ROUND(E223*F223,2)</f>
        <v>0</v>
      </c>
      <c r="H223" s="183"/>
      <c r="I223" s="184">
        <f>ROUND(E223*H223,2)</f>
        <v>0</v>
      </c>
      <c r="J223" s="183"/>
      <c r="K223" s="184">
        <f>ROUND(E223*J223,2)</f>
        <v>0</v>
      </c>
      <c r="L223" s="184">
        <v>21</v>
      </c>
      <c r="M223" s="184">
        <f>G223*(1+L223/100)</f>
        <v>0</v>
      </c>
      <c r="N223" s="182">
        <v>0</v>
      </c>
      <c r="O223" s="182">
        <f>ROUND(E223*N223,2)</f>
        <v>0</v>
      </c>
      <c r="P223" s="182">
        <v>0</v>
      </c>
      <c r="Q223" s="182">
        <f>ROUND(E223*P223,2)</f>
        <v>0</v>
      </c>
      <c r="R223" s="184"/>
      <c r="S223" s="184" t="s">
        <v>141</v>
      </c>
      <c r="T223" s="185" t="s">
        <v>142</v>
      </c>
      <c r="U223" s="161">
        <v>0.20699999999999999</v>
      </c>
      <c r="V223" s="161">
        <f>ROUND(E223*U223,2)</f>
        <v>0.41</v>
      </c>
      <c r="W223" s="161"/>
      <c r="X223" s="161" t="s">
        <v>143</v>
      </c>
      <c r="Y223" s="161" t="s">
        <v>144</v>
      </c>
      <c r="Z223" s="151"/>
      <c r="AA223" s="151"/>
      <c r="AB223" s="151"/>
      <c r="AC223" s="151"/>
      <c r="AD223" s="151"/>
      <c r="AE223" s="151"/>
      <c r="AF223" s="151"/>
      <c r="AG223" s="151" t="s">
        <v>145</v>
      </c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</row>
    <row r="224" spans="1:60" outlineLevel="1" x14ac:dyDescent="0.2">
      <c r="A224" s="172">
        <v>83</v>
      </c>
      <c r="B224" s="173" t="s">
        <v>1018</v>
      </c>
      <c r="C224" s="188" t="s">
        <v>1019</v>
      </c>
      <c r="D224" s="174" t="s">
        <v>173</v>
      </c>
      <c r="E224" s="175">
        <v>1</v>
      </c>
      <c r="F224" s="176"/>
      <c r="G224" s="177">
        <f>ROUND(E224*F224,2)</f>
        <v>0</v>
      </c>
      <c r="H224" s="176"/>
      <c r="I224" s="177">
        <f>ROUND(E224*H224,2)</f>
        <v>0</v>
      </c>
      <c r="J224" s="176"/>
      <c r="K224" s="177">
        <f>ROUND(E224*J224,2)</f>
        <v>0</v>
      </c>
      <c r="L224" s="177">
        <v>21</v>
      </c>
      <c r="M224" s="177">
        <f>G224*(1+L224/100)</f>
        <v>0</v>
      </c>
      <c r="N224" s="175">
        <v>2.5000000000000001E-4</v>
      </c>
      <c r="O224" s="175">
        <f>ROUND(E224*N224,2)</f>
        <v>0</v>
      </c>
      <c r="P224" s="175">
        <v>0</v>
      </c>
      <c r="Q224" s="175">
        <f>ROUND(E224*P224,2)</f>
        <v>0</v>
      </c>
      <c r="R224" s="177"/>
      <c r="S224" s="177" t="s">
        <v>141</v>
      </c>
      <c r="T224" s="178" t="s">
        <v>142</v>
      </c>
      <c r="U224" s="161">
        <v>0</v>
      </c>
      <c r="V224" s="161">
        <f>ROUND(E224*U224,2)</f>
        <v>0</v>
      </c>
      <c r="W224" s="161"/>
      <c r="X224" s="161" t="s">
        <v>309</v>
      </c>
      <c r="Y224" s="161" t="s">
        <v>144</v>
      </c>
      <c r="Z224" s="151"/>
      <c r="AA224" s="151"/>
      <c r="AB224" s="151"/>
      <c r="AC224" s="151"/>
      <c r="AD224" s="151"/>
      <c r="AE224" s="151"/>
      <c r="AF224" s="151"/>
      <c r="AG224" s="151" t="s">
        <v>310</v>
      </c>
      <c r="AH224" s="151"/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</row>
    <row r="225" spans="1:60" outlineLevel="2" x14ac:dyDescent="0.2">
      <c r="A225" s="158"/>
      <c r="B225" s="159"/>
      <c r="C225" s="189" t="s">
        <v>991</v>
      </c>
      <c r="D225" s="162"/>
      <c r="E225" s="163">
        <v>1</v>
      </c>
      <c r="F225" s="161"/>
      <c r="G225" s="161"/>
      <c r="H225" s="161"/>
      <c r="I225" s="161"/>
      <c r="J225" s="161"/>
      <c r="K225" s="161"/>
      <c r="L225" s="161"/>
      <c r="M225" s="161"/>
      <c r="N225" s="160"/>
      <c r="O225" s="160"/>
      <c r="P225" s="160"/>
      <c r="Q225" s="160"/>
      <c r="R225" s="161"/>
      <c r="S225" s="161"/>
      <c r="T225" s="161"/>
      <c r="U225" s="161"/>
      <c r="V225" s="161"/>
      <c r="W225" s="161"/>
      <c r="X225" s="161"/>
      <c r="Y225" s="161"/>
      <c r="Z225" s="151"/>
      <c r="AA225" s="151"/>
      <c r="AB225" s="151"/>
      <c r="AC225" s="151"/>
      <c r="AD225" s="151"/>
      <c r="AE225" s="151"/>
      <c r="AF225" s="151"/>
      <c r="AG225" s="151" t="s">
        <v>175</v>
      </c>
      <c r="AH225" s="151">
        <v>0</v>
      </c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</row>
    <row r="226" spans="1:60" outlineLevel="1" x14ac:dyDescent="0.2">
      <c r="A226" s="172">
        <v>84</v>
      </c>
      <c r="B226" s="173" t="s">
        <v>483</v>
      </c>
      <c r="C226" s="188" t="s">
        <v>484</v>
      </c>
      <c r="D226" s="174" t="s">
        <v>173</v>
      </c>
      <c r="E226" s="175">
        <v>8</v>
      </c>
      <c r="F226" s="176"/>
      <c r="G226" s="177">
        <f>ROUND(E226*F226,2)</f>
        <v>0</v>
      </c>
      <c r="H226" s="176"/>
      <c r="I226" s="177">
        <f>ROUND(E226*H226,2)</f>
        <v>0</v>
      </c>
      <c r="J226" s="176"/>
      <c r="K226" s="177">
        <f>ROUND(E226*J226,2)</f>
        <v>0</v>
      </c>
      <c r="L226" s="177">
        <v>21</v>
      </c>
      <c r="M226" s="177">
        <f>G226*(1+L226/100)</f>
        <v>0</v>
      </c>
      <c r="N226" s="175">
        <v>2.5000000000000001E-4</v>
      </c>
      <c r="O226" s="175">
        <f>ROUND(E226*N226,2)</f>
        <v>0</v>
      </c>
      <c r="P226" s="175">
        <v>0</v>
      </c>
      <c r="Q226" s="175">
        <f>ROUND(E226*P226,2)</f>
        <v>0</v>
      </c>
      <c r="R226" s="177"/>
      <c r="S226" s="177" t="s">
        <v>141</v>
      </c>
      <c r="T226" s="178" t="s">
        <v>142</v>
      </c>
      <c r="U226" s="161">
        <v>0</v>
      </c>
      <c r="V226" s="161">
        <f>ROUND(E226*U226,2)</f>
        <v>0</v>
      </c>
      <c r="W226" s="161"/>
      <c r="X226" s="161" t="s">
        <v>309</v>
      </c>
      <c r="Y226" s="161" t="s">
        <v>144</v>
      </c>
      <c r="Z226" s="151"/>
      <c r="AA226" s="151"/>
      <c r="AB226" s="151"/>
      <c r="AC226" s="151"/>
      <c r="AD226" s="151"/>
      <c r="AE226" s="151"/>
      <c r="AF226" s="151"/>
      <c r="AG226" s="151" t="s">
        <v>310</v>
      </c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</row>
    <row r="227" spans="1:60" outlineLevel="2" x14ac:dyDescent="0.2">
      <c r="A227" s="158"/>
      <c r="B227" s="159"/>
      <c r="C227" s="189" t="s">
        <v>1020</v>
      </c>
      <c r="D227" s="162"/>
      <c r="E227" s="163">
        <v>8</v>
      </c>
      <c r="F227" s="161"/>
      <c r="G227" s="161"/>
      <c r="H227" s="161"/>
      <c r="I227" s="161"/>
      <c r="J227" s="161"/>
      <c r="K227" s="161"/>
      <c r="L227" s="161"/>
      <c r="M227" s="161"/>
      <c r="N227" s="160"/>
      <c r="O227" s="160"/>
      <c r="P227" s="160"/>
      <c r="Q227" s="160"/>
      <c r="R227" s="161"/>
      <c r="S227" s="161"/>
      <c r="T227" s="161"/>
      <c r="U227" s="161"/>
      <c r="V227" s="161"/>
      <c r="W227" s="161"/>
      <c r="X227" s="161"/>
      <c r="Y227" s="161"/>
      <c r="Z227" s="151"/>
      <c r="AA227" s="151"/>
      <c r="AB227" s="151"/>
      <c r="AC227" s="151"/>
      <c r="AD227" s="151"/>
      <c r="AE227" s="151"/>
      <c r="AF227" s="151"/>
      <c r="AG227" s="151" t="s">
        <v>175</v>
      </c>
      <c r="AH227" s="151">
        <v>0</v>
      </c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</row>
    <row r="228" spans="1:60" outlineLevel="1" x14ac:dyDescent="0.2">
      <c r="A228" s="172">
        <v>85</v>
      </c>
      <c r="B228" s="173" t="s">
        <v>1021</v>
      </c>
      <c r="C228" s="188" t="s">
        <v>1022</v>
      </c>
      <c r="D228" s="174" t="s">
        <v>173</v>
      </c>
      <c r="E228" s="175">
        <v>1</v>
      </c>
      <c r="F228" s="176"/>
      <c r="G228" s="177">
        <f>ROUND(E228*F228,2)</f>
        <v>0</v>
      </c>
      <c r="H228" s="176"/>
      <c r="I228" s="177">
        <f>ROUND(E228*H228,2)</f>
        <v>0</v>
      </c>
      <c r="J228" s="176"/>
      <c r="K228" s="177">
        <f>ROUND(E228*J228,2)</f>
        <v>0</v>
      </c>
      <c r="L228" s="177">
        <v>21</v>
      </c>
      <c r="M228" s="177">
        <f>G228*(1+L228/100)</f>
        <v>0</v>
      </c>
      <c r="N228" s="175">
        <v>2.5000000000000001E-4</v>
      </c>
      <c r="O228" s="175">
        <f>ROUND(E228*N228,2)</f>
        <v>0</v>
      </c>
      <c r="P228" s="175">
        <v>0</v>
      </c>
      <c r="Q228" s="175">
        <f>ROUND(E228*P228,2)</f>
        <v>0</v>
      </c>
      <c r="R228" s="177"/>
      <c r="S228" s="177" t="s">
        <v>141</v>
      </c>
      <c r="T228" s="178" t="s">
        <v>142</v>
      </c>
      <c r="U228" s="161">
        <v>0</v>
      </c>
      <c r="V228" s="161">
        <f>ROUND(E228*U228,2)</f>
        <v>0</v>
      </c>
      <c r="W228" s="161"/>
      <c r="X228" s="161" t="s">
        <v>309</v>
      </c>
      <c r="Y228" s="161" t="s">
        <v>144</v>
      </c>
      <c r="Z228" s="151"/>
      <c r="AA228" s="151"/>
      <c r="AB228" s="151"/>
      <c r="AC228" s="151"/>
      <c r="AD228" s="151"/>
      <c r="AE228" s="151"/>
      <c r="AF228" s="151"/>
      <c r="AG228" s="151" t="s">
        <v>310</v>
      </c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</row>
    <row r="229" spans="1:60" outlineLevel="2" x14ac:dyDescent="0.2">
      <c r="A229" s="158"/>
      <c r="B229" s="159"/>
      <c r="C229" s="189" t="s">
        <v>991</v>
      </c>
      <c r="D229" s="162"/>
      <c r="E229" s="163">
        <v>1</v>
      </c>
      <c r="F229" s="161"/>
      <c r="G229" s="161"/>
      <c r="H229" s="161"/>
      <c r="I229" s="161"/>
      <c r="J229" s="161"/>
      <c r="K229" s="161"/>
      <c r="L229" s="161"/>
      <c r="M229" s="161"/>
      <c r="N229" s="160"/>
      <c r="O229" s="160"/>
      <c r="P229" s="160"/>
      <c r="Q229" s="160"/>
      <c r="R229" s="161"/>
      <c r="S229" s="161"/>
      <c r="T229" s="161"/>
      <c r="U229" s="161"/>
      <c r="V229" s="161"/>
      <c r="W229" s="161"/>
      <c r="X229" s="161"/>
      <c r="Y229" s="161"/>
      <c r="Z229" s="151"/>
      <c r="AA229" s="151"/>
      <c r="AB229" s="151"/>
      <c r="AC229" s="151"/>
      <c r="AD229" s="151"/>
      <c r="AE229" s="151"/>
      <c r="AF229" s="151"/>
      <c r="AG229" s="151" t="s">
        <v>175</v>
      </c>
      <c r="AH229" s="151">
        <v>0</v>
      </c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</row>
    <row r="230" spans="1:60" outlineLevel="1" x14ac:dyDescent="0.2">
      <c r="A230" s="172">
        <v>86</v>
      </c>
      <c r="B230" s="173" t="s">
        <v>485</v>
      </c>
      <c r="C230" s="188" t="s">
        <v>486</v>
      </c>
      <c r="D230" s="174" t="s">
        <v>173</v>
      </c>
      <c r="E230" s="175">
        <v>8</v>
      </c>
      <c r="F230" s="176"/>
      <c r="G230" s="177">
        <f>ROUND(E230*F230,2)</f>
        <v>0</v>
      </c>
      <c r="H230" s="176"/>
      <c r="I230" s="177">
        <f>ROUND(E230*H230,2)</f>
        <v>0</v>
      </c>
      <c r="J230" s="176"/>
      <c r="K230" s="177">
        <f>ROUND(E230*J230,2)</f>
        <v>0</v>
      </c>
      <c r="L230" s="177">
        <v>21</v>
      </c>
      <c r="M230" s="177">
        <f>G230*(1+L230/100)</f>
        <v>0</v>
      </c>
      <c r="N230" s="175">
        <v>2.5000000000000001E-4</v>
      </c>
      <c r="O230" s="175">
        <f>ROUND(E230*N230,2)</f>
        <v>0</v>
      </c>
      <c r="P230" s="175">
        <v>0</v>
      </c>
      <c r="Q230" s="175">
        <f>ROUND(E230*P230,2)</f>
        <v>0</v>
      </c>
      <c r="R230" s="177"/>
      <c r="S230" s="177" t="s">
        <v>141</v>
      </c>
      <c r="T230" s="178" t="s">
        <v>142</v>
      </c>
      <c r="U230" s="161">
        <v>0</v>
      </c>
      <c r="V230" s="161">
        <f>ROUND(E230*U230,2)</f>
        <v>0</v>
      </c>
      <c r="W230" s="161"/>
      <c r="X230" s="161" t="s">
        <v>309</v>
      </c>
      <c r="Y230" s="161" t="s">
        <v>144</v>
      </c>
      <c r="Z230" s="151"/>
      <c r="AA230" s="151"/>
      <c r="AB230" s="151"/>
      <c r="AC230" s="151"/>
      <c r="AD230" s="151"/>
      <c r="AE230" s="151"/>
      <c r="AF230" s="151"/>
      <c r="AG230" s="151" t="s">
        <v>310</v>
      </c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</row>
    <row r="231" spans="1:60" outlineLevel="2" x14ac:dyDescent="0.2">
      <c r="A231" s="158"/>
      <c r="B231" s="159"/>
      <c r="C231" s="189" t="s">
        <v>1020</v>
      </c>
      <c r="D231" s="162"/>
      <c r="E231" s="163">
        <v>8</v>
      </c>
      <c r="F231" s="161"/>
      <c r="G231" s="161"/>
      <c r="H231" s="161"/>
      <c r="I231" s="161"/>
      <c r="J231" s="161"/>
      <c r="K231" s="161"/>
      <c r="L231" s="161"/>
      <c r="M231" s="161"/>
      <c r="N231" s="160"/>
      <c r="O231" s="160"/>
      <c r="P231" s="160"/>
      <c r="Q231" s="160"/>
      <c r="R231" s="161"/>
      <c r="S231" s="161"/>
      <c r="T231" s="161"/>
      <c r="U231" s="161"/>
      <c r="V231" s="161"/>
      <c r="W231" s="161"/>
      <c r="X231" s="161"/>
      <c r="Y231" s="161"/>
      <c r="Z231" s="151"/>
      <c r="AA231" s="151"/>
      <c r="AB231" s="151"/>
      <c r="AC231" s="151"/>
      <c r="AD231" s="151"/>
      <c r="AE231" s="151"/>
      <c r="AF231" s="151"/>
      <c r="AG231" s="151" t="s">
        <v>175</v>
      </c>
      <c r="AH231" s="151">
        <v>0</v>
      </c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</row>
    <row r="232" spans="1:60" outlineLevel="1" x14ac:dyDescent="0.2">
      <c r="A232" s="179">
        <v>87</v>
      </c>
      <c r="B232" s="180" t="s">
        <v>494</v>
      </c>
      <c r="C232" s="187" t="s">
        <v>495</v>
      </c>
      <c r="D232" s="181" t="s">
        <v>173</v>
      </c>
      <c r="E232" s="182">
        <v>9</v>
      </c>
      <c r="F232" s="183"/>
      <c r="G232" s="184">
        <f>ROUND(E232*F232,2)</f>
        <v>0</v>
      </c>
      <c r="H232" s="183"/>
      <c r="I232" s="184">
        <f>ROUND(E232*H232,2)</f>
        <v>0</v>
      </c>
      <c r="J232" s="183"/>
      <c r="K232" s="184">
        <f>ROUND(E232*J232,2)</f>
        <v>0</v>
      </c>
      <c r="L232" s="184">
        <v>21</v>
      </c>
      <c r="M232" s="184">
        <f>G232*(1+L232/100)</f>
        <v>0</v>
      </c>
      <c r="N232" s="182">
        <v>2.3000000000000001E-4</v>
      </c>
      <c r="O232" s="182">
        <f>ROUND(E232*N232,2)</f>
        <v>0</v>
      </c>
      <c r="P232" s="182">
        <v>0</v>
      </c>
      <c r="Q232" s="182">
        <f>ROUND(E232*P232,2)</f>
        <v>0</v>
      </c>
      <c r="R232" s="184"/>
      <c r="S232" s="184" t="s">
        <v>141</v>
      </c>
      <c r="T232" s="185" t="s">
        <v>142</v>
      </c>
      <c r="U232" s="161">
        <v>1.1819999999999999</v>
      </c>
      <c r="V232" s="161">
        <f>ROUND(E232*U232,2)</f>
        <v>10.64</v>
      </c>
      <c r="W232" s="161"/>
      <c r="X232" s="161" t="s">
        <v>143</v>
      </c>
      <c r="Y232" s="161" t="s">
        <v>144</v>
      </c>
      <c r="Z232" s="151"/>
      <c r="AA232" s="151"/>
      <c r="AB232" s="151"/>
      <c r="AC232" s="151"/>
      <c r="AD232" s="151"/>
      <c r="AE232" s="151"/>
      <c r="AF232" s="151"/>
      <c r="AG232" s="151" t="s">
        <v>145</v>
      </c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</row>
    <row r="233" spans="1:60" outlineLevel="1" x14ac:dyDescent="0.2">
      <c r="A233" s="172">
        <v>88</v>
      </c>
      <c r="B233" s="173" t="s">
        <v>496</v>
      </c>
      <c r="C233" s="188" t="s">
        <v>497</v>
      </c>
      <c r="D233" s="174" t="s">
        <v>173</v>
      </c>
      <c r="E233" s="175">
        <v>8</v>
      </c>
      <c r="F233" s="176"/>
      <c r="G233" s="177">
        <f>ROUND(E233*F233,2)</f>
        <v>0</v>
      </c>
      <c r="H233" s="176"/>
      <c r="I233" s="177">
        <f>ROUND(E233*H233,2)</f>
        <v>0</v>
      </c>
      <c r="J233" s="176"/>
      <c r="K233" s="177">
        <f>ROUND(E233*J233,2)</f>
        <v>0</v>
      </c>
      <c r="L233" s="177">
        <v>21</v>
      </c>
      <c r="M233" s="177">
        <f>G233*(1+L233/100)</f>
        <v>0</v>
      </c>
      <c r="N233" s="175">
        <v>2.8E-3</v>
      </c>
      <c r="O233" s="175">
        <f>ROUND(E233*N233,2)</f>
        <v>0.02</v>
      </c>
      <c r="P233" s="175">
        <v>0</v>
      </c>
      <c r="Q233" s="175">
        <f>ROUND(E233*P233,2)</f>
        <v>0</v>
      </c>
      <c r="R233" s="177"/>
      <c r="S233" s="177" t="s">
        <v>141</v>
      </c>
      <c r="T233" s="178" t="s">
        <v>142</v>
      </c>
      <c r="U233" s="161">
        <v>0</v>
      </c>
      <c r="V233" s="161">
        <f>ROUND(E233*U233,2)</f>
        <v>0</v>
      </c>
      <c r="W233" s="161"/>
      <c r="X233" s="161" t="s">
        <v>309</v>
      </c>
      <c r="Y233" s="161" t="s">
        <v>144</v>
      </c>
      <c r="Z233" s="151"/>
      <c r="AA233" s="151"/>
      <c r="AB233" s="151"/>
      <c r="AC233" s="151"/>
      <c r="AD233" s="151"/>
      <c r="AE233" s="151"/>
      <c r="AF233" s="151"/>
      <c r="AG233" s="151" t="s">
        <v>310</v>
      </c>
      <c r="AH233" s="151"/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</row>
    <row r="234" spans="1:60" outlineLevel="2" x14ac:dyDescent="0.2">
      <c r="A234" s="158"/>
      <c r="B234" s="159"/>
      <c r="C234" s="189" t="s">
        <v>1020</v>
      </c>
      <c r="D234" s="162"/>
      <c r="E234" s="163">
        <v>8</v>
      </c>
      <c r="F234" s="161"/>
      <c r="G234" s="161"/>
      <c r="H234" s="161"/>
      <c r="I234" s="161"/>
      <c r="J234" s="161"/>
      <c r="K234" s="161"/>
      <c r="L234" s="161"/>
      <c r="M234" s="161"/>
      <c r="N234" s="160"/>
      <c r="O234" s="160"/>
      <c r="P234" s="160"/>
      <c r="Q234" s="160"/>
      <c r="R234" s="161"/>
      <c r="S234" s="161"/>
      <c r="T234" s="161"/>
      <c r="U234" s="161"/>
      <c r="V234" s="161"/>
      <c r="W234" s="161"/>
      <c r="X234" s="161"/>
      <c r="Y234" s="161"/>
      <c r="Z234" s="151"/>
      <c r="AA234" s="151"/>
      <c r="AB234" s="151"/>
      <c r="AC234" s="151"/>
      <c r="AD234" s="151"/>
      <c r="AE234" s="151"/>
      <c r="AF234" s="151"/>
      <c r="AG234" s="151" t="s">
        <v>175</v>
      </c>
      <c r="AH234" s="151">
        <v>0</v>
      </c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</row>
    <row r="235" spans="1:60" outlineLevel="1" x14ac:dyDescent="0.2">
      <c r="A235" s="172">
        <v>89</v>
      </c>
      <c r="B235" s="173" t="s">
        <v>1023</v>
      </c>
      <c r="C235" s="188" t="s">
        <v>1024</v>
      </c>
      <c r="D235" s="174" t="s">
        <v>173</v>
      </c>
      <c r="E235" s="175">
        <v>1</v>
      </c>
      <c r="F235" s="176"/>
      <c r="G235" s="177">
        <f>ROUND(E235*F235,2)</f>
        <v>0</v>
      </c>
      <c r="H235" s="176"/>
      <c r="I235" s="177">
        <f>ROUND(E235*H235,2)</f>
        <v>0</v>
      </c>
      <c r="J235" s="176"/>
      <c r="K235" s="177">
        <f>ROUND(E235*J235,2)</f>
        <v>0</v>
      </c>
      <c r="L235" s="177">
        <v>21</v>
      </c>
      <c r="M235" s="177">
        <f>G235*(1+L235/100)</f>
        <v>0</v>
      </c>
      <c r="N235" s="175">
        <v>4.7000000000000002E-3</v>
      </c>
      <c r="O235" s="175">
        <f>ROUND(E235*N235,2)</f>
        <v>0</v>
      </c>
      <c r="P235" s="175">
        <v>0</v>
      </c>
      <c r="Q235" s="175">
        <f>ROUND(E235*P235,2)</f>
        <v>0</v>
      </c>
      <c r="R235" s="177"/>
      <c r="S235" s="177" t="s">
        <v>141</v>
      </c>
      <c r="T235" s="178" t="s">
        <v>142</v>
      </c>
      <c r="U235" s="161">
        <v>0</v>
      </c>
      <c r="V235" s="161">
        <f>ROUND(E235*U235,2)</f>
        <v>0</v>
      </c>
      <c r="W235" s="161"/>
      <c r="X235" s="161" t="s">
        <v>309</v>
      </c>
      <c r="Y235" s="161" t="s">
        <v>144</v>
      </c>
      <c r="Z235" s="151"/>
      <c r="AA235" s="151"/>
      <c r="AB235" s="151"/>
      <c r="AC235" s="151"/>
      <c r="AD235" s="151"/>
      <c r="AE235" s="151"/>
      <c r="AF235" s="151"/>
      <c r="AG235" s="151" t="s">
        <v>310</v>
      </c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</row>
    <row r="236" spans="1:60" outlineLevel="2" x14ac:dyDescent="0.2">
      <c r="A236" s="158"/>
      <c r="B236" s="159"/>
      <c r="C236" s="189" t="s">
        <v>991</v>
      </c>
      <c r="D236" s="162"/>
      <c r="E236" s="163">
        <v>1</v>
      </c>
      <c r="F236" s="161"/>
      <c r="G236" s="161"/>
      <c r="H236" s="161"/>
      <c r="I236" s="161"/>
      <c r="J236" s="161"/>
      <c r="K236" s="161"/>
      <c r="L236" s="161"/>
      <c r="M236" s="161"/>
      <c r="N236" s="160"/>
      <c r="O236" s="160"/>
      <c r="P236" s="160"/>
      <c r="Q236" s="160"/>
      <c r="R236" s="161"/>
      <c r="S236" s="161"/>
      <c r="T236" s="161"/>
      <c r="U236" s="161"/>
      <c r="V236" s="161"/>
      <c r="W236" s="161"/>
      <c r="X236" s="161"/>
      <c r="Y236" s="161"/>
      <c r="Z236" s="151"/>
      <c r="AA236" s="151"/>
      <c r="AB236" s="151"/>
      <c r="AC236" s="151"/>
      <c r="AD236" s="151"/>
      <c r="AE236" s="151"/>
      <c r="AF236" s="151"/>
      <c r="AG236" s="151" t="s">
        <v>175</v>
      </c>
      <c r="AH236" s="151">
        <v>0</v>
      </c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</row>
    <row r="237" spans="1:60" outlineLevel="1" x14ac:dyDescent="0.2">
      <c r="A237" s="179">
        <v>90</v>
      </c>
      <c r="B237" s="180" t="s">
        <v>498</v>
      </c>
      <c r="C237" s="187" t="s">
        <v>499</v>
      </c>
      <c r="D237" s="181" t="s">
        <v>173</v>
      </c>
      <c r="E237" s="182">
        <v>1</v>
      </c>
      <c r="F237" s="183"/>
      <c r="G237" s="184">
        <f>ROUND(E237*F237,2)</f>
        <v>0</v>
      </c>
      <c r="H237" s="183"/>
      <c r="I237" s="184">
        <f>ROUND(E237*H237,2)</f>
        <v>0</v>
      </c>
      <c r="J237" s="183"/>
      <c r="K237" s="184">
        <f>ROUND(E237*J237,2)</f>
        <v>0</v>
      </c>
      <c r="L237" s="184">
        <v>21</v>
      </c>
      <c r="M237" s="184">
        <f>G237*(1+L237/100)</f>
        <v>0</v>
      </c>
      <c r="N237" s="182">
        <v>1.1E-4</v>
      </c>
      <c r="O237" s="182">
        <f>ROUND(E237*N237,2)</f>
        <v>0</v>
      </c>
      <c r="P237" s="182">
        <v>0</v>
      </c>
      <c r="Q237" s="182">
        <f>ROUND(E237*P237,2)</f>
        <v>0</v>
      </c>
      <c r="R237" s="184"/>
      <c r="S237" s="184" t="s">
        <v>141</v>
      </c>
      <c r="T237" s="185" t="s">
        <v>142</v>
      </c>
      <c r="U237" s="161">
        <v>0.70799999999999996</v>
      </c>
      <c r="V237" s="161">
        <f>ROUND(E237*U237,2)</f>
        <v>0.71</v>
      </c>
      <c r="W237" s="161"/>
      <c r="X237" s="161" t="s">
        <v>143</v>
      </c>
      <c r="Y237" s="161" t="s">
        <v>144</v>
      </c>
      <c r="Z237" s="151"/>
      <c r="AA237" s="151"/>
      <c r="AB237" s="151"/>
      <c r="AC237" s="151"/>
      <c r="AD237" s="151"/>
      <c r="AE237" s="151"/>
      <c r="AF237" s="151"/>
      <c r="AG237" s="151" t="s">
        <v>145</v>
      </c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</row>
    <row r="238" spans="1:60" outlineLevel="1" x14ac:dyDescent="0.2">
      <c r="A238" s="172">
        <v>91</v>
      </c>
      <c r="B238" s="173" t="s">
        <v>500</v>
      </c>
      <c r="C238" s="188" t="s">
        <v>501</v>
      </c>
      <c r="D238" s="174" t="s">
        <v>173</v>
      </c>
      <c r="E238" s="175">
        <v>1</v>
      </c>
      <c r="F238" s="176"/>
      <c r="G238" s="177">
        <f>ROUND(E238*F238,2)</f>
        <v>0</v>
      </c>
      <c r="H238" s="176"/>
      <c r="I238" s="177">
        <f>ROUND(E238*H238,2)</f>
        <v>0</v>
      </c>
      <c r="J238" s="176"/>
      <c r="K238" s="177">
        <f>ROUND(E238*J238,2)</f>
        <v>0</v>
      </c>
      <c r="L238" s="177">
        <v>21</v>
      </c>
      <c r="M238" s="177">
        <f>G238*(1+L238/100)</f>
        <v>0</v>
      </c>
      <c r="N238" s="175">
        <v>3.5499999999999997E-2</v>
      </c>
      <c r="O238" s="175">
        <f>ROUND(E238*N238,2)</f>
        <v>0.04</v>
      </c>
      <c r="P238" s="175">
        <v>0</v>
      </c>
      <c r="Q238" s="175">
        <f>ROUND(E238*P238,2)</f>
        <v>0</v>
      </c>
      <c r="R238" s="177"/>
      <c r="S238" s="177" t="s">
        <v>141</v>
      </c>
      <c r="T238" s="178" t="s">
        <v>142</v>
      </c>
      <c r="U238" s="161">
        <v>0</v>
      </c>
      <c r="V238" s="161">
        <f>ROUND(E238*U238,2)</f>
        <v>0</v>
      </c>
      <c r="W238" s="161"/>
      <c r="X238" s="161" t="s">
        <v>309</v>
      </c>
      <c r="Y238" s="161" t="s">
        <v>144</v>
      </c>
      <c r="Z238" s="151"/>
      <c r="AA238" s="151"/>
      <c r="AB238" s="151"/>
      <c r="AC238" s="151"/>
      <c r="AD238" s="151"/>
      <c r="AE238" s="151"/>
      <c r="AF238" s="151"/>
      <c r="AG238" s="151" t="s">
        <v>310</v>
      </c>
      <c r="AH238" s="151"/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</row>
    <row r="239" spans="1:60" outlineLevel="2" x14ac:dyDescent="0.2">
      <c r="A239" s="158"/>
      <c r="B239" s="159"/>
      <c r="C239" s="189" t="s">
        <v>991</v>
      </c>
      <c r="D239" s="162"/>
      <c r="E239" s="163">
        <v>1</v>
      </c>
      <c r="F239" s="161"/>
      <c r="G239" s="161"/>
      <c r="H239" s="161"/>
      <c r="I239" s="161"/>
      <c r="J239" s="161"/>
      <c r="K239" s="161"/>
      <c r="L239" s="161"/>
      <c r="M239" s="161"/>
      <c r="N239" s="160"/>
      <c r="O239" s="160"/>
      <c r="P239" s="160"/>
      <c r="Q239" s="160"/>
      <c r="R239" s="161"/>
      <c r="S239" s="161"/>
      <c r="T239" s="161"/>
      <c r="U239" s="161"/>
      <c r="V239" s="161"/>
      <c r="W239" s="161"/>
      <c r="X239" s="161"/>
      <c r="Y239" s="161"/>
      <c r="Z239" s="151"/>
      <c r="AA239" s="151"/>
      <c r="AB239" s="151"/>
      <c r="AC239" s="151"/>
      <c r="AD239" s="151"/>
      <c r="AE239" s="151"/>
      <c r="AF239" s="151"/>
      <c r="AG239" s="151" t="s">
        <v>175</v>
      </c>
      <c r="AH239" s="151">
        <v>0</v>
      </c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</row>
    <row r="240" spans="1:60" outlineLevel="1" x14ac:dyDescent="0.2">
      <c r="A240" s="172">
        <v>92</v>
      </c>
      <c r="B240" s="173" t="s">
        <v>504</v>
      </c>
      <c r="C240" s="188" t="s">
        <v>505</v>
      </c>
      <c r="D240" s="174" t="s">
        <v>173</v>
      </c>
      <c r="E240" s="175">
        <v>16</v>
      </c>
      <c r="F240" s="176"/>
      <c r="G240" s="177">
        <f>ROUND(E240*F240,2)</f>
        <v>0</v>
      </c>
      <c r="H240" s="176"/>
      <c r="I240" s="177">
        <f>ROUND(E240*H240,2)</f>
        <v>0</v>
      </c>
      <c r="J240" s="176"/>
      <c r="K240" s="177">
        <f>ROUND(E240*J240,2)</f>
        <v>0</v>
      </c>
      <c r="L240" s="177">
        <v>21</v>
      </c>
      <c r="M240" s="177">
        <f>G240*(1+L240/100)</f>
        <v>0</v>
      </c>
      <c r="N240" s="175">
        <v>0</v>
      </c>
      <c r="O240" s="175">
        <f>ROUND(E240*N240,2)</f>
        <v>0</v>
      </c>
      <c r="P240" s="175">
        <v>0</v>
      </c>
      <c r="Q240" s="175">
        <f>ROUND(E240*P240,2)</f>
        <v>0</v>
      </c>
      <c r="R240" s="177"/>
      <c r="S240" s="177" t="s">
        <v>141</v>
      </c>
      <c r="T240" s="178" t="s">
        <v>142</v>
      </c>
      <c r="U240" s="161">
        <v>0</v>
      </c>
      <c r="V240" s="161">
        <f>ROUND(E240*U240,2)</f>
        <v>0</v>
      </c>
      <c r="W240" s="161"/>
      <c r="X240" s="161" t="s">
        <v>143</v>
      </c>
      <c r="Y240" s="161" t="s">
        <v>144</v>
      </c>
      <c r="Z240" s="151"/>
      <c r="AA240" s="151"/>
      <c r="AB240" s="151"/>
      <c r="AC240" s="151"/>
      <c r="AD240" s="151"/>
      <c r="AE240" s="151"/>
      <c r="AF240" s="151"/>
      <c r="AG240" s="151" t="s">
        <v>145</v>
      </c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</row>
    <row r="241" spans="1:60" outlineLevel="2" x14ac:dyDescent="0.2">
      <c r="A241" s="158"/>
      <c r="B241" s="159"/>
      <c r="C241" s="189" t="s">
        <v>1025</v>
      </c>
      <c r="D241" s="162"/>
      <c r="E241" s="163">
        <v>16</v>
      </c>
      <c r="F241" s="161"/>
      <c r="G241" s="161"/>
      <c r="H241" s="161"/>
      <c r="I241" s="161"/>
      <c r="J241" s="161"/>
      <c r="K241" s="161"/>
      <c r="L241" s="161"/>
      <c r="M241" s="161"/>
      <c r="N241" s="160"/>
      <c r="O241" s="160"/>
      <c r="P241" s="160"/>
      <c r="Q241" s="160"/>
      <c r="R241" s="161"/>
      <c r="S241" s="161"/>
      <c r="T241" s="161"/>
      <c r="U241" s="161"/>
      <c r="V241" s="161"/>
      <c r="W241" s="161"/>
      <c r="X241" s="161"/>
      <c r="Y241" s="161"/>
      <c r="Z241" s="151"/>
      <c r="AA241" s="151"/>
      <c r="AB241" s="151"/>
      <c r="AC241" s="151"/>
      <c r="AD241" s="151"/>
      <c r="AE241" s="151"/>
      <c r="AF241" s="151"/>
      <c r="AG241" s="151" t="s">
        <v>175</v>
      </c>
      <c r="AH241" s="151">
        <v>0</v>
      </c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</row>
    <row r="242" spans="1:60" outlineLevel="1" x14ac:dyDescent="0.2">
      <c r="A242" s="172">
        <v>93</v>
      </c>
      <c r="B242" s="173" t="s">
        <v>512</v>
      </c>
      <c r="C242" s="188" t="s">
        <v>513</v>
      </c>
      <c r="D242" s="174" t="s">
        <v>173</v>
      </c>
      <c r="E242" s="175">
        <v>32</v>
      </c>
      <c r="F242" s="176"/>
      <c r="G242" s="177">
        <f>ROUND(E242*F242,2)</f>
        <v>0</v>
      </c>
      <c r="H242" s="176"/>
      <c r="I242" s="177">
        <f>ROUND(E242*H242,2)</f>
        <v>0</v>
      </c>
      <c r="J242" s="176"/>
      <c r="K242" s="177">
        <f>ROUND(E242*J242,2)</f>
        <v>0</v>
      </c>
      <c r="L242" s="177">
        <v>21</v>
      </c>
      <c r="M242" s="177">
        <f>G242*(1+L242/100)</f>
        <v>0</v>
      </c>
      <c r="N242" s="175">
        <v>0</v>
      </c>
      <c r="O242" s="175">
        <f>ROUND(E242*N242,2)</f>
        <v>0</v>
      </c>
      <c r="P242" s="175">
        <v>0</v>
      </c>
      <c r="Q242" s="175">
        <f>ROUND(E242*P242,2)</f>
        <v>0</v>
      </c>
      <c r="R242" s="177"/>
      <c r="S242" s="177" t="s">
        <v>141</v>
      </c>
      <c r="T242" s="178" t="s">
        <v>142</v>
      </c>
      <c r="U242" s="161">
        <v>0</v>
      </c>
      <c r="V242" s="161">
        <f>ROUND(E242*U242,2)</f>
        <v>0</v>
      </c>
      <c r="W242" s="161"/>
      <c r="X242" s="161" t="s">
        <v>143</v>
      </c>
      <c r="Y242" s="161" t="s">
        <v>144</v>
      </c>
      <c r="Z242" s="151"/>
      <c r="AA242" s="151"/>
      <c r="AB242" s="151"/>
      <c r="AC242" s="151"/>
      <c r="AD242" s="151"/>
      <c r="AE242" s="151"/>
      <c r="AF242" s="151"/>
      <c r="AG242" s="151" t="s">
        <v>145</v>
      </c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</row>
    <row r="243" spans="1:60" outlineLevel="2" x14ac:dyDescent="0.2">
      <c r="A243" s="158"/>
      <c r="B243" s="159"/>
      <c r="C243" s="189" t="s">
        <v>1026</v>
      </c>
      <c r="D243" s="162"/>
      <c r="E243" s="163">
        <v>32</v>
      </c>
      <c r="F243" s="161"/>
      <c r="G243" s="161"/>
      <c r="H243" s="161"/>
      <c r="I243" s="161"/>
      <c r="J243" s="161"/>
      <c r="K243" s="161"/>
      <c r="L243" s="161"/>
      <c r="M243" s="161"/>
      <c r="N243" s="160"/>
      <c r="O243" s="160"/>
      <c r="P243" s="160"/>
      <c r="Q243" s="160"/>
      <c r="R243" s="161"/>
      <c r="S243" s="161"/>
      <c r="T243" s="161"/>
      <c r="U243" s="161"/>
      <c r="V243" s="161"/>
      <c r="W243" s="161"/>
      <c r="X243" s="161"/>
      <c r="Y243" s="161"/>
      <c r="Z243" s="151"/>
      <c r="AA243" s="151"/>
      <c r="AB243" s="151"/>
      <c r="AC243" s="151"/>
      <c r="AD243" s="151"/>
      <c r="AE243" s="151"/>
      <c r="AF243" s="151"/>
      <c r="AG243" s="151" t="s">
        <v>175</v>
      </c>
      <c r="AH243" s="151">
        <v>0</v>
      </c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</row>
    <row r="244" spans="1:60" outlineLevel="1" x14ac:dyDescent="0.2">
      <c r="A244" s="172">
        <v>94</v>
      </c>
      <c r="B244" s="173" t="s">
        <v>521</v>
      </c>
      <c r="C244" s="188" t="s">
        <v>522</v>
      </c>
      <c r="D244" s="174" t="s">
        <v>173</v>
      </c>
      <c r="E244" s="175">
        <v>2</v>
      </c>
      <c r="F244" s="176"/>
      <c r="G244" s="177">
        <f>ROUND(E244*F244,2)</f>
        <v>0</v>
      </c>
      <c r="H244" s="176"/>
      <c r="I244" s="177">
        <f>ROUND(E244*H244,2)</f>
        <v>0</v>
      </c>
      <c r="J244" s="176"/>
      <c r="K244" s="177">
        <f>ROUND(E244*J244,2)</f>
        <v>0</v>
      </c>
      <c r="L244" s="177">
        <v>21</v>
      </c>
      <c r="M244" s="177">
        <f>G244*(1+L244/100)</f>
        <v>0</v>
      </c>
      <c r="N244" s="175">
        <v>0</v>
      </c>
      <c r="O244" s="175">
        <f>ROUND(E244*N244,2)</f>
        <v>0</v>
      </c>
      <c r="P244" s="175">
        <v>0</v>
      </c>
      <c r="Q244" s="175">
        <f>ROUND(E244*P244,2)</f>
        <v>0</v>
      </c>
      <c r="R244" s="177"/>
      <c r="S244" s="177" t="s">
        <v>141</v>
      </c>
      <c r="T244" s="178" t="s">
        <v>142</v>
      </c>
      <c r="U244" s="161">
        <v>0</v>
      </c>
      <c r="V244" s="161">
        <f>ROUND(E244*U244,2)</f>
        <v>0</v>
      </c>
      <c r="W244" s="161"/>
      <c r="X244" s="161" t="s">
        <v>143</v>
      </c>
      <c r="Y244" s="161" t="s">
        <v>144</v>
      </c>
      <c r="Z244" s="151"/>
      <c r="AA244" s="151"/>
      <c r="AB244" s="151"/>
      <c r="AC244" s="151"/>
      <c r="AD244" s="151"/>
      <c r="AE244" s="151"/>
      <c r="AF244" s="151"/>
      <c r="AG244" s="151" t="s">
        <v>145</v>
      </c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</row>
    <row r="245" spans="1:60" outlineLevel="2" x14ac:dyDescent="0.2">
      <c r="A245" s="158"/>
      <c r="B245" s="159"/>
      <c r="C245" s="189" t="s">
        <v>970</v>
      </c>
      <c r="D245" s="162"/>
      <c r="E245" s="163">
        <v>2</v>
      </c>
      <c r="F245" s="161"/>
      <c r="G245" s="161"/>
      <c r="H245" s="161"/>
      <c r="I245" s="161"/>
      <c r="J245" s="161"/>
      <c r="K245" s="161"/>
      <c r="L245" s="161"/>
      <c r="M245" s="161"/>
      <c r="N245" s="160"/>
      <c r="O245" s="160"/>
      <c r="P245" s="160"/>
      <c r="Q245" s="160"/>
      <c r="R245" s="161"/>
      <c r="S245" s="161"/>
      <c r="T245" s="161"/>
      <c r="U245" s="161"/>
      <c r="V245" s="161"/>
      <c r="W245" s="161"/>
      <c r="X245" s="161"/>
      <c r="Y245" s="161"/>
      <c r="Z245" s="151"/>
      <c r="AA245" s="151"/>
      <c r="AB245" s="151"/>
      <c r="AC245" s="151"/>
      <c r="AD245" s="151"/>
      <c r="AE245" s="151"/>
      <c r="AF245" s="151"/>
      <c r="AG245" s="151" t="s">
        <v>175</v>
      </c>
      <c r="AH245" s="151">
        <v>0</v>
      </c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</row>
    <row r="246" spans="1:60" outlineLevel="1" x14ac:dyDescent="0.2">
      <c r="A246" s="172">
        <v>95</v>
      </c>
      <c r="B246" s="173" t="s">
        <v>877</v>
      </c>
      <c r="C246" s="188" t="s">
        <v>878</v>
      </c>
      <c r="D246" s="174" t="s">
        <v>173</v>
      </c>
      <c r="E246" s="175">
        <v>9</v>
      </c>
      <c r="F246" s="176"/>
      <c r="G246" s="177">
        <f>ROUND(E246*F246,2)</f>
        <v>0</v>
      </c>
      <c r="H246" s="176"/>
      <c r="I246" s="177">
        <f>ROUND(E246*H246,2)</f>
        <v>0</v>
      </c>
      <c r="J246" s="176"/>
      <c r="K246" s="177">
        <f>ROUND(E246*J246,2)</f>
        <v>0</v>
      </c>
      <c r="L246" s="177">
        <v>21</v>
      </c>
      <c r="M246" s="177">
        <f>G246*(1+L246/100)</f>
        <v>0</v>
      </c>
      <c r="N246" s="175">
        <v>0</v>
      </c>
      <c r="O246" s="175">
        <f>ROUND(E246*N246,2)</f>
        <v>0</v>
      </c>
      <c r="P246" s="175">
        <v>0</v>
      </c>
      <c r="Q246" s="175">
        <f>ROUND(E246*P246,2)</f>
        <v>0</v>
      </c>
      <c r="R246" s="177"/>
      <c r="S246" s="177" t="s">
        <v>141</v>
      </c>
      <c r="T246" s="178" t="s">
        <v>142</v>
      </c>
      <c r="U246" s="161">
        <v>3.4740000000000002</v>
      </c>
      <c r="V246" s="161">
        <f>ROUND(E246*U246,2)</f>
        <v>31.27</v>
      </c>
      <c r="W246" s="161"/>
      <c r="X246" s="161" t="s">
        <v>143</v>
      </c>
      <c r="Y246" s="161" t="s">
        <v>144</v>
      </c>
      <c r="Z246" s="151"/>
      <c r="AA246" s="151"/>
      <c r="AB246" s="151"/>
      <c r="AC246" s="151"/>
      <c r="AD246" s="151"/>
      <c r="AE246" s="151"/>
      <c r="AF246" s="151"/>
      <c r="AG246" s="151" t="s">
        <v>145</v>
      </c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</row>
    <row r="247" spans="1:60" outlineLevel="2" x14ac:dyDescent="0.2">
      <c r="A247" s="158"/>
      <c r="B247" s="159"/>
      <c r="C247" s="189" t="s">
        <v>1027</v>
      </c>
      <c r="D247" s="162"/>
      <c r="E247" s="163">
        <v>9</v>
      </c>
      <c r="F247" s="161"/>
      <c r="G247" s="161"/>
      <c r="H247" s="161"/>
      <c r="I247" s="161"/>
      <c r="J247" s="161"/>
      <c r="K247" s="161"/>
      <c r="L247" s="161"/>
      <c r="M247" s="161"/>
      <c r="N247" s="160"/>
      <c r="O247" s="160"/>
      <c r="P247" s="160"/>
      <c r="Q247" s="160"/>
      <c r="R247" s="161"/>
      <c r="S247" s="161"/>
      <c r="T247" s="161"/>
      <c r="U247" s="161"/>
      <c r="V247" s="161"/>
      <c r="W247" s="161"/>
      <c r="X247" s="161"/>
      <c r="Y247" s="161"/>
      <c r="Z247" s="151"/>
      <c r="AA247" s="151"/>
      <c r="AB247" s="151"/>
      <c r="AC247" s="151"/>
      <c r="AD247" s="151"/>
      <c r="AE247" s="151"/>
      <c r="AF247" s="151"/>
      <c r="AG247" s="151" t="s">
        <v>175</v>
      </c>
      <c r="AH247" s="151">
        <v>0</v>
      </c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</row>
    <row r="248" spans="1:60" outlineLevel="1" x14ac:dyDescent="0.2">
      <c r="A248" s="172">
        <v>96</v>
      </c>
      <c r="B248" s="173" t="s">
        <v>1028</v>
      </c>
      <c r="C248" s="188" t="s">
        <v>882</v>
      </c>
      <c r="D248" s="174" t="s">
        <v>173</v>
      </c>
      <c r="E248" s="175">
        <v>8</v>
      </c>
      <c r="F248" s="176"/>
      <c r="G248" s="177">
        <f>ROUND(E248*F248,2)</f>
        <v>0</v>
      </c>
      <c r="H248" s="176"/>
      <c r="I248" s="177">
        <f>ROUND(E248*H248,2)</f>
        <v>0</v>
      </c>
      <c r="J248" s="176"/>
      <c r="K248" s="177">
        <f>ROUND(E248*J248,2)</f>
        <v>0</v>
      </c>
      <c r="L248" s="177">
        <v>21</v>
      </c>
      <c r="M248" s="177">
        <f>G248*(1+L248/100)</f>
        <v>0</v>
      </c>
      <c r="N248" s="175">
        <v>2.3E-3</v>
      </c>
      <c r="O248" s="175">
        <f>ROUND(E248*N248,2)</f>
        <v>0.02</v>
      </c>
      <c r="P248" s="175">
        <v>0</v>
      </c>
      <c r="Q248" s="175">
        <f>ROUND(E248*P248,2)</f>
        <v>0</v>
      </c>
      <c r="R248" s="177"/>
      <c r="S248" s="177" t="s">
        <v>141</v>
      </c>
      <c r="T248" s="178" t="s">
        <v>142</v>
      </c>
      <c r="U248" s="161">
        <v>0</v>
      </c>
      <c r="V248" s="161">
        <f>ROUND(E248*U248,2)</f>
        <v>0</v>
      </c>
      <c r="W248" s="161"/>
      <c r="X248" s="161" t="s">
        <v>309</v>
      </c>
      <c r="Y248" s="161" t="s">
        <v>144</v>
      </c>
      <c r="Z248" s="151"/>
      <c r="AA248" s="151"/>
      <c r="AB248" s="151"/>
      <c r="AC248" s="151"/>
      <c r="AD248" s="151"/>
      <c r="AE248" s="151"/>
      <c r="AF248" s="151"/>
      <c r="AG248" s="151" t="s">
        <v>310</v>
      </c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</row>
    <row r="249" spans="1:60" outlineLevel="2" x14ac:dyDescent="0.2">
      <c r="A249" s="158"/>
      <c r="B249" s="159"/>
      <c r="C249" s="189" t="s">
        <v>1020</v>
      </c>
      <c r="D249" s="162"/>
      <c r="E249" s="163">
        <v>8</v>
      </c>
      <c r="F249" s="161"/>
      <c r="G249" s="161"/>
      <c r="H249" s="161"/>
      <c r="I249" s="161"/>
      <c r="J249" s="161"/>
      <c r="K249" s="161"/>
      <c r="L249" s="161"/>
      <c r="M249" s="161"/>
      <c r="N249" s="160"/>
      <c r="O249" s="160"/>
      <c r="P249" s="160"/>
      <c r="Q249" s="160"/>
      <c r="R249" s="161"/>
      <c r="S249" s="161"/>
      <c r="T249" s="161"/>
      <c r="U249" s="161"/>
      <c r="V249" s="161"/>
      <c r="W249" s="161"/>
      <c r="X249" s="161"/>
      <c r="Y249" s="161"/>
      <c r="Z249" s="151"/>
      <c r="AA249" s="151"/>
      <c r="AB249" s="151"/>
      <c r="AC249" s="151"/>
      <c r="AD249" s="151"/>
      <c r="AE249" s="151"/>
      <c r="AF249" s="151"/>
      <c r="AG249" s="151" t="s">
        <v>175</v>
      </c>
      <c r="AH249" s="151">
        <v>0</v>
      </c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</row>
    <row r="250" spans="1:60" outlineLevel="1" x14ac:dyDescent="0.2">
      <c r="A250" s="172">
        <v>97</v>
      </c>
      <c r="B250" s="173" t="s">
        <v>1029</v>
      </c>
      <c r="C250" s="188" t="s">
        <v>1030</v>
      </c>
      <c r="D250" s="174" t="s">
        <v>173</v>
      </c>
      <c r="E250" s="175">
        <v>1</v>
      </c>
      <c r="F250" s="176"/>
      <c r="G250" s="177">
        <f>ROUND(E250*F250,2)</f>
        <v>0</v>
      </c>
      <c r="H250" s="176"/>
      <c r="I250" s="177">
        <f>ROUND(E250*H250,2)</f>
        <v>0</v>
      </c>
      <c r="J250" s="176"/>
      <c r="K250" s="177">
        <f>ROUND(E250*J250,2)</f>
        <v>0</v>
      </c>
      <c r="L250" s="177">
        <v>21</v>
      </c>
      <c r="M250" s="177">
        <f>G250*(1+L250/100)</f>
        <v>0</v>
      </c>
      <c r="N250" s="175">
        <v>2.3E-3</v>
      </c>
      <c r="O250" s="175">
        <f>ROUND(E250*N250,2)</f>
        <v>0</v>
      </c>
      <c r="P250" s="175">
        <v>0</v>
      </c>
      <c r="Q250" s="175">
        <f>ROUND(E250*P250,2)</f>
        <v>0</v>
      </c>
      <c r="R250" s="177"/>
      <c r="S250" s="177" t="s">
        <v>141</v>
      </c>
      <c r="T250" s="178" t="s">
        <v>142</v>
      </c>
      <c r="U250" s="161">
        <v>0</v>
      </c>
      <c r="V250" s="161">
        <f>ROUND(E250*U250,2)</f>
        <v>0</v>
      </c>
      <c r="W250" s="161"/>
      <c r="X250" s="161" t="s">
        <v>309</v>
      </c>
      <c r="Y250" s="161" t="s">
        <v>144</v>
      </c>
      <c r="Z250" s="151"/>
      <c r="AA250" s="151"/>
      <c r="AB250" s="151"/>
      <c r="AC250" s="151"/>
      <c r="AD250" s="151"/>
      <c r="AE250" s="151"/>
      <c r="AF250" s="151"/>
      <c r="AG250" s="151" t="s">
        <v>310</v>
      </c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</row>
    <row r="251" spans="1:60" outlineLevel="2" x14ac:dyDescent="0.2">
      <c r="A251" s="158"/>
      <c r="B251" s="159"/>
      <c r="C251" s="189" t="s">
        <v>991</v>
      </c>
      <c r="D251" s="162"/>
      <c r="E251" s="163">
        <v>1</v>
      </c>
      <c r="F251" s="161"/>
      <c r="G251" s="161"/>
      <c r="H251" s="161"/>
      <c r="I251" s="161"/>
      <c r="J251" s="161"/>
      <c r="K251" s="161"/>
      <c r="L251" s="161"/>
      <c r="M251" s="161"/>
      <c r="N251" s="160"/>
      <c r="O251" s="160"/>
      <c r="P251" s="160"/>
      <c r="Q251" s="160"/>
      <c r="R251" s="161"/>
      <c r="S251" s="161"/>
      <c r="T251" s="161"/>
      <c r="U251" s="161"/>
      <c r="V251" s="161"/>
      <c r="W251" s="161"/>
      <c r="X251" s="161"/>
      <c r="Y251" s="161"/>
      <c r="Z251" s="151"/>
      <c r="AA251" s="151"/>
      <c r="AB251" s="151"/>
      <c r="AC251" s="151"/>
      <c r="AD251" s="151"/>
      <c r="AE251" s="151"/>
      <c r="AF251" s="151"/>
      <c r="AG251" s="151" t="s">
        <v>175</v>
      </c>
      <c r="AH251" s="151">
        <v>0</v>
      </c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</row>
    <row r="252" spans="1:60" outlineLevel="1" x14ac:dyDescent="0.2">
      <c r="A252" s="179">
        <v>98</v>
      </c>
      <c r="B252" s="180" t="s">
        <v>532</v>
      </c>
      <c r="C252" s="187" t="s">
        <v>533</v>
      </c>
      <c r="D252" s="181" t="s">
        <v>173</v>
      </c>
      <c r="E252" s="182">
        <v>9</v>
      </c>
      <c r="F252" s="183"/>
      <c r="G252" s="184">
        <f>ROUND(E252*F252,2)</f>
        <v>0</v>
      </c>
      <c r="H252" s="183"/>
      <c r="I252" s="184">
        <f>ROUND(E252*H252,2)</f>
        <v>0</v>
      </c>
      <c r="J252" s="183"/>
      <c r="K252" s="184">
        <f>ROUND(E252*J252,2)</f>
        <v>0</v>
      </c>
      <c r="L252" s="184">
        <v>21</v>
      </c>
      <c r="M252" s="184">
        <f>G252*(1+L252/100)</f>
        <v>0</v>
      </c>
      <c r="N252" s="182">
        <v>0</v>
      </c>
      <c r="O252" s="182">
        <f>ROUND(E252*N252,2)</f>
        <v>0</v>
      </c>
      <c r="P252" s="182">
        <v>0</v>
      </c>
      <c r="Q252" s="182">
        <f>ROUND(E252*P252,2)</f>
        <v>0</v>
      </c>
      <c r="R252" s="184"/>
      <c r="S252" s="184" t="s">
        <v>141</v>
      </c>
      <c r="T252" s="185" t="s">
        <v>142</v>
      </c>
      <c r="U252" s="161">
        <v>0.97899999999999998</v>
      </c>
      <c r="V252" s="161">
        <f>ROUND(E252*U252,2)</f>
        <v>8.81</v>
      </c>
      <c r="W252" s="161"/>
      <c r="X252" s="161" t="s">
        <v>143</v>
      </c>
      <c r="Y252" s="161" t="s">
        <v>144</v>
      </c>
      <c r="Z252" s="151"/>
      <c r="AA252" s="151"/>
      <c r="AB252" s="151"/>
      <c r="AC252" s="151"/>
      <c r="AD252" s="151"/>
      <c r="AE252" s="151"/>
      <c r="AF252" s="151"/>
      <c r="AG252" s="151" t="s">
        <v>145</v>
      </c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</row>
    <row r="253" spans="1:60" outlineLevel="1" x14ac:dyDescent="0.2">
      <c r="A253" s="172">
        <v>99</v>
      </c>
      <c r="B253" s="173" t="s">
        <v>534</v>
      </c>
      <c r="C253" s="188" t="s">
        <v>535</v>
      </c>
      <c r="D253" s="174" t="s">
        <v>173</v>
      </c>
      <c r="E253" s="175">
        <v>9</v>
      </c>
      <c r="F253" s="176"/>
      <c r="G253" s="177">
        <f>ROUND(E253*F253,2)</f>
        <v>0</v>
      </c>
      <c r="H253" s="176"/>
      <c r="I253" s="177">
        <f>ROUND(E253*H253,2)</f>
        <v>0</v>
      </c>
      <c r="J253" s="176"/>
      <c r="K253" s="177">
        <f>ROUND(E253*J253,2)</f>
        <v>0</v>
      </c>
      <c r="L253" s="177">
        <v>21</v>
      </c>
      <c r="M253" s="177">
        <f>G253*(1+L253/100)</f>
        <v>0</v>
      </c>
      <c r="N253" s="175">
        <v>4.4999999999999997E-3</v>
      </c>
      <c r="O253" s="175">
        <f>ROUND(E253*N253,2)</f>
        <v>0.04</v>
      </c>
      <c r="P253" s="175">
        <v>0</v>
      </c>
      <c r="Q253" s="175">
        <f>ROUND(E253*P253,2)</f>
        <v>0</v>
      </c>
      <c r="R253" s="177"/>
      <c r="S253" s="177" t="s">
        <v>141</v>
      </c>
      <c r="T253" s="178" t="s">
        <v>142</v>
      </c>
      <c r="U253" s="161">
        <v>0</v>
      </c>
      <c r="V253" s="161">
        <f>ROUND(E253*U253,2)</f>
        <v>0</v>
      </c>
      <c r="W253" s="161"/>
      <c r="X253" s="161" t="s">
        <v>309</v>
      </c>
      <c r="Y253" s="161" t="s">
        <v>144</v>
      </c>
      <c r="Z253" s="151"/>
      <c r="AA253" s="151"/>
      <c r="AB253" s="151"/>
      <c r="AC253" s="151"/>
      <c r="AD253" s="151"/>
      <c r="AE253" s="151"/>
      <c r="AF253" s="151"/>
      <c r="AG253" s="151" t="s">
        <v>310</v>
      </c>
      <c r="AH253" s="151"/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</row>
    <row r="254" spans="1:60" outlineLevel="2" x14ac:dyDescent="0.2">
      <c r="A254" s="158"/>
      <c r="B254" s="159"/>
      <c r="C254" s="189" t="s">
        <v>1031</v>
      </c>
      <c r="D254" s="162"/>
      <c r="E254" s="163">
        <v>9</v>
      </c>
      <c r="F254" s="161"/>
      <c r="G254" s="161"/>
      <c r="H254" s="161"/>
      <c r="I254" s="161"/>
      <c r="J254" s="161"/>
      <c r="K254" s="161"/>
      <c r="L254" s="161"/>
      <c r="M254" s="161"/>
      <c r="N254" s="160"/>
      <c r="O254" s="160"/>
      <c r="P254" s="160"/>
      <c r="Q254" s="160"/>
      <c r="R254" s="161"/>
      <c r="S254" s="161"/>
      <c r="T254" s="161"/>
      <c r="U254" s="161"/>
      <c r="V254" s="161"/>
      <c r="W254" s="161"/>
      <c r="X254" s="161"/>
      <c r="Y254" s="161"/>
      <c r="Z254" s="151"/>
      <c r="AA254" s="151"/>
      <c r="AB254" s="151"/>
      <c r="AC254" s="151"/>
      <c r="AD254" s="151"/>
      <c r="AE254" s="151"/>
      <c r="AF254" s="151"/>
      <c r="AG254" s="151" t="s">
        <v>175</v>
      </c>
      <c r="AH254" s="151">
        <v>0</v>
      </c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</row>
    <row r="255" spans="1:60" outlineLevel="1" x14ac:dyDescent="0.2">
      <c r="A255" s="172">
        <v>100</v>
      </c>
      <c r="B255" s="173" t="s">
        <v>885</v>
      </c>
      <c r="C255" s="188" t="s">
        <v>1032</v>
      </c>
      <c r="D255" s="174" t="s">
        <v>181</v>
      </c>
      <c r="E255" s="175">
        <v>131.30000000000001</v>
      </c>
      <c r="F255" s="176"/>
      <c r="G255" s="177">
        <f>ROUND(E255*F255,2)</f>
        <v>0</v>
      </c>
      <c r="H255" s="176"/>
      <c r="I255" s="177">
        <f>ROUND(E255*H255,2)</f>
        <v>0</v>
      </c>
      <c r="J255" s="176"/>
      <c r="K255" s="177">
        <f>ROUND(E255*J255,2)</f>
        <v>0</v>
      </c>
      <c r="L255" s="177">
        <v>21</v>
      </c>
      <c r="M255" s="177">
        <f>G255*(1+L255/100)</f>
        <v>0</v>
      </c>
      <c r="N255" s="175">
        <v>0</v>
      </c>
      <c r="O255" s="175">
        <f>ROUND(E255*N255,2)</f>
        <v>0</v>
      </c>
      <c r="P255" s="175">
        <v>0</v>
      </c>
      <c r="Q255" s="175">
        <f>ROUND(E255*P255,2)</f>
        <v>0</v>
      </c>
      <c r="R255" s="177"/>
      <c r="S255" s="177" t="s">
        <v>141</v>
      </c>
      <c r="T255" s="178" t="s">
        <v>142</v>
      </c>
      <c r="U255" s="161">
        <v>4.3999999999999997E-2</v>
      </c>
      <c r="V255" s="161">
        <f>ROUND(E255*U255,2)</f>
        <v>5.78</v>
      </c>
      <c r="W255" s="161"/>
      <c r="X255" s="161" t="s">
        <v>143</v>
      </c>
      <c r="Y255" s="161" t="s">
        <v>144</v>
      </c>
      <c r="Z255" s="151"/>
      <c r="AA255" s="151"/>
      <c r="AB255" s="151"/>
      <c r="AC255" s="151"/>
      <c r="AD255" s="151"/>
      <c r="AE255" s="151"/>
      <c r="AF255" s="151"/>
      <c r="AG255" s="151" t="s">
        <v>145</v>
      </c>
      <c r="AH255" s="151"/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</row>
    <row r="256" spans="1:60" outlineLevel="2" x14ac:dyDescent="0.2">
      <c r="A256" s="158"/>
      <c r="B256" s="159"/>
      <c r="C256" s="189" t="s">
        <v>1000</v>
      </c>
      <c r="D256" s="162"/>
      <c r="E256" s="163">
        <v>120.3</v>
      </c>
      <c r="F256" s="161"/>
      <c r="G256" s="161"/>
      <c r="H256" s="161"/>
      <c r="I256" s="161"/>
      <c r="J256" s="161"/>
      <c r="K256" s="161"/>
      <c r="L256" s="161"/>
      <c r="M256" s="161"/>
      <c r="N256" s="160"/>
      <c r="O256" s="160"/>
      <c r="P256" s="160"/>
      <c r="Q256" s="160"/>
      <c r="R256" s="161"/>
      <c r="S256" s="161"/>
      <c r="T256" s="161"/>
      <c r="U256" s="161"/>
      <c r="V256" s="161"/>
      <c r="W256" s="161"/>
      <c r="X256" s="161"/>
      <c r="Y256" s="161"/>
      <c r="Z256" s="151"/>
      <c r="AA256" s="151"/>
      <c r="AB256" s="151"/>
      <c r="AC256" s="151"/>
      <c r="AD256" s="151"/>
      <c r="AE256" s="151"/>
      <c r="AF256" s="151"/>
      <c r="AG256" s="151" t="s">
        <v>175</v>
      </c>
      <c r="AH256" s="151">
        <v>0</v>
      </c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</row>
    <row r="257" spans="1:60" outlineLevel="3" x14ac:dyDescent="0.2">
      <c r="A257" s="158"/>
      <c r="B257" s="159"/>
      <c r="C257" s="189" t="s">
        <v>1033</v>
      </c>
      <c r="D257" s="162"/>
      <c r="E257" s="163">
        <v>11</v>
      </c>
      <c r="F257" s="161"/>
      <c r="G257" s="161"/>
      <c r="H257" s="161"/>
      <c r="I257" s="161"/>
      <c r="J257" s="161"/>
      <c r="K257" s="161"/>
      <c r="L257" s="161"/>
      <c r="M257" s="161"/>
      <c r="N257" s="160"/>
      <c r="O257" s="160"/>
      <c r="P257" s="160"/>
      <c r="Q257" s="160"/>
      <c r="R257" s="161"/>
      <c r="S257" s="161"/>
      <c r="T257" s="161"/>
      <c r="U257" s="161"/>
      <c r="V257" s="161"/>
      <c r="W257" s="161"/>
      <c r="X257" s="161"/>
      <c r="Y257" s="161"/>
      <c r="Z257" s="151"/>
      <c r="AA257" s="151"/>
      <c r="AB257" s="151"/>
      <c r="AC257" s="151"/>
      <c r="AD257" s="151"/>
      <c r="AE257" s="151"/>
      <c r="AF257" s="151"/>
      <c r="AG257" s="151" t="s">
        <v>175</v>
      </c>
      <c r="AH257" s="151">
        <v>0</v>
      </c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</row>
    <row r="258" spans="1:60" outlineLevel="1" x14ac:dyDescent="0.2">
      <c r="A258" s="179">
        <v>101</v>
      </c>
      <c r="B258" s="180" t="s">
        <v>539</v>
      </c>
      <c r="C258" s="187" t="s">
        <v>540</v>
      </c>
      <c r="D258" s="181" t="s">
        <v>181</v>
      </c>
      <c r="E258" s="182">
        <v>131.30000000000001</v>
      </c>
      <c r="F258" s="183"/>
      <c r="G258" s="184">
        <f>ROUND(E258*F258,2)</f>
        <v>0</v>
      </c>
      <c r="H258" s="183"/>
      <c r="I258" s="184">
        <f>ROUND(E258*H258,2)</f>
        <v>0</v>
      </c>
      <c r="J258" s="183"/>
      <c r="K258" s="184">
        <f>ROUND(E258*J258,2)</f>
        <v>0</v>
      </c>
      <c r="L258" s="184">
        <v>21</v>
      </c>
      <c r="M258" s="184">
        <f>G258*(1+L258/100)</f>
        <v>0</v>
      </c>
      <c r="N258" s="182">
        <v>0</v>
      </c>
      <c r="O258" s="182">
        <f>ROUND(E258*N258,2)</f>
        <v>0</v>
      </c>
      <c r="P258" s="182">
        <v>0</v>
      </c>
      <c r="Q258" s="182">
        <f>ROUND(E258*P258,2)</f>
        <v>0</v>
      </c>
      <c r="R258" s="184"/>
      <c r="S258" s="184" t="s">
        <v>141</v>
      </c>
      <c r="T258" s="185" t="s">
        <v>142</v>
      </c>
      <c r="U258" s="161">
        <v>0.4</v>
      </c>
      <c r="V258" s="161">
        <f>ROUND(E258*U258,2)</f>
        <v>52.52</v>
      </c>
      <c r="W258" s="161"/>
      <c r="X258" s="161" t="s">
        <v>143</v>
      </c>
      <c r="Y258" s="161" t="s">
        <v>144</v>
      </c>
      <c r="Z258" s="151"/>
      <c r="AA258" s="151"/>
      <c r="AB258" s="151"/>
      <c r="AC258" s="151"/>
      <c r="AD258" s="151"/>
      <c r="AE258" s="151"/>
      <c r="AF258" s="151"/>
      <c r="AG258" s="151" t="s">
        <v>145</v>
      </c>
      <c r="AH258" s="151"/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</row>
    <row r="259" spans="1:60" outlineLevel="1" x14ac:dyDescent="0.2">
      <c r="A259" s="179">
        <v>102</v>
      </c>
      <c r="B259" s="180" t="s">
        <v>541</v>
      </c>
      <c r="C259" s="187" t="s">
        <v>542</v>
      </c>
      <c r="D259" s="181" t="s">
        <v>543</v>
      </c>
      <c r="E259" s="182">
        <v>1</v>
      </c>
      <c r="F259" s="183"/>
      <c r="G259" s="184">
        <f>ROUND(E259*F259,2)</f>
        <v>0</v>
      </c>
      <c r="H259" s="183"/>
      <c r="I259" s="184">
        <f>ROUND(E259*H259,2)</f>
        <v>0</v>
      </c>
      <c r="J259" s="183"/>
      <c r="K259" s="184">
        <f>ROUND(E259*J259,2)</f>
        <v>0</v>
      </c>
      <c r="L259" s="184">
        <v>21</v>
      </c>
      <c r="M259" s="184">
        <f>G259*(1+L259/100)</f>
        <v>0</v>
      </c>
      <c r="N259" s="182">
        <v>3.4569999999999997E-2</v>
      </c>
      <c r="O259" s="182">
        <f>ROUND(E259*N259,2)</f>
        <v>0.03</v>
      </c>
      <c r="P259" s="182">
        <v>0</v>
      </c>
      <c r="Q259" s="182">
        <f>ROUND(E259*P259,2)</f>
        <v>0</v>
      </c>
      <c r="R259" s="184"/>
      <c r="S259" s="184" t="s">
        <v>141</v>
      </c>
      <c r="T259" s="185" t="s">
        <v>142</v>
      </c>
      <c r="U259" s="161">
        <v>10.130000000000001</v>
      </c>
      <c r="V259" s="161">
        <f>ROUND(E259*U259,2)</f>
        <v>10.130000000000001</v>
      </c>
      <c r="W259" s="161"/>
      <c r="X259" s="161" t="s">
        <v>143</v>
      </c>
      <c r="Y259" s="161" t="s">
        <v>144</v>
      </c>
      <c r="Z259" s="151"/>
      <c r="AA259" s="151"/>
      <c r="AB259" s="151"/>
      <c r="AC259" s="151"/>
      <c r="AD259" s="151"/>
      <c r="AE259" s="151"/>
      <c r="AF259" s="151"/>
      <c r="AG259" s="151" t="s">
        <v>145</v>
      </c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</row>
    <row r="260" spans="1:60" outlineLevel="1" x14ac:dyDescent="0.2">
      <c r="A260" s="179">
        <v>103</v>
      </c>
      <c r="B260" s="180" t="s">
        <v>544</v>
      </c>
      <c r="C260" s="187" t="s">
        <v>545</v>
      </c>
      <c r="D260" s="181" t="s">
        <v>173</v>
      </c>
      <c r="E260" s="182">
        <v>9</v>
      </c>
      <c r="F260" s="183"/>
      <c r="G260" s="184">
        <f>ROUND(E260*F260,2)</f>
        <v>0</v>
      </c>
      <c r="H260" s="183"/>
      <c r="I260" s="184">
        <f>ROUND(E260*H260,2)</f>
        <v>0</v>
      </c>
      <c r="J260" s="183"/>
      <c r="K260" s="184">
        <f>ROUND(E260*J260,2)</f>
        <v>0</v>
      </c>
      <c r="L260" s="184">
        <v>21</v>
      </c>
      <c r="M260" s="184">
        <f>G260*(1+L260/100)</f>
        <v>0</v>
      </c>
      <c r="N260" s="182">
        <v>0.12303</v>
      </c>
      <c r="O260" s="182">
        <f>ROUND(E260*N260,2)</f>
        <v>1.1100000000000001</v>
      </c>
      <c r="P260" s="182">
        <v>0</v>
      </c>
      <c r="Q260" s="182">
        <f>ROUND(E260*P260,2)</f>
        <v>0</v>
      </c>
      <c r="R260" s="184"/>
      <c r="S260" s="184" t="s">
        <v>141</v>
      </c>
      <c r="T260" s="185" t="s">
        <v>142</v>
      </c>
      <c r="U260" s="161">
        <v>0.86299999999999999</v>
      </c>
      <c r="V260" s="161">
        <f>ROUND(E260*U260,2)</f>
        <v>7.77</v>
      </c>
      <c r="W260" s="161"/>
      <c r="X260" s="161" t="s">
        <v>143</v>
      </c>
      <c r="Y260" s="161" t="s">
        <v>144</v>
      </c>
      <c r="Z260" s="151"/>
      <c r="AA260" s="151"/>
      <c r="AB260" s="151"/>
      <c r="AC260" s="151"/>
      <c r="AD260" s="151"/>
      <c r="AE260" s="151"/>
      <c r="AF260" s="151"/>
      <c r="AG260" s="151" t="s">
        <v>145</v>
      </c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</row>
    <row r="261" spans="1:60" outlineLevel="1" x14ac:dyDescent="0.2">
      <c r="A261" s="172">
        <v>104</v>
      </c>
      <c r="B261" s="173" t="s">
        <v>546</v>
      </c>
      <c r="C261" s="188" t="s">
        <v>547</v>
      </c>
      <c r="D261" s="174" t="s">
        <v>173</v>
      </c>
      <c r="E261" s="175">
        <v>1</v>
      </c>
      <c r="F261" s="176"/>
      <c r="G261" s="177">
        <f>ROUND(E261*F261,2)</f>
        <v>0</v>
      </c>
      <c r="H261" s="176"/>
      <c r="I261" s="177">
        <f>ROUND(E261*H261,2)</f>
        <v>0</v>
      </c>
      <c r="J261" s="176"/>
      <c r="K261" s="177">
        <f>ROUND(E261*J261,2)</f>
        <v>0</v>
      </c>
      <c r="L261" s="177">
        <v>21</v>
      </c>
      <c r="M261" s="177">
        <f>G261*(1+L261/100)</f>
        <v>0</v>
      </c>
      <c r="N261" s="175">
        <v>1.2E-2</v>
      </c>
      <c r="O261" s="175">
        <f>ROUND(E261*N261,2)</f>
        <v>0.01</v>
      </c>
      <c r="P261" s="175">
        <v>0</v>
      </c>
      <c r="Q261" s="175">
        <f>ROUND(E261*P261,2)</f>
        <v>0</v>
      </c>
      <c r="R261" s="177"/>
      <c r="S261" s="177" t="s">
        <v>141</v>
      </c>
      <c r="T261" s="178" t="s">
        <v>142</v>
      </c>
      <c r="U261" s="161">
        <v>0</v>
      </c>
      <c r="V261" s="161">
        <f>ROUND(E261*U261,2)</f>
        <v>0</v>
      </c>
      <c r="W261" s="161"/>
      <c r="X261" s="161" t="s">
        <v>309</v>
      </c>
      <c r="Y261" s="161" t="s">
        <v>144</v>
      </c>
      <c r="Z261" s="151"/>
      <c r="AA261" s="151"/>
      <c r="AB261" s="151"/>
      <c r="AC261" s="151"/>
      <c r="AD261" s="151"/>
      <c r="AE261" s="151"/>
      <c r="AF261" s="151"/>
      <c r="AG261" s="151" t="s">
        <v>310</v>
      </c>
      <c r="AH261" s="151"/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</row>
    <row r="262" spans="1:60" outlineLevel="2" x14ac:dyDescent="0.2">
      <c r="A262" s="158"/>
      <c r="B262" s="159"/>
      <c r="C262" s="189" t="s">
        <v>1034</v>
      </c>
      <c r="D262" s="162"/>
      <c r="E262" s="163">
        <v>1</v>
      </c>
      <c r="F262" s="161"/>
      <c r="G262" s="161"/>
      <c r="H262" s="161"/>
      <c r="I262" s="161"/>
      <c r="J262" s="161"/>
      <c r="K262" s="161"/>
      <c r="L262" s="161"/>
      <c r="M262" s="161"/>
      <c r="N262" s="160"/>
      <c r="O262" s="160"/>
      <c r="P262" s="160"/>
      <c r="Q262" s="160"/>
      <c r="R262" s="161"/>
      <c r="S262" s="161"/>
      <c r="T262" s="161"/>
      <c r="U262" s="161"/>
      <c r="V262" s="161"/>
      <c r="W262" s="161"/>
      <c r="X262" s="161"/>
      <c r="Y262" s="161"/>
      <c r="Z262" s="151"/>
      <c r="AA262" s="151"/>
      <c r="AB262" s="151"/>
      <c r="AC262" s="151"/>
      <c r="AD262" s="151"/>
      <c r="AE262" s="151"/>
      <c r="AF262" s="151"/>
      <c r="AG262" s="151" t="s">
        <v>175</v>
      </c>
      <c r="AH262" s="151">
        <v>0</v>
      </c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</row>
    <row r="263" spans="1:60" outlineLevel="1" x14ac:dyDescent="0.2">
      <c r="A263" s="172">
        <v>105</v>
      </c>
      <c r="B263" s="173" t="s">
        <v>549</v>
      </c>
      <c r="C263" s="188" t="s">
        <v>550</v>
      </c>
      <c r="D263" s="174" t="s">
        <v>173</v>
      </c>
      <c r="E263" s="175">
        <v>8</v>
      </c>
      <c r="F263" s="176"/>
      <c r="G263" s="177">
        <f>ROUND(E263*F263,2)</f>
        <v>0</v>
      </c>
      <c r="H263" s="176"/>
      <c r="I263" s="177">
        <f>ROUND(E263*H263,2)</f>
        <v>0</v>
      </c>
      <c r="J263" s="176"/>
      <c r="K263" s="177">
        <f>ROUND(E263*J263,2)</f>
        <v>0</v>
      </c>
      <c r="L263" s="177">
        <v>21</v>
      </c>
      <c r="M263" s="177">
        <f>G263*(1+L263/100)</f>
        <v>0</v>
      </c>
      <c r="N263" s="175">
        <v>1.4E-2</v>
      </c>
      <c r="O263" s="175">
        <f>ROUND(E263*N263,2)</f>
        <v>0.11</v>
      </c>
      <c r="P263" s="175">
        <v>0</v>
      </c>
      <c r="Q263" s="175">
        <f>ROUND(E263*P263,2)</f>
        <v>0</v>
      </c>
      <c r="R263" s="177"/>
      <c r="S263" s="177" t="s">
        <v>141</v>
      </c>
      <c r="T263" s="178" t="s">
        <v>142</v>
      </c>
      <c r="U263" s="161">
        <v>0</v>
      </c>
      <c r="V263" s="161">
        <f>ROUND(E263*U263,2)</f>
        <v>0</v>
      </c>
      <c r="W263" s="161"/>
      <c r="X263" s="161" t="s">
        <v>309</v>
      </c>
      <c r="Y263" s="161" t="s">
        <v>144</v>
      </c>
      <c r="Z263" s="151"/>
      <c r="AA263" s="151"/>
      <c r="AB263" s="151"/>
      <c r="AC263" s="151"/>
      <c r="AD263" s="151"/>
      <c r="AE263" s="151"/>
      <c r="AF263" s="151"/>
      <c r="AG263" s="151" t="s">
        <v>310</v>
      </c>
      <c r="AH263" s="151"/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</row>
    <row r="264" spans="1:60" outlineLevel="2" x14ac:dyDescent="0.2">
      <c r="A264" s="158"/>
      <c r="B264" s="159"/>
      <c r="C264" s="189" t="s">
        <v>1020</v>
      </c>
      <c r="D264" s="162"/>
      <c r="E264" s="163">
        <v>8</v>
      </c>
      <c r="F264" s="161"/>
      <c r="G264" s="161"/>
      <c r="H264" s="161"/>
      <c r="I264" s="161"/>
      <c r="J264" s="161"/>
      <c r="K264" s="161"/>
      <c r="L264" s="161"/>
      <c r="M264" s="161"/>
      <c r="N264" s="160"/>
      <c r="O264" s="160"/>
      <c r="P264" s="160"/>
      <c r="Q264" s="160"/>
      <c r="R264" s="161"/>
      <c r="S264" s="161"/>
      <c r="T264" s="161"/>
      <c r="U264" s="161"/>
      <c r="V264" s="161"/>
      <c r="W264" s="161"/>
      <c r="X264" s="161"/>
      <c r="Y264" s="161"/>
      <c r="Z264" s="151"/>
      <c r="AA264" s="151"/>
      <c r="AB264" s="151"/>
      <c r="AC264" s="151"/>
      <c r="AD264" s="151"/>
      <c r="AE264" s="151"/>
      <c r="AF264" s="151"/>
      <c r="AG264" s="151" t="s">
        <v>175</v>
      </c>
      <c r="AH264" s="151">
        <v>0</v>
      </c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</row>
    <row r="265" spans="1:60" outlineLevel="1" x14ac:dyDescent="0.2">
      <c r="A265" s="172">
        <v>106</v>
      </c>
      <c r="B265" s="173" t="s">
        <v>551</v>
      </c>
      <c r="C265" s="188" t="s">
        <v>552</v>
      </c>
      <c r="D265" s="174" t="s">
        <v>173</v>
      </c>
      <c r="E265" s="175">
        <v>9</v>
      </c>
      <c r="F265" s="176"/>
      <c r="G265" s="177">
        <f>ROUND(E265*F265,2)</f>
        <v>0</v>
      </c>
      <c r="H265" s="176"/>
      <c r="I265" s="177">
        <f>ROUND(E265*H265,2)</f>
        <v>0</v>
      </c>
      <c r="J265" s="176"/>
      <c r="K265" s="177">
        <f>ROUND(E265*J265,2)</f>
        <v>0</v>
      </c>
      <c r="L265" s="177">
        <v>21</v>
      </c>
      <c r="M265" s="177">
        <f>G265*(1+L265/100)</f>
        <v>0</v>
      </c>
      <c r="N265" s="175">
        <v>8.9999999999999998E-4</v>
      </c>
      <c r="O265" s="175">
        <f>ROUND(E265*N265,2)</f>
        <v>0.01</v>
      </c>
      <c r="P265" s="175">
        <v>0</v>
      </c>
      <c r="Q265" s="175">
        <f>ROUND(E265*P265,2)</f>
        <v>0</v>
      </c>
      <c r="R265" s="177"/>
      <c r="S265" s="177" t="s">
        <v>141</v>
      </c>
      <c r="T265" s="178" t="s">
        <v>142</v>
      </c>
      <c r="U265" s="161">
        <v>0</v>
      </c>
      <c r="V265" s="161">
        <f>ROUND(E265*U265,2)</f>
        <v>0</v>
      </c>
      <c r="W265" s="161"/>
      <c r="X265" s="161" t="s">
        <v>309</v>
      </c>
      <c r="Y265" s="161" t="s">
        <v>144</v>
      </c>
      <c r="Z265" s="151"/>
      <c r="AA265" s="151"/>
      <c r="AB265" s="151"/>
      <c r="AC265" s="151"/>
      <c r="AD265" s="151"/>
      <c r="AE265" s="151"/>
      <c r="AF265" s="151"/>
      <c r="AG265" s="151" t="s">
        <v>310</v>
      </c>
      <c r="AH265" s="151"/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</row>
    <row r="266" spans="1:60" outlineLevel="2" x14ac:dyDescent="0.2">
      <c r="A266" s="158"/>
      <c r="B266" s="159"/>
      <c r="C266" s="189" t="s">
        <v>1035</v>
      </c>
      <c r="D266" s="162"/>
      <c r="E266" s="163">
        <v>9</v>
      </c>
      <c r="F266" s="161"/>
      <c r="G266" s="161"/>
      <c r="H266" s="161"/>
      <c r="I266" s="161"/>
      <c r="J266" s="161"/>
      <c r="K266" s="161"/>
      <c r="L266" s="161"/>
      <c r="M266" s="161"/>
      <c r="N266" s="160"/>
      <c r="O266" s="160"/>
      <c r="P266" s="160"/>
      <c r="Q266" s="160"/>
      <c r="R266" s="161"/>
      <c r="S266" s="161"/>
      <c r="T266" s="161"/>
      <c r="U266" s="161"/>
      <c r="V266" s="161"/>
      <c r="W266" s="161"/>
      <c r="X266" s="161"/>
      <c r="Y266" s="161"/>
      <c r="Z266" s="151"/>
      <c r="AA266" s="151"/>
      <c r="AB266" s="151"/>
      <c r="AC266" s="151"/>
      <c r="AD266" s="151"/>
      <c r="AE266" s="151"/>
      <c r="AF266" s="151"/>
      <c r="AG266" s="151" t="s">
        <v>175</v>
      </c>
      <c r="AH266" s="151">
        <v>0</v>
      </c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</row>
    <row r="267" spans="1:60" outlineLevel="1" x14ac:dyDescent="0.2">
      <c r="A267" s="179">
        <v>107</v>
      </c>
      <c r="B267" s="180" t="s">
        <v>554</v>
      </c>
      <c r="C267" s="187" t="s">
        <v>555</v>
      </c>
      <c r="D267" s="181" t="s">
        <v>173</v>
      </c>
      <c r="E267" s="182">
        <v>1</v>
      </c>
      <c r="F267" s="183"/>
      <c r="G267" s="184">
        <f>ROUND(E267*F267,2)</f>
        <v>0</v>
      </c>
      <c r="H267" s="183"/>
      <c r="I267" s="184">
        <f>ROUND(E267*H267,2)</f>
        <v>0</v>
      </c>
      <c r="J267" s="183"/>
      <c r="K267" s="184">
        <f>ROUND(E267*J267,2)</f>
        <v>0</v>
      </c>
      <c r="L267" s="184">
        <v>21</v>
      </c>
      <c r="M267" s="184">
        <f>G267*(1+L267/100)</f>
        <v>0</v>
      </c>
      <c r="N267" s="182">
        <v>0.32906000000000002</v>
      </c>
      <c r="O267" s="182">
        <f>ROUND(E267*N267,2)</f>
        <v>0.33</v>
      </c>
      <c r="P267" s="182">
        <v>0</v>
      </c>
      <c r="Q267" s="182">
        <f>ROUND(E267*P267,2)</f>
        <v>0</v>
      </c>
      <c r="R267" s="184"/>
      <c r="S267" s="184" t="s">
        <v>141</v>
      </c>
      <c r="T267" s="185" t="s">
        <v>142</v>
      </c>
      <c r="U267" s="161">
        <v>1.1819999999999999</v>
      </c>
      <c r="V267" s="161">
        <f>ROUND(E267*U267,2)</f>
        <v>1.18</v>
      </c>
      <c r="W267" s="161"/>
      <c r="X267" s="161" t="s">
        <v>143</v>
      </c>
      <c r="Y267" s="161" t="s">
        <v>144</v>
      </c>
      <c r="Z267" s="151"/>
      <c r="AA267" s="151"/>
      <c r="AB267" s="151"/>
      <c r="AC267" s="151"/>
      <c r="AD267" s="151"/>
      <c r="AE267" s="151"/>
      <c r="AF267" s="151"/>
      <c r="AG267" s="151" t="s">
        <v>145</v>
      </c>
      <c r="AH267" s="151"/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</row>
    <row r="268" spans="1:60" outlineLevel="1" x14ac:dyDescent="0.2">
      <c r="A268" s="172">
        <v>108</v>
      </c>
      <c r="B268" s="173" t="s">
        <v>556</v>
      </c>
      <c r="C268" s="188" t="s">
        <v>557</v>
      </c>
      <c r="D268" s="174" t="s">
        <v>173</v>
      </c>
      <c r="E268" s="175">
        <v>1</v>
      </c>
      <c r="F268" s="176"/>
      <c r="G268" s="177">
        <f>ROUND(E268*F268,2)</f>
        <v>0</v>
      </c>
      <c r="H268" s="176"/>
      <c r="I268" s="177">
        <f>ROUND(E268*H268,2)</f>
        <v>0</v>
      </c>
      <c r="J268" s="176"/>
      <c r="K268" s="177">
        <f>ROUND(E268*J268,2)</f>
        <v>0</v>
      </c>
      <c r="L268" s="177">
        <v>21</v>
      </c>
      <c r="M268" s="177">
        <f>G268*(1+L268/100)</f>
        <v>0</v>
      </c>
      <c r="N268" s="175">
        <v>0.03</v>
      </c>
      <c r="O268" s="175">
        <f>ROUND(E268*N268,2)</f>
        <v>0.03</v>
      </c>
      <c r="P268" s="175">
        <v>0</v>
      </c>
      <c r="Q268" s="175">
        <f>ROUND(E268*P268,2)</f>
        <v>0</v>
      </c>
      <c r="R268" s="177"/>
      <c r="S268" s="177" t="s">
        <v>141</v>
      </c>
      <c r="T268" s="178" t="s">
        <v>142</v>
      </c>
      <c r="U268" s="161">
        <v>0</v>
      </c>
      <c r="V268" s="161">
        <f>ROUND(E268*U268,2)</f>
        <v>0</v>
      </c>
      <c r="W268" s="161"/>
      <c r="X268" s="161" t="s">
        <v>309</v>
      </c>
      <c r="Y268" s="161" t="s">
        <v>144</v>
      </c>
      <c r="Z268" s="151"/>
      <c r="AA268" s="151"/>
      <c r="AB268" s="151"/>
      <c r="AC268" s="151"/>
      <c r="AD268" s="151"/>
      <c r="AE268" s="151"/>
      <c r="AF268" s="151"/>
      <c r="AG268" s="151" t="s">
        <v>310</v>
      </c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</row>
    <row r="269" spans="1:60" outlineLevel="2" x14ac:dyDescent="0.2">
      <c r="A269" s="158"/>
      <c r="B269" s="159"/>
      <c r="C269" s="189" t="s">
        <v>991</v>
      </c>
      <c r="D269" s="162"/>
      <c r="E269" s="163">
        <v>1</v>
      </c>
      <c r="F269" s="161"/>
      <c r="G269" s="161"/>
      <c r="H269" s="161"/>
      <c r="I269" s="161"/>
      <c r="J269" s="161"/>
      <c r="K269" s="161"/>
      <c r="L269" s="161"/>
      <c r="M269" s="161"/>
      <c r="N269" s="160"/>
      <c r="O269" s="160"/>
      <c r="P269" s="160"/>
      <c r="Q269" s="160"/>
      <c r="R269" s="161"/>
      <c r="S269" s="161"/>
      <c r="T269" s="161"/>
      <c r="U269" s="161"/>
      <c r="V269" s="161"/>
      <c r="W269" s="161"/>
      <c r="X269" s="161"/>
      <c r="Y269" s="161"/>
      <c r="Z269" s="151"/>
      <c r="AA269" s="151"/>
      <c r="AB269" s="151"/>
      <c r="AC269" s="151"/>
      <c r="AD269" s="151"/>
      <c r="AE269" s="151"/>
      <c r="AF269" s="151"/>
      <c r="AG269" s="151" t="s">
        <v>175</v>
      </c>
      <c r="AH269" s="151">
        <v>0</v>
      </c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</row>
    <row r="270" spans="1:60" outlineLevel="1" x14ac:dyDescent="0.2">
      <c r="A270" s="172">
        <v>109</v>
      </c>
      <c r="B270" s="173" t="s">
        <v>558</v>
      </c>
      <c r="C270" s="188" t="s">
        <v>559</v>
      </c>
      <c r="D270" s="174" t="s">
        <v>173</v>
      </c>
      <c r="E270" s="175">
        <v>1</v>
      </c>
      <c r="F270" s="176"/>
      <c r="G270" s="177">
        <f>ROUND(E270*F270,2)</f>
        <v>0</v>
      </c>
      <c r="H270" s="176"/>
      <c r="I270" s="177">
        <f>ROUND(E270*H270,2)</f>
        <v>0</v>
      </c>
      <c r="J270" s="176"/>
      <c r="K270" s="177">
        <f>ROUND(E270*J270,2)</f>
        <v>0</v>
      </c>
      <c r="L270" s="177">
        <v>21</v>
      </c>
      <c r="M270" s="177">
        <f>G270*(1+L270/100)</f>
        <v>0</v>
      </c>
      <c r="N270" s="175">
        <v>1.9E-3</v>
      </c>
      <c r="O270" s="175">
        <f>ROUND(E270*N270,2)</f>
        <v>0</v>
      </c>
      <c r="P270" s="175">
        <v>0</v>
      </c>
      <c r="Q270" s="175">
        <f>ROUND(E270*P270,2)</f>
        <v>0</v>
      </c>
      <c r="R270" s="177"/>
      <c r="S270" s="177" t="s">
        <v>141</v>
      </c>
      <c r="T270" s="178" t="s">
        <v>142</v>
      </c>
      <c r="U270" s="161">
        <v>0</v>
      </c>
      <c r="V270" s="161">
        <f>ROUND(E270*U270,2)</f>
        <v>0</v>
      </c>
      <c r="W270" s="161"/>
      <c r="X270" s="161" t="s">
        <v>309</v>
      </c>
      <c r="Y270" s="161" t="s">
        <v>144</v>
      </c>
      <c r="Z270" s="151"/>
      <c r="AA270" s="151"/>
      <c r="AB270" s="151"/>
      <c r="AC270" s="151"/>
      <c r="AD270" s="151"/>
      <c r="AE270" s="151"/>
      <c r="AF270" s="151"/>
      <c r="AG270" s="151" t="s">
        <v>310</v>
      </c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</row>
    <row r="271" spans="1:60" outlineLevel="2" x14ac:dyDescent="0.2">
      <c r="A271" s="158"/>
      <c r="B271" s="159"/>
      <c r="C271" s="189" t="s">
        <v>991</v>
      </c>
      <c r="D271" s="162"/>
      <c r="E271" s="163">
        <v>1</v>
      </c>
      <c r="F271" s="161"/>
      <c r="G271" s="161"/>
      <c r="H271" s="161"/>
      <c r="I271" s="161"/>
      <c r="J271" s="161"/>
      <c r="K271" s="161"/>
      <c r="L271" s="161"/>
      <c r="M271" s="161"/>
      <c r="N271" s="160"/>
      <c r="O271" s="160"/>
      <c r="P271" s="160"/>
      <c r="Q271" s="160"/>
      <c r="R271" s="161"/>
      <c r="S271" s="161"/>
      <c r="T271" s="161"/>
      <c r="U271" s="161"/>
      <c r="V271" s="161"/>
      <c r="W271" s="161"/>
      <c r="X271" s="161"/>
      <c r="Y271" s="161"/>
      <c r="Z271" s="151"/>
      <c r="AA271" s="151"/>
      <c r="AB271" s="151"/>
      <c r="AC271" s="151"/>
      <c r="AD271" s="151"/>
      <c r="AE271" s="151"/>
      <c r="AF271" s="151"/>
      <c r="AG271" s="151" t="s">
        <v>175</v>
      </c>
      <c r="AH271" s="151">
        <v>0</v>
      </c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</row>
    <row r="272" spans="1:60" outlineLevel="1" x14ac:dyDescent="0.2">
      <c r="A272" s="172">
        <v>110</v>
      </c>
      <c r="B272" s="173" t="s">
        <v>560</v>
      </c>
      <c r="C272" s="188" t="s">
        <v>561</v>
      </c>
      <c r="D272" s="174" t="s">
        <v>173</v>
      </c>
      <c r="E272" s="175">
        <v>1</v>
      </c>
      <c r="F272" s="176"/>
      <c r="G272" s="177">
        <f>ROUND(E272*F272,2)</f>
        <v>0</v>
      </c>
      <c r="H272" s="176"/>
      <c r="I272" s="177">
        <f>ROUND(E272*H272,2)</f>
        <v>0</v>
      </c>
      <c r="J272" s="176"/>
      <c r="K272" s="177">
        <f>ROUND(E272*J272,2)</f>
        <v>0</v>
      </c>
      <c r="L272" s="177">
        <v>21</v>
      </c>
      <c r="M272" s="177">
        <f>G272*(1+L272/100)</f>
        <v>0</v>
      </c>
      <c r="N272" s="175">
        <v>2.4000000000000001E-4</v>
      </c>
      <c r="O272" s="175">
        <f>ROUND(E272*N272,2)</f>
        <v>0</v>
      </c>
      <c r="P272" s="175">
        <v>0</v>
      </c>
      <c r="Q272" s="175">
        <f>ROUND(E272*P272,2)</f>
        <v>0</v>
      </c>
      <c r="R272" s="177"/>
      <c r="S272" s="177" t="s">
        <v>141</v>
      </c>
      <c r="T272" s="178" t="s">
        <v>142</v>
      </c>
      <c r="U272" s="161">
        <v>0.40300000000000002</v>
      </c>
      <c r="V272" s="161">
        <f>ROUND(E272*U272,2)</f>
        <v>0.4</v>
      </c>
      <c r="W272" s="161"/>
      <c r="X272" s="161" t="s">
        <v>143</v>
      </c>
      <c r="Y272" s="161" t="s">
        <v>144</v>
      </c>
      <c r="Z272" s="151"/>
      <c r="AA272" s="151"/>
      <c r="AB272" s="151"/>
      <c r="AC272" s="151"/>
      <c r="AD272" s="151"/>
      <c r="AE272" s="151"/>
      <c r="AF272" s="151"/>
      <c r="AG272" s="151" t="s">
        <v>145</v>
      </c>
      <c r="AH272" s="151"/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</row>
    <row r="273" spans="1:60" outlineLevel="2" x14ac:dyDescent="0.2">
      <c r="A273" s="158"/>
      <c r="B273" s="159"/>
      <c r="C273" s="189" t="s">
        <v>991</v>
      </c>
      <c r="D273" s="162"/>
      <c r="E273" s="163">
        <v>1</v>
      </c>
      <c r="F273" s="161"/>
      <c r="G273" s="161"/>
      <c r="H273" s="161"/>
      <c r="I273" s="161"/>
      <c r="J273" s="161"/>
      <c r="K273" s="161"/>
      <c r="L273" s="161"/>
      <c r="M273" s="161"/>
      <c r="N273" s="160"/>
      <c r="O273" s="160"/>
      <c r="P273" s="160"/>
      <c r="Q273" s="160"/>
      <c r="R273" s="161"/>
      <c r="S273" s="161"/>
      <c r="T273" s="161"/>
      <c r="U273" s="161"/>
      <c r="V273" s="161"/>
      <c r="W273" s="161"/>
      <c r="X273" s="161"/>
      <c r="Y273" s="161"/>
      <c r="Z273" s="151"/>
      <c r="AA273" s="151"/>
      <c r="AB273" s="151"/>
      <c r="AC273" s="151"/>
      <c r="AD273" s="151"/>
      <c r="AE273" s="151"/>
      <c r="AF273" s="151"/>
      <c r="AG273" s="151" t="s">
        <v>175</v>
      </c>
      <c r="AH273" s="151">
        <v>0</v>
      </c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</row>
    <row r="274" spans="1:60" outlineLevel="1" x14ac:dyDescent="0.2">
      <c r="A274" s="172">
        <v>111</v>
      </c>
      <c r="B274" s="173" t="s">
        <v>562</v>
      </c>
      <c r="C274" s="188" t="s">
        <v>563</v>
      </c>
      <c r="D274" s="174" t="s">
        <v>173</v>
      </c>
      <c r="E274" s="175">
        <v>1</v>
      </c>
      <c r="F274" s="176"/>
      <c r="G274" s="177">
        <f>ROUND(E274*F274,2)</f>
        <v>0</v>
      </c>
      <c r="H274" s="176"/>
      <c r="I274" s="177">
        <f>ROUND(E274*H274,2)</f>
        <v>0</v>
      </c>
      <c r="J274" s="176"/>
      <c r="K274" s="177">
        <f>ROUND(E274*J274,2)</f>
        <v>0</v>
      </c>
      <c r="L274" s="177">
        <v>21</v>
      </c>
      <c r="M274" s="177">
        <f>G274*(1+L274/100)</f>
        <v>0</v>
      </c>
      <c r="N274" s="175">
        <v>0</v>
      </c>
      <c r="O274" s="175">
        <f>ROUND(E274*N274,2)</f>
        <v>0</v>
      </c>
      <c r="P274" s="175">
        <v>0</v>
      </c>
      <c r="Q274" s="175">
        <f>ROUND(E274*P274,2)</f>
        <v>0</v>
      </c>
      <c r="R274" s="177"/>
      <c r="S274" s="177" t="s">
        <v>141</v>
      </c>
      <c r="T274" s="178" t="s">
        <v>142</v>
      </c>
      <c r="U274" s="161">
        <v>0</v>
      </c>
      <c r="V274" s="161">
        <f>ROUND(E274*U274,2)</f>
        <v>0</v>
      </c>
      <c r="W274" s="161"/>
      <c r="X274" s="161" t="s">
        <v>143</v>
      </c>
      <c r="Y274" s="161" t="s">
        <v>144</v>
      </c>
      <c r="Z274" s="151"/>
      <c r="AA274" s="151"/>
      <c r="AB274" s="151"/>
      <c r="AC274" s="151"/>
      <c r="AD274" s="151"/>
      <c r="AE274" s="151"/>
      <c r="AF274" s="151"/>
      <c r="AG274" s="151" t="s">
        <v>145</v>
      </c>
      <c r="AH274" s="151"/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</row>
    <row r="275" spans="1:60" outlineLevel="2" x14ac:dyDescent="0.2">
      <c r="A275" s="158"/>
      <c r="B275" s="159"/>
      <c r="C275" s="189" t="s">
        <v>991</v>
      </c>
      <c r="D275" s="162"/>
      <c r="E275" s="163">
        <v>1</v>
      </c>
      <c r="F275" s="161"/>
      <c r="G275" s="161"/>
      <c r="H275" s="161"/>
      <c r="I275" s="161"/>
      <c r="J275" s="161"/>
      <c r="K275" s="161"/>
      <c r="L275" s="161"/>
      <c r="M275" s="161"/>
      <c r="N275" s="160"/>
      <c r="O275" s="160"/>
      <c r="P275" s="160"/>
      <c r="Q275" s="160"/>
      <c r="R275" s="161"/>
      <c r="S275" s="161"/>
      <c r="T275" s="161"/>
      <c r="U275" s="161"/>
      <c r="V275" s="161"/>
      <c r="W275" s="161"/>
      <c r="X275" s="161"/>
      <c r="Y275" s="161"/>
      <c r="Z275" s="151"/>
      <c r="AA275" s="151"/>
      <c r="AB275" s="151"/>
      <c r="AC275" s="151"/>
      <c r="AD275" s="151"/>
      <c r="AE275" s="151"/>
      <c r="AF275" s="151"/>
      <c r="AG275" s="151" t="s">
        <v>175</v>
      </c>
      <c r="AH275" s="151">
        <v>0</v>
      </c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</row>
    <row r="276" spans="1:60" outlineLevel="1" x14ac:dyDescent="0.2">
      <c r="A276" s="172">
        <v>112</v>
      </c>
      <c r="B276" s="173" t="s">
        <v>564</v>
      </c>
      <c r="C276" s="188" t="s">
        <v>565</v>
      </c>
      <c r="D276" s="174" t="s">
        <v>181</v>
      </c>
      <c r="E276" s="175">
        <v>120</v>
      </c>
      <c r="F276" s="176"/>
      <c r="G276" s="177">
        <f>ROUND(E276*F276,2)</f>
        <v>0</v>
      </c>
      <c r="H276" s="176"/>
      <c r="I276" s="177">
        <f>ROUND(E276*H276,2)</f>
        <v>0</v>
      </c>
      <c r="J276" s="176"/>
      <c r="K276" s="177">
        <f>ROUND(E276*J276,2)</f>
        <v>0</v>
      </c>
      <c r="L276" s="177">
        <v>21</v>
      </c>
      <c r="M276" s="177">
        <f>G276*(1+L276/100)</f>
        <v>0</v>
      </c>
      <c r="N276" s="175">
        <v>0</v>
      </c>
      <c r="O276" s="175">
        <f>ROUND(E276*N276,2)</f>
        <v>0</v>
      </c>
      <c r="P276" s="175">
        <v>0</v>
      </c>
      <c r="Q276" s="175">
        <f>ROUND(E276*P276,2)</f>
        <v>0</v>
      </c>
      <c r="R276" s="177"/>
      <c r="S276" s="177" t="s">
        <v>141</v>
      </c>
      <c r="T276" s="178" t="s">
        <v>142</v>
      </c>
      <c r="U276" s="161">
        <v>2.5999999999999999E-2</v>
      </c>
      <c r="V276" s="161">
        <f>ROUND(E276*U276,2)</f>
        <v>3.12</v>
      </c>
      <c r="W276" s="161"/>
      <c r="X276" s="161" t="s">
        <v>143</v>
      </c>
      <c r="Y276" s="161" t="s">
        <v>144</v>
      </c>
      <c r="Z276" s="151"/>
      <c r="AA276" s="151"/>
      <c r="AB276" s="151"/>
      <c r="AC276" s="151"/>
      <c r="AD276" s="151"/>
      <c r="AE276" s="151"/>
      <c r="AF276" s="151"/>
      <c r="AG276" s="151" t="s">
        <v>145</v>
      </c>
      <c r="AH276" s="151"/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</row>
    <row r="277" spans="1:60" outlineLevel="2" x14ac:dyDescent="0.2">
      <c r="A277" s="158"/>
      <c r="B277" s="159"/>
      <c r="C277" s="189" t="s">
        <v>1036</v>
      </c>
      <c r="D277" s="162"/>
      <c r="E277" s="163">
        <v>120</v>
      </c>
      <c r="F277" s="161"/>
      <c r="G277" s="161"/>
      <c r="H277" s="161"/>
      <c r="I277" s="161"/>
      <c r="J277" s="161"/>
      <c r="K277" s="161"/>
      <c r="L277" s="161"/>
      <c r="M277" s="161"/>
      <c r="N277" s="160"/>
      <c r="O277" s="160"/>
      <c r="P277" s="160"/>
      <c r="Q277" s="160"/>
      <c r="R277" s="161"/>
      <c r="S277" s="161"/>
      <c r="T277" s="161"/>
      <c r="U277" s="161"/>
      <c r="V277" s="161"/>
      <c r="W277" s="161"/>
      <c r="X277" s="161"/>
      <c r="Y277" s="161"/>
      <c r="Z277" s="151"/>
      <c r="AA277" s="151"/>
      <c r="AB277" s="151"/>
      <c r="AC277" s="151"/>
      <c r="AD277" s="151"/>
      <c r="AE277" s="151"/>
      <c r="AF277" s="151"/>
      <c r="AG277" s="151" t="s">
        <v>175</v>
      </c>
      <c r="AH277" s="151">
        <v>0</v>
      </c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</row>
    <row r="278" spans="1:60" outlineLevel="1" x14ac:dyDescent="0.2">
      <c r="A278" s="172">
        <v>113</v>
      </c>
      <c r="B278" s="173" t="s">
        <v>567</v>
      </c>
      <c r="C278" s="188" t="s">
        <v>568</v>
      </c>
      <c r="D278" s="174" t="s">
        <v>181</v>
      </c>
      <c r="E278" s="175">
        <v>132</v>
      </c>
      <c r="F278" s="176"/>
      <c r="G278" s="177">
        <f>ROUND(E278*F278,2)</f>
        <v>0</v>
      </c>
      <c r="H278" s="176"/>
      <c r="I278" s="177">
        <f>ROUND(E278*H278,2)</f>
        <v>0</v>
      </c>
      <c r="J278" s="176"/>
      <c r="K278" s="177">
        <f>ROUND(E278*J278,2)</f>
        <v>0</v>
      </c>
      <c r="L278" s="177">
        <v>21</v>
      </c>
      <c r="M278" s="177">
        <f>G278*(1+L278/100)</f>
        <v>0</v>
      </c>
      <c r="N278" s="175">
        <v>0</v>
      </c>
      <c r="O278" s="175">
        <f>ROUND(E278*N278,2)</f>
        <v>0</v>
      </c>
      <c r="P278" s="175">
        <v>0</v>
      </c>
      <c r="Q278" s="175">
        <f>ROUND(E278*P278,2)</f>
        <v>0</v>
      </c>
      <c r="R278" s="177"/>
      <c r="S278" s="177" t="s">
        <v>141</v>
      </c>
      <c r="T278" s="178" t="s">
        <v>142</v>
      </c>
      <c r="U278" s="161">
        <v>0</v>
      </c>
      <c r="V278" s="161">
        <f>ROUND(E278*U278,2)</f>
        <v>0</v>
      </c>
      <c r="W278" s="161"/>
      <c r="X278" s="161" t="s">
        <v>309</v>
      </c>
      <c r="Y278" s="161" t="s">
        <v>144</v>
      </c>
      <c r="Z278" s="151"/>
      <c r="AA278" s="151"/>
      <c r="AB278" s="151"/>
      <c r="AC278" s="151"/>
      <c r="AD278" s="151"/>
      <c r="AE278" s="151"/>
      <c r="AF278" s="151"/>
      <c r="AG278" s="151" t="s">
        <v>310</v>
      </c>
      <c r="AH278" s="151"/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</row>
    <row r="279" spans="1:60" outlineLevel="2" x14ac:dyDescent="0.2">
      <c r="A279" s="158"/>
      <c r="B279" s="159"/>
      <c r="C279" s="189" t="s">
        <v>1037</v>
      </c>
      <c r="D279" s="162"/>
      <c r="E279" s="163">
        <v>132</v>
      </c>
      <c r="F279" s="161"/>
      <c r="G279" s="161"/>
      <c r="H279" s="161"/>
      <c r="I279" s="161"/>
      <c r="J279" s="161"/>
      <c r="K279" s="161"/>
      <c r="L279" s="161"/>
      <c r="M279" s="161"/>
      <c r="N279" s="160"/>
      <c r="O279" s="160"/>
      <c r="P279" s="160"/>
      <c r="Q279" s="160"/>
      <c r="R279" s="161"/>
      <c r="S279" s="161"/>
      <c r="T279" s="161"/>
      <c r="U279" s="161"/>
      <c r="V279" s="161"/>
      <c r="W279" s="161"/>
      <c r="X279" s="161"/>
      <c r="Y279" s="161"/>
      <c r="Z279" s="151"/>
      <c r="AA279" s="151"/>
      <c r="AB279" s="151"/>
      <c r="AC279" s="151"/>
      <c r="AD279" s="151"/>
      <c r="AE279" s="151"/>
      <c r="AF279" s="151"/>
      <c r="AG279" s="151" t="s">
        <v>175</v>
      </c>
      <c r="AH279" s="151">
        <v>0</v>
      </c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</row>
    <row r="280" spans="1:60" x14ac:dyDescent="0.2">
      <c r="A280" s="165" t="s">
        <v>136</v>
      </c>
      <c r="B280" s="166" t="s">
        <v>88</v>
      </c>
      <c r="C280" s="186" t="s">
        <v>89</v>
      </c>
      <c r="D280" s="167"/>
      <c r="E280" s="168"/>
      <c r="F280" s="169"/>
      <c r="G280" s="169">
        <f>SUMIF(AG281:AG290,"&lt;&gt;NOR",G281:G290)</f>
        <v>0</v>
      </c>
      <c r="H280" s="169"/>
      <c r="I280" s="169">
        <f>SUM(I281:I290)</f>
        <v>0</v>
      </c>
      <c r="J280" s="169"/>
      <c r="K280" s="169">
        <f>SUM(K281:K290)</f>
        <v>0</v>
      </c>
      <c r="L280" s="169"/>
      <c r="M280" s="169">
        <f>SUM(M281:M290)</f>
        <v>0</v>
      </c>
      <c r="N280" s="168"/>
      <c r="O280" s="168">
        <f>SUM(O281:O290)</f>
        <v>9.19</v>
      </c>
      <c r="P280" s="168"/>
      <c r="Q280" s="168">
        <f>SUM(Q281:Q290)</f>
        <v>0</v>
      </c>
      <c r="R280" s="169"/>
      <c r="S280" s="169"/>
      <c r="T280" s="170"/>
      <c r="U280" s="164"/>
      <c r="V280" s="164">
        <f>SUM(V281:V290)</f>
        <v>34.74</v>
      </c>
      <c r="W280" s="164"/>
      <c r="X280" s="164"/>
      <c r="Y280" s="164"/>
      <c r="AG280" t="s">
        <v>137</v>
      </c>
    </row>
    <row r="281" spans="1:60" ht="22.5" outlineLevel="1" x14ac:dyDescent="0.2">
      <c r="A281" s="172">
        <v>114</v>
      </c>
      <c r="B281" s="173" t="s">
        <v>570</v>
      </c>
      <c r="C281" s="188" t="s">
        <v>571</v>
      </c>
      <c r="D281" s="174" t="s">
        <v>181</v>
      </c>
      <c r="E281" s="175">
        <v>23</v>
      </c>
      <c r="F281" s="176"/>
      <c r="G281" s="177">
        <f>ROUND(E281*F281,2)</f>
        <v>0</v>
      </c>
      <c r="H281" s="176"/>
      <c r="I281" s="177">
        <f>ROUND(E281*H281,2)</f>
        <v>0</v>
      </c>
      <c r="J281" s="176"/>
      <c r="K281" s="177">
        <f>ROUND(E281*J281,2)</f>
        <v>0</v>
      </c>
      <c r="L281" s="177">
        <v>21</v>
      </c>
      <c r="M281" s="177">
        <f>G281*(1+L281/100)</f>
        <v>0</v>
      </c>
      <c r="N281" s="175">
        <v>0.26879999999999998</v>
      </c>
      <c r="O281" s="175">
        <f>ROUND(E281*N281,2)</f>
        <v>6.18</v>
      </c>
      <c r="P281" s="175">
        <v>0</v>
      </c>
      <c r="Q281" s="175">
        <f>ROUND(E281*P281,2)</f>
        <v>0</v>
      </c>
      <c r="R281" s="177"/>
      <c r="S281" s="177" t="s">
        <v>141</v>
      </c>
      <c r="T281" s="178" t="s">
        <v>142</v>
      </c>
      <c r="U281" s="161">
        <v>0.27200000000000002</v>
      </c>
      <c r="V281" s="161">
        <f>ROUND(E281*U281,2)</f>
        <v>6.26</v>
      </c>
      <c r="W281" s="161"/>
      <c r="X281" s="161" t="s">
        <v>143</v>
      </c>
      <c r="Y281" s="161" t="s">
        <v>144</v>
      </c>
      <c r="Z281" s="151"/>
      <c r="AA281" s="151"/>
      <c r="AB281" s="151"/>
      <c r="AC281" s="151"/>
      <c r="AD281" s="151"/>
      <c r="AE281" s="151"/>
      <c r="AF281" s="151"/>
      <c r="AG281" s="151" t="s">
        <v>145</v>
      </c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</row>
    <row r="282" spans="1:60" outlineLevel="2" x14ac:dyDescent="0.2">
      <c r="A282" s="158"/>
      <c r="B282" s="159"/>
      <c r="C282" s="189" t="s">
        <v>981</v>
      </c>
      <c r="D282" s="162"/>
      <c r="E282" s="163">
        <v>23</v>
      </c>
      <c r="F282" s="161"/>
      <c r="G282" s="161"/>
      <c r="H282" s="161"/>
      <c r="I282" s="161"/>
      <c r="J282" s="161"/>
      <c r="K282" s="161"/>
      <c r="L282" s="161"/>
      <c r="M282" s="161"/>
      <c r="N282" s="160"/>
      <c r="O282" s="160"/>
      <c r="P282" s="160"/>
      <c r="Q282" s="160"/>
      <c r="R282" s="161"/>
      <c r="S282" s="161"/>
      <c r="T282" s="161"/>
      <c r="U282" s="161"/>
      <c r="V282" s="161"/>
      <c r="W282" s="161"/>
      <c r="X282" s="161"/>
      <c r="Y282" s="161"/>
      <c r="Z282" s="151"/>
      <c r="AA282" s="151"/>
      <c r="AB282" s="151"/>
      <c r="AC282" s="151"/>
      <c r="AD282" s="151"/>
      <c r="AE282" s="151"/>
      <c r="AF282" s="151"/>
      <c r="AG282" s="151" t="s">
        <v>175</v>
      </c>
      <c r="AH282" s="151">
        <v>0</v>
      </c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</row>
    <row r="283" spans="1:60" ht="22.5" outlineLevel="1" x14ac:dyDescent="0.2">
      <c r="A283" s="172">
        <v>115</v>
      </c>
      <c r="B283" s="173" t="s">
        <v>572</v>
      </c>
      <c r="C283" s="188" t="s">
        <v>573</v>
      </c>
      <c r="D283" s="174" t="s">
        <v>181</v>
      </c>
      <c r="E283" s="175">
        <v>4</v>
      </c>
      <c r="F283" s="176"/>
      <c r="G283" s="177">
        <f>ROUND(E283*F283,2)</f>
        <v>0</v>
      </c>
      <c r="H283" s="176"/>
      <c r="I283" s="177">
        <f>ROUND(E283*H283,2)</f>
        <v>0</v>
      </c>
      <c r="J283" s="176"/>
      <c r="K283" s="177">
        <f>ROUND(E283*J283,2)</f>
        <v>0</v>
      </c>
      <c r="L283" s="177">
        <v>21</v>
      </c>
      <c r="M283" s="177">
        <f>G283*(1+L283/100)</f>
        <v>0</v>
      </c>
      <c r="N283" s="175">
        <v>0.22133</v>
      </c>
      <c r="O283" s="175">
        <f>ROUND(E283*N283,2)</f>
        <v>0.89</v>
      </c>
      <c r="P283" s="175">
        <v>0</v>
      </c>
      <c r="Q283" s="175">
        <f>ROUND(E283*P283,2)</f>
        <v>0</v>
      </c>
      <c r="R283" s="177"/>
      <c r="S283" s="177" t="s">
        <v>141</v>
      </c>
      <c r="T283" s="178" t="s">
        <v>142</v>
      </c>
      <c r="U283" s="161">
        <v>0.27200000000000002</v>
      </c>
      <c r="V283" s="161">
        <f>ROUND(E283*U283,2)</f>
        <v>1.0900000000000001</v>
      </c>
      <c r="W283" s="161"/>
      <c r="X283" s="161" t="s">
        <v>143</v>
      </c>
      <c r="Y283" s="161" t="s">
        <v>144</v>
      </c>
      <c r="Z283" s="151"/>
      <c r="AA283" s="151"/>
      <c r="AB283" s="151"/>
      <c r="AC283" s="151"/>
      <c r="AD283" s="151"/>
      <c r="AE283" s="151"/>
      <c r="AF283" s="151"/>
      <c r="AG283" s="151" t="s">
        <v>145</v>
      </c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</row>
    <row r="284" spans="1:60" outlineLevel="2" x14ac:dyDescent="0.2">
      <c r="A284" s="158"/>
      <c r="B284" s="159"/>
      <c r="C284" s="189" t="s">
        <v>933</v>
      </c>
      <c r="D284" s="162"/>
      <c r="E284" s="163">
        <v>4</v>
      </c>
      <c r="F284" s="161"/>
      <c r="G284" s="161"/>
      <c r="H284" s="161"/>
      <c r="I284" s="161"/>
      <c r="J284" s="161"/>
      <c r="K284" s="161"/>
      <c r="L284" s="161"/>
      <c r="M284" s="161"/>
      <c r="N284" s="160"/>
      <c r="O284" s="160"/>
      <c r="P284" s="160"/>
      <c r="Q284" s="160"/>
      <c r="R284" s="161"/>
      <c r="S284" s="161"/>
      <c r="T284" s="161"/>
      <c r="U284" s="161"/>
      <c r="V284" s="161"/>
      <c r="W284" s="161"/>
      <c r="X284" s="161"/>
      <c r="Y284" s="161"/>
      <c r="Z284" s="151"/>
      <c r="AA284" s="151"/>
      <c r="AB284" s="151"/>
      <c r="AC284" s="151"/>
      <c r="AD284" s="151"/>
      <c r="AE284" s="151"/>
      <c r="AF284" s="151"/>
      <c r="AG284" s="151" t="s">
        <v>175</v>
      </c>
      <c r="AH284" s="151">
        <v>0</v>
      </c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</row>
    <row r="285" spans="1:60" outlineLevel="1" x14ac:dyDescent="0.2">
      <c r="A285" s="172">
        <v>116</v>
      </c>
      <c r="B285" s="173" t="s">
        <v>574</v>
      </c>
      <c r="C285" s="188" t="s">
        <v>575</v>
      </c>
      <c r="D285" s="174" t="s">
        <v>181</v>
      </c>
      <c r="E285" s="175">
        <v>185</v>
      </c>
      <c r="F285" s="176"/>
      <c r="G285" s="177">
        <f>ROUND(E285*F285,2)</f>
        <v>0</v>
      </c>
      <c r="H285" s="176"/>
      <c r="I285" s="177">
        <f>ROUND(E285*H285,2)</f>
        <v>0</v>
      </c>
      <c r="J285" s="176"/>
      <c r="K285" s="177">
        <f>ROUND(E285*J285,2)</f>
        <v>0</v>
      </c>
      <c r="L285" s="177">
        <v>21</v>
      </c>
      <c r="M285" s="177">
        <f>G285*(1+L285/100)</f>
        <v>0</v>
      </c>
      <c r="N285" s="175">
        <v>0</v>
      </c>
      <c r="O285" s="175">
        <f>ROUND(E285*N285,2)</f>
        <v>0</v>
      </c>
      <c r="P285" s="175">
        <v>0</v>
      </c>
      <c r="Q285" s="175">
        <f>ROUND(E285*P285,2)</f>
        <v>0</v>
      </c>
      <c r="R285" s="177"/>
      <c r="S285" s="177" t="s">
        <v>141</v>
      </c>
      <c r="T285" s="178" t="s">
        <v>142</v>
      </c>
      <c r="U285" s="161">
        <v>9.2999999999999999E-2</v>
      </c>
      <c r="V285" s="161">
        <f>ROUND(E285*U285,2)</f>
        <v>17.21</v>
      </c>
      <c r="W285" s="161"/>
      <c r="X285" s="161" t="s">
        <v>143</v>
      </c>
      <c r="Y285" s="161" t="s">
        <v>144</v>
      </c>
      <c r="Z285" s="151"/>
      <c r="AA285" s="151"/>
      <c r="AB285" s="151"/>
      <c r="AC285" s="151"/>
      <c r="AD285" s="151"/>
      <c r="AE285" s="151"/>
      <c r="AF285" s="151"/>
      <c r="AG285" s="151" t="s">
        <v>145</v>
      </c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</row>
    <row r="286" spans="1:60" outlineLevel="2" x14ac:dyDescent="0.2">
      <c r="A286" s="158"/>
      <c r="B286" s="159"/>
      <c r="C286" s="189" t="s">
        <v>994</v>
      </c>
      <c r="D286" s="162"/>
      <c r="E286" s="163">
        <v>185</v>
      </c>
      <c r="F286" s="161"/>
      <c r="G286" s="161"/>
      <c r="H286" s="161"/>
      <c r="I286" s="161"/>
      <c r="J286" s="161"/>
      <c r="K286" s="161"/>
      <c r="L286" s="161"/>
      <c r="M286" s="161"/>
      <c r="N286" s="160"/>
      <c r="O286" s="160"/>
      <c r="P286" s="160"/>
      <c r="Q286" s="160"/>
      <c r="R286" s="161"/>
      <c r="S286" s="161"/>
      <c r="T286" s="161"/>
      <c r="U286" s="161"/>
      <c r="V286" s="161"/>
      <c r="W286" s="161"/>
      <c r="X286" s="161"/>
      <c r="Y286" s="161"/>
      <c r="Z286" s="151"/>
      <c r="AA286" s="151"/>
      <c r="AB286" s="151"/>
      <c r="AC286" s="151"/>
      <c r="AD286" s="151"/>
      <c r="AE286" s="151"/>
      <c r="AF286" s="151"/>
      <c r="AG286" s="151" t="s">
        <v>175</v>
      </c>
      <c r="AH286" s="151">
        <v>0</v>
      </c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</row>
    <row r="287" spans="1:60" outlineLevel="1" x14ac:dyDescent="0.2">
      <c r="A287" s="172">
        <v>117</v>
      </c>
      <c r="B287" s="173" t="s">
        <v>576</v>
      </c>
      <c r="C287" s="188" t="s">
        <v>577</v>
      </c>
      <c r="D287" s="174" t="s">
        <v>181</v>
      </c>
      <c r="E287" s="175">
        <v>185</v>
      </c>
      <c r="F287" s="176"/>
      <c r="G287" s="177">
        <f>ROUND(E287*F287,2)</f>
        <v>0</v>
      </c>
      <c r="H287" s="176"/>
      <c r="I287" s="177">
        <f>ROUND(E287*H287,2)</f>
        <v>0</v>
      </c>
      <c r="J287" s="176"/>
      <c r="K287" s="177">
        <f>ROUND(E287*J287,2)</f>
        <v>0</v>
      </c>
      <c r="L287" s="177">
        <v>21</v>
      </c>
      <c r="M287" s="177">
        <f>G287*(1+L287/100)</f>
        <v>0</v>
      </c>
      <c r="N287" s="175">
        <v>0</v>
      </c>
      <c r="O287" s="175">
        <f>ROUND(E287*N287,2)</f>
        <v>0</v>
      </c>
      <c r="P287" s="175">
        <v>0</v>
      </c>
      <c r="Q287" s="175">
        <f>ROUND(E287*P287,2)</f>
        <v>0</v>
      </c>
      <c r="R287" s="177"/>
      <c r="S287" s="177" t="s">
        <v>141</v>
      </c>
      <c r="T287" s="178" t="s">
        <v>142</v>
      </c>
      <c r="U287" s="161">
        <v>5.5E-2</v>
      </c>
      <c r="V287" s="161">
        <f>ROUND(E287*U287,2)</f>
        <v>10.18</v>
      </c>
      <c r="W287" s="161"/>
      <c r="X287" s="161" t="s">
        <v>143</v>
      </c>
      <c r="Y287" s="161" t="s">
        <v>144</v>
      </c>
      <c r="Z287" s="151"/>
      <c r="AA287" s="151"/>
      <c r="AB287" s="151"/>
      <c r="AC287" s="151"/>
      <c r="AD287" s="151"/>
      <c r="AE287" s="151"/>
      <c r="AF287" s="151"/>
      <c r="AG287" s="151" t="s">
        <v>145</v>
      </c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</row>
    <row r="288" spans="1:60" outlineLevel="2" x14ac:dyDescent="0.2">
      <c r="A288" s="158"/>
      <c r="B288" s="159"/>
      <c r="C288" s="189" t="s">
        <v>994</v>
      </c>
      <c r="D288" s="162"/>
      <c r="E288" s="163">
        <v>185</v>
      </c>
      <c r="F288" s="161"/>
      <c r="G288" s="161"/>
      <c r="H288" s="161"/>
      <c r="I288" s="161"/>
      <c r="J288" s="161"/>
      <c r="K288" s="161"/>
      <c r="L288" s="161"/>
      <c r="M288" s="161"/>
      <c r="N288" s="160"/>
      <c r="O288" s="160"/>
      <c r="P288" s="160"/>
      <c r="Q288" s="160"/>
      <c r="R288" s="161"/>
      <c r="S288" s="161"/>
      <c r="T288" s="161"/>
      <c r="U288" s="161"/>
      <c r="V288" s="161"/>
      <c r="W288" s="161"/>
      <c r="X288" s="161"/>
      <c r="Y288" s="161"/>
      <c r="Z288" s="151"/>
      <c r="AA288" s="151"/>
      <c r="AB288" s="151"/>
      <c r="AC288" s="151"/>
      <c r="AD288" s="151"/>
      <c r="AE288" s="151"/>
      <c r="AF288" s="151"/>
      <c r="AG288" s="151" t="s">
        <v>175</v>
      </c>
      <c r="AH288" s="151">
        <v>0</v>
      </c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</row>
    <row r="289" spans="1:60" outlineLevel="1" x14ac:dyDescent="0.2">
      <c r="A289" s="172">
        <v>118</v>
      </c>
      <c r="B289" s="173" t="s">
        <v>578</v>
      </c>
      <c r="C289" s="188" t="s">
        <v>579</v>
      </c>
      <c r="D289" s="174" t="s">
        <v>173</v>
      </c>
      <c r="E289" s="175">
        <v>9</v>
      </c>
      <c r="F289" s="176"/>
      <c r="G289" s="177">
        <f>ROUND(E289*F289,2)</f>
        <v>0</v>
      </c>
      <c r="H289" s="176"/>
      <c r="I289" s="177">
        <f>ROUND(E289*H289,2)</f>
        <v>0</v>
      </c>
      <c r="J289" s="176"/>
      <c r="K289" s="177">
        <f>ROUND(E289*J289,2)</f>
        <v>0</v>
      </c>
      <c r="L289" s="177">
        <v>21</v>
      </c>
      <c r="M289" s="177">
        <f>G289*(1+L289/100)</f>
        <v>0</v>
      </c>
      <c r="N289" s="175">
        <v>0.23599999999999999</v>
      </c>
      <c r="O289" s="175">
        <f>ROUND(E289*N289,2)</f>
        <v>2.12</v>
      </c>
      <c r="P289" s="175">
        <v>0</v>
      </c>
      <c r="Q289" s="175">
        <f>ROUND(E289*P289,2)</f>
        <v>0</v>
      </c>
      <c r="R289" s="177"/>
      <c r="S289" s="177" t="s">
        <v>141</v>
      </c>
      <c r="T289" s="178" t="s">
        <v>142</v>
      </c>
      <c r="U289" s="161">
        <v>0</v>
      </c>
      <c r="V289" s="161">
        <f>ROUND(E289*U289,2)</f>
        <v>0</v>
      </c>
      <c r="W289" s="161"/>
      <c r="X289" s="161" t="s">
        <v>143</v>
      </c>
      <c r="Y289" s="161" t="s">
        <v>144</v>
      </c>
      <c r="Z289" s="151"/>
      <c r="AA289" s="151"/>
      <c r="AB289" s="151"/>
      <c r="AC289" s="151"/>
      <c r="AD289" s="151"/>
      <c r="AE289" s="151"/>
      <c r="AF289" s="151"/>
      <c r="AG289" s="151" t="s">
        <v>145</v>
      </c>
      <c r="AH289" s="151"/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</row>
    <row r="290" spans="1:60" outlineLevel="2" x14ac:dyDescent="0.2">
      <c r="A290" s="158"/>
      <c r="B290" s="159"/>
      <c r="C290" s="189" t="s">
        <v>1031</v>
      </c>
      <c r="D290" s="162"/>
      <c r="E290" s="163">
        <v>9</v>
      </c>
      <c r="F290" s="161"/>
      <c r="G290" s="161"/>
      <c r="H290" s="161"/>
      <c r="I290" s="161"/>
      <c r="J290" s="161"/>
      <c r="K290" s="161"/>
      <c r="L290" s="161"/>
      <c r="M290" s="161"/>
      <c r="N290" s="160"/>
      <c r="O290" s="160"/>
      <c r="P290" s="160"/>
      <c r="Q290" s="160"/>
      <c r="R290" s="161"/>
      <c r="S290" s="161"/>
      <c r="T290" s="161"/>
      <c r="U290" s="161"/>
      <c r="V290" s="161"/>
      <c r="W290" s="161"/>
      <c r="X290" s="161"/>
      <c r="Y290" s="161"/>
      <c r="Z290" s="151"/>
      <c r="AA290" s="151"/>
      <c r="AB290" s="151"/>
      <c r="AC290" s="151"/>
      <c r="AD290" s="151"/>
      <c r="AE290" s="151"/>
      <c r="AF290" s="151"/>
      <c r="AG290" s="151" t="s">
        <v>175</v>
      </c>
      <c r="AH290" s="151">
        <v>0</v>
      </c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</row>
    <row r="291" spans="1:60" x14ac:dyDescent="0.2">
      <c r="A291" s="165" t="s">
        <v>136</v>
      </c>
      <c r="B291" s="166" t="s">
        <v>90</v>
      </c>
      <c r="C291" s="186" t="s">
        <v>91</v>
      </c>
      <c r="D291" s="167"/>
      <c r="E291" s="168"/>
      <c r="F291" s="169"/>
      <c r="G291" s="169">
        <f>SUMIF(AG292:AG293,"&lt;&gt;NOR",G292:G293)</f>
        <v>0</v>
      </c>
      <c r="H291" s="169"/>
      <c r="I291" s="169">
        <f>SUM(I292:I293)</f>
        <v>0</v>
      </c>
      <c r="J291" s="169"/>
      <c r="K291" s="169">
        <f>SUM(K292:K293)</f>
        <v>0</v>
      </c>
      <c r="L291" s="169"/>
      <c r="M291" s="169">
        <f>SUM(M292:M293)</f>
        <v>0</v>
      </c>
      <c r="N291" s="168"/>
      <c r="O291" s="168">
        <f>SUM(O292:O293)</f>
        <v>5.09</v>
      </c>
      <c r="P291" s="168"/>
      <c r="Q291" s="168">
        <f>SUM(Q292:Q293)</f>
        <v>0</v>
      </c>
      <c r="R291" s="169"/>
      <c r="S291" s="169"/>
      <c r="T291" s="170"/>
      <c r="U291" s="164"/>
      <c r="V291" s="164">
        <f>SUM(V292:V293)</f>
        <v>21.23</v>
      </c>
      <c r="W291" s="164"/>
      <c r="X291" s="164"/>
      <c r="Y291" s="164"/>
      <c r="AG291" t="s">
        <v>137</v>
      </c>
    </row>
    <row r="292" spans="1:60" outlineLevel="1" x14ac:dyDescent="0.2">
      <c r="A292" s="172">
        <v>119</v>
      </c>
      <c r="B292" s="173" t="s">
        <v>580</v>
      </c>
      <c r="C292" s="188" t="s">
        <v>1038</v>
      </c>
      <c r="D292" s="174" t="s">
        <v>582</v>
      </c>
      <c r="E292" s="175">
        <v>160</v>
      </c>
      <c r="F292" s="176"/>
      <c r="G292" s="177">
        <f>ROUND(E292*F292,2)</f>
        <v>0</v>
      </c>
      <c r="H292" s="176"/>
      <c r="I292" s="177">
        <f>ROUND(E292*H292,2)</f>
        <v>0</v>
      </c>
      <c r="J292" s="176"/>
      <c r="K292" s="177">
        <f>ROUND(E292*J292,2)</f>
        <v>0</v>
      </c>
      <c r="L292" s="177">
        <v>21</v>
      </c>
      <c r="M292" s="177">
        <f>G292*(1+L292/100)</f>
        <v>0</v>
      </c>
      <c r="N292" s="175">
        <v>3.184E-2</v>
      </c>
      <c r="O292" s="175">
        <f>ROUND(E292*N292,2)</f>
        <v>5.09</v>
      </c>
      <c r="P292" s="175">
        <v>0</v>
      </c>
      <c r="Q292" s="175">
        <f>ROUND(E292*P292,2)</f>
        <v>0</v>
      </c>
      <c r="R292" s="177"/>
      <c r="S292" s="177" t="s">
        <v>141</v>
      </c>
      <c r="T292" s="178" t="s">
        <v>142</v>
      </c>
      <c r="U292" s="161">
        <v>0.13269</v>
      </c>
      <c r="V292" s="161">
        <f>ROUND(E292*U292,2)</f>
        <v>21.23</v>
      </c>
      <c r="W292" s="161"/>
      <c r="X292" s="161" t="s">
        <v>143</v>
      </c>
      <c r="Y292" s="161" t="s">
        <v>144</v>
      </c>
      <c r="Z292" s="151"/>
      <c r="AA292" s="151"/>
      <c r="AB292" s="151"/>
      <c r="AC292" s="151"/>
      <c r="AD292" s="151"/>
      <c r="AE292" s="151"/>
      <c r="AF292" s="151"/>
      <c r="AG292" s="151" t="s">
        <v>145</v>
      </c>
      <c r="AH292" s="151"/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</row>
    <row r="293" spans="1:60" outlineLevel="2" x14ac:dyDescent="0.2">
      <c r="A293" s="158"/>
      <c r="B293" s="159"/>
      <c r="C293" s="189" t="s">
        <v>1039</v>
      </c>
      <c r="D293" s="162"/>
      <c r="E293" s="163">
        <v>160</v>
      </c>
      <c r="F293" s="161"/>
      <c r="G293" s="161"/>
      <c r="H293" s="161"/>
      <c r="I293" s="161"/>
      <c r="J293" s="161"/>
      <c r="K293" s="161"/>
      <c r="L293" s="161"/>
      <c r="M293" s="161"/>
      <c r="N293" s="160"/>
      <c r="O293" s="160"/>
      <c r="P293" s="160"/>
      <c r="Q293" s="160"/>
      <c r="R293" s="161"/>
      <c r="S293" s="161"/>
      <c r="T293" s="161"/>
      <c r="U293" s="161"/>
      <c r="V293" s="161"/>
      <c r="W293" s="161"/>
      <c r="X293" s="161"/>
      <c r="Y293" s="161"/>
      <c r="Z293" s="151"/>
      <c r="AA293" s="151"/>
      <c r="AB293" s="151"/>
      <c r="AC293" s="151"/>
      <c r="AD293" s="151"/>
      <c r="AE293" s="151"/>
      <c r="AF293" s="151"/>
      <c r="AG293" s="151" t="s">
        <v>175</v>
      </c>
      <c r="AH293" s="151">
        <v>0</v>
      </c>
      <c r="AI293" s="151"/>
      <c r="AJ293" s="151"/>
      <c r="AK293" s="151"/>
      <c r="AL293" s="151"/>
      <c r="AM293" s="151"/>
      <c r="AN293" s="151"/>
      <c r="AO293" s="151"/>
      <c r="AP293" s="151"/>
      <c r="AQ293" s="151"/>
      <c r="AR293" s="151"/>
      <c r="AS293" s="151"/>
      <c r="AT293" s="151"/>
      <c r="AU293" s="151"/>
      <c r="AV293" s="151"/>
      <c r="AW293" s="151"/>
      <c r="AX293" s="151"/>
      <c r="AY293" s="151"/>
      <c r="AZ293" s="151"/>
      <c r="BA293" s="151"/>
      <c r="BB293" s="151"/>
      <c r="BC293" s="151"/>
      <c r="BD293" s="151"/>
      <c r="BE293" s="151"/>
      <c r="BF293" s="151"/>
      <c r="BG293" s="151"/>
      <c r="BH293" s="151"/>
    </row>
    <row r="294" spans="1:60" x14ac:dyDescent="0.2">
      <c r="A294" s="165" t="s">
        <v>136</v>
      </c>
      <c r="B294" s="166" t="s">
        <v>92</v>
      </c>
      <c r="C294" s="186" t="s">
        <v>93</v>
      </c>
      <c r="D294" s="167"/>
      <c r="E294" s="168"/>
      <c r="F294" s="169"/>
      <c r="G294" s="169">
        <f>SUMIF(AG295:AG300,"&lt;&gt;NOR",G295:G300)</f>
        <v>0</v>
      </c>
      <c r="H294" s="169"/>
      <c r="I294" s="169">
        <f>SUM(I295:I300)</f>
        <v>0</v>
      </c>
      <c r="J294" s="169"/>
      <c r="K294" s="169">
        <f>SUM(K295:K300)</f>
        <v>0</v>
      </c>
      <c r="L294" s="169"/>
      <c r="M294" s="169">
        <f>SUM(M295:M300)</f>
        <v>0</v>
      </c>
      <c r="N294" s="168"/>
      <c r="O294" s="168">
        <f>SUM(O295:O300)</f>
        <v>0</v>
      </c>
      <c r="P294" s="168"/>
      <c r="Q294" s="168">
        <f>SUM(Q295:Q300)</f>
        <v>0.26</v>
      </c>
      <c r="R294" s="169"/>
      <c r="S294" s="169"/>
      <c r="T294" s="170"/>
      <c r="U294" s="164"/>
      <c r="V294" s="164">
        <f>SUM(V295:V300)</f>
        <v>2.4</v>
      </c>
      <c r="W294" s="164"/>
      <c r="X294" s="164"/>
      <c r="Y294" s="164"/>
      <c r="AG294" t="s">
        <v>137</v>
      </c>
    </row>
    <row r="295" spans="1:60" outlineLevel="1" x14ac:dyDescent="0.2">
      <c r="A295" s="172">
        <v>120</v>
      </c>
      <c r="B295" s="173" t="s">
        <v>584</v>
      </c>
      <c r="C295" s="188" t="s">
        <v>585</v>
      </c>
      <c r="D295" s="174" t="s">
        <v>181</v>
      </c>
      <c r="E295" s="175">
        <v>5</v>
      </c>
      <c r="F295" s="176"/>
      <c r="G295" s="177">
        <f>ROUND(E295*F295,2)</f>
        <v>0</v>
      </c>
      <c r="H295" s="176"/>
      <c r="I295" s="177">
        <f>ROUND(E295*H295,2)</f>
        <v>0</v>
      </c>
      <c r="J295" s="176"/>
      <c r="K295" s="177">
        <f>ROUND(E295*J295,2)</f>
        <v>0</v>
      </c>
      <c r="L295" s="177">
        <v>21</v>
      </c>
      <c r="M295" s="177">
        <f>G295*(1+L295/100)</f>
        <v>0</v>
      </c>
      <c r="N295" s="175">
        <v>0</v>
      </c>
      <c r="O295" s="175">
        <f>ROUND(E295*N295,2)</f>
        <v>0</v>
      </c>
      <c r="P295" s="175">
        <v>0.04</v>
      </c>
      <c r="Q295" s="175">
        <f>ROUND(E295*P295,2)</f>
        <v>0.2</v>
      </c>
      <c r="R295" s="177"/>
      <c r="S295" s="177" t="s">
        <v>141</v>
      </c>
      <c r="T295" s="178" t="s">
        <v>142</v>
      </c>
      <c r="U295" s="161">
        <v>0.25</v>
      </c>
      <c r="V295" s="161">
        <f>ROUND(E295*U295,2)</f>
        <v>1.25</v>
      </c>
      <c r="W295" s="161"/>
      <c r="X295" s="161" t="s">
        <v>143</v>
      </c>
      <c r="Y295" s="161" t="s">
        <v>144</v>
      </c>
      <c r="Z295" s="151"/>
      <c r="AA295" s="151"/>
      <c r="AB295" s="151"/>
      <c r="AC295" s="151"/>
      <c r="AD295" s="151"/>
      <c r="AE295" s="151"/>
      <c r="AF295" s="151"/>
      <c r="AG295" s="151" t="s">
        <v>145</v>
      </c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</row>
    <row r="296" spans="1:60" outlineLevel="2" x14ac:dyDescent="0.2">
      <c r="A296" s="158"/>
      <c r="B296" s="159"/>
      <c r="C296" s="189" t="s">
        <v>1040</v>
      </c>
      <c r="D296" s="162"/>
      <c r="E296" s="163">
        <v>5</v>
      </c>
      <c r="F296" s="161"/>
      <c r="G296" s="161"/>
      <c r="H296" s="161"/>
      <c r="I296" s="161"/>
      <c r="J296" s="161"/>
      <c r="K296" s="161"/>
      <c r="L296" s="161"/>
      <c r="M296" s="161"/>
      <c r="N296" s="160"/>
      <c r="O296" s="160"/>
      <c r="P296" s="160"/>
      <c r="Q296" s="160"/>
      <c r="R296" s="161"/>
      <c r="S296" s="161"/>
      <c r="T296" s="161"/>
      <c r="U296" s="161"/>
      <c r="V296" s="161"/>
      <c r="W296" s="161"/>
      <c r="X296" s="161"/>
      <c r="Y296" s="161"/>
      <c r="Z296" s="151"/>
      <c r="AA296" s="151"/>
      <c r="AB296" s="151"/>
      <c r="AC296" s="151"/>
      <c r="AD296" s="151"/>
      <c r="AE296" s="151"/>
      <c r="AF296" s="151"/>
      <c r="AG296" s="151" t="s">
        <v>175</v>
      </c>
      <c r="AH296" s="151">
        <v>0</v>
      </c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</row>
    <row r="297" spans="1:60" outlineLevel="1" x14ac:dyDescent="0.2">
      <c r="A297" s="172">
        <v>121</v>
      </c>
      <c r="B297" s="173" t="s">
        <v>586</v>
      </c>
      <c r="C297" s="188" t="s">
        <v>587</v>
      </c>
      <c r="D297" s="174" t="s">
        <v>173</v>
      </c>
      <c r="E297" s="175">
        <v>2</v>
      </c>
      <c r="F297" s="176"/>
      <c r="G297" s="177">
        <f>ROUND(E297*F297,2)</f>
        <v>0</v>
      </c>
      <c r="H297" s="176"/>
      <c r="I297" s="177">
        <f>ROUND(E297*H297,2)</f>
        <v>0</v>
      </c>
      <c r="J297" s="176"/>
      <c r="K297" s="177">
        <f>ROUND(E297*J297,2)</f>
        <v>0</v>
      </c>
      <c r="L297" s="177">
        <v>21</v>
      </c>
      <c r="M297" s="177">
        <f>G297*(1+L297/100)</f>
        <v>0</v>
      </c>
      <c r="N297" s="175">
        <v>0</v>
      </c>
      <c r="O297" s="175">
        <f>ROUND(E297*N297,2)</f>
        <v>0</v>
      </c>
      <c r="P297" s="175">
        <v>0</v>
      </c>
      <c r="Q297" s="175">
        <f>ROUND(E297*P297,2)</f>
        <v>0</v>
      </c>
      <c r="R297" s="177"/>
      <c r="S297" s="177" t="s">
        <v>141</v>
      </c>
      <c r="T297" s="178" t="s">
        <v>142</v>
      </c>
      <c r="U297" s="161">
        <v>0</v>
      </c>
      <c r="V297" s="161">
        <f>ROUND(E297*U297,2)</f>
        <v>0</v>
      </c>
      <c r="W297" s="161"/>
      <c r="X297" s="161" t="s">
        <v>143</v>
      </c>
      <c r="Y297" s="161" t="s">
        <v>144</v>
      </c>
      <c r="Z297" s="151"/>
      <c r="AA297" s="151"/>
      <c r="AB297" s="151"/>
      <c r="AC297" s="151"/>
      <c r="AD297" s="151"/>
      <c r="AE297" s="151"/>
      <c r="AF297" s="151"/>
      <c r="AG297" s="151" t="s">
        <v>145</v>
      </c>
      <c r="AH297" s="151"/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</row>
    <row r="298" spans="1:60" outlineLevel="2" x14ac:dyDescent="0.2">
      <c r="A298" s="158"/>
      <c r="B298" s="159"/>
      <c r="C298" s="189" t="s">
        <v>970</v>
      </c>
      <c r="D298" s="162"/>
      <c r="E298" s="163">
        <v>2</v>
      </c>
      <c r="F298" s="161"/>
      <c r="G298" s="161"/>
      <c r="H298" s="161"/>
      <c r="I298" s="161"/>
      <c r="J298" s="161"/>
      <c r="K298" s="161"/>
      <c r="L298" s="161"/>
      <c r="M298" s="161"/>
      <c r="N298" s="160"/>
      <c r="O298" s="160"/>
      <c r="P298" s="160"/>
      <c r="Q298" s="160"/>
      <c r="R298" s="161"/>
      <c r="S298" s="161"/>
      <c r="T298" s="161"/>
      <c r="U298" s="161"/>
      <c r="V298" s="161"/>
      <c r="W298" s="161"/>
      <c r="X298" s="161"/>
      <c r="Y298" s="161"/>
      <c r="Z298" s="151"/>
      <c r="AA298" s="151"/>
      <c r="AB298" s="151"/>
      <c r="AC298" s="151"/>
      <c r="AD298" s="151"/>
      <c r="AE298" s="151"/>
      <c r="AF298" s="151"/>
      <c r="AG298" s="151" t="s">
        <v>175</v>
      </c>
      <c r="AH298" s="151">
        <v>0</v>
      </c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</row>
    <row r="299" spans="1:60" outlineLevel="1" x14ac:dyDescent="0.2">
      <c r="A299" s="172">
        <v>122</v>
      </c>
      <c r="B299" s="173" t="s">
        <v>588</v>
      </c>
      <c r="C299" s="188" t="s">
        <v>589</v>
      </c>
      <c r="D299" s="174" t="s">
        <v>181</v>
      </c>
      <c r="E299" s="175">
        <v>2</v>
      </c>
      <c r="F299" s="176"/>
      <c r="G299" s="177">
        <f>ROUND(E299*F299,2)</f>
        <v>0</v>
      </c>
      <c r="H299" s="176"/>
      <c r="I299" s="177">
        <f>ROUND(E299*H299,2)</f>
        <v>0</v>
      </c>
      <c r="J299" s="176"/>
      <c r="K299" s="177">
        <f>ROUND(E299*J299,2)</f>
        <v>0</v>
      </c>
      <c r="L299" s="177">
        <v>21</v>
      </c>
      <c r="M299" s="177">
        <f>G299*(1+L299/100)</f>
        <v>0</v>
      </c>
      <c r="N299" s="175">
        <v>0</v>
      </c>
      <c r="O299" s="175">
        <f>ROUND(E299*N299,2)</f>
        <v>0</v>
      </c>
      <c r="P299" s="175">
        <v>3.065E-2</v>
      </c>
      <c r="Q299" s="175">
        <f>ROUND(E299*P299,2)</f>
        <v>0.06</v>
      </c>
      <c r="R299" s="177"/>
      <c r="S299" s="177" t="s">
        <v>141</v>
      </c>
      <c r="T299" s="178" t="s">
        <v>142</v>
      </c>
      <c r="U299" s="161">
        <v>0.57599999999999996</v>
      </c>
      <c r="V299" s="161">
        <f>ROUND(E299*U299,2)</f>
        <v>1.1499999999999999</v>
      </c>
      <c r="W299" s="161"/>
      <c r="X299" s="161" t="s">
        <v>143</v>
      </c>
      <c r="Y299" s="161" t="s">
        <v>144</v>
      </c>
      <c r="Z299" s="151"/>
      <c r="AA299" s="151"/>
      <c r="AB299" s="151"/>
      <c r="AC299" s="151"/>
      <c r="AD299" s="151"/>
      <c r="AE299" s="151"/>
      <c r="AF299" s="151"/>
      <c r="AG299" s="151" t="s">
        <v>145</v>
      </c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</row>
    <row r="300" spans="1:60" outlineLevel="2" x14ac:dyDescent="0.2">
      <c r="A300" s="158"/>
      <c r="B300" s="159"/>
      <c r="C300" s="189" t="s">
        <v>970</v>
      </c>
      <c r="D300" s="162"/>
      <c r="E300" s="163">
        <v>2</v>
      </c>
      <c r="F300" s="161"/>
      <c r="G300" s="161"/>
      <c r="H300" s="161"/>
      <c r="I300" s="161"/>
      <c r="J300" s="161"/>
      <c r="K300" s="161"/>
      <c r="L300" s="161"/>
      <c r="M300" s="161"/>
      <c r="N300" s="160"/>
      <c r="O300" s="160"/>
      <c r="P300" s="160"/>
      <c r="Q300" s="160"/>
      <c r="R300" s="161"/>
      <c r="S300" s="161"/>
      <c r="T300" s="161"/>
      <c r="U300" s="161"/>
      <c r="V300" s="161"/>
      <c r="W300" s="161"/>
      <c r="X300" s="161"/>
      <c r="Y300" s="161"/>
      <c r="Z300" s="151"/>
      <c r="AA300" s="151"/>
      <c r="AB300" s="151"/>
      <c r="AC300" s="151"/>
      <c r="AD300" s="151"/>
      <c r="AE300" s="151"/>
      <c r="AF300" s="151"/>
      <c r="AG300" s="151" t="s">
        <v>175</v>
      </c>
      <c r="AH300" s="151">
        <v>0</v>
      </c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</row>
    <row r="301" spans="1:60" x14ac:dyDescent="0.2">
      <c r="A301" s="165" t="s">
        <v>136</v>
      </c>
      <c r="B301" s="166" t="s">
        <v>94</v>
      </c>
      <c r="C301" s="186" t="s">
        <v>95</v>
      </c>
      <c r="D301" s="167"/>
      <c r="E301" s="168"/>
      <c r="F301" s="169"/>
      <c r="G301" s="169">
        <f>SUMIF(AG302:AG305,"&lt;&gt;NOR",G302:G305)</f>
        <v>0</v>
      </c>
      <c r="H301" s="169"/>
      <c r="I301" s="169">
        <f>SUM(I302:I305)</f>
        <v>0</v>
      </c>
      <c r="J301" s="169"/>
      <c r="K301" s="169">
        <f>SUM(K302:K305)</f>
        <v>0</v>
      </c>
      <c r="L301" s="169"/>
      <c r="M301" s="169">
        <f>SUM(M302:M305)</f>
        <v>0</v>
      </c>
      <c r="N301" s="168"/>
      <c r="O301" s="168">
        <f>SUM(O302:O305)</f>
        <v>0</v>
      </c>
      <c r="P301" s="168"/>
      <c r="Q301" s="168">
        <f>SUM(Q302:Q305)</f>
        <v>0</v>
      </c>
      <c r="R301" s="169"/>
      <c r="S301" s="169"/>
      <c r="T301" s="170"/>
      <c r="U301" s="164"/>
      <c r="V301" s="164">
        <f>SUM(V302:V305)</f>
        <v>0.92</v>
      </c>
      <c r="W301" s="164"/>
      <c r="X301" s="164"/>
      <c r="Y301" s="164"/>
      <c r="AG301" t="s">
        <v>137</v>
      </c>
    </row>
    <row r="302" spans="1:60" outlineLevel="1" x14ac:dyDescent="0.2">
      <c r="A302" s="172">
        <v>123</v>
      </c>
      <c r="B302" s="173" t="s">
        <v>590</v>
      </c>
      <c r="C302" s="188" t="s">
        <v>591</v>
      </c>
      <c r="D302" s="174" t="s">
        <v>245</v>
      </c>
      <c r="E302" s="175">
        <v>8</v>
      </c>
      <c r="F302" s="176"/>
      <c r="G302" s="177">
        <f>ROUND(E302*F302,2)</f>
        <v>0</v>
      </c>
      <c r="H302" s="176"/>
      <c r="I302" s="177">
        <f>ROUND(E302*H302,2)</f>
        <v>0</v>
      </c>
      <c r="J302" s="176"/>
      <c r="K302" s="177">
        <f>ROUND(E302*J302,2)</f>
        <v>0</v>
      </c>
      <c r="L302" s="177">
        <v>21</v>
      </c>
      <c r="M302" s="177">
        <f>G302*(1+L302/100)</f>
        <v>0</v>
      </c>
      <c r="N302" s="175">
        <v>0</v>
      </c>
      <c r="O302" s="175">
        <f>ROUND(E302*N302,2)</f>
        <v>0</v>
      </c>
      <c r="P302" s="175">
        <v>0</v>
      </c>
      <c r="Q302" s="175">
        <f>ROUND(E302*P302,2)</f>
        <v>0</v>
      </c>
      <c r="R302" s="177"/>
      <c r="S302" s="177" t="s">
        <v>141</v>
      </c>
      <c r="T302" s="178" t="s">
        <v>142</v>
      </c>
      <c r="U302" s="161">
        <v>0.115</v>
      </c>
      <c r="V302" s="161">
        <f>ROUND(E302*U302,2)</f>
        <v>0.92</v>
      </c>
      <c r="W302" s="161"/>
      <c r="X302" s="161" t="s">
        <v>143</v>
      </c>
      <c r="Y302" s="161" t="s">
        <v>144</v>
      </c>
      <c r="Z302" s="151"/>
      <c r="AA302" s="151"/>
      <c r="AB302" s="151"/>
      <c r="AC302" s="151"/>
      <c r="AD302" s="151"/>
      <c r="AE302" s="151"/>
      <c r="AF302" s="151"/>
      <c r="AG302" s="151" t="s">
        <v>145</v>
      </c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</row>
    <row r="303" spans="1:60" outlineLevel="2" x14ac:dyDescent="0.2">
      <c r="A303" s="158"/>
      <c r="B303" s="159"/>
      <c r="C303" s="189" t="s">
        <v>934</v>
      </c>
      <c r="D303" s="162"/>
      <c r="E303" s="163"/>
      <c r="F303" s="161"/>
      <c r="G303" s="161"/>
      <c r="H303" s="161"/>
      <c r="I303" s="161"/>
      <c r="J303" s="161"/>
      <c r="K303" s="161"/>
      <c r="L303" s="161"/>
      <c r="M303" s="161"/>
      <c r="N303" s="160"/>
      <c r="O303" s="160"/>
      <c r="P303" s="160"/>
      <c r="Q303" s="160"/>
      <c r="R303" s="161"/>
      <c r="S303" s="161"/>
      <c r="T303" s="161"/>
      <c r="U303" s="161"/>
      <c r="V303" s="161"/>
      <c r="W303" s="161"/>
      <c r="X303" s="161"/>
      <c r="Y303" s="161"/>
      <c r="Z303" s="151"/>
      <c r="AA303" s="151"/>
      <c r="AB303" s="151"/>
      <c r="AC303" s="151"/>
      <c r="AD303" s="151"/>
      <c r="AE303" s="151"/>
      <c r="AF303" s="151"/>
      <c r="AG303" s="151" t="s">
        <v>175</v>
      </c>
      <c r="AH303" s="151">
        <v>0</v>
      </c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</row>
    <row r="304" spans="1:60" outlineLevel="3" x14ac:dyDescent="0.2">
      <c r="A304" s="158"/>
      <c r="B304" s="159"/>
      <c r="C304" s="189" t="s">
        <v>977</v>
      </c>
      <c r="D304" s="162"/>
      <c r="E304" s="163">
        <v>2</v>
      </c>
      <c r="F304" s="161"/>
      <c r="G304" s="161"/>
      <c r="H304" s="161"/>
      <c r="I304" s="161"/>
      <c r="J304" s="161"/>
      <c r="K304" s="161"/>
      <c r="L304" s="161"/>
      <c r="M304" s="161"/>
      <c r="N304" s="160"/>
      <c r="O304" s="160"/>
      <c r="P304" s="160"/>
      <c r="Q304" s="160"/>
      <c r="R304" s="161"/>
      <c r="S304" s="161"/>
      <c r="T304" s="161"/>
      <c r="U304" s="161"/>
      <c r="V304" s="161"/>
      <c r="W304" s="161"/>
      <c r="X304" s="161"/>
      <c r="Y304" s="161"/>
      <c r="Z304" s="151"/>
      <c r="AA304" s="151"/>
      <c r="AB304" s="151"/>
      <c r="AC304" s="151"/>
      <c r="AD304" s="151"/>
      <c r="AE304" s="151"/>
      <c r="AF304" s="151"/>
      <c r="AG304" s="151" t="s">
        <v>175</v>
      </c>
      <c r="AH304" s="151">
        <v>0</v>
      </c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</row>
    <row r="305" spans="1:60" outlineLevel="3" x14ac:dyDescent="0.2">
      <c r="A305" s="158"/>
      <c r="B305" s="159"/>
      <c r="C305" s="189" t="s">
        <v>978</v>
      </c>
      <c r="D305" s="162"/>
      <c r="E305" s="163">
        <v>6</v>
      </c>
      <c r="F305" s="161"/>
      <c r="G305" s="161"/>
      <c r="H305" s="161"/>
      <c r="I305" s="161"/>
      <c r="J305" s="161"/>
      <c r="K305" s="161"/>
      <c r="L305" s="161"/>
      <c r="M305" s="161"/>
      <c r="N305" s="160"/>
      <c r="O305" s="160"/>
      <c r="P305" s="160"/>
      <c r="Q305" s="160"/>
      <c r="R305" s="161"/>
      <c r="S305" s="161"/>
      <c r="T305" s="161"/>
      <c r="U305" s="161"/>
      <c r="V305" s="161"/>
      <c r="W305" s="161"/>
      <c r="X305" s="161"/>
      <c r="Y305" s="161"/>
      <c r="Z305" s="151"/>
      <c r="AA305" s="151"/>
      <c r="AB305" s="151"/>
      <c r="AC305" s="151"/>
      <c r="AD305" s="151"/>
      <c r="AE305" s="151"/>
      <c r="AF305" s="151"/>
      <c r="AG305" s="151" t="s">
        <v>175</v>
      </c>
      <c r="AH305" s="151">
        <v>0</v>
      </c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</row>
    <row r="306" spans="1:60" x14ac:dyDescent="0.2">
      <c r="A306" s="165" t="s">
        <v>136</v>
      </c>
      <c r="B306" s="166" t="s">
        <v>96</v>
      </c>
      <c r="C306" s="186" t="s">
        <v>97</v>
      </c>
      <c r="D306" s="167"/>
      <c r="E306" s="168"/>
      <c r="F306" s="169"/>
      <c r="G306" s="169">
        <f>SUMIF(AG307:AG308,"&lt;&gt;NOR",G307:G308)</f>
        <v>0</v>
      </c>
      <c r="H306" s="169"/>
      <c r="I306" s="169">
        <f>SUM(I307:I308)</f>
        <v>0</v>
      </c>
      <c r="J306" s="169"/>
      <c r="K306" s="169">
        <f>SUM(K307:K308)</f>
        <v>0</v>
      </c>
      <c r="L306" s="169"/>
      <c r="M306" s="169">
        <f>SUM(M307:M308)</f>
        <v>0</v>
      </c>
      <c r="N306" s="168"/>
      <c r="O306" s="168">
        <f>SUM(O307:O308)</f>
        <v>0</v>
      </c>
      <c r="P306" s="168"/>
      <c r="Q306" s="168">
        <f>SUM(Q307:Q308)</f>
        <v>0</v>
      </c>
      <c r="R306" s="169"/>
      <c r="S306" s="169"/>
      <c r="T306" s="170"/>
      <c r="U306" s="164"/>
      <c r="V306" s="164">
        <f>SUM(V307:V308)</f>
        <v>26.44</v>
      </c>
      <c r="W306" s="164"/>
      <c r="X306" s="164"/>
      <c r="Y306" s="164"/>
      <c r="AG306" t="s">
        <v>137</v>
      </c>
    </row>
    <row r="307" spans="1:60" outlineLevel="1" x14ac:dyDescent="0.2">
      <c r="A307" s="172">
        <v>124</v>
      </c>
      <c r="B307" s="173" t="s">
        <v>596</v>
      </c>
      <c r="C307" s="188" t="s">
        <v>925</v>
      </c>
      <c r="D307" s="174" t="s">
        <v>308</v>
      </c>
      <c r="E307" s="175">
        <v>124.99127</v>
      </c>
      <c r="F307" s="176"/>
      <c r="G307" s="177">
        <f>ROUND(E307*F307,2)</f>
        <v>0</v>
      </c>
      <c r="H307" s="176"/>
      <c r="I307" s="177">
        <f>ROUND(E307*H307,2)</f>
        <v>0</v>
      </c>
      <c r="J307" s="176"/>
      <c r="K307" s="177">
        <f>ROUND(E307*J307,2)</f>
        <v>0</v>
      </c>
      <c r="L307" s="177">
        <v>21</v>
      </c>
      <c r="M307" s="177">
        <f>G307*(1+L307/100)</f>
        <v>0</v>
      </c>
      <c r="N307" s="175">
        <v>0</v>
      </c>
      <c r="O307" s="175">
        <f>ROUND(E307*N307,2)</f>
        <v>0</v>
      </c>
      <c r="P307" s="175">
        <v>0</v>
      </c>
      <c r="Q307" s="175">
        <f>ROUND(E307*P307,2)</f>
        <v>0</v>
      </c>
      <c r="R307" s="177"/>
      <c r="S307" s="177" t="s">
        <v>599</v>
      </c>
      <c r="T307" s="178" t="s">
        <v>599</v>
      </c>
      <c r="U307" s="161">
        <v>0.21149999999999999</v>
      </c>
      <c r="V307" s="161">
        <f>ROUND(E307*U307,2)</f>
        <v>26.44</v>
      </c>
      <c r="W307" s="161"/>
      <c r="X307" s="161" t="s">
        <v>600</v>
      </c>
      <c r="Y307" s="161" t="s">
        <v>144</v>
      </c>
      <c r="Z307" s="151"/>
      <c r="AA307" s="151"/>
      <c r="AB307" s="151"/>
      <c r="AC307" s="151"/>
      <c r="AD307" s="151"/>
      <c r="AE307" s="151"/>
      <c r="AF307" s="151"/>
      <c r="AG307" s="151" t="s">
        <v>601</v>
      </c>
      <c r="AH307" s="151"/>
      <c r="AI307" s="151"/>
      <c r="AJ307" s="151"/>
      <c r="AK307" s="151"/>
      <c r="AL307" s="151"/>
      <c r="AM307" s="151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/>
      <c r="BE307" s="151"/>
      <c r="BF307" s="151"/>
      <c r="BG307" s="151"/>
      <c r="BH307" s="151"/>
    </row>
    <row r="308" spans="1:60" outlineLevel="2" x14ac:dyDescent="0.2">
      <c r="A308" s="158"/>
      <c r="B308" s="159"/>
      <c r="C308" s="262" t="s">
        <v>604</v>
      </c>
      <c r="D308" s="263"/>
      <c r="E308" s="263"/>
      <c r="F308" s="263"/>
      <c r="G308" s="263"/>
      <c r="H308" s="161"/>
      <c r="I308" s="161"/>
      <c r="J308" s="161"/>
      <c r="K308" s="161"/>
      <c r="L308" s="161"/>
      <c r="M308" s="161"/>
      <c r="N308" s="160"/>
      <c r="O308" s="160"/>
      <c r="P308" s="160"/>
      <c r="Q308" s="160"/>
      <c r="R308" s="161"/>
      <c r="S308" s="161"/>
      <c r="T308" s="161"/>
      <c r="U308" s="161"/>
      <c r="V308" s="161"/>
      <c r="W308" s="161"/>
      <c r="X308" s="161"/>
      <c r="Y308" s="161"/>
      <c r="Z308" s="151"/>
      <c r="AA308" s="151"/>
      <c r="AB308" s="151"/>
      <c r="AC308" s="151"/>
      <c r="AD308" s="151"/>
      <c r="AE308" s="151"/>
      <c r="AF308" s="151"/>
      <c r="AG308" s="151" t="s">
        <v>605</v>
      </c>
      <c r="AH308" s="151"/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</row>
    <row r="309" spans="1:60" x14ac:dyDescent="0.2">
      <c r="A309" s="165" t="s">
        <v>136</v>
      </c>
      <c r="B309" s="166" t="s">
        <v>102</v>
      </c>
      <c r="C309" s="186" t="s">
        <v>103</v>
      </c>
      <c r="D309" s="167"/>
      <c r="E309" s="168"/>
      <c r="F309" s="169"/>
      <c r="G309" s="169">
        <f>SUMIF(AG310:AG319,"&lt;&gt;NOR",G310:G319)</f>
        <v>0</v>
      </c>
      <c r="H309" s="169"/>
      <c r="I309" s="169">
        <f>SUM(I310:I319)</f>
        <v>0</v>
      </c>
      <c r="J309" s="169"/>
      <c r="K309" s="169">
        <f>SUM(K310:K319)</f>
        <v>0</v>
      </c>
      <c r="L309" s="169"/>
      <c r="M309" s="169">
        <f>SUM(M310:M319)</f>
        <v>0</v>
      </c>
      <c r="N309" s="168"/>
      <c r="O309" s="168">
        <f>SUM(O310:O319)</f>
        <v>0</v>
      </c>
      <c r="P309" s="168"/>
      <c r="Q309" s="168">
        <f>SUM(Q310:Q319)</f>
        <v>0</v>
      </c>
      <c r="R309" s="169"/>
      <c r="S309" s="169"/>
      <c r="T309" s="170"/>
      <c r="U309" s="164"/>
      <c r="V309" s="164">
        <f>SUM(V310:V319)</f>
        <v>9.06</v>
      </c>
      <c r="W309" s="164"/>
      <c r="X309" s="164"/>
      <c r="Y309" s="164"/>
      <c r="AG309" t="s">
        <v>137</v>
      </c>
    </row>
    <row r="310" spans="1:60" outlineLevel="1" x14ac:dyDescent="0.2">
      <c r="A310" s="179">
        <v>125</v>
      </c>
      <c r="B310" s="180" t="s">
        <v>606</v>
      </c>
      <c r="C310" s="187" t="s">
        <v>607</v>
      </c>
      <c r="D310" s="181" t="s">
        <v>308</v>
      </c>
      <c r="E310" s="182">
        <v>0.26129999999999998</v>
      </c>
      <c r="F310" s="183"/>
      <c r="G310" s="184">
        <f>ROUND(E310*F310,2)</f>
        <v>0</v>
      </c>
      <c r="H310" s="183"/>
      <c r="I310" s="184">
        <f>ROUND(E310*H310,2)</f>
        <v>0</v>
      </c>
      <c r="J310" s="183"/>
      <c r="K310" s="184">
        <f>ROUND(E310*J310,2)</f>
        <v>0</v>
      </c>
      <c r="L310" s="184">
        <v>21</v>
      </c>
      <c r="M310" s="184">
        <f>G310*(1+L310/100)</f>
        <v>0</v>
      </c>
      <c r="N310" s="182">
        <v>0</v>
      </c>
      <c r="O310" s="182">
        <f>ROUND(E310*N310,2)</f>
        <v>0</v>
      </c>
      <c r="P310" s="182">
        <v>0</v>
      </c>
      <c r="Q310" s="182">
        <f>ROUND(E310*P310,2)</f>
        <v>0</v>
      </c>
      <c r="R310" s="184"/>
      <c r="S310" s="184" t="s">
        <v>141</v>
      </c>
      <c r="T310" s="185" t="s">
        <v>142</v>
      </c>
      <c r="U310" s="161">
        <v>0.35099999999999998</v>
      </c>
      <c r="V310" s="161">
        <f>ROUND(E310*U310,2)</f>
        <v>0.09</v>
      </c>
      <c r="W310" s="161"/>
      <c r="X310" s="161" t="s">
        <v>143</v>
      </c>
      <c r="Y310" s="161" t="s">
        <v>144</v>
      </c>
      <c r="Z310" s="151"/>
      <c r="AA310" s="151"/>
      <c r="AB310" s="151"/>
      <c r="AC310" s="151"/>
      <c r="AD310" s="151"/>
      <c r="AE310" s="151"/>
      <c r="AF310" s="151"/>
      <c r="AG310" s="151" t="s">
        <v>145</v>
      </c>
      <c r="AH310" s="151"/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</row>
    <row r="311" spans="1:60" outlineLevel="1" x14ac:dyDescent="0.2">
      <c r="A311" s="172">
        <v>126</v>
      </c>
      <c r="B311" s="173" t="s">
        <v>608</v>
      </c>
      <c r="C311" s="188" t="s">
        <v>609</v>
      </c>
      <c r="D311" s="174" t="s">
        <v>308</v>
      </c>
      <c r="E311" s="175">
        <v>76.667190000000005</v>
      </c>
      <c r="F311" s="176"/>
      <c r="G311" s="177">
        <f>ROUND(E311*F311,2)</f>
        <v>0</v>
      </c>
      <c r="H311" s="176"/>
      <c r="I311" s="177">
        <f>ROUND(E311*H311,2)</f>
        <v>0</v>
      </c>
      <c r="J311" s="176"/>
      <c r="K311" s="177">
        <f>ROUND(E311*J311,2)</f>
        <v>0</v>
      </c>
      <c r="L311" s="177">
        <v>21</v>
      </c>
      <c r="M311" s="177">
        <f>G311*(1+L311/100)</f>
        <v>0</v>
      </c>
      <c r="N311" s="175">
        <v>0</v>
      </c>
      <c r="O311" s="175">
        <f>ROUND(E311*N311,2)</f>
        <v>0</v>
      </c>
      <c r="P311" s="175">
        <v>0</v>
      </c>
      <c r="Q311" s="175">
        <f>ROUND(E311*P311,2)</f>
        <v>0</v>
      </c>
      <c r="R311" s="177"/>
      <c r="S311" s="177" t="s">
        <v>141</v>
      </c>
      <c r="T311" s="178" t="s">
        <v>142</v>
      </c>
      <c r="U311" s="161">
        <v>0.01</v>
      </c>
      <c r="V311" s="161">
        <f>ROUND(E311*U311,2)</f>
        <v>0.77</v>
      </c>
      <c r="W311" s="161"/>
      <c r="X311" s="161" t="s">
        <v>143</v>
      </c>
      <c r="Y311" s="161" t="s">
        <v>144</v>
      </c>
      <c r="Z311" s="151"/>
      <c r="AA311" s="151"/>
      <c r="AB311" s="151"/>
      <c r="AC311" s="151"/>
      <c r="AD311" s="151"/>
      <c r="AE311" s="151"/>
      <c r="AF311" s="151"/>
      <c r="AG311" s="151" t="s">
        <v>145</v>
      </c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</row>
    <row r="312" spans="1:60" outlineLevel="2" x14ac:dyDescent="0.2">
      <c r="A312" s="158"/>
      <c r="B312" s="159"/>
      <c r="C312" s="189" t="s">
        <v>1041</v>
      </c>
      <c r="D312" s="162"/>
      <c r="E312" s="163">
        <v>19.84</v>
      </c>
      <c r="F312" s="161"/>
      <c r="G312" s="161"/>
      <c r="H312" s="161"/>
      <c r="I312" s="161"/>
      <c r="J312" s="161"/>
      <c r="K312" s="161"/>
      <c r="L312" s="161"/>
      <c r="M312" s="161"/>
      <c r="N312" s="160"/>
      <c r="O312" s="160"/>
      <c r="P312" s="160"/>
      <c r="Q312" s="160"/>
      <c r="R312" s="161"/>
      <c r="S312" s="161"/>
      <c r="T312" s="161"/>
      <c r="U312" s="161"/>
      <c r="V312" s="161"/>
      <c r="W312" s="161"/>
      <c r="X312" s="161"/>
      <c r="Y312" s="161"/>
      <c r="Z312" s="151"/>
      <c r="AA312" s="151"/>
      <c r="AB312" s="151"/>
      <c r="AC312" s="151"/>
      <c r="AD312" s="151"/>
      <c r="AE312" s="151"/>
      <c r="AF312" s="151"/>
      <c r="AG312" s="151" t="s">
        <v>175</v>
      </c>
      <c r="AH312" s="151">
        <v>0</v>
      </c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</row>
    <row r="313" spans="1:60" outlineLevel="3" x14ac:dyDescent="0.2">
      <c r="A313" s="158"/>
      <c r="B313" s="159"/>
      <c r="C313" s="189" t="s">
        <v>1042</v>
      </c>
      <c r="D313" s="162"/>
      <c r="E313" s="163">
        <v>47.74</v>
      </c>
      <c r="F313" s="161"/>
      <c r="G313" s="161"/>
      <c r="H313" s="161"/>
      <c r="I313" s="161"/>
      <c r="J313" s="161"/>
      <c r="K313" s="161"/>
      <c r="L313" s="161"/>
      <c r="M313" s="161"/>
      <c r="N313" s="160"/>
      <c r="O313" s="160"/>
      <c r="P313" s="160"/>
      <c r="Q313" s="160"/>
      <c r="R313" s="161"/>
      <c r="S313" s="161"/>
      <c r="T313" s="161"/>
      <c r="U313" s="161"/>
      <c r="V313" s="161"/>
      <c r="W313" s="161"/>
      <c r="X313" s="161"/>
      <c r="Y313" s="161"/>
      <c r="Z313" s="151"/>
      <c r="AA313" s="151"/>
      <c r="AB313" s="151"/>
      <c r="AC313" s="151"/>
      <c r="AD313" s="151"/>
      <c r="AE313" s="151"/>
      <c r="AF313" s="151"/>
      <c r="AG313" s="151" t="s">
        <v>175</v>
      </c>
      <c r="AH313" s="151">
        <v>0</v>
      </c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/>
      <c r="BE313" s="151"/>
      <c r="BF313" s="151"/>
      <c r="BG313" s="151"/>
      <c r="BH313" s="151"/>
    </row>
    <row r="314" spans="1:60" outlineLevel="3" x14ac:dyDescent="0.2">
      <c r="A314" s="158"/>
      <c r="B314" s="159"/>
      <c r="C314" s="189" t="s">
        <v>1043</v>
      </c>
      <c r="D314" s="162"/>
      <c r="E314" s="163">
        <v>9.09</v>
      </c>
      <c r="F314" s="161"/>
      <c r="G314" s="161"/>
      <c r="H314" s="161"/>
      <c r="I314" s="161"/>
      <c r="J314" s="161"/>
      <c r="K314" s="161"/>
      <c r="L314" s="161"/>
      <c r="M314" s="161"/>
      <c r="N314" s="160"/>
      <c r="O314" s="160"/>
      <c r="P314" s="160"/>
      <c r="Q314" s="160"/>
      <c r="R314" s="161"/>
      <c r="S314" s="161"/>
      <c r="T314" s="161"/>
      <c r="U314" s="161"/>
      <c r="V314" s="161"/>
      <c r="W314" s="161"/>
      <c r="X314" s="161"/>
      <c r="Y314" s="161"/>
      <c r="Z314" s="151"/>
      <c r="AA314" s="151"/>
      <c r="AB314" s="151"/>
      <c r="AC314" s="151"/>
      <c r="AD314" s="151"/>
      <c r="AE314" s="151"/>
      <c r="AF314" s="151"/>
      <c r="AG314" s="151" t="s">
        <v>175</v>
      </c>
      <c r="AH314" s="151">
        <v>0</v>
      </c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</row>
    <row r="315" spans="1:60" outlineLevel="1" x14ac:dyDescent="0.2">
      <c r="A315" s="172">
        <v>127</v>
      </c>
      <c r="B315" s="173" t="s">
        <v>613</v>
      </c>
      <c r="C315" s="188" t="s">
        <v>614</v>
      </c>
      <c r="D315" s="174" t="s">
        <v>308</v>
      </c>
      <c r="E315" s="175">
        <v>383.33595000000003</v>
      </c>
      <c r="F315" s="176"/>
      <c r="G315" s="177">
        <f>ROUND(E315*F315,2)</f>
        <v>0</v>
      </c>
      <c r="H315" s="176"/>
      <c r="I315" s="177">
        <f>ROUND(E315*H315,2)</f>
        <v>0</v>
      </c>
      <c r="J315" s="176"/>
      <c r="K315" s="177">
        <f>ROUND(E315*J315,2)</f>
        <v>0</v>
      </c>
      <c r="L315" s="177">
        <v>21</v>
      </c>
      <c r="M315" s="177">
        <f>G315*(1+L315/100)</f>
        <v>0</v>
      </c>
      <c r="N315" s="175">
        <v>0</v>
      </c>
      <c r="O315" s="175">
        <f>ROUND(E315*N315,2)</f>
        <v>0</v>
      </c>
      <c r="P315" s="175">
        <v>0</v>
      </c>
      <c r="Q315" s="175">
        <f>ROUND(E315*P315,2)</f>
        <v>0</v>
      </c>
      <c r="R315" s="177"/>
      <c r="S315" s="177" t="s">
        <v>141</v>
      </c>
      <c r="T315" s="178" t="s">
        <v>142</v>
      </c>
      <c r="U315" s="161">
        <v>0</v>
      </c>
      <c r="V315" s="161">
        <f>ROUND(E315*U315,2)</f>
        <v>0</v>
      </c>
      <c r="W315" s="161"/>
      <c r="X315" s="161" t="s">
        <v>143</v>
      </c>
      <c r="Y315" s="161" t="s">
        <v>144</v>
      </c>
      <c r="Z315" s="151"/>
      <c r="AA315" s="151"/>
      <c r="AB315" s="151"/>
      <c r="AC315" s="151"/>
      <c r="AD315" s="151"/>
      <c r="AE315" s="151"/>
      <c r="AF315" s="151"/>
      <c r="AG315" s="151" t="s">
        <v>145</v>
      </c>
      <c r="AH315" s="151"/>
      <c r="AI315" s="151"/>
      <c r="AJ315" s="151"/>
      <c r="AK315" s="151"/>
      <c r="AL315" s="151"/>
      <c r="AM315" s="151"/>
      <c r="AN315" s="151"/>
      <c r="AO315" s="151"/>
      <c r="AP315" s="151"/>
      <c r="AQ315" s="151"/>
      <c r="AR315" s="151"/>
      <c r="AS315" s="151"/>
      <c r="AT315" s="151"/>
      <c r="AU315" s="151"/>
      <c r="AV315" s="151"/>
      <c r="AW315" s="151"/>
      <c r="AX315" s="151"/>
      <c r="AY315" s="151"/>
      <c r="AZ315" s="151"/>
      <c r="BA315" s="151"/>
      <c r="BB315" s="151"/>
      <c r="BC315" s="151"/>
      <c r="BD315" s="151"/>
      <c r="BE315" s="151"/>
      <c r="BF315" s="151"/>
      <c r="BG315" s="151"/>
      <c r="BH315" s="151"/>
    </row>
    <row r="316" spans="1:60" outlineLevel="2" x14ac:dyDescent="0.2">
      <c r="A316" s="158"/>
      <c r="B316" s="159"/>
      <c r="C316" s="189" t="s">
        <v>1044</v>
      </c>
      <c r="D316" s="162"/>
      <c r="E316" s="163">
        <v>383.34</v>
      </c>
      <c r="F316" s="161"/>
      <c r="G316" s="161"/>
      <c r="H316" s="161"/>
      <c r="I316" s="161"/>
      <c r="J316" s="161"/>
      <c r="K316" s="161"/>
      <c r="L316" s="161"/>
      <c r="M316" s="161"/>
      <c r="N316" s="160"/>
      <c r="O316" s="160"/>
      <c r="P316" s="160"/>
      <c r="Q316" s="160"/>
      <c r="R316" s="161"/>
      <c r="S316" s="161"/>
      <c r="T316" s="161"/>
      <c r="U316" s="161"/>
      <c r="V316" s="161"/>
      <c r="W316" s="161"/>
      <c r="X316" s="161"/>
      <c r="Y316" s="161"/>
      <c r="Z316" s="151"/>
      <c r="AA316" s="151"/>
      <c r="AB316" s="151"/>
      <c r="AC316" s="151"/>
      <c r="AD316" s="151"/>
      <c r="AE316" s="151"/>
      <c r="AF316" s="151"/>
      <c r="AG316" s="151" t="s">
        <v>175</v>
      </c>
      <c r="AH316" s="151">
        <v>0</v>
      </c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151"/>
      <c r="AZ316" s="151"/>
      <c r="BA316" s="151"/>
      <c r="BB316" s="151"/>
      <c r="BC316" s="151"/>
      <c r="BD316" s="151"/>
      <c r="BE316" s="151"/>
      <c r="BF316" s="151"/>
      <c r="BG316" s="151"/>
      <c r="BH316" s="151"/>
    </row>
    <row r="317" spans="1:60" outlineLevel="1" x14ac:dyDescent="0.2">
      <c r="A317" s="179">
        <v>128</v>
      </c>
      <c r="B317" s="180" t="s">
        <v>616</v>
      </c>
      <c r="C317" s="187" t="s">
        <v>617</v>
      </c>
      <c r="D317" s="181" t="s">
        <v>308</v>
      </c>
      <c r="E317" s="182">
        <v>0.26129999999999998</v>
      </c>
      <c r="F317" s="183"/>
      <c r="G317" s="184">
        <f>ROUND(E317*F317,2)</f>
        <v>0</v>
      </c>
      <c r="H317" s="183"/>
      <c r="I317" s="184">
        <f>ROUND(E317*H317,2)</f>
        <v>0</v>
      </c>
      <c r="J317" s="183"/>
      <c r="K317" s="184">
        <f>ROUND(E317*J317,2)</f>
        <v>0</v>
      </c>
      <c r="L317" s="184">
        <v>21</v>
      </c>
      <c r="M317" s="184">
        <f>G317*(1+L317/100)</f>
        <v>0</v>
      </c>
      <c r="N317" s="182">
        <v>0</v>
      </c>
      <c r="O317" s="182">
        <f>ROUND(E317*N317,2)</f>
        <v>0</v>
      </c>
      <c r="P317" s="182">
        <v>0</v>
      </c>
      <c r="Q317" s="182">
        <f>ROUND(E317*P317,2)</f>
        <v>0</v>
      </c>
      <c r="R317" s="184"/>
      <c r="S317" s="184" t="s">
        <v>141</v>
      </c>
      <c r="T317" s="185" t="s">
        <v>142</v>
      </c>
      <c r="U317" s="161">
        <v>0.56399999999999995</v>
      </c>
      <c r="V317" s="161">
        <f>ROUND(E317*U317,2)</f>
        <v>0.15</v>
      </c>
      <c r="W317" s="161"/>
      <c r="X317" s="161" t="s">
        <v>143</v>
      </c>
      <c r="Y317" s="161" t="s">
        <v>144</v>
      </c>
      <c r="Z317" s="151"/>
      <c r="AA317" s="151"/>
      <c r="AB317" s="151"/>
      <c r="AC317" s="151"/>
      <c r="AD317" s="151"/>
      <c r="AE317" s="151"/>
      <c r="AF317" s="151"/>
      <c r="AG317" s="151" t="s">
        <v>145</v>
      </c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</row>
    <row r="318" spans="1:60" outlineLevel="1" x14ac:dyDescent="0.2">
      <c r="A318" s="179">
        <v>129</v>
      </c>
      <c r="B318" s="180" t="s">
        <v>618</v>
      </c>
      <c r="C318" s="187" t="s">
        <v>619</v>
      </c>
      <c r="D318" s="181" t="s">
        <v>308</v>
      </c>
      <c r="E318" s="182">
        <v>76.667190000000005</v>
      </c>
      <c r="F318" s="183"/>
      <c r="G318" s="184">
        <f>ROUND(E318*F318,2)</f>
        <v>0</v>
      </c>
      <c r="H318" s="183"/>
      <c r="I318" s="184">
        <f>ROUND(E318*H318,2)</f>
        <v>0</v>
      </c>
      <c r="J318" s="183"/>
      <c r="K318" s="184">
        <f>ROUND(E318*J318,2)</f>
        <v>0</v>
      </c>
      <c r="L318" s="184">
        <v>21</v>
      </c>
      <c r="M318" s="184">
        <f>G318*(1+L318/100)</f>
        <v>0</v>
      </c>
      <c r="N318" s="182">
        <v>0</v>
      </c>
      <c r="O318" s="182">
        <f>ROUND(E318*N318,2)</f>
        <v>0</v>
      </c>
      <c r="P318" s="182">
        <v>0</v>
      </c>
      <c r="Q318" s="182">
        <f>ROUND(E318*P318,2)</f>
        <v>0</v>
      </c>
      <c r="R318" s="184"/>
      <c r="S318" s="184" t="s">
        <v>141</v>
      </c>
      <c r="T318" s="185" t="s">
        <v>142</v>
      </c>
      <c r="U318" s="161">
        <v>9.9000000000000005E-2</v>
      </c>
      <c r="V318" s="161">
        <f>ROUND(E318*U318,2)</f>
        <v>7.59</v>
      </c>
      <c r="W318" s="161"/>
      <c r="X318" s="161" t="s">
        <v>143</v>
      </c>
      <c r="Y318" s="161" t="s">
        <v>144</v>
      </c>
      <c r="Z318" s="151"/>
      <c r="AA318" s="151"/>
      <c r="AB318" s="151"/>
      <c r="AC318" s="151"/>
      <c r="AD318" s="151"/>
      <c r="AE318" s="151"/>
      <c r="AF318" s="151"/>
      <c r="AG318" s="151" t="s">
        <v>145</v>
      </c>
      <c r="AH318" s="151"/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</row>
    <row r="319" spans="1:60" outlineLevel="1" x14ac:dyDescent="0.2">
      <c r="A319" s="179">
        <v>130</v>
      </c>
      <c r="B319" s="180" t="s">
        <v>620</v>
      </c>
      <c r="C319" s="187" t="s">
        <v>621</v>
      </c>
      <c r="D319" s="181" t="s">
        <v>308</v>
      </c>
      <c r="E319" s="182">
        <v>76.667190000000005</v>
      </c>
      <c r="F319" s="183"/>
      <c r="G319" s="184">
        <f>ROUND(E319*F319,2)</f>
        <v>0</v>
      </c>
      <c r="H319" s="183"/>
      <c r="I319" s="184">
        <f>ROUND(E319*H319,2)</f>
        <v>0</v>
      </c>
      <c r="J319" s="183"/>
      <c r="K319" s="184">
        <f>ROUND(E319*J319,2)</f>
        <v>0</v>
      </c>
      <c r="L319" s="184">
        <v>21</v>
      </c>
      <c r="M319" s="184">
        <f>G319*(1+L319/100)</f>
        <v>0</v>
      </c>
      <c r="N319" s="182">
        <v>0</v>
      </c>
      <c r="O319" s="182">
        <f>ROUND(E319*N319,2)</f>
        <v>0</v>
      </c>
      <c r="P319" s="182">
        <v>0</v>
      </c>
      <c r="Q319" s="182">
        <f>ROUND(E319*P319,2)</f>
        <v>0</v>
      </c>
      <c r="R319" s="184"/>
      <c r="S319" s="184" t="s">
        <v>141</v>
      </c>
      <c r="T319" s="185" t="s">
        <v>142</v>
      </c>
      <c r="U319" s="161">
        <v>6.0000000000000001E-3</v>
      </c>
      <c r="V319" s="161">
        <f>ROUND(E319*U319,2)</f>
        <v>0.46</v>
      </c>
      <c r="W319" s="161"/>
      <c r="X319" s="161" t="s">
        <v>143</v>
      </c>
      <c r="Y319" s="161" t="s">
        <v>144</v>
      </c>
      <c r="Z319" s="151"/>
      <c r="AA319" s="151"/>
      <c r="AB319" s="151"/>
      <c r="AC319" s="151"/>
      <c r="AD319" s="151"/>
      <c r="AE319" s="151"/>
      <c r="AF319" s="151"/>
      <c r="AG319" s="151" t="s">
        <v>145</v>
      </c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  <c r="AX319" s="151"/>
      <c r="AY319" s="151"/>
      <c r="AZ319" s="151"/>
      <c r="BA319" s="151"/>
      <c r="BB319" s="151"/>
      <c r="BC319" s="151"/>
      <c r="BD319" s="151"/>
      <c r="BE319" s="151"/>
      <c r="BF319" s="151"/>
      <c r="BG319" s="151"/>
      <c r="BH319" s="151"/>
    </row>
    <row r="320" spans="1:60" x14ac:dyDescent="0.2">
      <c r="A320" s="165" t="s">
        <v>136</v>
      </c>
      <c r="B320" s="166" t="s">
        <v>105</v>
      </c>
      <c r="C320" s="186" t="s">
        <v>106</v>
      </c>
      <c r="D320" s="167"/>
      <c r="E320" s="168"/>
      <c r="F320" s="169"/>
      <c r="G320" s="169">
        <f>SUMIF(AG321:AG327,"&lt;&gt;NOR",G321:G327)</f>
        <v>0</v>
      </c>
      <c r="H320" s="169"/>
      <c r="I320" s="169">
        <f>SUM(I321:I327)</f>
        <v>0</v>
      </c>
      <c r="J320" s="169"/>
      <c r="K320" s="169">
        <f>SUM(K321:K327)</f>
        <v>0</v>
      </c>
      <c r="L320" s="169"/>
      <c r="M320" s="169">
        <f>SUM(M321:M327)</f>
        <v>0</v>
      </c>
      <c r="N320" s="168"/>
      <c r="O320" s="168">
        <f>SUM(O321:O327)</f>
        <v>0</v>
      </c>
      <c r="P320" s="168"/>
      <c r="Q320" s="168">
        <f>SUM(Q321:Q327)</f>
        <v>0</v>
      </c>
      <c r="R320" s="169"/>
      <c r="S320" s="169"/>
      <c r="T320" s="170"/>
      <c r="U320" s="164"/>
      <c r="V320" s="164">
        <f>SUM(V321:V327)</f>
        <v>0</v>
      </c>
      <c r="W320" s="164"/>
      <c r="X320" s="164"/>
      <c r="Y320" s="164"/>
      <c r="AG320" t="s">
        <v>137</v>
      </c>
    </row>
    <row r="321" spans="1:60" outlineLevel="1" x14ac:dyDescent="0.2">
      <c r="A321" s="172">
        <v>131</v>
      </c>
      <c r="B321" s="173" t="s">
        <v>622</v>
      </c>
      <c r="C321" s="188" t="s">
        <v>623</v>
      </c>
      <c r="D321" s="174" t="s">
        <v>308</v>
      </c>
      <c r="E321" s="175">
        <v>39.55471</v>
      </c>
      <c r="F321" s="176"/>
      <c r="G321" s="177">
        <f>ROUND(E321*F321,2)</f>
        <v>0</v>
      </c>
      <c r="H321" s="176"/>
      <c r="I321" s="177">
        <f>ROUND(E321*H321,2)</f>
        <v>0</v>
      </c>
      <c r="J321" s="176"/>
      <c r="K321" s="177">
        <f>ROUND(E321*J321,2)</f>
        <v>0</v>
      </c>
      <c r="L321" s="177">
        <v>21</v>
      </c>
      <c r="M321" s="177">
        <f>G321*(1+L321/100)</f>
        <v>0</v>
      </c>
      <c r="N321" s="175">
        <v>0</v>
      </c>
      <c r="O321" s="175">
        <f>ROUND(E321*N321,2)</f>
        <v>0</v>
      </c>
      <c r="P321" s="175">
        <v>0</v>
      </c>
      <c r="Q321" s="175">
        <f>ROUND(E321*P321,2)</f>
        <v>0</v>
      </c>
      <c r="R321" s="177"/>
      <c r="S321" s="177" t="s">
        <v>141</v>
      </c>
      <c r="T321" s="178" t="s">
        <v>142</v>
      </c>
      <c r="U321" s="161">
        <v>0</v>
      </c>
      <c r="V321" s="161">
        <f>ROUND(E321*U321,2)</f>
        <v>0</v>
      </c>
      <c r="W321" s="161"/>
      <c r="X321" s="161" t="s">
        <v>143</v>
      </c>
      <c r="Y321" s="161" t="s">
        <v>144</v>
      </c>
      <c r="Z321" s="151"/>
      <c r="AA321" s="151"/>
      <c r="AB321" s="151"/>
      <c r="AC321" s="151"/>
      <c r="AD321" s="151"/>
      <c r="AE321" s="151"/>
      <c r="AF321" s="151"/>
      <c r="AG321" s="151" t="s">
        <v>145</v>
      </c>
      <c r="AH321" s="151"/>
      <c r="AI321" s="151"/>
      <c r="AJ321" s="151"/>
      <c r="AK321" s="151"/>
      <c r="AL321" s="151"/>
      <c r="AM321" s="151"/>
      <c r="AN321" s="151"/>
      <c r="AO321" s="151"/>
      <c r="AP321" s="151"/>
      <c r="AQ321" s="151"/>
      <c r="AR321" s="151"/>
      <c r="AS321" s="151"/>
      <c r="AT321" s="151"/>
      <c r="AU321" s="151"/>
      <c r="AV321" s="151"/>
      <c r="AW321" s="151"/>
      <c r="AX321" s="151"/>
      <c r="AY321" s="151"/>
      <c r="AZ321" s="151"/>
      <c r="BA321" s="151"/>
      <c r="BB321" s="151"/>
      <c r="BC321" s="151"/>
      <c r="BD321" s="151"/>
      <c r="BE321" s="151"/>
      <c r="BF321" s="151"/>
      <c r="BG321" s="151"/>
      <c r="BH321" s="151"/>
    </row>
    <row r="322" spans="1:60" outlineLevel="2" x14ac:dyDescent="0.2">
      <c r="A322" s="158"/>
      <c r="B322" s="159"/>
      <c r="C322" s="189" t="s">
        <v>1045</v>
      </c>
      <c r="D322" s="162"/>
      <c r="E322" s="163">
        <v>19.72</v>
      </c>
      <c r="F322" s="161"/>
      <c r="G322" s="161"/>
      <c r="H322" s="161"/>
      <c r="I322" s="161"/>
      <c r="J322" s="161"/>
      <c r="K322" s="161"/>
      <c r="L322" s="161"/>
      <c r="M322" s="161"/>
      <c r="N322" s="160"/>
      <c r="O322" s="160"/>
      <c r="P322" s="160"/>
      <c r="Q322" s="160"/>
      <c r="R322" s="161"/>
      <c r="S322" s="161"/>
      <c r="T322" s="161"/>
      <c r="U322" s="161"/>
      <c r="V322" s="161"/>
      <c r="W322" s="161"/>
      <c r="X322" s="161"/>
      <c r="Y322" s="161"/>
      <c r="Z322" s="151"/>
      <c r="AA322" s="151"/>
      <c r="AB322" s="151"/>
      <c r="AC322" s="151"/>
      <c r="AD322" s="151"/>
      <c r="AE322" s="151"/>
      <c r="AF322" s="151"/>
      <c r="AG322" s="151" t="s">
        <v>175</v>
      </c>
      <c r="AH322" s="151">
        <v>0</v>
      </c>
      <c r="AI322" s="151"/>
      <c r="AJ322" s="151"/>
      <c r="AK322" s="151"/>
      <c r="AL322" s="151"/>
      <c r="AM322" s="151"/>
      <c r="AN322" s="151"/>
      <c r="AO322" s="151"/>
      <c r="AP322" s="151"/>
      <c r="AQ322" s="151"/>
      <c r="AR322" s="151"/>
      <c r="AS322" s="151"/>
      <c r="AT322" s="151"/>
      <c r="AU322" s="151"/>
      <c r="AV322" s="151"/>
      <c r="AW322" s="151"/>
      <c r="AX322" s="151"/>
      <c r="AY322" s="151"/>
      <c r="AZ322" s="151"/>
      <c r="BA322" s="151"/>
      <c r="BB322" s="151"/>
      <c r="BC322" s="151"/>
      <c r="BD322" s="151"/>
      <c r="BE322" s="151"/>
      <c r="BF322" s="151"/>
      <c r="BG322" s="151"/>
      <c r="BH322" s="151"/>
    </row>
    <row r="323" spans="1:60" outlineLevel="3" x14ac:dyDescent="0.2">
      <c r="A323" s="158"/>
      <c r="B323" s="159"/>
      <c r="C323" s="189" t="s">
        <v>1046</v>
      </c>
      <c r="D323" s="162"/>
      <c r="E323" s="163">
        <v>19.84</v>
      </c>
      <c r="F323" s="161"/>
      <c r="G323" s="161"/>
      <c r="H323" s="161"/>
      <c r="I323" s="161"/>
      <c r="J323" s="161"/>
      <c r="K323" s="161"/>
      <c r="L323" s="161"/>
      <c r="M323" s="161"/>
      <c r="N323" s="160"/>
      <c r="O323" s="160"/>
      <c r="P323" s="160"/>
      <c r="Q323" s="160"/>
      <c r="R323" s="161"/>
      <c r="S323" s="161"/>
      <c r="T323" s="161"/>
      <c r="U323" s="161"/>
      <c r="V323" s="161"/>
      <c r="W323" s="161"/>
      <c r="X323" s="161"/>
      <c r="Y323" s="161"/>
      <c r="Z323" s="151"/>
      <c r="AA323" s="151"/>
      <c r="AB323" s="151"/>
      <c r="AC323" s="151"/>
      <c r="AD323" s="151"/>
      <c r="AE323" s="151"/>
      <c r="AF323" s="151"/>
      <c r="AG323" s="151" t="s">
        <v>175</v>
      </c>
      <c r="AH323" s="151">
        <v>0</v>
      </c>
      <c r="AI323" s="151"/>
      <c r="AJ323" s="151"/>
      <c r="AK323" s="151"/>
      <c r="AL323" s="151"/>
      <c r="AM323" s="151"/>
      <c r="AN323" s="151"/>
      <c r="AO323" s="151"/>
      <c r="AP323" s="151"/>
      <c r="AQ323" s="151"/>
      <c r="AR323" s="151"/>
      <c r="AS323" s="151"/>
      <c r="AT323" s="151"/>
      <c r="AU323" s="151"/>
      <c r="AV323" s="151"/>
      <c r="AW323" s="151"/>
      <c r="AX323" s="151"/>
      <c r="AY323" s="151"/>
      <c r="AZ323" s="151"/>
      <c r="BA323" s="151"/>
      <c r="BB323" s="151"/>
      <c r="BC323" s="151"/>
      <c r="BD323" s="151"/>
      <c r="BE323" s="151"/>
      <c r="BF323" s="151"/>
      <c r="BG323" s="151"/>
      <c r="BH323" s="151"/>
    </row>
    <row r="324" spans="1:60" outlineLevel="1" x14ac:dyDescent="0.2">
      <c r="A324" s="172">
        <v>132</v>
      </c>
      <c r="B324" s="173" t="s">
        <v>626</v>
      </c>
      <c r="C324" s="188" t="s">
        <v>627</v>
      </c>
      <c r="D324" s="174" t="s">
        <v>308</v>
      </c>
      <c r="E324" s="175">
        <v>9.09</v>
      </c>
      <c r="F324" s="176"/>
      <c r="G324" s="177">
        <f>ROUND(E324*F324,2)</f>
        <v>0</v>
      </c>
      <c r="H324" s="176"/>
      <c r="I324" s="177">
        <f>ROUND(E324*H324,2)</f>
        <v>0</v>
      </c>
      <c r="J324" s="176"/>
      <c r="K324" s="177">
        <f>ROUND(E324*J324,2)</f>
        <v>0</v>
      </c>
      <c r="L324" s="177">
        <v>21</v>
      </c>
      <c r="M324" s="177">
        <f>G324*(1+L324/100)</f>
        <v>0</v>
      </c>
      <c r="N324" s="175">
        <v>0</v>
      </c>
      <c r="O324" s="175">
        <f>ROUND(E324*N324,2)</f>
        <v>0</v>
      </c>
      <c r="P324" s="175">
        <v>0</v>
      </c>
      <c r="Q324" s="175">
        <f>ROUND(E324*P324,2)</f>
        <v>0</v>
      </c>
      <c r="R324" s="177"/>
      <c r="S324" s="177" t="s">
        <v>141</v>
      </c>
      <c r="T324" s="178" t="s">
        <v>142</v>
      </c>
      <c r="U324" s="161">
        <v>0</v>
      </c>
      <c r="V324" s="161">
        <f>ROUND(E324*U324,2)</f>
        <v>0</v>
      </c>
      <c r="W324" s="161"/>
      <c r="X324" s="161" t="s">
        <v>143</v>
      </c>
      <c r="Y324" s="161" t="s">
        <v>144</v>
      </c>
      <c r="Z324" s="151"/>
      <c r="AA324" s="151"/>
      <c r="AB324" s="151"/>
      <c r="AC324" s="151"/>
      <c r="AD324" s="151"/>
      <c r="AE324" s="151"/>
      <c r="AF324" s="151"/>
      <c r="AG324" s="151" t="s">
        <v>145</v>
      </c>
      <c r="AH324" s="151"/>
      <c r="AI324" s="151"/>
      <c r="AJ324" s="151"/>
      <c r="AK324" s="151"/>
      <c r="AL324" s="151"/>
      <c r="AM324" s="151"/>
      <c r="AN324" s="151"/>
      <c r="AO324" s="151"/>
      <c r="AP324" s="151"/>
      <c r="AQ324" s="151"/>
      <c r="AR324" s="151"/>
      <c r="AS324" s="151"/>
      <c r="AT324" s="151"/>
      <c r="AU324" s="151"/>
      <c r="AV324" s="151"/>
      <c r="AW324" s="151"/>
      <c r="AX324" s="151"/>
      <c r="AY324" s="151"/>
      <c r="AZ324" s="151"/>
      <c r="BA324" s="151"/>
      <c r="BB324" s="151"/>
      <c r="BC324" s="151"/>
      <c r="BD324" s="151"/>
      <c r="BE324" s="151"/>
      <c r="BF324" s="151"/>
      <c r="BG324" s="151"/>
      <c r="BH324" s="151"/>
    </row>
    <row r="325" spans="1:60" outlineLevel="2" x14ac:dyDescent="0.2">
      <c r="A325" s="158"/>
      <c r="B325" s="159"/>
      <c r="C325" s="189" t="s">
        <v>1047</v>
      </c>
      <c r="D325" s="162"/>
      <c r="E325" s="163">
        <v>9.09</v>
      </c>
      <c r="F325" s="161"/>
      <c r="G325" s="161"/>
      <c r="H325" s="161"/>
      <c r="I325" s="161"/>
      <c r="J325" s="161"/>
      <c r="K325" s="161"/>
      <c r="L325" s="161"/>
      <c r="M325" s="161"/>
      <c r="N325" s="160"/>
      <c r="O325" s="160"/>
      <c r="P325" s="160"/>
      <c r="Q325" s="160"/>
      <c r="R325" s="161"/>
      <c r="S325" s="161"/>
      <c r="T325" s="161"/>
      <c r="U325" s="161"/>
      <c r="V325" s="161"/>
      <c r="W325" s="161"/>
      <c r="X325" s="161"/>
      <c r="Y325" s="161"/>
      <c r="Z325" s="151"/>
      <c r="AA325" s="151"/>
      <c r="AB325" s="151"/>
      <c r="AC325" s="151"/>
      <c r="AD325" s="151"/>
      <c r="AE325" s="151"/>
      <c r="AF325" s="151"/>
      <c r="AG325" s="151" t="s">
        <v>175</v>
      </c>
      <c r="AH325" s="151">
        <v>0</v>
      </c>
      <c r="AI325" s="151"/>
      <c r="AJ325" s="151"/>
      <c r="AK325" s="151"/>
      <c r="AL325" s="151"/>
      <c r="AM325" s="151"/>
      <c r="AN325" s="151"/>
      <c r="AO325" s="151"/>
      <c r="AP325" s="151"/>
      <c r="AQ325" s="151"/>
      <c r="AR325" s="151"/>
      <c r="AS325" s="151"/>
      <c r="AT325" s="151"/>
      <c r="AU325" s="151"/>
      <c r="AV325" s="151"/>
      <c r="AW325" s="151"/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</row>
    <row r="326" spans="1:60" outlineLevel="1" x14ac:dyDescent="0.2">
      <c r="A326" s="172">
        <v>133</v>
      </c>
      <c r="B326" s="173" t="s">
        <v>629</v>
      </c>
      <c r="C326" s="188" t="s">
        <v>630</v>
      </c>
      <c r="D326" s="174" t="s">
        <v>308</v>
      </c>
      <c r="E326" s="175">
        <v>47.74</v>
      </c>
      <c r="F326" s="176"/>
      <c r="G326" s="177">
        <f>ROUND(E326*F326,2)</f>
        <v>0</v>
      </c>
      <c r="H326" s="176"/>
      <c r="I326" s="177">
        <f>ROUND(E326*H326,2)</f>
        <v>0</v>
      </c>
      <c r="J326" s="176"/>
      <c r="K326" s="177">
        <f>ROUND(E326*J326,2)</f>
        <v>0</v>
      </c>
      <c r="L326" s="177">
        <v>21</v>
      </c>
      <c r="M326" s="177">
        <f>G326*(1+L326/100)</f>
        <v>0</v>
      </c>
      <c r="N326" s="175">
        <v>0</v>
      </c>
      <c r="O326" s="175">
        <f>ROUND(E326*N326,2)</f>
        <v>0</v>
      </c>
      <c r="P326" s="175">
        <v>0</v>
      </c>
      <c r="Q326" s="175">
        <f>ROUND(E326*P326,2)</f>
        <v>0</v>
      </c>
      <c r="R326" s="177"/>
      <c r="S326" s="177" t="s">
        <v>141</v>
      </c>
      <c r="T326" s="178" t="s">
        <v>142</v>
      </c>
      <c r="U326" s="161">
        <v>0</v>
      </c>
      <c r="V326" s="161">
        <f>ROUND(E326*U326,2)</f>
        <v>0</v>
      </c>
      <c r="W326" s="161"/>
      <c r="X326" s="161" t="s">
        <v>143</v>
      </c>
      <c r="Y326" s="161" t="s">
        <v>144</v>
      </c>
      <c r="Z326" s="151"/>
      <c r="AA326" s="151"/>
      <c r="AB326" s="151"/>
      <c r="AC326" s="151"/>
      <c r="AD326" s="151"/>
      <c r="AE326" s="151"/>
      <c r="AF326" s="151"/>
      <c r="AG326" s="151" t="s">
        <v>145</v>
      </c>
      <c r="AH326" s="151"/>
      <c r="AI326" s="151"/>
      <c r="AJ326" s="151"/>
      <c r="AK326" s="151"/>
      <c r="AL326" s="151"/>
      <c r="AM326" s="151"/>
      <c r="AN326" s="151"/>
      <c r="AO326" s="151"/>
      <c r="AP326" s="151"/>
      <c r="AQ326" s="151"/>
      <c r="AR326" s="151"/>
      <c r="AS326" s="151"/>
      <c r="AT326" s="151"/>
      <c r="AU326" s="151"/>
      <c r="AV326" s="151"/>
      <c r="AW326" s="151"/>
      <c r="AX326" s="151"/>
      <c r="AY326" s="151"/>
      <c r="AZ326" s="151"/>
      <c r="BA326" s="151"/>
      <c r="BB326" s="151"/>
      <c r="BC326" s="151"/>
      <c r="BD326" s="151"/>
      <c r="BE326" s="151"/>
      <c r="BF326" s="151"/>
      <c r="BG326" s="151"/>
      <c r="BH326" s="151"/>
    </row>
    <row r="327" spans="1:60" outlineLevel="2" x14ac:dyDescent="0.2">
      <c r="A327" s="158"/>
      <c r="B327" s="159"/>
      <c r="C327" s="189" t="s">
        <v>1042</v>
      </c>
      <c r="D327" s="162"/>
      <c r="E327" s="163">
        <v>47.74</v>
      </c>
      <c r="F327" s="161"/>
      <c r="G327" s="161"/>
      <c r="H327" s="161"/>
      <c r="I327" s="161"/>
      <c r="J327" s="161"/>
      <c r="K327" s="161"/>
      <c r="L327" s="161"/>
      <c r="M327" s="161"/>
      <c r="N327" s="160"/>
      <c r="O327" s="160"/>
      <c r="P327" s="160"/>
      <c r="Q327" s="160"/>
      <c r="R327" s="161"/>
      <c r="S327" s="161"/>
      <c r="T327" s="161"/>
      <c r="U327" s="161"/>
      <c r="V327" s="161"/>
      <c r="W327" s="161"/>
      <c r="X327" s="161"/>
      <c r="Y327" s="161"/>
      <c r="Z327" s="151"/>
      <c r="AA327" s="151"/>
      <c r="AB327" s="151"/>
      <c r="AC327" s="151"/>
      <c r="AD327" s="151"/>
      <c r="AE327" s="151"/>
      <c r="AF327" s="151"/>
      <c r="AG327" s="151" t="s">
        <v>175</v>
      </c>
      <c r="AH327" s="151">
        <v>0</v>
      </c>
      <c r="AI327" s="151"/>
      <c r="AJ327" s="151"/>
      <c r="AK327" s="151"/>
      <c r="AL327" s="151"/>
      <c r="AM327" s="151"/>
      <c r="AN327" s="151"/>
      <c r="AO327" s="151"/>
      <c r="AP327" s="151"/>
      <c r="AQ327" s="151"/>
      <c r="AR327" s="151"/>
      <c r="AS327" s="151"/>
      <c r="AT327" s="151"/>
      <c r="AU327" s="151"/>
      <c r="AV327" s="151"/>
      <c r="AW327" s="151"/>
      <c r="AX327" s="151"/>
      <c r="AY327" s="151"/>
      <c r="AZ327" s="151"/>
      <c r="BA327" s="151"/>
      <c r="BB327" s="151"/>
      <c r="BC327" s="151"/>
      <c r="BD327" s="151"/>
      <c r="BE327" s="151"/>
      <c r="BF327" s="151"/>
      <c r="BG327" s="151"/>
      <c r="BH327" s="151"/>
    </row>
    <row r="328" spans="1:60" x14ac:dyDescent="0.2">
      <c r="A328" s="3"/>
      <c r="B328" s="4"/>
      <c r="C328" s="190"/>
      <c r="D328" s="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AE328">
        <v>12</v>
      </c>
      <c r="AF328">
        <v>21</v>
      </c>
      <c r="AG328" t="s">
        <v>122</v>
      </c>
    </row>
    <row r="329" spans="1:60" x14ac:dyDescent="0.2">
      <c r="A329" s="154"/>
      <c r="B329" s="155" t="s">
        <v>29</v>
      </c>
      <c r="C329" s="191"/>
      <c r="D329" s="156"/>
      <c r="E329" s="157"/>
      <c r="F329" s="157"/>
      <c r="G329" s="171">
        <f>G8+G89+G118+G131+G140+G162+G177+G186+G280+G291+G294+G301+G306+G309+G320</f>
        <v>0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AE329">
        <f>SUMIF(L7:L327,AE328,G7:G327)</f>
        <v>0</v>
      </c>
      <c r="AF329">
        <f>SUMIF(L7:L327,AF328,G7:G327)</f>
        <v>0</v>
      </c>
      <c r="AG329" t="s">
        <v>193</v>
      </c>
    </row>
    <row r="330" spans="1:60" x14ac:dyDescent="0.2">
      <c r="C330" s="192"/>
      <c r="D330" s="10"/>
      <c r="AG330" t="s">
        <v>194</v>
      </c>
    </row>
    <row r="331" spans="1:60" x14ac:dyDescent="0.2">
      <c r="D331" s="10"/>
    </row>
    <row r="332" spans="1:60" x14ac:dyDescent="0.2">
      <c r="D332" s="10"/>
    </row>
    <row r="333" spans="1:60" x14ac:dyDescent="0.2">
      <c r="D333" s="10"/>
    </row>
    <row r="334" spans="1:60" x14ac:dyDescent="0.2">
      <c r="D334" s="10"/>
    </row>
    <row r="335" spans="1:60" x14ac:dyDescent="0.2">
      <c r="D335" s="10"/>
    </row>
    <row r="336" spans="1:60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9BNugHcs3+5zre9J3zq8jgQEOGj5QzUfig3KrqefFlovnufSUuxlRx6tIPD2PsUCSMNtvWmvZmDeWqiVxyNy0w==" saltValue="q3TjpfziGGEovlS7zmp3og==" spinCount="100000" sheet="1" formatRows="0"/>
  <mergeCells count="5">
    <mergeCell ref="A1:G1"/>
    <mergeCell ref="C2:G2"/>
    <mergeCell ref="C3:G3"/>
    <mergeCell ref="C4:G4"/>
    <mergeCell ref="C308:G308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AC14-1077-4A44-9557-00D7034C8FA0}">
  <sheetPr>
    <outlinePr summaryBelow="0"/>
  </sheetPr>
  <dimension ref="A1:BH5000"/>
  <sheetViews>
    <sheetView tabSelected="1" workbookViewId="0">
      <pane ySplit="7" topLeftCell="A272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4" customWidth="1"/>
    <col min="3" max="3" width="63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1" t="s">
        <v>109</v>
      </c>
      <c r="B1" s="251"/>
      <c r="C1" s="251"/>
      <c r="D1" s="251"/>
      <c r="E1" s="251"/>
      <c r="F1" s="251"/>
      <c r="G1" s="251"/>
      <c r="AG1" t="s">
        <v>110</v>
      </c>
    </row>
    <row r="2" spans="1:60" ht="24.95" customHeight="1" x14ac:dyDescent="0.2">
      <c r="A2" s="143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111</v>
      </c>
    </row>
    <row r="3" spans="1:60" ht="24.95" customHeight="1" x14ac:dyDescent="0.2">
      <c r="A3" s="143" t="s">
        <v>8</v>
      </c>
      <c r="B3" s="49" t="s">
        <v>47</v>
      </c>
      <c r="C3" s="252" t="s">
        <v>48</v>
      </c>
      <c r="D3" s="253"/>
      <c r="E3" s="253"/>
      <c r="F3" s="253"/>
      <c r="G3" s="254"/>
      <c r="AC3" s="124" t="s">
        <v>111</v>
      </c>
      <c r="AG3" t="s">
        <v>112</v>
      </c>
    </row>
    <row r="4" spans="1:60" ht="24.95" customHeight="1" x14ac:dyDescent="0.2">
      <c r="A4" s="144" t="s">
        <v>9</v>
      </c>
      <c r="B4" s="145" t="s">
        <v>56</v>
      </c>
      <c r="C4" s="255" t="s">
        <v>57</v>
      </c>
      <c r="D4" s="256"/>
      <c r="E4" s="256"/>
      <c r="F4" s="256"/>
      <c r="G4" s="257"/>
      <c r="AG4" t="s">
        <v>113</v>
      </c>
    </row>
    <row r="5" spans="1:60" x14ac:dyDescent="0.2">
      <c r="D5" s="10"/>
    </row>
    <row r="6" spans="1:60" ht="38.25" x14ac:dyDescent="0.2">
      <c r="A6" s="147" t="s">
        <v>114</v>
      </c>
      <c r="B6" s="149" t="s">
        <v>115</v>
      </c>
      <c r="C6" s="149" t="s">
        <v>116</v>
      </c>
      <c r="D6" s="148" t="s">
        <v>117</v>
      </c>
      <c r="E6" s="147" t="s">
        <v>118</v>
      </c>
      <c r="F6" s="146" t="s">
        <v>119</v>
      </c>
      <c r="G6" s="147" t="s">
        <v>29</v>
      </c>
      <c r="H6" s="150" t="s">
        <v>30</v>
      </c>
      <c r="I6" s="150" t="s">
        <v>120</v>
      </c>
      <c r="J6" s="150" t="s">
        <v>31</v>
      </c>
      <c r="K6" s="150" t="s">
        <v>121</v>
      </c>
      <c r="L6" s="150" t="s">
        <v>122</v>
      </c>
      <c r="M6" s="150" t="s">
        <v>123</v>
      </c>
      <c r="N6" s="150" t="s">
        <v>124</v>
      </c>
      <c r="O6" s="150" t="s">
        <v>125</v>
      </c>
      <c r="P6" s="150" t="s">
        <v>126</v>
      </c>
      <c r="Q6" s="150" t="s">
        <v>127</v>
      </c>
      <c r="R6" s="150" t="s">
        <v>128</v>
      </c>
      <c r="S6" s="150" t="s">
        <v>129</v>
      </c>
      <c r="T6" s="150" t="s">
        <v>130</v>
      </c>
      <c r="U6" s="150" t="s">
        <v>131</v>
      </c>
      <c r="V6" s="150" t="s">
        <v>132</v>
      </c>
      <c r="W6" s="150" t="s">
        <v>133</v>
      </c>
      <c r="X6" s="150" t="s">
        <v>134</v>
      </c>
      <c r="Y6" s="150" t="s">
        <v>135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5" t="s">
        <v>136</v>
      </c>
      <c r="B8" s="166" t="s">
        <v>72</v>
      </c>
      <c r="C8" s="186" t="s">
        <v>73</v>
      </c>
      <c r="D8" s="167"/>
      <c r="E8" s="168"/>
      <c r="F8" s="169"/>
      <c r="G8" s="169">
        <f>SUMIF(AG9:AG95,"&lt;&gt;NOR",G9:G95)</f>
        <v>0</v>
      </c>
      <c r="H8" s="169"/>
      <c r="I8" s="169">
        <f>SUM(I9:I95)</f>
        <v>0</v>
      </c>
      <c r="J8" s="169"/>
      <c r="K8" s="169">
        <f>SUM(K9:K95)</f>
        <v>0</v>
      </c>
      <c r="L8" s="169"/>
      <c r="M8" s="169">
        <f>SUM(M9:M95)</f>
        <v>0</v>
      </c>
      <c r="N8" s="168"/>
      <c r="O8" s="168">
        <f>SUM(O9:O95)</f>
        <v>23.13</v>
      </c>
      <c r="P8" s="168"/>
      <c r="Q8" s="168">
        <f>SUM(Q9:Q95)</f>
        <v>0</v>
      </c>
      <c r="R8" s="169"/>
      <c r="S8" s="169"/>
      <c r="T8" s="170"/>
      <c r="U8" s="164"/>
      <c r="V8" s="164">
        <f>SUM(V9:V95)</f>
        <v>401.56000000000006</v>
      </c>
      <c r="W8" s="164"/>
      <c r="X8" s="164"/>
      <c r="Y8" s="164"/>
      <c r="AG8" t="s">
        <v>137</v>
      </c>
    </row>
    <row r="9" spans="1:60" outlineLevel="1" x14ac:dyDescent="0.2">
      <c r="A9" s="179">
        <v>1</v>
      </c>
      <c r="B9" s="180" t="s">
        <v>195</v>
      </c>
      <c r="C9" s="187" t="s">
        <v>196</v>
      </c>
      <c r="D9" s="181" t="s">
        <v>197</v>
      </c>
      <c r="E9" s="182">
        <v>30</v>
      </c>
      <c r="F9" s="183"/>
      <c r="G9" s="184">
        <f>ROUND(E9*F9,2)</f>
        <v>0</v>
      </c>
      <c r="H9" s="183"/>
      <c r="I9" s="184">
        <f>ROUND(E9*H9,2)</f>
        <v>0</v>
      </c>
      <c r="J9" s="183"/>
      <c r="K9" s="184">
        <f>ROUND(E9*J9,2)</f>
        <v>0</v>
      </c>
      <c r="L9" s="184">
        <v>21</v>
      </c>
      <c r="M9" s="184">
        <f>G9*(1+L9/100)</f>
        <v>0</v>
      </c>
      <c r="N9" s="182">
        <v>0</v>
      </c>
      <c r="O9" s="182">
        <f>ROUND(E9*N9,2)</f>
        <v>0</v>
      </c>
      <c r="P9" s="182">
        <v>0</v>
      </c>
      <c r="Q9" s="182">
        <f>ROUND(E9*P9,2)</f>
        <v>0</v>
      </c>
      <c r="R9" s="184"/>
      <c r="S9" s="184" t="s">
        <v>141</v>
      </c>
      <c r="T9" s="185" t="s">
        <v>142</v>
      </c>
      <c r="U9" s="161">
        <v>0.20300000000000001</v>
      </c>
      <c r="V9" s="161">
        <f>ROUND(E9*U9,2)</f>
        <v>6.09</v>
      </c>
      <c r="W9" s="161"/>
      <c r="X9" s="161" t="s">
        <v>143</v>
      </c>
      <c r="Y9" s="161" t="s">
        <v>144</v>
      </c>
      <c r="Z9" s="151"/>
      <c r="AA9" s="151"/>
      <c r="AB9" s="151"/>
      <c r="AC9" s="151"/>
      <c r="AD9" s="151"/>
      <c r="AE9" s="151"/>
      <c r="AF9" s="151"/>
      <c r="AG9" s="151" t="s">
        <v>145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">
      <c r="A10" s="179">
        <v>2</v>
      </c>
      <c r="B10" s="180" t="s">
        <v>198</v>
      </c>
      <c r="C10" s="187" t="s">
        <v>199</v>
      </c>
      <c r="D10" s="181" t="s">
        <v>200</v>
      </c>
      <c r="E10" s="182">
        <v>10</v>
      </c>
      <c r="F10" s="183"/>
      <c r="G10" s="184">
        <f>ROUND(E10*F10,2)</f>
        <v>0</v>
      </c>
      <c r="H10" s="183"/>
      <c r="I10" s="184">
        <f>ROUND(E10*H10,2)</f>
        <v>0</v>
      </c>
      <c r="J10" s="183"/>
      <c r="K10" s="184">
        <f>ROUND(E10*J10,2)</f>
        <v>0</v>
      </c>
      <c r="L10" s="184">
        <v>21</v>
      </c>
      <c r="M10" s="184">
        <f>G10*(1+L10/100)</f>
        <v>0</v>
      </c>
      <c r="N10" s="182">
        <v>0</v>
      </c>
      <c r="O10" s="182">
        <f>ROUND(E10*N10,2)</f>
        <v>0</v>
      </c>
      <c r="P10" s="182">
        <v>0</v>
      </c>
      <c r="Q10" s="182">
        <f>ROUND(E10*P10,2)</f>
        <v>0</v>
      </c>
      <c r="R10" s="184"/>
      <c r="S10" s="184" t="s">
        <v>141</v>
      </c>
      <c r="T10" s="185" t="s">
        <v>142</v>
      </c>
      <c r="U10" s="161">
        <v>0</v>
      </c>
      <c r="V10" s="161">
        <f>ROUND(E10*U10,2)</f>
        <v>0</v>
      </c>
      <c r="W10" s="161"/>
      <c r="X10" s="161" t="s">
        <v>143</v>
      </c>
      <c r="Y10" s="161" t="s">
        <v>144</v>
      </c>
      <c r="Z10" s="151"/>
      <c r="AA10" s="151"/>
      <c r="AB10" s="151"/>
      <c r="AC10" s="151"/>
      <c r="AD10" s="151"/>
      <c r="AE10" s="151"/>
      <c r="AF10" s="151"/>
      <c r="AG10" s="151" t="s">
        <v>145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2">
        <v>3</v>
      </c>
      <c r="B11" s="173" t="s">
        <v>204</v>
      </c>
      <c r="C11" s="188" t="s">
        <v>205</v>
      </c>
      <c r="D11" s="174" t="s">
        <v>181</v>
      </c>
      <c r="E11" s="175">
        <v>7</v>
      </c>
      <c r="F11" s="176"/>
      <c r="G11" s="177">
        <f>ROUND(E11*F11,2)</f>
        <v>0</v>
      </c>
      <c r="H11" s="176"/>
      <c r="I11" s="177">
        <f>ROUND(E11*H11,2)</f>
        <v>0</v>
      </c>
      <c r="J11" s="176"/>
      <c r="K11" s="177">
        <f>ROUND(E11*J11,2)</f>
        <v>0</v>
      </c>
      <c r="L11" s="177">
        <v>21</v>
      </c>
      <c r="M11" s="177">
        <f>G11*(1+L11/100)</f>
        <v>0</v>
      </c>
      <c r="N11" s="175">
        <v>8.6800000000000002E-3</v>
      </c>
      <c r="O11" s="175">
        <f>ROUND(E11*N11,2)</f>
        <v>0.06</v>
      </c>
      <c r="P11" s="175">
        <v>0</v>
      </c>
      <c r="Q11" s="175">
        <f>ROUND(E11*P11,2)</f>
        <v>0</v>
      </c>
      <c r="R11" s="177"/>
      <c r="S11" s="177" t="s">
        <v>141</v>
      </c>
      <c r="T11" s="178" t="s">
        <v>142</v>
      </c>
      <c r="U11" s="161">
        <v>0.70299999999999996</v>
      </c>
      <c r="V11" s="161">
        <f>ROUND(E11*U11,2)</f>
        <v>4.92</v>
      </c>
      <c r="W11" s="161"/>
      <c r="X11" s="161" t="s">
        <v>143</v>
      </c>
      <c r="Y11" s="161" t="s">
        <v>144</v>
      </c>
      <c r="Z11" s="151"/>
      <c r="AA11" s="151"/>
      <c r="AB11" s="151"/>
      <c r="AC11" s="151"/>
      <c r="AD11" s="151"/>
      <c r="AE11" s="151"/>
      <c r="AF11" s="151"/>
      <c r="AG11" s="151" t="s">
        <v>145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9" t="s">
        <v>1048</v>
      </c>
      <c r="D12" s="162"/>
      <c r="E12" s="163">
        <v>7</v>
      </c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175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1" x14ac:dyDescent="0.2">
      <c r="A13" s="172">
        <v>4</v>
      </c>
      <c r="B13" s="173" t="s">
        <v>207</v>
      </c>
      <c r="C13" s="188" t="s">
        <v>208</v>
      </c>
      <c r="D13" s="174" t="s">
        <v>209</v>
      </c>
      <c r="E13" s="175">
        <v>11.5</v>
      </c>
      <c r="F13" s="176"/>
      <c r="G13" s="177">
        <f>ROUND(E13*F13,2)</f>
        <v>0</v>
      </c>
      <c r="H13" s="176"/>
      <c r="I13" s="177">
        <f>ROUND(E13*H13,2)</f>
        <v>0</v>
      </c>
      <c r="J13" s="176"/>
      <c r="K13" s="177">
        <f>ROUND(E13*J13,2)</f>
        <v>0</v>
      </c>
      <c r="L13" s="177">
        <v>21</v>
      </c>
      <c r="M13" s="177">
        <f>G13*(1+L13/100)</f>
        <v>0</v>
      </c>
      <c r="N13" s="175">
        <v>0</v>
      </c>
      <c r="O13" s="175">
        <f>ROUND(E13*N13,2)</f>
        <v>0</v>
      </c>
      <c r="P13" s="175">
        <v>0</v>
      </c>
      <c r="Q13" s="175">
        <f>ROUND(E13*P13,2)</f>
        <v>0</v>
      </c>
      <c r="R13" s="177"/>
      <c r="S13" s="177" t="s">
        <v>141</v>
      </c>
      <c r="T13" s="178" t="s">
        <v>142</v>
      </c>
      <c r="U13" s="161">
        <v>3.2000000000000001E-2</v>
      </c>
      <c r="V13" s="161">
        <f>ROUND(E13*U13,2)</f>
        <v>0.37</v>
      </c>
      <c r="W13" s="161"/>
      <c r="X13" s="161" t="s">
        <v>143</v>
      </c>
      <c r="Y13" s="161" t="s">
        <v>144</v>
      </c>
      <c r="Z13" s="151"/>
      <c r="AA13" s="151"/>
      <c r="AB13" s="151"/>
      <c r="AC13" s="151"/>
      <c r="AD13" s="151"/>
      <c r="AE13" s="151"/>
      <c r="AF13" s="151"/>
      <c r="AG13" s="151" t="s">
        <v>145</v>
      </c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2" x14ac:dyDescent="0.2">
      <c r="A14" s="158"/>
      <c r="B14" s="159"/>
      <c r="C14" s="189" t="s">
        <v>1049</v>
      </c>
      <c r="D14" s="162"/>
      <c r="E14" s="163"/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175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3" x14ac:dyDescent="0.2">
      <c r="A15" s="158"/>
      <c r="B15" s="159"/>
      <c r="C15" s="189" t="s">
        <v>1050</v>
      </c>
      <c r="D15" s="162"/>
      <c r="E15" s="163">
        <v>11.5</v>
      </c>
      <c r="F15" s="161"/>
      <c r="G15" s="161"/>
      <c r="H15" s="161"/>
      <c r="I15" s="161"/>
      <c r="J15" s="161"/>
      <c r="K15" s="161"/>
      <c r="L15" s="161"/>
      <c r="M15" s="161"/>
      <c r="N15" s="160"/>
      <c r="O15" s="160"/>
      <c r="P15" s="160"/>
      <c r="Q15" s="160"/>
      <c r="R15" s="161"/>
      <c r="S15" s="161"/>
      <c r="T15" s="161"/>
      <c r="U15" s="161"/>
      <c r="V15" s="161"/>
      <c r="W15" s="161"/>
      <c r="X15" s="161"/>
      <c r="Y15" s="161"/>
      <c r="Z15" s="151"/>
      <c r="AA15" s="151"/>
      <c r="AB15" s="151"/>
      <c r="AC15" s="151"/>
      <c r="AD15" s="151"/>
      <c r="AE15" s="151"/>
      <c r="AF15" s="151"/>
      <c r="AG15" s="151" t="s">
        <v>175</v>
      </c>
      <c r="AH15" s="151">
        <v>0</v>
      </c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1" x14ac:dyDescent="0.2">
      <c r="A16" s="172">
        <v>5</v>
      </c>
      <c r="B16" s="173" t="s">
        <v>212</v>
      </c>
      <c r="C16" s="188" t="s">
        <v>213</v>
      </c>
      <c r="D16" s="174" t="s">
        <v>209</v>
      </c>
      <c r="E16" s="175">
        <v>3.3</v>
      </c>
      <c r="F16" s="176"/>
      <c r="G16" s="177">
        <f>ROUND(E16*F16,2)</f>
        <v>0</v>
      </c>
      <c r="H16" s="176"/>
      <c r="I16" s="177">
        <f>ROUND(E16*H16,2)</f>
        <v>0</v>
      </c>
      <c r="J16" s="176"/>
      <c r="K16" s="177">
        <f>ROUND(E16*J16,2)</f>
        <v>0</v>
      </c>
      <c r="L16" s="177">
        <v>21</v>
      </c>
      <c r="M16" s="177">
        <f>G16*(1+L16/100)</f>
        <v>0</v>
      </c>
      <c r="N16" s="175">
        <v>0</v>
      </c>
      <c r="O16" s="175">
        <f>ROUND(E16*N16,2)</f>
        <v>0</v>
      </c>
      <c r="P16" s="175">
        <v>0</v>
      </c>
      <c r="Q16" s="175">
        <f>ROUND(E16*P16,2)</f>
        <v>0</v>
      </c>
      <c r="R16" s="177"/>
      <c r="S16" s="177" t="s">
        <v>141</v>
      </c>
      <c r="T16" s="178" t="s">
        <v>142</v>
      </c>
      <c r="U16" s="161">
        <v>1.7629999999999999</v>
      </c>
      <c r="V16" s="161">
        <f>ROUND(E16*U16,2)</f>
        <v>5.82</v>
      </c>
      <c r="W16" s="161"/>
      <c r="X16" s="161" t="s">
        <v>143</v>
      </c>
      <c r="Y16" s="161" t="s">
        <v>144</v>
      </c>
      <c r="Z16" s="151"/>
      <c r="AA16" s="151"/>
      <c r="AB16" s="151"/>
      <c r="AC16" s="151"/>
      <c r="AD16" s="151"/>
      <c r="AE16" s="151"/>
      <c r="AF16" s="151"/>
      <c r="AG16" s="151" t="s">
        <v>145</v>
      </c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2" x14ac:dyDescent="0.2">
      <c r="A17" s="158"/>
      <c r="B17" s="159"/>
      <c r="C17" s="189" t="s">
        <v>640</v>
      </c>
      <c r="D17" s="162"/>
      <c r="E17" s="163">
        <v>1.65</v>
      </c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175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3" x14ac:dyDescent="0.2">
      <c r="A18" s="158"/>
      <c r="B18" s="159"/>
      <c r="C18" s="189" t="s">
        <v>217</v>
      </c>
      <c r="D18" s="162"/>
      <c r="E18" s="163">
        <v>1.65</v>
      </c>
      <c r="F18" s="161"/>
      <c r="G18" s="161"/>
      <c r="H18" s="161"/>
      <c r="I18" s="161"/>
      <c r="J18" s="161"/>
      <c r="K18" s="161"/>
      <c r="L18" s="161"/>
      <c r="M18" s="161"/>
      <c r="N18" s="160"/>
      <c r="O18" s="160"/>
      <c r="P18" s="160"/>
      <c r="Q18" s="160"/>
      <c r="R18" s="161"/>
      <c r="S18" s="161"/>
      <c r="T18" s="161"/>
      <c r="U18" s="161"/>
      <c r="V18" s="161"/>
      <c r="W18" s="161"/>
      <c r="X18" s="161"/>
      <c r="Y18" s="161"/>
      <c r="Z18" s="151"/>
      <c r="AA18" s="151"/>
      <c r="AB18" s="151"/>
      <c r="AC18" s="151"/>
      <c r="AD18" s="151"/>
      <c r="AE18" s="151"/>
      <c r="AF18" s="151"/>
      <c r="AG18" s="151" t="s">
        <v>175</v>
      </c>
      <c r="AH18" s="151">
        <v>0</v>
      </c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1" x14ac:dyDescent="0.2">
      <c r="A19" s="172">
        <v>6</v>
      </c>
      <c r="B19" s="173" t="s">
        <v>218</v>
      </c>
      <c r="C19" s="188" t="s">
        <v>219</v>
      </c>
      <c r="D19" s="174" t="s">
        <v>209</v>
      </c>
      <c r="E19" s="175">
        <v>1.3008</v>
      </c>
      <c r="F19" s="176"/>
      <c r="G19" s="177">
        <f>ROUND(E19*F19,2)</f>
        <v>0</v>
      </c>
      <c r="H19" s="176"/>
      <c r="I19" s="177">
        <f>ROUND(E19*H19,2)</f>
        <v>0</v>
      </c>
      <c r="J19" s="176"/>
      <c r="K19" s="177">
        <f>ROUND(E19*J19,2)</f>
        <v>0</v>
      </c>
      <c r="L19" s="177">
        <v>21</v>
      </c>
      <c r="M19" s="177">
        <f>G19*(1+L19/100)</f>
        <v>0</v>
      </c>
      <c r="N19" s="175">
        <v>0</v>
      </c>
      <c r="O19" s="175">
        <f>ROUND(E19*N19,2)</f>
        <v>0</v>
      </c>
      <c r="P19" s="175">
        <v>0</v>
      </c>
      <c r="Q19" s="175">
        <f>ROUND(E19*P19,2)</f>
        <v>0</v>
      </c>
      <c r="R19" s="177"/>
      <c r="S19" s="177" t="s">
        <v>141</v>
      </c>
      <c r="T19" s="178" t="s">
        <v>142</v>
      </c>
      <c r="U19" s="161">
        <v>0.36499999999999999</v>
      </c>
      <c r="V19" s="161">
        <f>ROUND(E19*U19,2)</f>
        <v>0.47</v>
      </c>
      <c r="W19" s="161"/>
      <c r="X19" s="161" t="s">
        <v>143</v>
      </c>
      <c r="Y19" s="161" t="s">
        <v>144</v>
      </c>
      <c r="Z19" s="151"/>
      <c r="AA19" s="151"/>
      <c r="AB19" s="151"/>
      <c r="AC19" s="151"/>
      <c r="AD19" s="151"/>
      <c r="AE19" s="151"/>
      <c r="AF19" s="151"/>
      <c r="AG19" s="151" t="s">
        <v>145</v>
      </c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2" x14ac:dyDescent="0.2">
      <c r="A20" s="158"/>
      <c r="B20" s="159"/>
      <c r="C20" s="189" t="s">
        <v>1051</v>
      </c>
      <c r="D20" s="162"/>
      <c r="E20" s="163">
        <v>1.3</v>
      </c>
      <c r="F20" s="161"/>
      <c r="G20" s="161"/>
      <c r="H20" s="161"/>
      <c r="I20" s="161"/>
      <c r="J20" s="161"/>
      <c r="K20" s="161"/>
      <c r="L20" s="161"/>
      <c r="M20" s="161"/>
      <c r="N20" s="160"/>
      <c r="O20" s="160"/>
      <c r="P20" s="160"/>
      <c r="Q20" s="160"/>
      <c r="R20" s="161"/>
      <c r="S20" s="161"/>
      <c r="T20" s="161"/>
      <c r="U20" s="161"/>
      <c r="V20" s="161"/>
      <c r="W20" s="161"/>
      <c r="X20" s="161"/>
      <c r="Y20" s="161"/>
      <c r="Z20" s="151"/>
      <c r="AA20" s="151"/>
      <c r="AB20" s="151"/>
      <c r="AC20" s="151"/>
      <c r="AD20" s="151"/>
      <c r="AE20" s="151"/>
      <c r="AF20" s="151"/>
      <c r="AG20" s="151" t="s">
        <v>175</v>
      </c>
      <c r="AH20" s="151">
        <v>0</v>
      </c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1" x14ac:dyDescent="0.2">
      <c r="A21" s="179">
        <v>7</v>
      </c>
      <c r="B21" s="180" t="s">
        <v>221</v>
      </c>
      <c r="C21" s="187" t="s">
        <v>222</v>
      </c>
      <c r="D21" s="181" t="s">
        <v>209</v>
      </c>
      <c r="E21" s="182">
        <v>1.3008</v>
      </c>
      <c r="F21" s="183"/>
      <c r="G21" s="184">
        <f>ROUND(E21*F21,2)</f>
        <v>0</v>
      </c>
      <c r="H21" s="183"/>
      <c r="I21" s="184">
        <f>ROUND(E21*H21,2)</f>
        <v>0</v>
      </c>
      <c r="J21" s="183"/>
      <c r="K21" s="184">
        <f>ROUND(E21*J21,2)</f>
        <v>0</v>
      </c>
      <c r="L21" s="184">
        <v>21</v>
      </c>
      <c r="M21" s="184">
        <f>G21*(1+L21/100)</f>
        <v>0</v>
      </c>
      <c r="N21" s="182">
        <v>0</v>
      </c>
      <c r="O21" s="182">
        <f>ROUND(E21*N21,2)</f>
        <v>0</v>
      </c>
      <c r="P21" s="182">
        <v>0</v>
      </c>
      <c r="Q21" s="182">
        <f>ROUND(E21*P21,2)</f>
        <v>0</v>
      </c>
      <c r="R21" s="184"/>
      <c r="S21" s="184" t="s">
        <v>141</v>
      </c>
      <c r="T21" s="185" t="s">
        <v>142</v>
      </c>
      <c r="U21" s="161">
        <v>0.38979999999999998</v>
      </c>
      <c r="V21" s="161">
        <f>ROUND(E21*U21,2)</f>
        <v>0.51</v>
      </c>
      <c r="W21" s="161"/>
      <c r="X21" s="161" t="s">
        <v>143</v>
      </c>
      <c r="Y21" s="161" t="s">
        <v>144</v>
      </c>
      <c r="Z21" s="151"/>
      <c r="AA21" s="151"/>
      <c r="AB21" s="151"/>
      <c r="AC21" s="151"/>
      <c r="AD21" s="151"/>
      <c r="AE21" s="151"/>
      <c r="AF21" s="151"/>
      <c r="AG21" s="151" t="s">
        <v>145</v>
      </c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1" x14ac:dyDescent="0.2">
      <c r="A22" s="172">
        <v>8</v>
      </c>
      <c r="B22" s="173" t="s">
        <v>223</v>
      </c>
      <c r="C22" s="188" t="s">
        <v>224</v>
      </c>
      <c r="D22" s="174" t="s">
        <v>209</v>
      </c>
      <c r="E22" s="175">
        <v>7.6353200000000001</v>
      </c>
      <c r="F22" s="176"/>
      <c r="G22" s="177">
        <f>ROUND(E22*F22,2)</f>
        <v>0</v>
      </c>
      <c r="H22" s="176"/>
      <c r="I22" s="177">
        <f>ROUND(E22*H22,2)</f>
        <v>0</v>
      </c>
      <c r="J22" s="176"/>
      <c r="K22" s="177">
        <f>ROUND(E22*J22,2)</f>
        <v>0</v>
      </c>
      <c r="L22" s="177">
        <v>21</v>
      </c>
      <c r="M22" s="177">
        <f>G22*(1+L22/100)</f>
        <v>0</v>
      </c>
      <c r="N22" s="175">
        <v>0</v>
      </c>
      <c r="O22" s="175">
        <f>ROUND(E22*N22,2)</f>
        <v>0</v>
      </c>
      <c r="P22" s="175">
        <v>0</v>
      </c>
      <c r="Q22" s="175">
        <f>ROUND(E22*P22,2)</f>
        <v>0</v>
      </c>
      <c r="R22" s="177"/>
      <c r="S22" s="177" t="s">
        <v>141</v>
      </c>
      <c r="T22" s="178" t="s">
        <v>142</v>
      </c>
      <c r="U22" s="161">
        <v>0.36499999999999999</v>
      </c>
      <c r="V22" s="161">
        <f>ROUND(E22*U22,2)</f>
        <v>2.79</v>
      </c>
      <c r="W22" s="161"/>
      <c r="X22" s="161" t="s">
        <v>143</v>
      </c>
      <c r="Y22" s="161" t="s">
        <v>144</v>
      </c>
      <c r="Z22" s="151"/>
      <c r="AA22" s="151"/>
      <c r="AB22" s="151"/>
      <c r="AC22" s="151"/>
      <c r="AD22" s="151"/>
      <c r="AE22" s="151"/>
      <c r="AF22" s="151"/>
      <c r="AG22" s="151" t="s">
        <v>145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2" x14ac:dyDescent="0.2">
      <c r="A23" s="158"/>
      <c r="B23" s="159"/>
      <c r="C23" s="189" t="s">
        <v>1049</v>
      </c>
      <c r="D23" s="162"/>
      <c r="E23" s="163"/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175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3" x14ac:dyDescent="0.2">
      <c r="A24" s="158"/>
      <c r="B24" s="159"/>
      <c r="C24" s="189" t="s">
        <v>1052</v>
      </c>
      <c r="D24" s="162"/>
      <c r="E24" s="163">
        <v>7.64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175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outlineLevel="1" x14ac:dyDescent="0.2">
      <c r="A25" s="179">
        <v>9</v>
      </c>
      <c r="B25" s="180" t="s">
        <v>227</v>
      </c>
      <c r="C25" s="187" t="s">
        <v>228</v>
      </c>
      <c r="D25" s="181" t="s">
        <v>209</v>
      </c>
      <c r="E25" s="182">
        <v>7.6353200000000001</v>
      </c>
      <c r="F25" s="183"/>
      <c r="G25" s="184">
        <f>ROUND(E25*F25,2)</f>
        <v>0</v>
      </c>
      <c r="H25" s="183"/>
      <c r="I25" s="184">
        <f>ROUND(E25*H25,2)</f>
        <v>0</v>
      </c>
      <c r="J25" s="183"/>
      <c r="K25" s="184">
        <f>ROUND(E25*J25,2)</f>
        <v>0</v>
      </c>
      <c r="L25" s="184">
        <v>21</v>
      </c>
      <c r="M25" s="184">
        <f>G25*(1+L25/100)</f>
        <v>0</v>
      </c>
      <c r="N25" s="182">
        <v>0</v>
      </c>
      <c r="O25" s="182">
        <f>ROUND(E25*N25,2)</f>
        <v>0</v>
      </c>
      <c r="P25" s="182">
        <v>0</v>
      </c>
      <c r="Q25" s="182">
        <f>ROUND(E25*P25,2)</f>
        <v>0</v>
      </c>
      <c r="R25" s="184"/>
      <c r="S25" s="184" t="s">
        <v>141</v>
      </c>
      <c r="T25" s="185" t="s">
        <v>142</v>
      </c>
      <c r="U25" s="161">
        <v>8.4000000000000005E-2</v>
      </c>
      <c r="V25" s="161">
        <f>ROUND(E25*U25,2)</f>
        <v>0.64</v>
      </c>
      <c r="W25" s="161"/>
      <c r="X25" s="161" t="s">
        <v>143</v>
      </c>
      <c r="Y25" s="161" t="s">
        <v>144</v>
      </c>
      <c r="Z25" s="151"/>
      <c r="AA25" s="151"/>
      <c r="AB25" s="151"/>
      <c r="AC25" s="151"/>
      <c r="AD25" s="151"/>
      <c r="AE25" s="151"/>
      <c r="AF25" s="151"/>
      <c r="AG25" s="151" t="s">
        <v>145</v>
      </c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1" x14ac:dyDescent="0.2">
      <c r="A26" s="172">
        <v>10</v>
      </c>
      <c r="B26" s="173" t="s">
        <v>229</v>
      </c>
      <c r="C26" s="188" t="s">
        <v>230</v>
      </c>
      <c r="D26" s="174" t="s">
        <v>209</v>
      </c>
      <c r="E26" s="175">
        <v>22.054449999999999</v>
      </c>
      <c r="F26" s="176"/>
      <c r="G26" s="177">
        <f>ROUND(E26*F26,2)</f>
        <v>0</v>
      </c>
      <c r="H26" s="176"/>
      <c r="I26" s="177">
        <f>ROUND(E26*H26,2)</f>
        <v>0</v>
      </c>
      <c r="J26" s="176"/>
      <c r="K26" s="177">
        <f>ROUND(E26*J26,2)</f>
        <v>0</v>
      </c>
      <c r="L26" s="177">
        <v>21</v>
      </c>
      <c r="M26" s="177">
        <f>G26*(1+L26/100)</f>
        <v>0</v>
      </c>
      <c r="N26" s="175">
        <v>0</v>
      </c>
      <c r="O26" s="175">
        <f>ROUND(E26*N26,2)</f>
        <v>0</v>
      </c>
      <c r="P26" s="175">
        <v>0</v>
      </c>
      <c r="Q26" s="175">
        <f>ROUND(E26*P26,2)</f>
        <v>0</v>
      </c>
      <c r="R26" s="177"/>
      <c r="S26" s="177" t="s">
        <v>141</v>
      </c>
      <c r="T26" s="178" t="s">
        <v>142</v>
      </c>
      <c r="U26" s="161">
        <v>2.2490000000000001</v>
      </c>
      <c r="V26" s="161">
        <f>ROUND(E26*U26,2)</f>
        <v>49.6</v>
      </c>
      <c r="W26" s="161"/>
      <c r="X26" s="161" t="s">
        <v>143</v>
      </c>
      <c r="Y26" s="161" t="s">
        <v>144</v>
      </c>
      <c r="Z26" s="151"/>
      <c r="AA26" s="151"/>
      <c r="AB26" s="151"/>
      <c r="AC26" s="151"/>
      <c r="AD26" s="151"/>
      <c r="AE26" s="151"/>
      <c r="AF26" s="151"/>
      <c r="AG26" s="151" t="s">
        <v>145</v>
      </c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2" x14ac:dyDescent="0.2">
      <c r="A27" s="158"/>
      <c r="B27" s="159"/>
      <c r="C27" s="189" t="s">
        <v>1049</v>
      </c>
      <c r="D27" s="162"/>
      <c r="E27" s="163"/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175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ht="22.5" outlineLevel="3" x14ac:dyDescent="0.2">
      <c r="A28" s="158"/>
      <c r="B28" s="159"/>
      <c r="C28" s="189" t="s">
        <v>1053</v>
      </c>
      <c r="D28" s="162"/>
      <c r="E28" s="163">
        <v>13.71</v>
      </c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175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3" x14ac:dyDescent="0.2">
      <c r="A29" s="158"/>
      <c r="B29" s="159"/>
      <c r="C29" s="189" t="s">
        <v>1054</v>
      </c>
      <c r="D29" s="162"/>
      <c r="E29" s="163">
        <v>5.53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175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3" x14ac:dyDescent="0.2">
      <c r="A30" s="158"/>
      <c r="B30" s="159"/>
      <c r="C30" s="189" t="s">
        <v>1055</v>
      </c>
      <c r="D30" s="162"/>
      <c r="E30" s="163">
        <v>2.82</v>
      </c>
      <c r="F30" s="161"/>
      <c r="G30" s="161"/>
      <c r="H30" s="161"/>
      <c r="I30" s="161"/>
      <c r="J30" s="161"/>
      <c r="K30" s="161"/>
      <c r="L30" s="161"/>
      <c r="M30" s="161"/>
      <c r="N30" s="160"/>
      <c r="O30" s="160"/>
      <c r="P30" s="160"/>
      <c r="Q30" s="160"/>
      <c r="R30" s="161"/>
      <c r="S30" s="161"/>
      <c r="T30" s="161"/>
      <c r="U30" s="161"/>
      <c r="V30" s="161"/>
      <c r="W30" s="161"/>
      <c r="X30" s="161"/>
      <c r="Y30" s="161"/>
      <c r="Z30" s="151"/>
      <c r="AA30" s="151"/>
      <c r="AB30" s="151"/>
      <c r="AC30" s="151"/>
      <c r="AD30" s="151"/>
      <c r="AE30" s="151"/>
      <c r="AF30" s="151"/>
      <c r="AG30" s="151" t="s">
        <v>175</v>
      </c>
      <c r="AH30" s="151">
        <v>0</v>
      </c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1" x14ac:dyDescent="0.2">
      <c r="A31" s="179">
        <v>11</v>
      </c>
      <c r="B31" s="180" t="s">
        <v>234</v>
      </c>
      <c r="C31" s="187" t="s">
        <v>235</v>
      </c>
      <c r="D31" s="181" t="s">
        <v>209</v>
      </c>
      <c r="E31" s="182">
        <v>22.054449999999999</v>
      </c>
      <c r="F31" s="183"/>
      <c r="G31" s="184">
        <f>ROUND(E31*F31,2)</f>
        <v>0</v>
      </c>
      <c r="H31" s="183"/>
      <c r="I31" s="184">
        <f>ROUND(E31*H31,2)</f>
        <v>0</v>
      </c>
      <c r="J31" s="183"/>
      <c r="K31" s="184">
        <f>ROUND(E31*J31,2)</f>
        <v>0</v>
      </c>
      <c r="L31" s="184">
        <v>21</v>
      </c>
      <c r="M31" s="184">
        <f>G31*(1+L31/100)</f>
        <v>0</v>
      </c>
      <c r="N31" s="182">
        <v>0</v>
      </c>
      <c r="O31" s="182">
        <f>ROUND(E31*N31,2)</f>
        <v>0</v>
      </c>
      <c r="P31" s="182">
        <v>0</v>
      </c>
      <c r="Q31" s="182">
        <f>ROUND(E31*P31,2)</f>
        <v>0</v>
      </c>
      <c r="R31" s="184"/>
      <c r="S31" s="184" t="s">
        <v>141</v>
      </c>
      <c r="T31" s="185" t="s">
        <v>142</v>
      </c>
      <c r="U31" s="161">
        <v>0.107</v>
      </c>
      <c r="V31" s="161">
        <f>ROUND(E31*U31,2)</f>
        <v>2.36</v>
      </c>
      <c r="W31" s="161"/>
      <c r="X31" s="161" t="s">
        <v>143</v>
      </c>
      <c r="Y31" s="161" t="s">
        <v>144</v>
      </c>
      <c r="Z31" s="151"/>
      <c r="AA31" s="151"/>
      <c r="AB31" s="151"/>
      <c r="AC31" s="151"/>
      <c r="AD31" s="151"/>
      <c r="AE31" s="151"/>
      <c r="AF31" s="151"/>
      <c r="AG31" s="151" t="s">
        <v>145</v>
      </c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1" x14ac:dyDescent="0.2">
      <c r="A32" s="172">
        <v>12</v>
      </c>
      <c r="B32" s="173" t="s">
        <v>236</v>
      </c>
      <c r="C32" s="188" t="s">
        <v>237</v>
      </c>
      <c r="D32" s="174" t="s">
        <v>209</v>
      </c>
      <c r="E32" s="175">
        <v>5.6</v>
      </c>
      <c r="F32" s="176"/>
      <c r="G32" s="177">
        <f>ROUND(E32*F32,2)</f>
        <v>0</v>
      </c>
      <c r="H32" s="176"/>
      <c r="I32" s="177">
        <f>ROUND(E32*H32,2)</f>
        <v>0</v>
      </c>
      <c r="J32" s="176"/>
      <c r="K32" s="177">
        <f>ROUND(E32*J32,2)</f>
        <v>0</v>
      </c>
      <c r="L32" s="177">
        <v>21</v>
      </c>
      <c r="M32" s="177">
        <f>G32*(1+L32/100)</f>
        <v>0</v>
      </c>
      <c r="N32" s="175">
        <v>0</v>
      </c>
      <c r="O32" s="175">
        <f>ROUND(E32*N32,2)</f>
        <v>0</v>
      </c>
      <c r="P32" s="175">
        <v>0</v>
      </c>
      <c r="Q32" s="175">
        <f>ROUND(E32*P32,2)</f>
        <v>0</v>
      </c>
      <c r="R32" s="177"/>
      <c r="S32" s="177" t="s">
        <v>141</v>
      </c>
      <c r="T32" s="178" t="s">
        <v>142</v>
      </c>
      <c r="U32" s="161">
        <v>3.5329999999999999</v>
      </c>
      <c r="V32" s="161">
        <f>ROUND(E32*U32,2)</f>
        <v>19.78</v>
      </c>
      <c r="W32" s="161"/>
      <c r="X32" s="161" t="s">
        <v>143</v>
      </c>
      <c r="Y32" s="161" t="s">
        <v>144</v>
      </c>
      <c r="Z32" s="151"/>
      <c r="AA32" s="151"/>
      <c r="AB32" s="151"/>
      <c r="AC32" s="151"/>
      <c r="AD32" s="151"/>
      <c r="AE32" s="151"/>
      <c r="AF32" s="151"/>
      <c r="AG32" s="151" t="s">
        <v>145</v>
      </c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2" x14ac:dyDescent="0.2">
      <c r="A33" s="158"/>
      <c r="B33" s="159"/>
      <c r="C33" s="189" t="s">
        <v>238</v>
      </c>
      <c r="D33" s="162"/>
      <c r="E33" s="163"/>
      <c r="F33" s="161"/>
      <c r="G33" s="161"/>
      <c r="H33" s="161"/>
      <c r="I33" s="161"/>
      <c r="J33" s="161"/>
      <c r="K33" s="161"/>
      <c r="L33" s="161"/>
      <c r="M33" s="161"/>
      <c r="N33" s="160"/>
      <c r="O33" s="160"/>
      <c r="P33" s="160"/>
      <c r="Q33" s="160"/>
      <c r="R33" s="161"/>
      <c r="S33" s="161"/>
      <c r="T33" s="161"/>
      <c r="U33" s="161"/>
      <c r="V33" s="161"/>
      <c r="W33" s="161"/>
      <c r="X33" s="161"/>
      <c r="Y33" s="161"/>
      <c r="Z33" s="151"/>
      <c r="AA33" s="151"/>
      <c r="AB33" s="151"/>
      <c r="AC33" s="151"/>
      <c r="AD33" s="151"/>
      <c r="AE33" s="151"/>
      <c r="AF33" s="151"/>
      <c r="AG33" s="151" t="s">
        <v>175</v>
      </c>
      <c r="AH33" s="151">
        <v>0</v>
      </c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3" x14ac:dyDescent="0.2">
      <c r="A34" s="158"/>
      <c r="B34" s="159"/>
      <c r="C34" s="189" t="s">
        <v>1056</v>
      </c>
      <c r="D34" s="162"/>
      <c r="E34" s="163">
        <v>5.6</v>
      </c>
      <c r="F34" s="161"/>
      <c r="G34" s="161"/>
      <c r="H34" s="161"/>
      <c r="I34" s="161"/>
      <c r="J34" s="161"/>
      <c r="K34" s="161"/>
      <c r="L34" s="161"/>
      <c r="M34" s="161"/>
      <c r="N34" s="160"/>
      <c r="O34" s="160"/>
      <c r="P34" s="160"/>
      <c r="Q34" s="160"/>
      <c r="R34" s="161"/>
      <c r="S34" s="161"/>
      <c r="T34" s="161"/>
      <c r="U34" s="161"/>
      <c r="V34" s="161"/>
      <c r="W34" s="161"/>
      <c r="X34" s="161"/>
      <c r="Y34" s="161"/>
      <c r="Z34" s="151"/>
      <c r="AA34" s="151"/>
      <c r="AB34" s="151"/>
      <c r="AC34" s="151"/>
      <c r="AD34" s="151"/>
      <c r="AE34" s="151"/>
      <c r="AF34" s="151"/>
      <c r="AG34" s="151" t="s">
        <v>175</v>
      </c>
      <c r="AH34" s="151">
        <v>0</v>
      </c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1" x14ac:dyDescent="0.2">
      <c r="A35" s="172">
        <v>13</v>
      </c>
      <c r="B35" s="173" t="s">
        <v>240</v>
      </c>
      <c r="C35" s="188" t="s">
        <v>241</v>
      </c>
      <c r="D35" s="174" t="s">
        <v>181</v>
      </c>
      <c r="E35" s="175">
        <v>125.5</v>
      </c>
      <c r="F35" s="176"/>
      <c r="G35" s="177">
        <f>ROUND(E35*F35,2)</f>
        <v>0</v>
      </c>
      <c r="H35" s="176"/>
      <c r="I35" s="177">
        <f>ROUND(E35*H35,2)</f>
        <v>0</v>
      </c>
      <c r="J35" s="176"/>
      <c r="K35" s="177">
        <f>ROUND(E35*J35,2)</f>
        <v>0</v>
      </c>
      <c r="L35" s="177">
        <v>21</v>
      </c>
      <c r="M35" s="177">
        <f>G35*(1+L35/100)</f>
        <v>0</v>
      </c>
      <c r="N35" s="175">
        <v>3.48E-3</v>
      </c>
      <c r="O35" s="175">
        <f>ROUND(E35*N35,2)</f>
        <v>0.44</v>
      </c>
      <c r="P35" s="175">
        <v>0</v>
      </c>
      <c r="Q35" s="175">
        <f>ROUND(E35*P35,2)</f>
        <v>0</v>
      </c>
      <c r="R35" s="177"/>
      <c r="S35" s="177" t="s">
        <v>141</v>
      </c>
      <c r="T35" s="178" t="s">
        <v>142</v>
      </c>
      <c r="U35" s="161">
        <v>1.7012400000000001</v>
      </c>
      <c r="V35" s="161">
        <f>ROUND(E35*U35,2)</f>
        <v>213.51</v>
      </c>
      <c r="W35" s="161"/>
      <c r="X35" s="161" t="s">
        <v>143</v>
      </c>
      <c r="Y35" s="161" t="s">
        <v>144</v>
      </c>
      <c r="Z35" s="151"/>
      <c r="AA35" s="151"/>
      <c r="AB35" s="151"/>
      <c r="AC35" s="151"/>
      <c r="AD35" s="151"/>
      <c r="AE35" s="151"/>
      <c r="AF35" s="151"/>
      <c r="AG35" s="151" t="s">
        <v>145</v>
      </c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2" x14ac:dyDescent="0.2">
      <c r="A36" s="158"/>
      <c r="B36" s="159"/>
      <c r="C36" s="189" t="s">
        <v>1057</v>
      </c>
      <c r="D36" s="162"/>
      <c r="E36" s="163">
        <v>125.5</v>
      </c>
      <c r="F36" s="161"/>
      <c r="G36" s="161"/>
      <c r="H36" s="161"/>
      <c r="I36" s="161"/>
      <c r="J36" s="161"/>
      <c r="K36" s="161"/>
      <c r="L36" s="161"/>
      <c r="M36" s="161"/>
      <c r="N36" s="160"/>
      <c r="O36" s="160"/>
      <c r="P36" s="160"/>
      <c r="Q36" s="160"/>
      <c r="R36" s="161"/>
      <c r="S36" s="161"/>
      <c r="T36" s="161"/>
      <c r="U36" s="161"/>
      <c r="V36" s="161"/>
      <c r="W36" s="161"/>
      <c r="X36" s="161"/>
      <c r="Y36" s="161"/>
      <c r="Z36" s="151"/>
      <c r="AA36" s="151"/>
      <c r="AB36" s="151"/>
      <c r="AC36" s="151"/>
      <c r="AD36" s="151"/>
      <c r="AE36" s="151"/>
      <c r="AF36" s="151"/>
      <c r="AG36" s="151" t="s">
        <v>175</v>
      </c>
      <c r="AH36" s="151">
        <v>0</v>
      </c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72">
        <v>14</v>
      </c>
      <c r="B37" s="173" t="s">
        <v>243</v>
      </c>
      <c r="C37" s="188" t="s">
        <v>244</v>
      </c>
      <c r="D37" s="174" t="s">
        <v>245</v>
      </c>
      <c r="E37" s="175">
        <v>45.941400000000002</v>
      </c>
      <c r="F37" s="176"/>
      <c r="G37" s="177">
        <f>ROUND(E37*F37,2)</f>
        <v>0</v>
      </c>
      <c r="H37" s="176"/>
      <c r="I37" s="177">
        <f>ROUND(E37*H37,2)</f>
        <v>0</v>
      </c>
      <c r="J37" s="176"/>
      <c r="K37" s="177">
        <f>ROUND(E37*J37,2)</f>
        <v>0</v>
      </c>
      <c r="L37" s="177">
        <v>21</v>
      </c>
      <c r="M37" s="177">
        <f>G37*(1+L37/100)</f>
        <v>0</v>
      </c>
      <c r="N37" s="175">
        <v>9.8999999999999999E-4</v>
      </c>
      <c r="O37" s="175">
        <f>ROUND(E37*N37,2)</f>
        <v>0.05</v>
      </c>
      <c r="P37" s="175">
        <v>0</v>
      </c>
      <c r="Q37" s="175">
        <f>ROUND(E37*P37,2)</f>
        <v>0</v>
      </c>
      <c r="R37" s="177"/>
      <c r="S37" s="177" t="s">
        <v>141</v>
      </c>
      <c r="T37" s="178" t="s">
        <v>142</v>
      </c>
      <c r="U37" s="161">
        <v>0.23599999999999999</v>
      </c>
      <c r="V37" s="161">
        <f>ROUND(E37*U37,2)</f>
        <v>10.84</v>
      </c>
      <c r="W37" s="161"/>
      <c r="X37" s="161" t="s">
        <v>143</v>
      </c>
      <c r="Y37" s="161" t="s">
        <v>144</v>
      </c>
      <c r="Z37" s="151"/>
      <c r="AA37" s="151"/>
      <c r="AB37" s="151"/>
      <c r="AC37" s="151"/>
      <c r="AD37" s="151"/>
      <c r="AE37" s="151"/>
      <c r="AF37" s="151"/>
      <c r="AG37" s="151" t="s">
        <v>145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2" x14ac:dyDescent="0.2">
      <c r="A38" s="158"/>
      <c r="B38" s="159"/>
      <c r="C38" s="189" t="s">
        <v>1049</v>
      </c>
      <c r="D38" s="162"/>
      <c r="E38" s="163"/>
      <c r="F38" s="161"/>
      <c r="G38" s="161"/>
      <c r="H38" s="161"/>
      <c r="I38" s="161"/>
      <c r="J38" s="161"/>
      <c r="K38" s="161"/>
      <c r="L38" s="161"/>
      <c r="M38" s="161"/>
      <c r="N38" s="160"/>
      <c r="O38" s="160"/>
      <c r="P38" s="160"/>
      <c r="Q38" s="160"/>
      <c r="R38" s="161"/>
      <c r="S38" s="161"/>
      <c r="T38" s="161"/>
      <c r="U38" s="161"/>
      <c r="V38" s="161"/>
      <c r="W38" s="161"/>
      <c r="X38" s="161"/>
      <c r="Y38" s="161"/>
      <c r="Z38" s="151"/>
      <c r="AA38" s="151"/>
      <c r="AB38" s="151"/>
      <c r="AC38" s="151"/>
      <c r="AD38" s="151"/>
      <c r="AE38" s="151"/>
      <c r="AF38" s="151"/>
      <c r="AG38" s="151" t="s">
        <v>175</v>
      </c>
      <c r="AH38" s="151">
        <v>0</v>
      </c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3" x14ac:dyDescent="0.2">
      <c r="A39" s="158"/>
      <c r="B39" s="159"/>
      <c r="C39" s="189" t="s">
        <v>1058</v>
      </c>
      <c r="D39" s="162"/>
      <c r="E39" s="163"/>
      <c r="F39" s="161"/>
      <c r="G39" s="161"/>
      <c r="H39" s="161"/>
      <c r="I39" s="161"/>
      <c r="J39" s="161"/>
      <c r="K39" s="161"/>
      <c r="L39" s="161"/>
      <c r="M39" s="161"/>
      <c r="N39" s="160"/>
      <c r="O39" s="160"/>
      <c r="P39" s="160"/>
      <c r="Q39" s="160"/>
      <c r="R39" s="161"/>
      <c r="S39" s="161"/>
      <c r="T39" s="161"/>
      <c r="U39" s="161"/>
      <c r="V39" s="161"/>
      <c r="W39" s="161"/>
      <c r="X39" s="161"/>
      <c r="Y39" s="161"/>
      <c r="Z39" s="151"/>
      <c r="AA39" s="151"/>
      <c r="AB39" s="151"/>
      <c r="AC39" s="151"/>
      <c r="AD39" s="151"/>
      <c r="AE39" s="151"/>
      <c r="AF39" s="151"/>
      <c r="AG39" s="151" t="s">
        <v>175</v>
      </c>
      <c r="AH39" s="151">
        <v>0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3" x14ac:dyDescent="0.2">
      <c r="A40" s="158"/>
      <c r="B40" s="159"/>
      <c r="C40" s="189" t="s">
        <v>1059</v>
      </c>
      <c r="D40" s="162"/>
      <c r="E40" s="163">
        <v>5.84</v>
      </c>
      <c r="F40" s="161"/>
      <c r="G40" s="161"/>
      <c r="H40" s="161"/>
      <c r="I40" s="161"/>
      <c r="J40" s="161"/>
      <c r="K40" s="161"/>
      <c r="L40" s="161"/>
      <c r="M40" s="161"/>
      <c r="N40" s="160"/>
      <c r="O40" s="160"/>
      <c r="P40" s="160"/>
      <c r="Q40" s="160"/>
      <c r="R40" s="161"/>
      <c r="S40" s="161"/>
      <c r="T40" s="161"/>
      <c r="U40" s="161"/>
      <c r="V40" s="161"/>
      <c r="W40" s="161"/>
      <c r="X40" s="161"/>
      <c r="Y40" s="161"/>
      <c r="Z40" s="151"/>
      <c r="AA40" s="151"/>
      <c r="AB40" s="151"/>
      <c r="AC40" s="151"/>
      <c r="AD40" s="151"/>
      <c r="AE40" s="151"/>
      <c r="AF40" s="151"/>
      <c r="AG40" s="151" t="s">
        <v>175</v>
      </c>
      <c r="AH40" s="151">
        <v>0</v>
      </c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3" x14ac:dyDescent="0.2">
      <c r="A41" s="158"/>
      <c r="B41" s="159"/>
      <c r="C41" s="189" t="s">
        <v>278</v>
      </c>
      <c r="D41" s="162"/>
      <c r="E41" s="163"/>
      <c r="F41" s="161"/>
      <c r="G41" s="161"/>
      <c r="H41" s="161"/>
      <c r="I41" s="161"/>
      <c r="J41" s="161"/>
      <c r="K41" s="161"/>
      <c r="L41" s="161"/>
      <c r="M41" s="161"/>
      <c r="N41" s="160"/>
      <c r="O41" s="160"/>
      <c r="P41" s="160"/>
      <c r="Q41" s="160"/>
      <c r="R41" s="161"/>
      <c r="S41" s="161"/>
      <c r="T41" s="161"/>
      <c r="U41" s="161"/>
      <c r="V41" s="161"/>
      <c r="W41" s="161"/>
      <c r="X41" s="161"/>
      <c r="Y41" s="161"/>
      <c r="Z41" s="151"/>
      <c r="AA41" s="151"/>
      <c r="AB41" s="151"/>
      <c r="AC41" s="151"/>
      <c r="AD41" s="151"/>
      <c r="AE41" s="151"/>
      <c r="AF41" s="151"/>
      <c r="AG41" s="151" t="s">
        <v>175</v>
      </c>
      <c r="AH41" s="151">
        <v>0</v>
      </c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ht="22.5" outlineLevel="3" x14ac:dyDescent="0.2">
      <c r="A42" s="158"/>
      <c r="B42" s="159"/>
      <c r="C42" s="189" t="s">
        <v>1060</v>
      </c>
      <c r="D42" s="162"/>
      <c r="E42" s="163">
        <v>24.92</v>
      </c>
      <c r="F42" s="161"/>
      <c r="G42" s="161"/>
      <c r="H42" s="161"/>
      <c r="I42" s="161"/>
      <c r="J42" s="161"/>
      <c r="K42" s="161"/>
      <c r="L42" s="161"/>
      <c r="M42" s="161"/>
      <c r="N42" s="160"/>
      <c r="O42" s="160"/>
      <c r="P42" s="160"/>
      <c r="Q42" s="160"/>
      <c r="R42" s="161"/>
      <c r="S42" s="161"/>
      <c r="T42" s="161"/>
      <c r="U42" s="161"/>
      <c r="V42" s="161"/>
      <c r="W42" s="161"/>
      <c r="X42" s="161"/>
      <c r="Y42" s="161"/>
      <c r="Z42" s="151"/>
      <c r="AA42" s="151"/>
      <c r="AB42" s="151"/>
      <c r="AC42" s="151"/>
      <c r="AD42" s="151"/>
      <c r="AE42" s="151"/>
      <c r="AF42" s="151"/>
      <c r="AG42" s="151" t="s">
        <v>175</v>
      </c>
      <c r="AH42" s="151">
        <v>0</v>
      </c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3" x14ac:dyDescent="0.2">
      <c r="A43" s="158"/>
      <c r="B43" s="159"/>
      <c r="C43" s="189" t="s">
        <v>1061</v>
      </c>
      <c r="D43" s="162"/>
      <c r="E43" s="163">
        <v>10.050000000000001</v>
      </c>
      <c r="F43" s="161"/>
      <c r="G43" s="161"/>
      <c r="H43" s="161"/>
      <c r="I43" s="161"/>
      <c r="J43" s="161"/>
      <c r="K43" s="161"/>
      <c r="L43" s="161"/>
      <c r="M43" s="161"/>
      <c r="N43" s="160"/>
      <c r="O43" s="160"/>
      <c r="P43" s="160"/>
      <c r="Q43" s="160"/>
      <c r="R43" s="161"/>
      <c r="S43" s="161"/>
      <c r="T43" s="161"/>
      <c r="U43" s="161"/>
      <c r="V43" s="161"/>
      <c r="W43" s="161"/>
      <c r="X43" s="161"/>
      <c r="Y43" s="161"/>
      <c r="Z43" s="151"/>
      <c r="AA43" s="151"/>
      <c r="AB43" s="151"/>
      <c r="AC43" s="151"/>
      <c r="AD43" s="151"/>
      <c r="AE43" s="151"/>
      <c r="AF43" s="151"/>
      <c r="AG43" s="151" t="s">
        <v>175</v>
      </c>
      <c r="AH43" s="151">
        <v>0</v>
      </c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3" x14ac:dyDescent="0.2">
      <c r="A44" s="158"/>
      <c r="B44" s="159"/>
      <c r="C44" s="189" t="s">
        <v>1062</v>
      </c>
      <c r="D44" s="162"/>
      <c r="E44" s="163">
        <v>5.13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175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1" x14ac:dyDescent="0.2">
      <c r="A45" s="179">
        <v>15</v>
      </c>
      <c r="B45" s="180" t="s">
        <v>249</v>
      </c>
      <c r="C45" s="187" t="s">
        <v>250</v>
      </c>
      <c r="D45" s="181" t="s">
        <v>245</v>
      </c>
      <c r="E45" s="182">
        <v>45.941400000000002</v>
      </c>
      <c r="F45" s="183"/>
      <c r="G45" s="184">
        <f>ROUND(E45*F45,2)</f>
        <v>0</v>
      </c>
      <c r="H45" s="183"/>
      <c r="I45" s="184">
        <f>ROUND(E45*H45,2)</f>
        <v>0</v>
      </c>
      <c r="J45" s="183"/>
      <c r="K45" s="184">
        <f>ROUND(E45*J45,2)</f>
        <v>0</v>
      </c>
      <c r="L45" s="184">
        <v>21</v>
      </c>
      <c r="M45" s="184">
        <f>G45*(1+L45/100)</f>
        <v>0</v>
      </c>
      <c r="N45" s="182">
        <v>0</v>
      </c>
      <c r="O45" s="182">
        <f>ROUND(E45*N45,2)</f>
        <v>0</v>
      </c>
      <c r="P45" s="182">
        <v>0</v>
      </c>
      <c r="Q45" s="182">
        <f>ROUND(E45*P45,2)</f>
        <v>0</v>
      </c>
      <c r="R45" s="184"/>
      <c r="S45" s="184" t="s">
        <v>141</v>
      </c>
      <c r="T45" s="185" t="s">
        <v>142</v>
      </c>
      <c r="U45" s="161">
        <v>7.0000000000000007E-2</v>
      </c>
      <c r="V45" s="161">
        <f>ROUND(E45*U45,2)</f>
        <v>3.22</v>
      </c>
      <c r="W45" s="161"/>
      <c r="X45" s="161" t="s">
        <v>143</v>
      </c>
      <c r="Y45" s="161" t="s">
        <v>144</v>
      </c>
      <c r="Z45" s="151"/>
      <c r="AA45" s="151"/>
      <c r="AB45" s="151"/>
      <c r="AC45" s="151"/>
      <c r="AD45" s="151"/>
      <c r="AE45" s="151"/>
      <c r="AF45" s="151"/>
      <c r="AG45" s="151" t="s">
        <v>145</v>
      </c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1" x14ac:dyDescent="0.2">
      <c r="A46" s="179">
        <v>16</v>
      </c>
      <c r="B46" s="180" t="s">
        <v>251</v>
      </c>
      <c r="C46" s="187" t="s">
        <v>252</v>
      </c>
      <c r="D46" s="181" t="s">
        <v>173</v>
      </c>
      <c r="E46" s="182">
        <v>1</v>
      </c>
      <c r="F46" s="183"/>
      <c r="G46" s="184">
        <f>ROUND(E46*F46,2)</f>
        <v>0</v>
      </c>
      <c r="H46" s="183"/>
      <c r="I46" s="184">
        <f>ROUND(E46*H46,2)</f>
        <v>0</v>
      </c>
      <c r="J46" s="183"/>
      <c r="K46" s="184">
        <f>ROUND(E46*J46,2)</f>
        <v>0</v>
      </c>
      <c r="L46" s="184">
        <v>21</v>
      </c>
      <c r="M46" s="184">
        <f>G46*(1+L46/100)</f>
        <v>0</v>
      </c>
      <c r="N46" s="182">
        <v>0</v>
      </c>
      <c r="O46" s="182">
        <f>ROUND(E46*N46,2)</f>
        <v>0</v>
      </c>
      <c r="P46" s="182">
        <v>0</v>
      </c>
      <c r="Q46" s="182">
        <f>ROUND(E46*P46,2)</f>
        <v>0</v>
      </c>
      <c r="R46" s="184"/>
      <c r="S46" s="184" t="s">
        <v>141</v>
      </c>
      <c r="T46" s="185" t="s">
        <v>142</v>
      </c>
      <c r="U46" s="161">
        <v>0.91039999999999999</v>
      </c>
      <c r="V46" s="161">
        <f>ROUND(E46*U46,2)</f>
        <v>0.91</v>
      </c>
      <c r="W46" s="161"/>
      <c r="X46" s="161" t="s">
        <v>143</v>
      </c>
      <c r="Y46" s="161" t="s">
        <v>144</v>
      </c>
      <c r="Z46" s="151"/>
      <c r="AA46" s="151"/>
      <c r="AB46" s="151"/>
      <c r="AC46" s="151"/>
      <c r="AD46" s="151"/>
      <c r="AE46" s="151"/>
      <c r="AF46" s="151"/>
      <c r="AG46" s="151" t="s">
        <v>145</v>
      </c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1" x14ac:dyDescent="0.2">
      <c r="A47" s="172">
        <v>17</v>
      </c>
      <c r="B47" s="173" t="s">
        <v>253</v>
      </c>
      <c r="C47" s="188" t="s">
        <v>254</v>
      </c>
      <c r="D47" s="174" t="s">
        <v>255</v>
      </c>
      <c r="E47" s="175">
        <v>5</v>
      </c>
      <c r="F47" s="176"/>
      <c r="G47" s="177">
        <f>ROUND(E47*F47,2)</f>
        <v>0</v>
      </c>
      <c r="H47" s="176"/>
      <c r="I47" s="177">
        <f>ROUND(E47*H47,2)</f>
        <v>0</v>
      </c>
      <c r="J47" s="176"/>
      <c r="K47" s="177">
        <f>ROUND(E47*J47,2)</f>
        <v>0</v>
      </c>
      <c r="L47" s="177">
        <v>21</v>
      </c>
      <c r="M47" s="177">
        <f>G47*(1+L47/100)</f>
        <v>0</v>
      </c>
      <c r="N47" s="175">
        <v>0</v>
      </c>
      <c r="O47" s="175">
        <f>ROUND(E47*N47,2)</f>
        <v>0</v>
      </c>
      <c r="P47" s="175">
        <v>0</v>
      </c>
      <c r="Q47" s="175">
        <f>ROUND(E47*P47,2)</f>
        <v>0</v>
      </c>
      <c r="R47" s="177"/>
      <c r="S47" s="177" t="s">
        <v>141</v>
      </c>
      <c r="T47" s="178" t="s">
        <v>142</v>
      </c>
      <c r="U47" s="161">
        <v>0</v>
      </c>
      <c r="V47" s="161">
        <f>ROUND(E47*U47,2)</f>
        <v>0</v>
      </c>
      <c r="W47" s="161"/>
      <c r="X47" s="161" t="s">
        <v>143</v>
      </c>
      <c r="Y47" s="161" t="s">
        <v>144</v>
      </c>
      <c r="Z47" s="151"/>
      <c r="AA47" s="151"/>
      <c r="AB47" s="151"/>
      <c r="AC47" s="151"/>
      <c r="AD47" s="151"/>
      <c r="AE47" s="151"/>
      <c r="AF47" s="151"/>
      <c r="AG47" s="151" t="s">
        <v>145</v>
      </c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2" x14ac:dyDescent="0.2">
      <c r="A48" s="158"/>
      <c r="B48" s="159"/>
      <c r="C48" s="189" t="s">
        <v>1063</v>
      </c>
      <c r="D48" s="162"/>
      <c r="E48" s="163">
        <v>5</v>
      </c>
      <c r="F48" s="161"/>
      <c r="G48" s="161"/>
      <c r="H48" s="161"/>
      <c r="I48" s="161"/>
      <c r="J48" s="161"/>
      <c r="K48" s="161"/>
      <c r="L48" s="161"/>
      <c r="M48" s="161"/>
      <c r="N48" s="160"/>
      <c r="O48" s="160"/>
      <c r="P48" s="160"/>
      <c r="Q48" s="160"/>
      <c r="R48" s="161"/>
      <c r="S48" s="161"/>
      <c r="T48" s="161"/>
      <c r="U48" s="161"/>
      <c r="V48" s="161"/>
      <c r="W48" s="161"/>
      <c r="X48" s="161"/>
      <c r="Y48" s="161"/>
      <c r="Z48" s="151"/>
      <c r="AA48" s="151"/>
      <c r="AB48" s="151"/>
      <c r="AC48" s="151"/>
      <c r="AD48" s="151"/>
      <c r="AE48" s="151"/>
      <c r="AF48" s="151"/>
      <c r="AG48" s="151" t="s">
        <v>175</v>
      </c>
      <c r="AH48" s="151">
        <v>0</v>
      </c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1" x14ac:dyDescent="0.2">
      <c r="A49" s="179">
        <v>18</v>
      </c>
      <c r="B49" s="180" t="s">
        <v>257</v>
      </c>
      <c r="C49" s="187" t="s">
        <v>258</v>
      </c>
      <c r="D49" s="181" t="s">
        <v>173</v>
      </c>
      <c r="E49" s="182">
        <v>1</v>
      </c>
      <c r="F49" s="183"/>
      <c r="G49" s="184">
        <f>ROUND(E49*F49,2)</f>
        <v>0</v>
      </c>
      <c r="H49" s="183"/>
      <c r="I49" s="184">
        <f>ROUND(E49*H49,2)</f>
        <v>0</v>
      </c>
      <c r="J49" s="183"/>
      <c r="K49" s="184">
        <f>ROUND(E49*J49,2)</f>
        <v>0</v>
      </c>
      <c r="L49" s="184">
        <v>21</v>
      </c>
      <c r="M49" s="184">
        <f>G49*(1+L49/100)</f>
        <v>0</v>
      </c>
      <c r="N49" s="182">
        <v>0</v>
      </c>
      <c r="O49" s="182">
        <f>ROUND(E49*N49,2)</f>
        <v>0</v>
      </c>
      <c r="P49" s="182">
        <v>0</v>
      </c>
      <c r="Q49" s="182">
        <f>ROUND(E49*P49,2)</f>
        <v>0</v>
      </c>
      <c r="R49" s="184"/>
      <c r="S49" s="184" t="s">
        <v>141</v>
      </c>
      <c r="T49" s="185" t="s">
        <v>142</v>
      </c>
      <c r="U49" s="161">
        <v>0.89439999999999997</v>
      </c>
      <c r="V49" s="161">
        <f>ROUND(E49*U49,2)</f>
        <v>0.89</v>
      </c>
      <c r="W49" s="161"/>
      <c r="X49" s="161" t="s">
        <v>143</v>
      </c>
      <c r="Y49" s="161" t="s">
        <v>144</v>
      </c>
      <c r="Z49" s="151"/>
      <c r="AA49" s="151"/>
      <c r="AB49" s="151"/>
      <c r="AC49" s="151"/>
      <c r="AD49" s="151"/>
      <c r="AE49" s="151"/>
      <c r="AF49" s="151"/>
      <c r="AG49" s="151" t="s">
        <v>145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1" x14ac:dyDescent="0.2">
      <c r="A50" s="172">
        <v>19</v>
      </c>
      <c r="B50" s="173" t="s">
        <v>259</v>
      </c>
      <c r="C50" s="188" t="s">
        <v>260</v>
      </c>
      <c r="D50" s="174" t="s">
        <v>209</v>
      </c>
      <c r="E50" s="175">
        <v>36.59057</v>
      </c>
      <c r="F50" s="176"/>
      <c r="G50" s="177">
        <f>ROUND(E50*F50,2)</f>
        <v>0</v>
      </c>
      <c r="H50" s="176"/>
      <c r="I50" s="177">
        <f>ROUND(E50*H50,2)</f>
        <v>0</v>
      </c>
      <c r="J50" s="176"/>
      <c r="K50" s="177">
        <f>ROUND(E50*J50,2)</f>
        <v>0</v>
      </c>
      <c r="L50" s="177">
        <v>21</v>
      </c>
      <c r="M50" s="177">
        <f>G50*(1+L50/100)</f>
        <v>0</v>
      </c>
      <c r="N50" s="175">
        <v>0</v>
      </c>
      <c r="O50" s="175">
        <f>ROUND(E50*N50,2)</f>
        <v>0</v>
      </c>
      <c r="P50" s="175">
        <v>0</v>
      </c>
      <c r="Q50" s="175">
        <f>ROUND(E50*P50,2)</f>
        <v>0</v>
      </c>
      <c r="R50" s="177"/>
      <c r="S50" s="177" t="s">
        <v>141</v>
      </c>
      <c r="T50" s="178" t="s">
        <v>142</v>
      </c>
      <c r="U50" s="161">
        <v>0.34499999999999997</v>
      </c>
      <c r="V50" s="161">
        <f>ROUND(E50*U50,2)</f>
        <v>12.62</v>
      </c>
      <c r="W50" s="161"/>
      <c r="X50" s="161" t="s">
        <v>143</v>
      </c>
      <c r="Y50" s="161" t="s">
        <v>144</v>
      </c>
      <c r="Z50" s="151"/>
      <c r="AA50" s="151"/>
      <c r="AB50" s="151"/>
      <c r="AC50" s="151"/>
      <c r="AD50" s="151"/>
      <c r="AE50" s="151"/>
      <c r="AF50" s="151"/>
      <c r="AG50" s="151" t="s">
        <v>145</v>
      </c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2" x14ac:dyDescent="0.2">
      <c r="A51" s="158"/>
      <c r="B51" s="159"/>
      <c r="C51" s="189" t="s">
        <v>1064</v>
      </c>
      <c r="D51" s="162"/>
      <c r="E51" s="163">
        <v>36.590000000000003</v>
      </c>
      <c r="F51" s="161"/>
      <c r="G51" s="161"/>
      <c r="H51" s="161"/>
      <c r="I51" s="161"/>
      <c r="J51" s="161"/>
      <c r="K51" s="161"/>
      <c r="L51" s="161"/>
      <c r="M51" s="161"/>
      <c r="N51" s="160"/>
      <c r="O51" s="160"/>
      <c r="P51" s="160"/>
      <c r="Q51" s="160"/>
      <c r="R51" s="161"/>
      <c r="S51" s="161"/>
      <c r="T51" s="161"/>
      <c r="U51" s="161"/>
      <c r="V51" s="161"/>
      <c r="W51" s="161"/>
      <c r="X51" s="161"/>
      <c r="Y51" s="161"/>
      <c r="Z51" s="151"/>
      <c r="AA51" s="151"/>
      <c r="AB51" s="151"/>
      <c r="AC51" s="151"/>
      <c r="AD51" s="151"/>
      <c r="AE51" s="151"/>
      <c r="AF51" s="151"/>
      <c r="AG51" s="151" t="s">
        <v>175</v>
      </c>
      <c r="AH51" s="151">
        <v>0</v>
      </c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1" x14ac:dyDescent="0.2">
      <c r="A52" s="172">
        <v>20</v>
      </c>
      <c r="B52" s="173" t="s">
        <v>262</v>
      </c>
      <c r="C52" s="188" t="s">
        <v>263</v>
      </c>
      <c r="D52" s="174" t="s">
        <v>209</v>
      </c>
      <c r="E52" s="175">
        <v>56.918970000000002</v>
      </c>
      <c r="F52" s="176"/>
      <c r="G52" s="177">
        <f>ROUND(E52*F52,2)</f>
        <v>0</v>
      </c>
      <c r="H52" s="176"/>
      <c r="I52" s="177">
        <f>ROUND(E52*H52,2)</f>
        <v>0</v>
      </c>
      <c r="J52" s="176"/>
      <c r="K52" s="177">
        <f>ROUND(E52*J52,2)</f>
        <v>0</v>
      </c>
      <c r="L52" s="177">
        <v>21</v>
      </c>
      <c r="M52" s="177">
        <f>G52*(1+L52/100)</f>
        <v>0</v>
      </c>
      <c r="N52" s="175">
        <v>0</v>
      </c>
      <c r="O52" s="175">
        <f>ROUND(E52*N52,2)</f>
        <v>0</v>
      </c>
      <c r="P52" s="175">
        <v>0</v>
      </c>
      <c r="Q52" s="175">
        <f>ROUND(E52*P52,2)</f>
        <v>0</v>
      </c>
      <c r="R52" s="177"/>
      <c r="S52" s="177" t="s">
        <v>141</v>
      </c>
      <c r="T52" s="178" t="s">
        <v>142</v>
      </c>
      <c r="U52" s="161">
        <v>1.0999999999999999E-2</v>
      </c>
      <c r="V52" s="161">
        <f>ROUND(E52*U52,2)</f>
        <v>0.63</v>
      </c>
      <c r="W52" s="161"/>
      <c r="X52" s="161" t="s">
        <v>143</v>
      </c>
      <c r="Y52" s="161" t="s">
        <v>144</v>
      </c>
      <c r="Z52" s="151"/>
      <c r="AA52" s="151"/>
      <c r="AB52" s="151"/>
      <c r="AC52" s="151"/>
      <c r="AD52" s="151"/>
      <c r="AE52" s="151"/>
      <c r="AF52" s="151"/>
      <c r="AG52" s="151" t="s">
        <v>145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outlineLevel="2" x14ac:dyDescent="0.2">
      <c r="A53" s="158"/>
      <c r="B53" s="159"/>
      <c r="C53" s="189" t="s">
        <v>1065</v>
      </c>
      <c r="D53" s="162"/>
      <c r="E53" s="163">
        <v>36.590000000000003</v>
      </c>
      <c r="F53" s="161"/>
      <c r="G53" s="161"/>
      <c r="H53" s="161"/>
      <c r="I53" s="161"/>
      <c r="J53" s="161"/>
      <c r="K53" s="161"/>
      <c r="L53" s="161"/>
      <c r="M53" s="161"/>
      <c r="N53" s="160"/>
      <c r="O53" s="160"/>
      <c r="P53" s="160"/>
      <c r="Q53" s="160"/>
      <c r="R53" s="161"/>
      <c r="S53" s="161"/>
      <c r="T53" s="161"/>
      <c r="U53" s="161"/>
      <c r="V53" s="161"/>
      <c r="W53" s="161"/>
      <c r="X53" s="161"/>
      <c r="Y53" s="161"/>
      <c r="Z53" s="151"/>
      <c r="AA53" s="151"/>
      <c r="AB53" s="151"/>
      <c r="AC53" s="151"/>
      <c r="AD53" s="151"/>
      <c r="AE53" s="151"/>
      <c r="AF53" s="151"/>
      <c r="AG53" s="151" t="s">
        <v>175</v>
      </c>
      <c r="AH53" s="151">
        <v>0</v>
      </c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3" x14ac:dyDescent="0.2">
      <c r="A54" s="158"/>
      <c r="B54" s="159"/>
      <c r="C54" s="189" t="s">
        <v>1066</v>
      </c>
      <c r="D54" s="162"/>
      <c r="E54" s="163">
        <v>20.329999999999998</v>
      </c>
      <c r="F54" s="161"/>
      <c r="G54" s="161"/>
      <c r="H54" s="161"/>
      <c r="I54" s="161"/>
      <c r="J54" s="161"/>
      <c r="K54" s="161"/>
      <c r="L54" s="161"/>
      <c r="M54" s="161"/>
      <c r="N54" s="160"/>
      <c r="O54" s="160"/>
      <c r="P54" s="160"/>
      <c r="Q54" s="160"/>
      <c r="R54" s="161"/>
      <c r="S54" s="161"/>
      <c r="T54" s="161"/>
      <c r="U54" s="161"/>
      <c r="V54" s="161"/>
      <c r="W54" s="161"/>
      <c r="X54" s="161"/>
      <c r="Y54" s="161"/>
      <c r="Z54" s="151"/>
      <c r="AA54" s="151"/>
      <c r="AB54" s="151"/>
      <c r="AC54" s="151"/>
      <c r="AD54" s="151"/>
      <c r="AE54" s="151"/>
      <c r="AF54" s="151"/>
      <c r="AG54" s="151" t="s">
        <v>175</v>
      </c>
      <c r="AH54" s="151">
        <v>0</v>
      </c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outlineLevel="1" x14ac:dyDescent="0.2">
      <c r="A55" s="172">
        <v>21</v>
      </c>
      <c r="B55" s="173" t="s">
        <v>266</v>
      </c>
      <c r="C55" s="188" t="s">
        <v>267</v>
      </c>
      <c r="D55" s="174" t="s">
        <v>209</v>
      </c>
      <c r="E55" s="175">
        <v>16.262170000000001</v>
      </c>
      <c r="F55" s="176"/>
      <c r="G55" s="177">
        <f>ROUND(E55*F55,2)</f>
        <v>0</v>
      </c>
      <c r="H55" s="176"/>
      <c r="I55" s="177">
        <f>ROUND(E55*H55,2)</f>
        <v>0</v>
      </c>
      <c r="J55" s="176"/>
      <c r="K55" s="177">
        <f>ROUND(E55*J55,2)</f>
        <v>0</v>
      </c>
      <c r="L55" s="177">
        <v>21</v>
      </c>
      <c r="M55" s="177">
        <f>G55*(1+L55/100)</f>
        <v>0</v>
      </c>
      <c r="N55" s="175">
        <v>0</v>
      </c>
      <c r="O55" s="175">
        <f>ROUND(E55*N55,2)</f>
        <v>0</v>
      </c>
      <c r="P55" s="175">
        <v>0</v>
      </c>
      <c r="Q55" s="175">
        <f>ROUND(E55*P55,2)</f>
        <v>0</v>
      </c>
      <c r="R55" s="177"/>
      <c r="S55" s="177" t="s">
        <v>141</v>
      </c>
      <c r="T55" s="178" t="s">
        <v>142</v>
      </c>
      <c r="U55" s="161">
        <v>1.0999999999999999E-2</v>
      </c>
      <c r="V55" s="161">
        <f>ROUND(E55*U55,2)</f>
        <v>0.18</v>
      </c>
      <c r="W55" s="161"/>
      <c r="X55" s="161" t="s">
        <v>143</v>
      </c>
      <c r="Y55" s="161" t="s">
        <v>144</v>
      </c>
      <c r="Z55" s="151"/>
      <c r="AA55" s="151"/>
      <c r="AB55" s="151"/>
      <c r="AC55" s="151"/>
      <c r="AD55" s="151"/>
      <c r="AE55" s="151"/>
      <c r="AF55" s="151"/>
      <c r="AG55" s="151" t="s">
        <v>145</v>
      </c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outlineLevel="2" x14ac:dyDescent="0.2">
      <c r="A56" s="158"/>
      <c r="B56" s="159"/>
      <c r="C56" s="189" t="s">
        <v>1067</v>
      </c>
      <c r="D56" s="162"/>
      <c r="E56" s="163">
        <v>36.590000000000003</v>
      </c>
      <c r="F56" s="161"/>
      <c r="G56" s="161"/>
      <c r="H56" s="161"/>
      <c r="I56" s="161"/>
      <c r="J56" s="161"/>
      <c r="K56" s="161"/>
      <c r="L56" s="161"/>
      <c r="M56" s="161"/>
      <c r="N56" s="160"/>
      <c r="O56" s="160"/>
      <c r="P56" s="160"/>
      <c r="Q56" s="160"/>
      <c r="R56" s="161"/>
      <c r="S56" s="161"/>
      <c r="T56" s="161"/>
      <c r="U56" s="161"/>
      <c r="V56" s="161"/>
      <c r="W56" s="161"/>
      <c r="X56" s="161"/>
      <c r="Y56" s="161"/>
      <c r="Z56" s="151"/>
      <c r="AA56" s="151"/>
      <c r="AB56" s="151"/>
      <c r="AC56" s="151"/>
      <c r="AD56" s="151"/>
      <c r="AE56" s="151"/>
      <c r="AF56" s="151"/>
      <c r="AG56" s="151" t="s">
        <v>175</v>
      </c>
      <c r="AH56" s="151">
        <v>0</v>
      </c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3" x14ac:dyDescent="0.2">
      <c r="A57" s="158"/>
      <c r="B57" s="159"/>
      <c r="C57" s="189" t="s">
        <v>1068</v>
      </c>
      <c r="D57" s="162"/>
      <c r="E57" s="163">
        <v>-20.329999999999998</v>
      </c>
      <c r="F57" s="161"/>
      <c r="G57" s="161"/>
      <c r="H57" s="161"/>
      <c r="I57" s="161"/>
      <c r="J57" s="161"/>
      <c r="K57" s="161"/>
      <c r="L57" s="161"/>
      <c r="M57" s="161"/>
      <c r="N57" s="160"/>
      <c r="O57" s="160"/>
      <c r="P57" s="160"/>
      <c r="Q57" s="160"/>
      <c r="R57" s="161"/>
      <c r="S57" s="161"/>
      <c r="T57" s="161"/>
      <c r="U57" s="161"/>
      <c r="V57" s="161"/>
      <c r="W57" s="161"/>
      <c r="X57" s="161"/>
      <c r="Y57" s="161"/>
      <c r="Z57" s="151"/>
      <c r="AA57" s="151"/>
      <c r="AB57" s="151"/>
      <c r="AC57" s="151"/>
      <c r="AD57" s="151"/>
      <c r="AE57" s="151"/>
      <c r="AF57" s="151"/>
      <c r="AG57" s="151" t="s">
        <v>175</v>
      </c>
      <c r="AH57" s="151">
        <v>0</v>
      </c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1" x14ac:dyDescent="0.2">
      <c r="A58" s="172">
        <v>22</v>
      </c>
      <c r="B58" s="173" t="s">
        <v>270</v>
      </c>
      <c r="C58" s="188" t="s">
        <v>271</v>
      </c>
      <c r="D58" s="174" t="s">
        <v>209</v>
      </c>
      <c r="E58" s="175">
        <v>20.328399999999998</v>
      </c>
      <c r="F58" s="176"/>
      <c r="G58" s="177">
        <f>ROUND(E58*F58,2)</f>
        <v>0</v>
      </c>
      <c r="H58" s="176"/>
      <c r="I58" s="177">
        <f>ROUND(E58*H58,2)</f>
        <v>0</v>
      </c>
      <c r="J58" s="176"/>
      <c r="K58" s="177">
        <f>ROUND(E58*J58,2)</f>
        <v>0</v>
      </c>
      <c r="L58" s="177">
        <v>21</v>
      </c>
      <c r="M58" s="177">
        <f>G58*(1+L58/100)</f>
        <v>0</v>
      </c>
      <c r="N58" s="175">
        <v>0</v>
      </c>
      <c r="O58" s="175">
        <f>ROUND(E58*N58,2)</f>
        <v>0</v>
      </c>
      <c r="P58" s="175">
        <v>0</v>
      </c>
      <c r="Q58" s="175">
        <f>ROUND(E58*P58,2)</f>
        <v>0</v>
      </c>
      <c r="R58" s="177"/>
      <c r="S58" s="177" t="s">
        <v>141</v>
      </c>
      <c r="T58" s="178" t="s">
        <v>142</v>
      </c>
      <c r="U58" s="161">
        <v>0.65200000000000002</v>
      </c>
      <c r="V58" s="161">
        <f>ROUND(E58*U58,2)</f>
        <v>13.25</v>
      </c>
      <c r="W58" s="161"/>
      <c r="X58" s="161" t="s">
        <v>143</v>
      </c>
      <c r="Y58" s="161" t="s">
        <v>144</v>
      </c>
      <c r="Z58" s="151"/>
      <c r="AA58" s="151"/>
      <c r="AB58" s="151"/>
      <c r="AC58" s="151"/>
      <c r="AD58" s="151"/>
      <c r="AE58" s="151"/>
      <c r="AF58" s="151"/>
      <c r="AG58" s="151" t="s">
        <v>145</v>
      </c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2" x14ac:dyDescent="0.2">
      <c r="A59" s="158"/>
      <c r="B59" s="159"/>
      <c r="C59" s="189" t="s">
        <v>1069</v>
      </c>
      <c r="D59" s="162"/>
      <c r="E59" s="163">
        <v>20.329999999999998</v>
      </c>
      <c r="F59" s="161"/>
      <c r="G59" s="161"/>
      <c r="H59" s="161"/>
      <c r="I59" s="161"/>
      <c r="J59" s="161"/>
      <c r="K59" s="161"/>
      <c r="L59" s="161"/>
      <c r="M59" s="161"/>
      <c r="N59" s="160"/>
      <c r="O59" s="160"/>
      <c r="P59" s="160"/>
      <c r="Q59" s="160"/>
      <c r="R59" s="161"/>
      <c r="S59" s="161"/>
      <c r="T59" s="161"/>
      <c r="U59" s="161"/>
      <c r="V59" s="161"/>
      <c r="W59" s="161"/>
      <c r="X59" s="161"/>
      <c r="Y59" s="161"/>
      <c r="Z59" s="151"/>
      <c r="AA59" s="151"/>
      <c r="AB59" s="151"/>
      <c r="AC59" s="151"/>
      <c r="AD59" s="151"/>
      <c r="AE59" s="151"/>
      <c r="AF59" s="151"/>
      <c r="AG59" s="151" t="s">
        <v>175</v>
      </c>
      <c r="AH59" s="151">
        <v>0</v>
      </c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outlineLevel="1" x14ac:dyDescent="0.2">
      <c r="A60" s="179">
        <v>23</v>
      </c>
      <c r="B60" s="180" t="s">
        <v>273</v>
      </c>
      <c r="C60" s="187" t="s">
        <v>274</v>
      </c>
      <c r="D60" s="181" t="s">
        <v>209</v>
      </c>
      <c r="E60" s="182">
        <v>16.262170000000001</v>
      </c>
      <c r="F60" s="183"/>
      <c r="G60" s="184">
        <f>ROUND(E60*F60,2)</f>
        <v>0</v>
      </c>
      <c r="H60" s="183"/>
      <c r="I60" s="184">
        <f>ROUND(E60*H60,2)</f>
        <v>0</v>
      </c>
      <c r="J60" s="183"/>
      <c r="K60" s="184">
        <f>ROUND(E60*J60,2)</f>
        <v>0</v>
      </c>
      <c r="L60" s="184">
        <v>21</v>
      </c>
      <c r="M60" s="184">
        <f>G60*(1+L60/100)</f>
        <v>0</v>
      </c>
      <c r="N60" s="182">
        <v>0</v>
      </c>
      <c r="O60" s="182">
        <f>ROUND(E60*N60,2)</f>
        <v>0</v>
      </c>
      <c r="P60" s="182">
        <v>0</v>
      </c>
      <c r="Q60" s="182">
        <f>ROUND(E60*P60,2)</f>
        <v>0</v>
      </c>
      <c r="R60" s="184"/>
      <c r="S60" s="184" t="s">
        <v>141</v>
      </c>
      <c r="T60" s="185" t="s">
        <v>142</v>
      </c>
      <c r="U60" s="161">
        <v>8.9999999999999993E-3</v>
      </c>
      <c r="V60" s="161">
        <f>ROUND(E60*U60,2)</f>
        <v>0.15</v>
      </c>
      <c r="W60" s="161"/>
      <c r="X60" s="161" t="s">
        <v>143</v>
      </c>
      <c r="Y60" s="161" t="s">
        <v>144</v>
      </c>
      <c r="Z60" s="151"/>
      <c r="AA60" s="151"/>
      <c r="AB60" s="151"/>
      <c r="AC60" s="151"/>
      <c r="AD60" s="151"/>
      <c r="AE60" s="151"/>
      <c r="AF60" s="151"/>
      <c r="AG60" s="151" t="s">
        <v>145</v>
      </c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outlineLevel="1" x14ac:dyDescent="0.2">
      <c r="A61" s="172">
        <v>24</v>
      </c>
      <c r="B61" s="173" t="s">
        <v>275</v>
      </c>
      <c r="C61" s="188" t="s">
        <v>276</v>
      </c>
      <c r="D61" s="174" t="s">
        <v>209</v>
      </c>
      <c r="E61" s="175">
        <v>25.75057</v>
      </c>
      <c r="F61" s="176"/>
      <c r="G61" s="177">
        <f>ROUND(E61*F61,2)</f>
        <v>0</v>
      </c>
      <c r="H61" s="176"/>
      <c r="I61" s="177">
        <f>ROUND(E61*H61,2)</f>
        <v>0</v>
      </c>
      <c r="J61" s="176"/>
      <c r="K61" s="177">
        <f>ROUND(E61*J61,2)</f>
        <v>0</v>
      </c>
      <c r="L61" s="177">
        <v>21</v>
      </c>
      <c r="M61" s="177">
        <f>G61*(1+L61/100)</f>
        <v>0</v>
      </c>
      <c r="N61" s="175">
        <v>0</v>
      </c>
      <c r="O61" s="175">
        <f>ROUND(E61*N61,2)</f>
        <v>0</v>
      </c>
      <c r="P61" s="175">
        <v>0</v>
      </c>
      <c r="Q61" s="175">
        <f>ROUND(E61*P61,2)</f>
        <v>0</v>
      </c>
      <c r="R61" s="177"/>
      <c r="S61" s="177" t="s">
        <v>141</v>
      </c>
      <c r="T61" s="178" t="s">
        <v>142</v>
      </c>
      <c r="U61" s="161">
        <v>0.20200000000000001</v>
      </c>
      <c r="V61" s="161">
        <f>ROUND(E61*U61,2)</f>
        <v>5.2</v>
      </c>
      <c r="W61" s="161"/>
      <c r="X61" s="161" t="s">
        <v>143</v>
      </c>
      <c r="Y61" s="161" t="s">
        <v>144</v>
      </c>
      <c r="Z61" s="151"/>
      <c r="AA61" s="151"/>
      <c r="AB61" s="151"/>
      <c r="AC61" s="151"/>
      <c r="AD61" s="151"/>
      <c r="AE61" s="151"/>
      <c r="AF61" s="151"/>
      <c r="AG61" s="151" t="s">
        <v>145</v>
      </c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2" x14ac:dyDescent="0.2">
      <c r="A62" s="158"/>
      <c r="B62" s="159"/>
      <c r="C62" s="189" t="s">
        <v>1049</v>
      </c>
      <c r="D62" s="162"/>
      <c r="E62" s="163"/>
      <c r="F62" s="161"/>
      <c r="G62" s="161"/>
      <c r="H62" s="161"/>
      <c r="I62" s="161"/>
      <c r="J62" s="161"/>
      <c r="K62" s="161"/>
      <c r="L62" s="161"/>
      <c r="M62" s="161"/>
      <c r="N62" s="160"/>
      <c r="O62" s="160"/>
      <c r="P62" s="160"/>
      <c r="Q62" s="160"/>
      <c r="R62" s="161"/>
      <c r="S62" s="161"/>
      <c r="T62" s="161"/>
      <c r="U62" s="161"/>
      <c r="V62" s="161"/>
      <c r="W62" s="161"/>
      <c r="X62" s="161"/>
      <c r="Y62" s="161"/>
      <c r="Z62" s="151"/>
      <c r="AA62" s="151"/>
      <c r="AB62" s="151"/>
      <c r="AC62" s="151"/>
      <c r="AD62" s="151"/>
      <c r="AE62" s="151"/>
      <c r="AF62" s="151"/>
      <c r="AG62" s="151" t="s">
        <v>175</v>
      </c>
      <c r="AH62" s="151">
        <v>0</v>
      </c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3" x14ac:dyDescent="0.2">
      <c r="A63" s="158"/>
      <c r="B63" s="159"/>
      <c r="C63" s="189" t="s">
        <v>277</v>
      </c>
      <c r="D63" s="162"/>
      <c r="E63" s="163"/>
      <c r="F63" s="161"/>
      <c r="G63" s="161"/>
      <c r="H63" s="161"/>
      <c r="I63" s="161"/>
      <c r="J63" s="161"/>
      <c r="K63" s="161"/>
      <c r="L63" s="161"/>
      <c r="M63" s="161"/>
      <c r="N63" s="160"/>
      <c r="O63" s="160"/>
      <c r="P63" s="160"/>
      <c r="Q63" s="160"/>
      <c r="R63" s="161"/>
      <c r="S63" s="161"/>
      <c r="T63" s="161"/>
      <c r="U63" s="161"/>
      <c r="V63" s="161"/>
      <c r="W63" s="161"/>
      <c r="X63" s="161"/>
      <c r="Y63" s="161"/>
      <c r="Z63" s="151"/>
      <c r="AA63" s="151"/>
      <c r="AB63" s="151"/>
      <c r="AC63" s="151"/>
      <c r="AD63" s="151"/>
      <c r="AE63" s="151"/>
      <c r="AF63" s="151"/>
      <c r="AG63" s="151" t="s">
        <v>175</v>
      </c>
      <c r="AH63" s="151">
        <v>0</v>
      </c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3" x14ac:dyDescent="0.2">
      <c r="A64" s="158"/>
      <c r="B64" s="159"/>
      <c r="C64" s="189" t="s">
        <v>1070</v>
      </c>
      <c r="D64" s="162"/>
      <c r="E64" s="163">
        <v>1.53</v>
      </c>
      <c r="F64" s="161"/>
      <c r="G64" s="161"/>
      <c r="H64" s="161"/>
      <c r="I64" s="161"/>
      <c r="J64" s="161"/>
      <c r="K64" s="161"/>
      <c r="L64" s="161"/>
      <c r="M64" s="161"/>
      <c r="N64" s="160"/>
      <c r="O64" s="160"/>
      <c r="P64" s="160"/>
      <c r="Q64" s="160"/>
      <c r="R64" s="161"/>
      <c r="S64" s="161"/>
      <c r="T64" s="161"/>
      <c r="U64" s="161"/>
      <c r="V64" s="161"/>
      <c r="W64" s="161"/>
      <c r="X64" s="161"/>
      <c r="Y64" s="161"/>
      <c r="Z64" s="151"/>
      <c r="AA64" s="151"/>
      <c r="AB64" s="151"/>
      <c r="AC64" s="151"/>
      <c r="AD64" s="151"/>
      <c r="AE64" s="151"/>
      <c r="AF64" s="151"/>
      <c r="AG64" s="151" t="s">
        <v>175</v>
      </c>
      <c r="AH64" s="151">
        <v>0</v>
      </c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3" x14ac:dyDescent="0.2">
      <c r="A65" s="158"/>
      <c r="B65" s="159"/>
      <c r="C65" s="189" t="s">
        <v>1071</v>
      </c>
      <c r="D65" s="162"/>
      <c r="E65" s="163">
        <v>3.9</v>
      </c>
      <c r="F65" s="161"/>
      <c r="G65" s="161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175</v>
      </c>
      <c r="AH65" s="151">
        <v>0</v>
      </c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3" x14ac:dyDescent="0.2">
      <c r="A66" s="158"/>
      <c r="B66" s="159"/>
      <c r="C66" s="195" t="s">
        <v>281</v>
      </c>
      <c r="D66" s="193"/>
      <c r="E66" s="194"/>
      <c r="F66" s="161"/>
      <c r="G66" s="161"/>
      <c r="H66" s="161"/>
      <c r="I66" s="161"/>
      <c r="J66" s="161"/>
      <c r="K66" s="161"/>
      <c r="L66" s="161"/>
      <c r="M66" s="161"/>
      <c r="N66" s="160"/>
      <c r="O66" s="160"/>
      <c r="P66" s="160"/>
      <c r="Q66" s="160"/>
      <c r="R66" s="161"/>
      <c r="S66" s="161"/>
      <c r="T66" s="161"/>
      <c r="U66" s="161"/>
      <c r="V66" s="161"/>
      <c r="W66" s="161"/>
      <c r="X66" s="161"/>
      <c r="Y66" s="161"/>
      <c r="Z66" s="151"/>
      <c r="AA66" s="151"/>
      <c r="AB66" s="151"/>
      <c r="AC66" s="151"/>
      <c r="AD66" s="151"/>
      <c r="AE66" s="151"/>
      <c r="AF66" s="151"/>
      <c r="AG66" s="151" t="s">
        <v>175</v>
      </c>
      <c r="AH66" s="151">
        <v>1</v>
      </c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3" x14ac:dyDescent="0.2">
      <c r="A67" s="158"/>
      <c r="B67" s="159"/>
      <c r="C67" s="189" t="s">
        <v>285</v>
      </c>
      <c r="D67" s="162"/>
      <c r="E67" s="163"/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175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outlineLevel="3" x14ac:dyDescent="0.2">
      <c r="A68" s="158"/>
      <c r="B68" s="159"/>
      <c r="C68" s="189" t="s">
        <v>282</v>
      </c>
      <c r="D68" s="162"/>
      <c r="E68" s="163"/>
      <c r="F68" s="161"/>
      <c r="G68" s="161"/>
      <c r="H68" s="161"/>
      <c r="I68" s="161"/>
      <c r="J68" s="161"/>
      <c r="K68" s="161"/>
      <c r="L68" s="161"/>
      <c r="M68" s="161"/>
      <c r="N68" s="160"/>
      <c r="O68" s="160"/>
      <c r="P68" s="160"/>
      <c r="Q68" s="160"/>
      <c r="R68" s="161"/>
      <c r="S68" s="161"/>
      <c r="T68" s="161"/>
      <c r="U68" s="161"/>
      <c r="V68" s="161"/>
      <c r="W68" s="161"/>
      <c r="X68" s="161"/>
      <c r="Y68" s="161"/>
      <c r="Z68" s="151"/>
      <c r="AA68" s="151"/>
      <c r="AB68" s="151"/>
      <c r="AC68" s="151"/>
      <c r="AD68" s="151"/>
      <c r="AE68" s="151"/>
      <c r="AF68" s="151"/>
      <c r="AG68" s="151" t="s">
        <v>175</v>
      </c>
      <c r="AH68" s="151">
        <v>0</v>
      </c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3" x14ac:dyDescent="0.2">
      <c r="A69" s="158"/>
      <c r="B69" s="159"/>
      <c r="C69" s="189" t="s">
        <v>1072</v>
      </c>
      <c r="D69" s="162"/>
      <c r="E69" s="163">
        <v>5.36</v>
      </c>
      <c r="F69" s="161"/>
      <c r="G69" s="161"/>
      <c r="H69" s="161"/>
      <c r="I69" s="161"/>
      <c r="J69" s="161"/>
      <c r="K69" s="161"/>
      <c r="L69" s="161"/>
      <c r="M69" s="161"/>
      <c r="N69" s="160"/>
      <c r="O69" s="160"/>
      <c r="P69" s="160"/>
      <c r="Q69" s="160"/>
      <c r="R69" s="161"/>
      <c r="S69" s="161"/>
      <c r="T69" s="161"/>
      <c r="U69" s="161"/>
      <c r="V69" s="161"/>
      <c r="W69" s="161"/>
      <c r="X69" s="161"/>
      <c r="Y69" s="161"/>
      <c r="Z69" s="151"/>
      <c r="AA69" s="151"/>
      <c r="AB69" s="151"/>
      <c r="AC69" s="151"/>
      <c r="AD69" s="151"/>
      <c r="AE69" s="151"/>
      <c r="AF69" s="151"/>
      <c r="AG69" s="151" t="s">
        <v>175</v>
      </c>
      <c r="AH69" s="151">
        <v>0</v>
      </c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3" x14ac:dyDescent="0.2">
      <c r="A70" s="158"/>
      <c r="B70" s="159"/>
      <c r="C70" s="189" t="s">
        <v>1073</v>
      </c>
      <c r="D70" s="162"/>
      <c r="E70" s="163"/>
      <c r="F70" s="161"/>
      <c r="G70" s="161"/>
      <c r="H70" s="161"/>
      <c r="I70" s="161"/>
      <c r="J70" s="161"/>
      <c r="K70" s="161"/>
      <c r="L70" s="161"/>
      <c r="M70" s="161"/>
      <c r="N70" s="160"/>
      <c r="O70" s="160"/>
      <c r="P70" s="160"/>
      <c r="Q70" s="160"/>
      <c r="R70" s="161"/>
      <c r="S70" s="161"/>
      <c r="T70" s="161"/>
      <c r="U70" s="161"/>
      <c r="V70" s="161"/>
      <c r="W70" s="161"/>
      <c r="X70" s="161"/>
      <c r="Y70" s="161"/>
      <c r="Z70" s="151"/>
      <c r="AA70" s="151"/>
      <c r="AB70" s="151"/>
      <c r="AC70" s="151"/>
      <c r="AD70" s="151"/>
      <c r="AE70" s="151"/>
      <c r="AF70" s="151"/>
      <c r="AG70" s="151" t="s">
        <v>175</v>
      </c>
      <c r="AH70" s="151">
        <v>0</v>
      </c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ht="33.75" outlineLevel="3" x14ac:dyDescent="0.2">
      <c r="A71" s="158"/>
      <c r="B71" s="159"/>
      <c r="C71" s="189" t="s">
        <v>1074</v>
      </c>
      <c r="D71" s="162"/>
      <c r="E71" s="163">
        <v>9.3699999999999992</v>
      </c>
      <c r="F71" s="161"/>
      <c r="G71" s="161"/>
      <c r="H71" s="161"/>
      <c r="I71" s="161"/>
      <c r="J71" s="161"/>
      <c r="K71" s="161"/>
      <c r="L71" s="161"/>
      <c r="M71" s="161"/>
      <c r="N71" s="160"/>
      <c r="O71" s="160"/>
      <c r="P71" s="160"/>
      <c r="Q71" s="160"/>
      <c r="R71" s="161"/>
      <c r="S71" s="161"/>
      <c r="T71" s="161"/>
      <c r="U71" s="161"/>
      <c r="V71" s="161"/>
      <c r="W71" s="161"/>
      <c r="X71" s="161"/>
      <c r="Y71" s="161"/>
      <c r="Z71" s="151"/>
      <c r="AA71" s="151"/>
      <c r="AB71" s="151"/>
      <c r="AC71" s="151"/>
      <c r="AD71" s="151"/>
      <c r="AE71" s="151"/>
      <c r="AF71" s="151"/>
      <c r="AG71" s="151" t="s">
        <v>175</v>
      </c>
      <c r="AH71" s="151">
        <v>0</v>
      </c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outlineLevel="3" x14ac:dyDescent="0.2">
      <c r="A72" s="158"/>
      <c r="B72" s="159"/>
      <c r="C72" s="189" t="s">
        <v>287</v>
      </c>
      <c r="D72" s="162"/>
      <c r="E72" s="163">
        <v>5.6</v>
      </c>
      <c r="F72" s="161"/>
      <c r="G72" s="161"/>
      <c r="H72" s="161"/>
      <c r="I72" s="161"/>
      <c r="J72" s="161"/>
      <c r="K72" s="161"/>
      <c r="L72" s="161"/>
      <c r="M72" s="161"/>
      <c r="N72" s="160"/>
      <c r="O72" s="160"/>
      <c r="P72" s="160"/>
      <c r="Q72" s="160"/>
      <c r="R72" s="161"/>
      <c r="S72" s="161"/>
      <c r="T72" s="161"/>
      <c r="U72" s="161"/>
      <c r="V72" s="161"/>
      <c r="W72" s="161"/>
      <c r="X72" s="161"/>
      <c r="Y72" s="161"/>
      <c r="Z72" s="151"/>
      <c r="AA72" s="151"/>
      <c r="AB72" s="151"/>
      <c r="AC72" s="151"/>
      <c r="AD72" s="151"/>
      <c r="AE72" s="151"/>
      <c r="AF72" s="151"/>
      <c r="AG72" s="151" t="s">
        <v>175</v>
      </c>
      <c r="AH72" s="151">
        <v>0</v>
      </c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3" x14ac:dyDescent="0.2">
      <c r="A73" s="158"/>
      <c r="B73" s="159"/>
      <c r="C73" s="195" t="s">
        <v>281</v>
      </c>
      <c r="D73" s="193"/>
      <c r="E73" s="194"/>
      <c r="F73" s="161"/>
      <c r="G73" s="161"/>
      <c r="H73" s="161"/>
      <c r="I73" s="161"/>
      <c r="J73" s="161"/>
      <c r="K73" s="161"/>
      <c r="L73" s="161"/>
      <c r="M73" s="161"/>
      <c r="N73" s="160"/>
      <c r="O73" s="160"/>
      <c r="P73" s="160"/>
      <c r="Q73" s="160"/>
      <c r="R73" s="161"/>
      <c r="S73" s="161"/>
      <c r="T73" s="161"/>
      <c r="U73" s="161"/>
      <c r="V73" s="161"/>
      <c r="W73" s="161"/>
      <c r="X73" s="161"/>
      <c r="Y73" s="161"/>
      <c r="Z73" s="151"/>
      <c r="AA73" s="151"/>
      <c r="AB73" s="151"/>
      <c r="AC73" s="151"/>
      <c r="AD73" s="151"/>
      <c r="AE73" s="151"/>
      <c r="AF73" s="151"/>
      <c r="AG73" s="151" t="s">
        <v>175</v>
      </c>
      <c r="AH73" s="151">
        <v>1</v>
      </c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outlineLevel="1" x14ac:dyDescent="0.2">
      <c r="A74" s="172">
        <v>25</v>
      </c>
      <c r="B74" s="173" t="s">
        <v>288</v>
      </c>
      <c r="C74" s="188" t="s">
        <v>289</v>
      </c>
      <c r="D74" s="174" t="s">
        <v>209</v>
      </c>
      <c r="E74" s="175">
        <v>7.0868500000000001</v>
      </c>
      <c r="F74" s="176"/>
      <c r="G74" s="177">
        <f>ROUND(E74*F74,2)</f>
        <v>0</v>
      </c>
      <c r="H74" s="176"/>
      <c r="I74" s="177">
        <f>ROUND(E74*H74,2)</f>
        <v>0</v>
      </c>
      <c r="J74" s="176"/>
      <c r="K74" s="177">
        <f>ROUND(E74*J74,2)</f>
        <v>0</v>
      </c>
      <c r="L74" s="177">
        <v>21</v>
      </c>
      <c r="M74" s="177">
        <f>G74*(1+L74/100)</f>
        <v>0</v>
      </c>
      <c r="N74" s="175">
        <v>0</v>
      </c>
      <c r="O74" s="175">
        <f>ROUND(E74*N74,2)</f>
        <v>0</v>
      </c>
      <c r="P74" s="175">
        <v>0</v>
      </c>
      <c r="Q74" s="175">
        <f>ROUND(E74*P74,2)</f>
        <v>0</v>
      </c>
      <c r="R74" s="177"/>
      <c r="S74" s="177" t="s">
        <v>141</v>
      </c>
      <c r="T74" s="178" t="s">
        <v>142</v>
      </c>
      <c r="U74" s="161">
        <v>1.587</v>
      </c>
      <c r="V74" s="161">
        <f>ROUND(E74*U74,2)</f>
        <v>11.25</v>
      </c>
      <c r="W74" s="161"/>
      <c r="X74" s="161" t="s">
        <v>143</v>
      </c>
      <c r="Y74" s="161" t="s">
        <v>144</v>
      </c>
      <c r="Z74" s="151"/>
      <c r="AA74" s="151"/>
      <c r="AB74" s="151"/>
      <c r="AC74" s="151"/>
      <c r="AD74" s="151"/>
      <c r="AE74" s="151"/>
      <c r="AF74" s="151"/>
      <c r="AG74" s="151" t="s">
        <v>145</v>
      </c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outlineLevel="2" x14ac:dyDescent="0.2">
      <c r="A75" s="158"/>
      <c r="B75" s="159"/>
      <c r="C75" s="189" t="s">
        <v>1075</v>
      </c>
      <c r="D75" s="162"/>
      <c r="E75" s="163">
        <v>0.96</v>
      </c>
      <c r="F75" s="161"/>
      <c r="G75" s="161"/>
      <c r="H75" s="161"/>
      <c r="I75" s="161"/>
      <c r="J75" s="161"/>
      <c r="K75" s="161"/>
      <c r="L75" s="161"/>
      <c r="M75" s="161"/>
      <c r="N75" s="160"/>
      <c r="O75" s="160"/>
      <c r="P75" s="160"/>
      <c r="Q75" s="160"/>
      <c r="R75" s="161"/>
      <c r="S75" s="161"/>
      <c r="T75" s="161"/>
      <c r="U75" s="161"/>
      <c r="V75" s="161"/>
      <c r="W75" s="161"/>
      <c r="X75" s="161"/>
      <c r="Y75" s="161"/>
      <c r="Z75" s="151"/>
      <c r="AA75" s="151"/>
      <c r="AB75" s="151"/>
      <c r="AC75" s="151"/>
      <c r="AD75" s="151"/>
      <c r="AE75" s="151"/>
      <c r="AF75" s="151"/>
      <c r="AG75" s="151" t="s">
        <v>175</v>
      </c>
      <c r="AH75" s="151">
        <v>0</v>
      </c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3" x14ac:dyDescent="0.2">
      <c r="A76" s="158"/>
      <c r="B76" s="159"/>
      <c r="C76" s="189" t="s">
        <v>1076</v>
      </c>
      <c r="D76" s="162"/>
      <c r="E76" s="163">
        <v>1.21</v>
      </c>
      <c r="F76" s="161"/>
      <c r="G76" s="161"/>
      <c r="H76" s="161"/>
      <c r="I76" s="161"/>
      <c r="J76" s="161"/>
      <c r="K76" s="161"/>
      <c r="L76" s="161"/>
      <c r="M76" s="161"/>
      <c r="N76" s="160"/>
      <c r="O76" s="160"/>
      <c r="P76" s="160"/>
      <c r="Q76" s="160"/>
      <c r="R76" s="161"/>
      <c r="S76" s="161"/>
      <c r="T76" s="161"/>
      <c r="U76" s="161"/>
      <c r="V76" s="161"/>
      <c r="W76" s="161"/>
      <c r="X76" s="161"/>
      <c r="Y76" s="161"/>
      <c r="Z76" s="151"/>
      <c r="AA76" s="151"/>
      <c r="AB76" s="151"/>
      <c r="AC76" s="151"/>
      <c r="AD76" s="151"/>
      <c r="AE76" s="151"/>
      <c r="AF76" s="151"/>
      <c r="AG76" s="151" t="s">
        <v>175</v>
      </c>
      <c r="AH76" s="151">
        <v>0</v>
      </c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ht="22.5" outlineLevel="3" x14ac:dyDescent="0.2">
      <c r="A77" s="158"/>
      <c r="B77" s="159"/>
      <c r="C77" s="189" t="s">
        <v>1077</v>
      </c>
      <c r="D77" s="162"/>
      <c r="E77" s="163">
        <v>4.91</v>
      </c>
      <c r="F77" s="161"/>
      <c r="G77" s="161"/>
      <c r="H77" s="161"/>
      <c r="I77" s="161"/>
      <c r="J77" s="161"/>
      <c r="K77" s="161"/>
      <c r="L77" s="161"/>
      <c r="M77" s="161"/>
      <c r="N77" s="160"/>
      <c r="O77" s="160"/>
      <c r="P77" s="160"/>
      <c r="Q77" s="160"/>
      <c r="R77" s="161"/>
      <c r="S77" s="161"/>
      <c r="T77" s="161"/>
      <c r="U77" s="161"/>
      <c r="V77" s="161"/>
      <c r="W77" s="161"/>
      <c r="X77" s="161"/>
      <c r="Y77" s="161"/>
      <c r="Z77" s="151"/>
      <c r="AA77" s="151"/>
      <c r="AB77" s="151"/>
      <c r="AC77" s="151"/>
      <c r="AD77" s="151"/>
      <c r="AE77" s="151"/>
      <c r="AF77" s="151"/>
      <c r="AG77" s="151" t="s">
        <v>175</v>
      </c>
      <c r="AH77" s="151">
        <v>0</v>
      </c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outlineLevel="1" x14ac:dyDescent="0.2">
      <c r="A78" s="179">
        <v>26</v>
      </c>
      <c r="B78" s="180" t="s">
        <v>293</v>
      </c>
      <c r="C78" s="187" t="s">
        <v>294</v>
      </c>
      <c r="D78" s="181" t="s">
        <v>245</v>
      </c>
      <c r="E78" s="182">
        <v>115</v>
      </c>
      <c r="F78" s="183"/>
      <c r="G78" s="184">
        <f>ROUND(E78*F78,2)</f>
        <v>0</v>
      </c>
      <c r="H78" s="183"/>
      <c r="I78" s="184">
        <f>ROUND(E78*H78,2)</f>
        <v>0</v>
      </c>
      <c r="J78" s="183"/>
      <c r="K78" s="184">
        <f>ROUND(E78*J78,2)</f>
        <v>0</v>
      </c>
      <c r="L78" s="184">
        <v>21</v>
      </c>
      <c r="M78" s="184">
        <f>G78*(1+L78/100)</f>
        <v>0</v>
      </c>
      <c r="N78" s="182">
        <v>0</v>
      </c>
      <c r="O78" s="182">
        <f>ROUND(E78*N78,2)</f>
        <v>0</v>
      </c>
      <c r="P78" s="182">
        <v>0</v>
      </c>
      <c r="Q78" s="182">
        <f>ROUND(E78*P78,2)</f>
        <v>0</v>
      </c>
      <c r="R78" s="184"/>
      <c r="S78" s="184" t="s">
        <v>141</v>
      </c>
      <c r="T78" s="185" t="s">
        <v>142</v>
      </c>
      <c r="U78" s="161">
        <v>2.1000000000000001E-2</v>
      </c>
      <c r="V78" s="161">
        <f>ROUND(E78*U78,2)</f>
        <v>2.42</v>
      </c>
      <c r="W78" s="161"/>
      <c r="X78" s="161" t="s">
        <v>143</v>
      </c>
      <c r="Y78" s="161" t="s">
        <v>144</v>
      </c>
      <c r="Z78" s="151"/>
      <c r="AA78" s="151"/>
      <c r="AB78" s="151"/>
      <c r="AC78" s="151"/>
      <c r="AD78" s="151"/>
      <c r="AE78" s="151"/>
      <c r="AF78" s="151"/>
      <c r="AG78" s="151" t="s">
        <v>145</v>
      </c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outlineLevel="1" x14ac:dyDescent="0.2">
      <c r="A79" s="172">
        <v>27</v>
      </c>
      <c r="B79" s="173" t="s">
        <v>295</v>
      </c>
      <c r="C79" s="188" t="s">
        <v>296</v>
      </c>
      <c r="D79" s="174" t="s">
        <v>245</v>
      </c>
      <c r="E79" s="175">
        <v>23.847999999999999</v>
      </c>
      <c r="F79" s="176"/>
      <c r="G79" s="177">
        <f>ROUND(E79*F79,2)</f>
        <v>0</v>
      </c>
      <c r="H79" s="176"/>
      <c r="I79" s="177">
        <f>ROUND(E79*H79,2)</f>
        <v>0</v>
      </c>
      <c r="J79" s="176"/>
      <c r="K79" s="177">
        <f>ROUND(E79*J79,2)</f>
        <v>0</v>
      </c>
      <c r="L79" s="177">
        <v>21</v>
      </c>
      <c r="M79" s="177">
        <f>G79*(1+L79/100)</f>
        <v>0</v>
      </c>
      <c r="N79" s="175">
        <v>0</v>
      </c>
      <c r="O79" s="175">
        <f>ROUND(E79*N79,2)</f>
        <v>0</v>
      </c>
      <c r="P79" s="175">
        <v>0</v>
      </c>
      <c r="Q79" s="175">
        <f>ROUND(E79*P79,2)</f>
        <v>0</v>
      </c>
      <c r="R79" s="177"/>
      <c r="S79" s="177" t="s">
        <v>141</v>
      </c>
      <c r="T79" s="178" t="s">
        <v>142</v>
      </c>
      <c r="U79" s="161">
        <v>1.7999999999999999E-2</v>
      </c>
      <c r="V79" s="161">
        <f>ROUND(E79*U79,2)</f>
        <v>0.43</v>
      </c>
      <c r="W79" s="161"/>
      <c r="X79" s="161" t="s">
        <v>143</v>
      </c>
      <c r="Y79" s="161" t="s">
        <v>144</v>
      </c>
      <c r="Z79" s="151"/>
      <c r="AA79" s="151"/>
      <c r="AB79" s="151"/>
      <c r="AC79" s="151"/>
      <c r="AD79" s="151"/>
      <c r="AE79" s="151"/>
      <c r="AF79" s="151"/>
      <c r="AG79" s="151" t="s">
        <v>145</v>
      </c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</row>
    <row r="80" spans="1:60" outlineLevel="2" x14ac:dyDescent="0.2">
      <c r="A80" s="158"/>
      <c r="B80" s="159"/>
      <c r="C80" s="189" t="s">
        <v>297</v>
      </c>
      <c r="D80" s="162"/>
      <c r="E80" s="163"/>
      <c r="F80" s="161"/>
      <c r="G80" s="161"/>
      <c r="H80" s="161"/>
      <c r="I80" s="161"/>
      <c r="J80" s="161"/>
      <c r="K80" s="161"/>
      <c r="L80" s="161"/>
      <c r="M80" s="161"/>
      <c r="N80" s="160"/>
      <c r="O80" s="160"/>
      <c r="P80" s="160"/>
      <c r="Q80" s="160"/>
      <c r="R80" s="161"/>
      <c r="S80" s="161"/>
      <c r="T80" s="161"/>
      <c r="U80" s="161"/>
      <c r="V80" s="161"/>
      <c r="W80" s="161"/>
      <c r="X80" s="161"/>
      <c r="Y80" s="161"/>
      <c r="Z80" s="151"/>
      <c r="AA80" s="151"/>
      <c r="AB80" s="151"/>
      <c r="AC80" s="151"/>
      <c r="AD80" s="151"/>
      <c r="AE80" s="151"/>
      <c r="AF80" s="151"/>
      <c r="AG80" s="151" t="s">
        <v>175</v>
      </c>
      <c r="AH80" s="151">
        <v>0</v>
      </c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3" x14ac:dyDescent="0.2">
      <c r="A81" s="158"/>
      <c r="B81" s="159"/>
      <c r="C81" s="189" t="s">
        <v>1078</v>
      </c>
      <c r="D81" s="162"/>
      <c r="E81" s="163">
        <v>3.25</v>
      </c>
      <c r="F81" s="161"/>
      <c r="G81" s="161"/>
      <c r="H81" s="161"/>
      <c r="I81" s="161"/>
      <c r="J81" s="161"/>
      <c r="K81" s="161"/>
      <c r="L81" s="161"/>
      <c r="M81" s="161"/>
      <c r="N81" s="160"/>
      <c r="O81" s="160"/>
      <c r="P81" s="160"/>
      <c r="Q81" s="160"/>
      <c r="R81" s="161"/>
      <c r="S81" s="161"/>
      <c r="T81" s="161"/>
      <c r="U81" s="161"/>
      <c r="V81" s="161"/>
      <c r="W81" s="161"/>
      <c r="X81" s="161"/>
      <c r="Y81" s="161"/>
      <c r="Z81" s="151"/>
      <c r="AA81" s="151"/>
      <c r="AB81" s="151"/>
      <c r="AC81" s="151"/>
      <c r="AD81" s="151"/>
      <c r="AE81" s="151"/>
      <c r="AF81" s="151"/>
      <c r="AG81" s="151" t="s">
        <v>175</v>
      </c>
      <c r="AH81" s="151">
        <v>0</v>
      </c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3" x14ac:dyDescent="0.2">
      <c r="A82" s="158"/>
      <c r="B82" s="159"/>
      <c r="C82" s="189" t="s">
        <v>1079</v>
      </c>
      <c r="D82" s="162"/>
      <c r="E82" s="163">
        <v>4.07</v>
      </c>
      <c r="F82" s="161"/>
      <c r="G82" s="161"/>
      <c r="H82" s="161"/>
      <c r="I82" s="161"/>
      <c r="J82" s="161"/>
      <c r="K82" s="161"/>
      <c r="L82" s="161"/>
      <c r="M82" s="161"/>
      <c r="N82" s="160"/>
      <c r="O82" s="160"/>
      <c r="P82" s="160"/>
      <c r="Q82" s="160"/>
      <c r="R82" s="161"/>
      <c r="S82" s="161"/>
      <c r="T82" s="161"/>
      <c r="U82" s="161"/>
      <c r="V82" s="161"/>
      <c r="W82" s="161"/>
      <c r="X82" s="161"/>
      <c r="Y82" s="161"/>
      <c r="Z82" s="151"/>
      <c r="AA82" s="151"/>
      <c r="AB82" s="151"/>
      <c r="AC82" s="151"/>
      <c r="AD82" s="151"/>
      <c r="AE82" s="151"/>
      <c r="AF82" s="151"/>
      <c r="AG82" s="151" t="s">
        <v>175</v>
      </c>
      <c r="AH82" s="151">
        <v>0</v>
      </c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3" x14ac:dyDescent="0.2">
      <c r="A83" s="158"/>
      <c r="B83" s="159"/>
      <c r="C83" s="189" t="s">
        <v>1080</v>
      </c>
      <c r="D83" s="162"/>
      <c r="E83" s="163">
        <v>16.53</v>
      </c>
      <c r="F83" s="161"/>
      <c r="G83" s="161"/>
      <c r="H83" s="161"/>
      <c r="I83" s="161"/>
      <c r="J83" s="161"/>
      <c r="K83" s="161"/>
      <c r="L83" s="161"/>
      <c r="M83" s="161"/>
      <c r="N83" s="160"/>
      <c r="O83" s="160"/>
      <c r="P83" s="160"/>
      <c r="Q83" s="160"/>
      <c r="R83" s="161"/>
      <c r="S83" s="161"/>
      <c r="T83" s="161"/>
      <c r="U83" s="161"/>
      <c r="V83" s="161"/>
      <c r="W83" s="161"/>
      <c r="X83" s="161"/>
      <c r="Y83" s="161"/>
      <c r="Z83" s="151"/>
      <c r="AA83" s="151"/>
      <c r="AB83" s="151"/>
      <c r="AC83" s="151"/>
      <c r="AD83" s="151"/>
      <c r="AE83" s="151"/>
      <c r="AF83" s="151"/>
      <c r="AG83" s="151" t="s">
        <v>175</v>
      </c>
      <c r="AH83" s="151">
        <v>0</v>
      </c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outlineLevel="1" x14ac:dyDescent="0.2">
      <c r="A84" s="172">
        <v>28</v>
      </c>
      <c r="B84" s="173" t="s">
        <v>301</v>
      </c>
      <c r="C84" s="188" t="s">
        <v>302</v>
      </c>
      <c r="D84" s="174" t="s">
        <v>245</v>
      </c>
      <c r="E84" s="175">
        <v>115</v>
      </c>
      <c r="F84" s="176"/>
      <c r="G84" s="177">
        <f>ROUND(E84*F84,2)</f>
        <v>0</v>
      </c>
      <c r="H84" s="176"/>
      <c r="I84" s="177">
        <f>ROUND(E84*H84,2)</f>
        <v>0</v>
      </c>
      <c r="J84" s="176"/>
      <c r="K84" s="177">
        <f>ROUND(E84*J84,2)</f>
        <v>0</v>
      </c>
      <c r="L84" s="177">
        <v>21</v>
      </c>
      <c r="M84" s="177">
        <f>G84*(1+L84/100)</f>
        <v>0</v>
      </c>
      <c r="N84" s="175">
        <v>0</v>
      </c>
      <c r="O84" s="175">
        <f>ROUND(E84*N84,2)</f>
        <v>0</v>
      </c>
      <c r="P84" s="175">
        <v>0</v>
      </c>
      <c r="Q84" s="175">
        <f>ROUND(E84*P84,2)</f>
        <v>0</v>
      </c>
      <c r="R84" s="177"/>
      <c r="S84" s="177" t="s">
        <v>141</v>
      </c>
      <c r="T84" s="178" t="s">
        <v>142</v>
      </c>
      <c r="U84" s="161">
        <v>0.13</v>
      </c>
      <c r="V84" s="161">
        <f>ROUND(E84*U84,2)</f>
        <v>14.95</v>
      </c>
      <c r="W84" s="161"/>
      <c r="X84" s="161" t="s">
        <v>143</v>
      </c>
      <c r="Y84" s="161" t="s">
        <v>144</v>
      </c>
      <c r="Z84" s="151"/>
      <c r="AA84" s="151"/>
      <c r="AB84" s="151"/>
      <c r="AC84" s="151"/>
      <c r="AD84" s="151"/>
      <c r="AE84" s="151"/>
      <c r="AF84" s="151"/>
      <c r="AG84" s="151" t="s">
        <v>145</v>
      </c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</row>
    <row r="85" spans="1:60" outlineLevel="2" x14ac:dyDescent="0.2">
      <c r="A85" s="158"/>
      <c r="B85" s="159"/>
      <c r="C85" s="189" t="s">
        <v>1081</v>
      </c>
      <c r="D85" s="162"/>
      <c r="E85" s="163">
        <v>115</v>
      </c>
      <c r="F85" s="161"/>
      <c r="G85" s="161"/>
      <c r="H85" s="161"/>
      <c r="I85" s="161"/>
      <c r="J85" s="161"/>
      <c r="K85" s="161"/>
      <c r="L85" s="161"/>
      <c r="M85" s="161"/>
      <c r="N85" s="160"/>
      <c r="O85" s="160"/>
      <c r="P85" s="160"/>
      <c r="Q85" s="160"/>
      <c r="R85" s="161"/>
      <c r="S85" s="161"/>
      <c r="T85" s="161"/>
      <c r="U85" s="161"/>
      <c r="V85" s="161"/>
      <c r="W85" s="161"/>
      <c r="X85" s="161"/>
      <c r="Y85" s="161"/>
      <c r="Z85" s="151"/>
      <c r="AA85" s="151"/>
      <c r="AB85" s="151"/>
      <c r="AC85" s="151"/>
      <c r="AD85" s="151"/>
      <c r="AE85" s="151"/>
      <c r="AF85" s="151"/>
      <c r="AG85" s="151" t="s">
        <v>175</v>
      </c>
      <c r="AH85" s="151">
        <v>0</v>
      </c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</row>
    <row r="86" spans="1:60" outlineLevel="1" x14ac:dyDescent="0.2">
      <c r="A86" s="179">
        <v>29</v>
      </c>
      <c r="B86" s="180" t="s">
        <v>304</v>
      </c>
      <c r="C86" s="187" t="s">
        <v>305</v>
      </c>
      <c r="D86" s="181" t="s">
        <v>245</v>
      </c>
      <c r="E86" s="182">
        <v>115</v>
      </c>
      <c r="F86" s="183"/>
      <c r="G86" s="184">
        <f>ROUND(E86*F86,2)</f>
        <v>0</v>
      </c>
      <c r="H86" s="183"/>
      <c r="I86" s="184">
        <f>ROUND(E86*H86,2)</f>
        <v>0</v>
      </c>
      <c r="J86" s="183"/>
      <c r="K86" s="184">
        <f>ROUND(E86*J86,2)</f>
        <v>0</v>
      </c>
      <c r="L86" s="184">
        <v>21</v>
      </c>
      <c r="M86" s="184">
        <f>G86*(1+L86/100)</f>
        <v>0</v>
      </c>
      <c r="N86" s="182">
        <v>0</v>
      </c>
      <c r="O86" s="182">
        <f>ROUND(E86*N86,2)</f>
        <v>0</v>
      </c>
      <c r="P86" s="182">
        <v>0</v>
      </c>
      <c r="Q86" s="182">
        <f>ROUND(E86*P86,2)</f>
        <v>0</v>
      </c>
      <c r="R86" s="184"/>
      <c r="S86" s="184" t="s">
        <v>141</v>
      </c>
      <c r="T86" s="185" t="s">
        <v>142</v>
      </c>
      <c r="U86" s="161">
        <v>0.09</v>
      </c>
      <c r="V86" s="161">
        <f>ROUND(E86*U86,2)</f>
        <v>10.35</v>
      </c>
      <c r="W86" s="161"/>
      <c r="X86" s="161" t="s">
        <v>143</v>
      </c>
      <c r="Y86" s="161" t="s">
        <v>144</v>
      </c>
      <c r="Z86" s="151"/>
      <c r="AA86" s="151"/>
      <c r="AB86" s="151"/>
      <c r="AC86" s="151"/>
      <c r="AD86" s="151"/>
      <c r="AE86" s="151"/>
      <c r="AF86" s="151"/>
      <c r="AG86" s="151" t="s">
        <v>145</v>
      </c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1" x14ac:dyDescent="0.2">
      <c r="A87" s="172">
        <v>30</v>
      </c>
      <c r="B87" s="173" t="s">
        <v>306</v>
      </c>
      <c r="C87" s="188" t="s">
        <v>307</v>
      </c>
      <c r="D87" s="174" t="s">
        <v>308</v>
      </c>
      <c r="E87" s="175">
        <v>12.75633</v>
      </c>
      <c r="F87" s="176"/>
      <c r="G87" s="177">
        <f>ROUND(E87*F87,2)</f>
        <v>0</v>
      </c>
      <c r="H87" s="176"/>
      <c r="I87" s="177">
        <f>ROUND(E87*H87,2)</f>
        <v>0</v>
      </c>
      <c r="J87" s="176"/>
      <c r="K87" s="177">
        <f>ROUND(E87*J87,2)</f>
        <v>0</v>
      </c>
      <c r="L87" s="177">
        <v>21</v>
      </c>
      <c r="M87" s="177">
        <f>G87*(1+L87/100)</f>
        <v>0</v>
      </c>
      <c r="N87" s="175">
        <v>1</v>
      </c>
      <c r="O87" s="175">
        <f>ROUND(E87*N87,2)</f>
        <v>12.76</v>
      </c>
      <c r="P87" s="175">
        <v>0</v>
      </c>
      <c r="Q87" s="175">
        <f>ROUND(E87*P87,2)</f>
        <v>0</v>
      </c>
      <c r="R87" s="177"/>
      <c r="S87" s="177" t="s">
        <v>141</v>
      </c>
      <c r="T87" s="178" t="s">
        <v>142</v>
      </c>
      <c r="U87" s="161">
        <v>0</v>
      </c>
      <c r="V87" s="161">
        <f>ROUND(E87*U87,2)</f>
        <v>0</v>
      </c>
      <c r="W87" s="161"/>
      <c r="X87" s="161" t="s">
        <v>309</v>
      </c>
      <c r="Y87" s="161" t="s">
        <v>144</v>
      </c>
      <c r="Z87" s="151"/>
      <c r="AA87" s="151"/>
      <c r="AB87" s="151"/>
      <c r="AC87" s="151"/>
      <c r="AD87" s="151"/>
      <c r="AE87" s="151"/>
      <c r="AF87" s="151"/>
      <c r="AG87" s="151" t="s">
        <v>310</v>
      </c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2" x14ac:dyDescent="0.2">
      <c r="A88" s="158"/>
      <c r="B88" s="159"/>
      <c r="C88" s="189" t="s">
        <v>1082</v>
      </c>
      <c r="D88" s="162"/>
      <c r="E88" s="163">
        <v>12.76</v>
      </c>
      <c r="F88" s="161"/>
      <c r="G88" s="161"/>
      <c r="H88" s="161"/>
      <c r="I88" s="161"/>
      <c r="J88" s="161"/>
      <c r="K88" s="161"/>
      <c r="L88" s="161"/>
      <c r="M88" s="161"/>
      <c r="N88" s="160"/>
      <c r="O88" s="160"/>
      <c r="P88" s="160"/>
      <c r="Q88" s="160"/>
      <c r="R88" s="161"/>
      <c r="S88" s="161"/>
      <c r="T88" s="161"/>
      <c r="U88" s="161"/>
      <c r="V88" s="161"/>
      <c r="W88" s="161"/>
      <c r="X88" s="161"/>
      <c r="Y88" s="161"/>
      <c r="Z88" s="151"/>
      <c r="AA88" s="151"/>
      <c r="AB88" s="151"/>
      <c r="AC88" s="151"/>
      <c r="AD88" s="151"/>
      <c r="AE88" s="151"/>
      <c r="AF88" s="151"/>
      <c r="AG88" s="151" t="s">
        <v>175</v>
      </c>
      <c r="AH88" s="151">
        <v>0</v>
      </c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outlineLevel="1" x14ac:dyDescent="0.2">
      <c r="A89" s="172">
        <v>31</v>
      </c>
      <c r="B89" s="173" t="s">
        <v>312</v>
      </c>
      <c r="C89" s="188" t="s">
        <v>313</v>
      </c>
      <c r="D89" s="174" t="s">
        <v>308</v>
      </c>
      <c r="E89" s="175">
        <v>9.7599199999999993</v>
      </c>
      <c r="F89" s="176"/>
      <c r="G89" s="177">
        <f>ROUND(E89*F89,2)</f>
        <v>0</v>
      </c>
      <c r="H89" s="176"/>
      <c r="I89" s="177">
        <f>ROUND(E89*H89,2)</f>
        <v>0</v>
      </c>
      <c r="J89" s="176"/>
      <c r="K89" s="177">
        <f>ROUND(E89*J89,2)</f>
        <v>0</v>
      </c>
      <c r="L89" s="177">
        <v>21</v>
      </c>
      <c r="M89" s="177">
        <f>G89*(1+L89/100)</f>
        <v>0</v>
      </c>
      <c r="N89" s="175">
        <v>1</v>
      </c>
      <c r="O89" s="175">
        <f>ROUND(E89*N89,2)</f>
        <v>9.76</v>
      </c>
      <c r="P89" s="175">
        <v>0</v>
      </c>
      <c r="Q89" s="175">
        <f>ROUND(E89*P89,2)</f>
        <v>0</v>
      </c>
      <c r="R89" s="177"/>
      <c r="S89" s="177" t="s">
        <v>141</v>
      </c>
      <c r="T89" s="178" t="s">
        <v>142</v>
      </c>
      <c r="U89" s="161">
        <v>0</v>
      </c>
      <c r="V89" s="161">
        <f>ROUND(E89*U89,2)</f>
        <v>0</v>
      </c>
      <c r="W89" s="161"/>
      <c r="X89" s="161" t="s">
        <v>309</v>
      </c>
      <c r="Y89" s="161" t="s">
        <v>144</v>
      </c>
      <c r="Z89" s="151"/>
      <c r="AA89" s="151"/>
      <c r="AB89" s="151"/>
      <c r="AC89" s="151"/>
      <c r="AD89" s="151"/>
      <c r="AE89" s="151"/>
      <c r="AF89" s="151"/>
      <c r="AG89" s="151" t="s">
        <v>310</v>
      </c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</row>
    <row r="90" spans="1:60" outlineLevel="2" x14ac:dyDescent="0.2">
      <c r="A90" s="158"/>
      <c r="B90" s="159"/>
      <c r="C90" s="189" t="s">
        <v>1083</v>
      </c>
      <c r="D90" s="162"/>
      <c r="E90" s="163">
        <v>9.76</v>
      </c>
      <c r="F90" s="161"/>
      <c r="G90" s="161"/>
      <c r="H90" s="161"/>
      <c r="I90" s="161"/>
      <c r="J90" s="161"/>
      <c r="K90" s="161"/>
      <c r="L90" s="161"/>
      <c r="M90" s="161"/>
      <c r="N90" s="160"/>
      <c r="O90" s="160"/>
      <c r="P90" s="160"/>
      <c r="Q90" s="160"/>
      <c r="R90" s="161"/>
      <c r="S90" s="161"/>
      <c r="T90" s="161"/>
      <c r="U90" s="161"/>
      <c r="V90" s="161"/>
      <c r="W90" s="161"/>
      <c r="X90" s="161"/>
      <c r="Y90" s="161"/>
      <c r="Z90" s="151"/>
      <c r="AA90" s="151"/>
      <c r="AB90" s="151"/>
      <c r="AC90" s="151"/>
      <c r="AD90" s="151"/>
      <c r="AE90" s="151"/>
      <c r="AF90" s="151"/>
      <c r="AG90" s="151" t="s">
        <v>175</v>
      </c>
      <c r="AH90" s="151">
        <v>0</v>
      </c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</row>
    <row r="91" spans="1:60" outlineLevel="1" x14ac:dyDescent="0.2">
      <c r="A91" s="172">
        <v>32</v>
      </c>
      <c r="B91" s="173" t="s">
        <v>315</v>
      </c>
      <c r="C91" s="188" t="s">
        <v>316</v>
      </c>
      <c r="D91" s="174" t="s">
        <v>317</v>
      </c>
      <c r="E91" s="175">
        <v>4.5999999999999996</v>
      </c>
      <c r="F91" s="176"/>
      <c r="G91" s="177">
        <f>ROUND(E91*F91,2)</f>
        <v>0</v>
      </c>
      <c r="H91" s="176"/>
      <c r="I91" s="177">
        <f>ROUND(E91*H91,2)</f>
        <v>0</v>
      </c>
      <c r="J91" s="176"/>
      <c r="K91" s="177">
        <f>ROUND(E91*J91,2)</f>
        <v>0</v>
      </c>
      <c r="L91" s="177">
        <v>21</v>
      </c>
      <c r="M91" s="177">
        <f>G91*(1+L91/100)</f>
        <v>0</v>
      </c>
      <c r="N91" s="175">
        <v>1E-3</v>
      </c>
      <c r="O91" s="175">
        <f>ROUND(E91*N91,2)</f>
        <v>0</v>
      </c>
      <c r="P91" s="175">
        <v>0</v>
      </c>
      <c r="Q91" s="175">
        <f>ROUND(E91*P91,2)</f>
        <v>0</v>
      </c>
      <c r="R91" s="177"/>
      <c r="S91" s="177" t="s">
        <v>141</v>
      </c>
      <c r="T91" s="178" t="s">
        <v>142</v>
      </c>
      <c r="U91" s="161">
        <v>0</v>
      </c>
      <c r="V91" s="161">
        <f>ROUND(E91*U91,2)</f>
        <v>0</v>
      </c>
      <c r="W91" s="161"/>
      <c r="X91" s="161" t="s">
        <v>309</v>
      </c>
      <c r="Y91" s="161" t="s">
        <v>144</v>
      </c>
      <c r="Z91" s="151"/>
      <c r="AA91" s="151"/>
      <c r="AB91" s="151"/>
      <c r="AC91" s="151"/>
      <c r="AD91" s="151"/>
      <c r="AE91" s="151"/>
      <c r="AF91" s="151"/>
      <c r="AG91" s="151" t="s">
        <v>310</v>
      </c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outlineLevel="2" x14ac:dyDescent="0.2">
      <c r="A92" s="158"/>
      <c r="B92" s="159"/>
      <c r="C92" s="189" t="s">
        <v>1084</v>
      </c>
      <c r="D92" s="162"/>
      <c r="E92" s="163">
        <v>4.5999999999999996</v>
      </c>
      <c r="F92" s="161"/>
      <c r="G92" s="161"/>
      <c r="H92" s="161"/>
      <c r="I92" s="161"/>
      <c r="J92" s="161"/>
      <c r="K92" s="161"/>
      <c r="L92" s="161"/>
      <c r="M92" s="161"/>
      <c r="N92" s="160"/>
      <c r="O92" s="160"/>
      <c r="P92" s="160"/>
      <c r="Q92" s="160"/>
      <c r="R92" s="161"/>
      <c r="S92" s="161"/>
      <c r="T92" s="161"/>
      <c r="U92" s="161"/>
      <c r="V92" s="161"/>
      <c r="W92" s="161"/>
      <c r="X92" s="161"/>
      <c r="Y92" s="161"/>
      <c r="Z92" s="151"/>
      <c r="AA92" s="151"/>
      <c r="AB92" s="151"/>
      <c r="AC92" s="151"/>
      <c r="AD92" s="151"/>
      <c r="AE92" s="151"/>
      <c r="AF92" s="151"/>
      <c r="AG92" s="151" t="s">
        <v>175</v>
      </c>
      <c r="AH92" s="151">
        <v>0</v>
      </c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outlineLevel="1" x14ac:dyDescent="0.2">
      <c r="A93" s="172">
        <v>33</v>
      </c>
      <c r="B93" s="173" t="s">
        <v>965</v>
      </c>
      <c r="C93" s="188" t="s">
        <v>966</v>
      </c>
      <c r="D93" s="174" t="s">
        <v>245</v>
      </c>
      <c r="E93" s="175">
        <v>6</v>
      </c>
      <c r="F93" s="176"/>
      <c r="G93" s="177">
        <f>ROUND(E93*F93,2)</f>
        <v>0</v>
      </c>
      <c r="H93" s="176"/>
      <c r="I93" s="177">
        <f>ROUND(E93*H93,2)</f>
        <v>0</v>
      </c>
      <c r="J93" s="176"/>
      <c r="K93" s="177">
        <f>ROUND(E93*J93,2)</f>
        <v>0</v>
      </c>
      <c r="L93" s="177">
        <v>21</v>
      </c>
      <c r="M93" s="177">
        <f>G93*(1+L93/100)</f>
        <v>0</v>
      </c>
      <c r="N93" s="175">
        <v>9.4000000000000004E-3</v>
      </c>
      <c r="O93" s="175">
        <f>ROUND(E93*N93,2)</f>
        <v>0.06</v>
      </c>
      <c r="P93" s="175">
        <v>0</v>
      </c>
      <c r="Q93" s="175">
        <f>ROUND(E93*P93,2)</f>
        <v>0</v>
      </c>
      <c r="R93" s="177"/>
      <c r="S93" s="177" t="s">
        <v>141</v>
      </c>
      <c r="T93" s="178" t="s">
        <v>142</v>
      </c>
      <c r="U93" s="161">
        <v>0.86399999999999999</v>
      </c>
      <c r="V93" s="161">
        <f>ROUND(E93*U93,2)</f>
        <v>5.18</v>
      </c>
      <c r="W93" s="161"/>
      <c r="X93" s="161" t="s">
        <v>143</v>
      </c>
      <c r="Y93" s="161" t="s">
        <v>144</v>
      </c>
      <c r="Z93" s="151"/>
      <c r="AA93" s="151"/>
      <c r="AB93" s="151"/>
      <c r="AC93" s="151"/>
      <c r="AD93" s="151"/>
      <c r="AE93" s="151"/>
      <c r="AF93" s="151"/>
      <c r="AG93" s="151" t="s">
        <v>145</v>
      </c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outlineLevel="2" x14ac:dyDescent="0.2">
      <c r="A94" s="158"/>
      <c r="B94" s="159"/>
      <c r="C94" s="189" t="s">
        <v>1085</v>
      </c>
      <c r="D94" s="162"/>
      <c r="E94" s="163">
        <v>6</v>
      </c>
      <c r="F94" s="161"/>
      <c r="G94" s="161"/>
      <c r="H94" s="161"/>
      <c r="I94" s="161"/>
      <c r="J94" s="161"/>
      <c r="K94" s="161"/>
      <c r="L94" s="161"/>
      <c r="M94" s="161"/>
      <c r="N94" s="160"/>
      <c r="O94" s="160"/>
      <c r="P94" s="160"/>
      <c r="Q94" s="160"/>
      <c r="R94" s="161"/>
      <c r="S94" s="161"/>
      <c r="T94" s="161"/>
      <c r="U94" s="161"/>
      <c r="V94" s="161"/>
      <c r="W94" s="161"/>
      <c r="X94" s="161"/>
      <c r="Y94" s="161"/>
      <c r="Z94" s="151"/>
      <c r="AA94" s="151"/>
      <c r="AB94" s="151"/>
      <c r="AC94" s="151"/>
      <c r="AD94" s="151"/>
      <c r="AE94" s="151"/>
      <c r="AF94" s="151"/>
      <c r="AG94" s="151" t="s">
        <v>175</v>
      </c>
      <c r="AH94" s="151">
        <v>0</v>
      </c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1" x14ac:dyDescent="0.2">
      <c r="A95" s="179">
        <v>34</v>
      </c>
      <c r="B95" s="180" t="s">
        <v>968</v>
      </c>
      <c r="C95" s="187" t="s">
        <v>969</v>
      </c>
      <c r="D95" s="181" t="s">
        <v>245</v>
      </c>
      <c r="E95" s="182">
        <v>6</v>
      </c>
      <c r="F95" s="183"/>
      <c r="G95" s="184">
        <f>ROUND(E95*F95,2)</f>
        <v>0</v>
      </c>
      <c r="H95" s="183"/>
      <c r="I95" s="184">
        <f>ROUND(E95*H95,2)</f>
        <v>0</v>
      </c>
      <c r="J95" s="183"/>
      <c r="K95" s="184">
        <f>ROUND(E95*J95,2)</f>
        <v>0</v>
      </c>
      <c r="L95" s="184">
        <v>21</v>
      </c>
      <c r="M95" s="184">
        <f>G95*(1+L95/100)</f>
        <v>0</v>
      </c>
      <c r="N95" s="182">
        <v>0</v>
      </c>
      <c r="O95" s="182">
        <f>ROUND(E95*N95,2)</f>
        <v>0</v>
      </c>
      <c r="P95" s="182">
        <v>0</v>
      </c>
      <c r="Q95" s="182">
        <f>ROUND(E95*P95,2)</f>
        <v>0</v>
      </c>
      <c r="R95" s="184"/>
      <c r="S95" s="184" t="s">
        <v>141</v>
      </c>
      <c r="T95" s="185" t="s">
        <v>142</v>
      </c>
      <c r="U95" s="161">
        <v>0.371</v>
      </c>
      <c r="V95" s="161">
        <f>ROUND(E95*U95,2)</f>
        <v>2.23</v>
      </c>
      <c r="W95" s="161"/>
      <c r="X95" s="161" t="s">
        <v>143</v>
      </c>
      <c r="Y95" s="161" t="s">
        <v>144</v>
      </c>
      <c r="Z95" s="151"/>
      <c r="AA95" s="151"/>
      <c r="AB95" s="151"/>
      <c r="AC95" s="151"/>
      <c r="AD95" s="151"/>
      <c r="AE95" s="151"/>
      <c r="AF95" s="151"/>
      <c r="AG95" s="151" t="s">
        <v>145</v>
      </c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x14ac:dyDescent="0.2">
      <c r="A96" s="165" t="s">
        <v>136</v>
      </c>
      <c r="B96" s="166" t="s">
        <v>74</v>
      </c>
      <c r="C96" s="186" t="s">
        <v>75</v>
      </c>
      <c r="D96" s="167"/>
      <c r="E96" s="168"/>
      <c r="F96" s="169"/>
      <c r="G96" s="169">
        <f>SUMIF(AG97:AG119,"&lt;&gt;NOR",G97:G119)</f>
        <v>0</v>
      </c>
      <c r="H96" s="169"/>
      <c r="I96" s="169">
        <f>SUM(I97:I119)</f>
        <v>0</v>
      </c>
      <c r="J96" s="169"/>
      <c r="K96" s="169">
        <f>SUM(K97:K119)</f>
        <v>0</v>
      </c>
      <c r="L96" s="169"/>
      <c r="M96" s="169">
        <f>SUM(M97:M119)</f>
        <v>0</v>
      </c>
      <c r="N96" s="168"/>
      <c r="O96" s="168">
        <f>SUM(O97:O119)</f>
        <v>3.87</v>
      </c>
      <c r="P96" s="168"/>
      <c r="Q96" s="168">
        <f>SUM(Q97:Q119)</f>
        <v>17.72</v>
      </c>
      <c r="R96" s="169"/>
      <c r="S96" s="169"/>
      <c r="T96" s="170"/>
      <c r="U96" s="164"/>
      <c r="V96" s="164">
        <f>SUM(V97:V119)</f>
        <v>10.09</v>
      </c>
      <c r="W96" s="164"/>
      <c r="X96" s="164"/>
      <c r="Y96" s="164"/>
      <c r="AG96" t="s">
        <v>137</v>
      </c>
    </row>
    <row r="97" spans="1:60" outlineLevel="1" x14ac:dyDescent="0.2">
      <c r="A97" s="172">
        <v>35</v>
      </c>
      <c r="B97" s="173" t="s">
        <v>319</v>
      </c>
      <c r="C97" s="188" t="s">
        <v>320</v>
      </c>
      <c r="D97" s="174" t="s">
        <v>245</v>
      </c>
      <c r="E97" s="175">
        <v>7</v>
      </c>
      <c r="F97" s="176"/>
      <c r="G97" s="177">
        <f>ROUND(E97*F97,2)</f>
        <v>0</v>
      </c>
      <c r="H97" s="176"/>
      <c r="I97" s="177">
        <f>ROUND(E97*H97,2)</f>
        <v>0</v>
      </c>
      <c r="J97" s="176"/>
      <c r="K97" s="177">
        <f>ROUND(E97*J97,2)</f>
        <v>0</v>
      </c>
      <c r="L97" s="177">
        <v>21</v>
      </c>
      <c r="M97" s="177">
        <f>G97*(1+L97/100)</f>
        <v>0</v>
      </c>
      <c r="N97" s="175">
        <v>0.17799999999999999</v>
      </c>
      <c r="O97" s="175">
        <f>ROUND(E97*N97,2)</f>
        <v>1.25</v>
      </c>
      <c r="P97" s="175">
        <v>4.7E-2</v>
      </c>
      <c r="Q97" s="175">
        <f>ROUND(E97*P97,2)</f>
        <v>0.33</v>
      </c>
      <c r="R97" s="177"/>
      <c r="S97" s="177" t="s">
        <v>141</v>
      </c>
      <c r="T97" s="178" t="s">
        <v>142</v>
      </c>
      <c r="U97" s="161">
        <v>0.14199999999999999</v>
      </c>
      <c r="V97" s="161">
        <f>ROUND(E97*U97,2)</f>
        <v>0.99</v>
      </c>
      <c r="W97" s="161"/>
      <c r="X97" s="161" t="s">
        <v>143</v>
      </c>
      <c r="Y97" s="161" t="s">
        <v>144</v>
      </c>
      <c r="Z97" s="151"/>
      <c r="AA97" s="151"/>
      <c r="AB97" s="151"/>
      <c r="AC97" s="151"/>
      <c r="AD97" s="151"/>
      <c r="AE97" s="151"/>
      <c r="AF97" s="151"/>
      <c r="AG97" s="151" t="s">
        <v>145</v>
      </c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outlineLevel="2" x14ac:dyDescent="0.2">
      <c r="A98" s="158"/>
      <c r="B98" s="159"/>
      <c r="C98" s="189" t="s">
        <v>321</v>
      </c>
      <c r="D98" s="162"/>
      <c r="E98" s="163"/>
      <c r="F98" s="161"/>
      <c r="G98" s="161"/>
      <c r="H98" s="161"/>
      <c r="I98" s="161"/>
      <c r="J98" s="161"/>
      <c r="K98" s="161"/>
      <c r="L98" s="161"/>
      <c r="M98" s="161"/>
      <c r="N98" s="160"/>
      <c r="O98" s="160"/>
      <c r="P98" s="160"/>
      <c r="Q98" s="160"/>
      <c r="R98" s="161"/>
      <c r="S98" s="161"/>
      <c r="T98" s="161"/>
      <c r="U98" s="161"/>
      <c r="V98" s="161"/>
      <c r="W98" s="161"/>
      <c r="X98" s="161"/>
      <c r="Y98" s="161"/>
      <c r="Z98" s="151"/>
      <c r="AA98" s="151"/>
      <c r="AB98" s="151"/>
      <c r="AC98" s="151"/>
      <c r="AD98" s="151"/>
      <c r="AE98" s="151"/>
      <c r="AF98" s="151"/>
      <c r="AG98" s="151" t="s">
        <v>175</v>
      </c>
      <c r="AH98" s="151">
        <v>0</v>
      </c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</row>
    <row r="99" spans="1:60" outlineLevel="3" x14ac:dyDescent="0.2">
      <c r="A99" s="158"/>
      <c r="B99" s="159"/>
      <c r="C99" s="189" t="s">
        <v>1048</v>
      </c>
      <c r="D99" s="162"/>
      <c r="E99" s="163">
        <v>7</v>
      </c>
      <c r="F99" s="161"/>
      <c r="G99" s="161"/>
      <c r="H99" s="161"/>
      <c r="I99" s="161"/>
      <c r="J99" s="161"/>
      <c r="K99" s="161"/>
      <c r="L99" s="161"/>
      <c r="M99" s="161"/>
      <c r="N99" s="160"/>
      <c r="O99" s="160"/>
      <c r="P99" s="160"/>
      <c r="Q99" s="160"/>
      <c r="R99" s="161"/>
      <c r="S99" s="161"/>
      <c r="T99" s="161"/>
      <c r="U99" s="161"/>
      <c r="V99" s="161"/>
      <c r="W99" s="161"/>
      <c r="X99" s="161"/>
      <c r="Y99" s="161"/>
      <c r="Z99" s="151"/>
      <c r="AA99" s="151"/>
      <c r="AB99" s="151"/>
      <c r="AC99" s="151"/>
      <c r="AD99" s="151"/>
      <c r="AE99" s="151"/>
      <c r="AF99" s="151"/>
      <c r="AG99" s="151" t="s">
        <v>175</v>
      </c>
      <c r="AH99" s="151">
        <v>0</v>
      </c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outlineLevel="1" x14ac:dyDescent="0.2">
      <c r="A100" s="172">
        <v>36</v>
      </c>
      <c r="B100" s="173" t="s">
        <v>971</v>
      </c>
      <c r="C100" s="188" t="s">
        <v>972</v>
      </c>
      <c r="D100" s="174" t="s">
        <v>245</v>
      </c>
      <c r="E100" s="175">
        <v>2</v>
      </c>
      <c r="F100" s="176"/>
      <c r="G100" s="177">
        <f>ROUND(E100*F100,2)</f>
        <v>0</v>
      </c>
      <c r="H100" s="176"/>
      <c r="I100" s="177">
        <f>ROUND(E100*H100,2)</f>
        <v>0</v>
      </c>
      <c r="J100" s="176"/>
      <c r="K100" s="177">
        <f>ROUND(E100*J100,2)</f>
        <v>0</v>
      </c>
      <c r="L100" s="177">
        <v>21</v>
      </c>
      <c r="M100" s="177">
        <f>G100*(1+L100/100)</f>
        <v>0</v>
      </c>
      <c r="N100" s="175">
        <v>0</v>
      </c>
      <c r="O100" s="175">
        <f>ROUND(E100*N100,2)</f>
        <v>0</v>
      </c>
      <c r="P100" s="175">
        <v>0.13800000000000001</v>
      </c>
      <c r="Q100" s="175">
        <f>ROUND(E100*P100,2)</f>
        <v>0.28000000000000003</v>
      </c>
      <c r="R100" s="177"/>
      <c r="S100" s="177" t="s">
        <v>141</v>
      </c>
      <c r="T100" s="178" t="s">
        <v>142</v>
      </c>
      <c r="U100" s="161">
        <v>0.16</v>
      </c>
      <c r="V100" s="161">
        <f>ROUND(E100*U100,2)</f>
        <v>0.32</v>
      </c>
      <c r="W100" s="161"/>
      <c r="X100" s="161" t="s">
        <v>143</v>
      </c>
      <c r="Y100" s="161" t="s">
        <v>144</v>
      </c>
      <c r="Z100" s="151"/>
      <c r="AA100" s="151"/>
      <c r="AB100" s="151"/>
      <c r="AC100" s="151"/>
      <c r="AD100" s="151"/>
      <c r="AE100" s="151"/>
      <c r="AF100" s="151"/>
      <c r="AG100" s="151" t="s">
        <v>145</v>
      </c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outlineLevel="2" x14ac:dyDescent="0.2">
      <c r="A101" s="158"/>
      <c r="B101" s="159"/>
      <c r="C101" s="189" t="s">
        <v>1086</v>
      </c>
      <c r="D101" s="162"/>
      <c r="E101" s="163">
        <v>2</v>
      </c>
      <c r="F101" s="161"/>
      <c r="G101" s="161"/>
      <c r="H101" s="161"/>
      <c r="I101" s="161"/>
      <c r="J101" s="161"/>
      <c r="K101" s="161"/>
      <c r="L101" s="161"/>
      <c r="M101" s="161"/>
      <c r="N101" s="160"/>
      <c r="O101" s="160"/>
      <c r="P101" s="160"/>
      <c r="Q101" s="160"/>
      <c r="R101" s="161"/>
      <c r="S101" s="161"/>
      <c r="T101" s="161"/>
      <c r="U101" s="161"/>
      <c r="V101" s="161"/>
      <c r="W101" s="161"/>
      <c r="X101" s="161"/>
      <c r="Y101" s="161"/>
      <c r="Z101" s="151"/>
      <c r="AA101" s="151"/>
      <c r="AB101" s="151"/>
      <c r="AC101" s="151"/>
      <c r="AD101" s="151"/>
      <c r="AE101" s="151"/>
      <c r="AF101" s="151"/>
      <c r="AG101" s="151" t="s">
        <v>175</v>
      </c>
      <c r="AH101" s="151">
        <v>0</v>
      </c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</row>
    <row r="102" spans="1:60" outlineLevel="1" x14ac:dyDescent="0.2">
      <c r="A102" s="172">
        <v>37</v>
      </c>
      <c r="B102" s="173" t="s">
        <v>1087</v>
      </c>
      <c r="C102" s="188" t="s">
        <v>1088</v>
      </c>
      <c r="D102" s="174" t="s">
        <v>245</v>
      </c>
      <c r="E102" s="175">
        <v>1</v>
      </c>
      <c r="F102" s="176"/>
      <c r="G102" s="177">
        <f>ROUND(E102*F102,2)</f>
        <v>0</v>
      </c>
      <c r="H102" s="176"/>
      <c r="I102" s="177">
        <f>ROUND(E102*H102,2)</f>
        <v>0</v>
      </c>
      <c r="J102" s="176"/>
      <c r="K102" s="177">
        <f>ROUND(E102*J102,2)</f>
        <v>0</v>
      </c>
      <c r="L102" s="177">
        <v>21</v>
      </c>
      <c r="M102" s="177">
        <f>G102*(1+L102/100)</f>
        <v>0</v>
      </c>
      <c r="N102" s="175">
        <v>0</v>
      </c>
      <c r="O102" s="175">
        <f>ROUND(E102*N102,2)</f>
        <v>0</v>
      </c>
      <c r="P102" s="175">
        <v>0.44</v>
      </c>
      <c r="Q102" s="175">
        <f>ROUND(E102*P102,2)</f>
        <v>0.44</v>
      </c>
      <c r="R102" s="177"/>
      <c r="S102" s="177" t="s">
        <v>141</v>
      </c>
      <c r="T102" s="178" t="s">
        <v>142</v>
      </c>
      <c r="U102" s="161">
        <v>0.63200000000000001</v>
      </c>
      <c r="V102" s="161">
        <f>ROUND(E102*U102,2)</f>
        <v>0.63</v>
      </c>
      <c r="W102" s="161"/>
      <c r="X102" s="161" t="s">
        <v>143</v>
      </c>
      <c r="Y102" s="161" t="s">
        <v>144</v>
      </c>
      <c r="Z102" s="151"/>
      <c r="AA102" s="151"/>
      <c r="AB102" s="151"/>
      <c r="AC102" s="151"/>
      <c r="AD102" s="151"/>
      <c r="AE102" s="151"/>
      <c r="AF102" s="151"/>
      <c r="AG102" s="151" t="s">
        <v>145</v>
      </c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outlineLevel="2" x14ac:dyDescent="0.2">
      <c r="A103" s="158"/>
      <c r="B103" s="159"/>
      <c r="C103" s="189" t="s">
        <v>1049</v>
      </c>
      <c r="D103" s="162"/>
      <c r="E103" s="163"/>
      <c r="F103" s="161"/>
      <c r="G103" s="161"/>
      <c r="H103" s="161"/>
      <c r="I103" s="161"/>
      <c r="J103" s="161"/>
      <c r="K103" s="161"/>
      <c r="L103" s="161"/>
      <c r="M103" s="161"/>
      <c r="N103" s="160"/>
      <c r="O103" s="160"/>
      <c r="P103" s="160"/>
      <c r="Q103" s="160"/>
      <c r="R103" s="161"/>
      <c r="S103" s="161"/>
      <c r="T103" s="161"/>
      <c r="U103" s="161"/>
      <c r="V103" s="161"/>
      <c r="W103" s="161"/>
      <c r="X103" s="161"/>
      <c r="Y103" s="161"/>
      <c r="Z103" s="151"/>
      <c r="AA103" s="151"/>
      <c r="AB103" s="151"/>
      <c r="AC103" s="151"/>
      <c r="AD103" s="151"/>
      <c r="AE103" s="151"/>
      <c r="AF103" s="151"/>
      <c r="AG103" s="151" t="s">
        <v>175</v>
      </c>
      <c r="AH103" s="151">
        <v>0</v>
      </c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</row>
    <row r="104" spans="1:60" outlineLevel="3" x14ac:dyDescent="0.2">
      <c r="A104" s="158"/>
      <c r="B104" s="159"/>
      <c r="C104" s="189" t="s">
        <v>1089</v>
      </c>
      <c r="D104" s="162"/>
      <c r="E104" s="163">
        <v>1</v>
      </c>
      <c r="F104" s="161"/>
      <c r="G104" s="161"/>
      <c r="H104" s="161"/>
      <c r="I104" s="161"/>
      <c r="J104" s="161"/>
      <c r="K104" s="161"/>
      <c r="L104" s="161"/>
      <c r="M104" s="161"/>
      <c r="N104" s="160"/>
      <c r="O104" s="160"/>
      <c r="P104" s="160"/>
      <c r="Q104" s="160"/>
      <c r="R104" s="161"/>
      <c r="S104" s="161"/>
      <c r="T104" s="161"/>
      <c r="U104" s="161"/>
      <c r="V104" s="161"/>
      <c r="W104" s="161"/>
      <c r="X104" s="161"/>
      <c r="Y104" s="161"/>
      <c r="Z104" s="151"/>
      <c r="AA104" s="151"/>
      <c r="AB104" s="151"/>
      <c r="AC104" s="151"/>
      <c r="AD104" s="151"/>
      <c r="AE104" s="151"/>
      <c r="AF104" s="151"/>
      <c r="AG104" s="151" t="s">
        <v>175</v>
      </c>
      <c r="AH104" s="151">
        <v>0</v>
      </c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</row>
    <row r="105" spans="1:60" outlineLevel="1" x14ac:dyDescent="0.2">
      <c r="A105" s="172">
        <v>38</v>
      </c>
      <c r="B105" s="173" t="s">
        <v>1090</v>
      </c>
      <c r="C105" s="188" t="s">
        <v>1091</v>
      </c>
      <c r="D105" s="174" t="s">
        <v>245</v>
      </c>
      <c r="E105" s="175">
        <v>1</v>
      </c>
      <c r="F105" s="176"/>
      <c r="G105" s="177">
        <f>ROUND(E105*F105,2)</f>
        <v>0</v>
      </c>
      <c r="H105" s="176"/>
      <c r="I105" s="177">
        <f>ROUND(E105*H105,2)</f>
        <v>0</v>
      </c>
      <c r="J105" s="176"/>
      <c r="K105" s="177">
        <f>ROUND(E105*J105,2)</f>
        <v>0</v>
      </c>
      <c r="L105" s="177">
        <v>21</v>
      </c>
      <c r="M105" s="177">
        <f>G105*(1+L105/100)</f>
        <v>0</v>
      </c>
      <c r="N105" s="175">
        <v>0</v>
      </c>
      <c r="O105" s="175">
        <f>ROUND(E105*N105,2)</f>
        <v>0</v>
      </c>
      <c r="P105" s="175">
        <v>0.48</v>
      </c>
      <c r="Q105" s="175">
        <f>ROUND(E105*P105,2)</f>
        <v>0.48</v>
      </c>
      <c r="R105" s="177"/>
      <c r="S105" s="177" t="s">
        <v>141</v>
      </c>
      <c r="T105" s="178" t="s">
        <v>142</v>
      </c>
      <c r="U105" s="161">
        <v>1.5069999999999999</v>
      </c>
      <c r="V105" s="161">
        <f>ROUND(E105*U105,2)</f>
        <v>1.51</v>
      </c>
      <c r="W105" s="161"/>
      <c r="X105" s="161" t="s">
        <v>143</v>
      </c>
      <c r="Y105" s="161" t="s">
        <v>144</v>
      </c>
      <c r="Z105" s="151"/>
      <c r="AA105" s="151"/>
      <c r="AB105" s="151"/>
      <c r="AC105" s="151"/>
      <c r="AD105" s="151"/>
      <c r="AE105" s="151"/>
      <c r="AF105" s="151"/>
      <c r="AG105" s="151" t="s">
        <v>145</v>
      </c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</row>
    <row r="106" spans="1:60" outlineLevel="2" x14ac:dyDescent="0.2">
      <c r="A106" s="158"/>
      <c r="B106" s="159"/>
      <c r="C106" s="189" t="s">
        <v>1092</v>
      </c>
      <c r="D106" s="162"/>
      <c r="E106" s="163">
        <v>1</v>
      </c>
      <c r="F106" s="161"/>
      <c r="G106" s="161"/>
      <c r="H106" s="161"/>
      <c r="I106" s="161"/>
      <c r="J106" s="161"/>
      <c r="K106" s="161"/>
      <c r="L106" s="161"/>
      <c r="M106" s="161"/>
      <c r="N106" s="160"/>
      <c r="O106" s="160"/>
      <c r="P106" s="160"/>
      <c r="Q106" s="160"/>
      <c r="R106" s="161"/>
      <c r="S106" s="161"/>
      <c r="T106" s="161"/>
      <c r="U106" s="161"/>
      <c r="V106" s="161"/>
      <c r="W106" s="161"/>
      <c r="X106" s="161"/>
      <c r="Y106" s="161"/>
      <c r="Z106" s="151"/>
      <c r="AA106" s="151"/>
      <c r="AB106" s="151"/>
      <c r="AC106" s="151"/>
      <c r="AD106" s="151"/>
      <c r="AE106" s="151"/>
      <c r="AF106" s="151"/>
      <c r="AG106" s="151" t="s">
        <v>175</v>
      </c>
      <c r="AH106" s="151">
        <v>0</v>
      </c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</row>
    <row r="107" spans="1:60" outlineLevel="1" x14ac:dyDescent="0.2">
      <c r="A107" s="172">
        <v>39</v>
      </c>
      <c r="B107" s="173" t="s">
        <v>979</v>
      </c>
      <c r="C107" s="188" t="s">
        <v>980</v>
      </c>
      <c r="D107" s="174" t="s">
        <v>245</v>
      </c>
      <c r="E107" s="175">
        <v>23.847999999999999</v>
      </c>
      <c r="F107" s="176"/>
      <c r="G107" s="177">
        <f>ROUND(E107*F107,2)</f>
        <v>0</v>
      </c>
      <c r="H107" s="176"/>
      <c r="I107" s="177">
        <f>ROUND(E107*H107,2)</f>
        <v>0</v>
      </c>
      <c r="J107" s="176"/>
      <c r="K107" s="177">
        <f>ROUND(E107*J107,2)</f>
        <v>0</v>
      </c>
      <c r="L107" s="177">
        <v>21</v>
      </c>
      <c r="M107" s="177">
        <f>G107*(1+L107/100)</f>
        <v>0</v>
      </c>
      <c r="N107" s="175">
        <v>0</v>
      </c>
      <c r="O107" s="175">
        <f>ROUND(E107*N107,2)</f>
        <v>0</v>
      </c>
      <c r="P107" s="175">
        <v>0.2359</v>
      </c>
      <c r="Q107" s="175">
        <f>ROUND(E107*P107,2)</f>
        <v>5.63</v>
      </c>
      <c r="R107" s="177"/>
      <c r="S107" s="177" t="s">
        <v>141</v>
      </c>
      <c r="T107" s="178" t="s">
        <v>142</v>
      </c>
      <c r="U107" s="161">
        <v>6.275E-2</v>
      </c>
      <c r="V107" s="161">
        <f>ROUND(E107*U107,2)</f>
        <v>1.5</v>
      </c>
      <c r="W107" s="161"/>
      <c r="X107" s="161" t="s">
        <v>143</v>
      </c>
      <c r="Y107" s="161" t="s">
        <v>144</v>
      </c>
      <c r="Z107" s="151"/>
      <c r="AA107" s="151"/>
      <c r="AB107" s="151"/>
      <c r="AC107" s="151"/>
      <c r="AD107" s="151"/>
      <c r="AE107" s="151"/>
      <c r="AF107" s="151"/>
      <c r="AG107" s="151" t="s">
        <v>145</v>
      </c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</row>
    <row r="108" spans="1:60" outlineLevel="2" x14ac:dyDescent="0.2">
      <c r="A108" s="158"/>
      <c r="B108" s="159"/>
      <c r="C108" s="189" t="s">
        <v>344</v>
      </c>
      <c r="D108" s="162"/>
      <c r="E108" s="163"/>
      <c r="F108" s="161"/>
      <c r="G108" s="161"/>
      <c r="H108" s="161"/>
      <c r="I108" s="161"/>
      <c r="J108" s="161"/>
      <c r="K108" s="161"/>
      <c r="L108" s="161"/>
      <c r="M108" s="161"/>
      <c r="N108" s="160"/>
      <c r="O108" s="160"/>
      <c r="P108" s="160"/>
      <c r="Q108" s="160"/>
      <c r="R108" s="161"/>
      <c r="S108" s="161"/>
      <c r="T108" s="161"/>
      <c r="U108" s="161"/>
      <c r="V108" s="161"/>
      <c r="W108" s="161"/>
      <c r="X108" s="161"/>
      <c r="Y108" s="161"/>
      <c r="Z108" s="151"/>
      <c r="AA108" s="151"/>
      <c r="AB108" s="151"/>
      <c r="AC108" s="151"/>
      <c r="AD108" s="151"/>
      <c r="AE108" s="151"/>
      <c r="AF108" s="151"/>
      <c r="AG108" s="151" t="s">
        <v>175</v>
      </c>
      <c r="AH108" s="151">
        <v>0</v>
      </c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</row>
    <row r="109" spans="1:60" outlineLevel="3" x14ac:dyDescent="0.2">
      <c r="A109" s="158"/>
      <c r="B109" s="159"/>
      <c r="C109" s="189" t="s">
        <v>1078</v>
      </c>
      <c r="D109" s="162"/>
      <c r="E109" s="163">
        <v>3.25</v>
      </c>
      <c r="F109" s="161"/>
      <c r="G109" s="161"/>
      <c r="H109" s="161"/>
      <c r="I109" s="161"/>
      <c r="J109" s="161"/>
      <c r="K109" s="161"/>
      <c r="L109" s="161"/>
      <c r="M109" s="161"/>
      <c r="N109" s="160"/>
      <c r="O109" s="160"/>
      <c r="P109" s="160"/>
      <c r="Q109" s="160"/>
      <c r="R109" s="161"/>
      <c r="S109" s="161"/>
      <c r="T109" s="161"/>
      <c r="U109" s="161"/>
      <c r="V109" s="161"/>
      <c r="W109" s="161"/>
      <c r="X109" s="161"/>
      <c r="Y109" s="161"/>
      <c r="Z109" s="151"/>
      <c r="AA109" s="151"/>
      <c r="AB109" s="151"/>
      <c r="AC109" s="151"/>
      <c r="AD109" s="151"/>
      <c r="AE109" s="151"/>
      <c r="AF109" s="151"/>
      <c r="AG109" s="151" t="s">
        <v>175</v>
      </c>
      <c r="AH109" s="151">
        <v>0</v>
      </c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</row>
    <row r="110" spans="1:60" outlineLevel="3" x14ac:dyDescent="0.2">
      <c r="A110" s="158"/>
      <c r="B110" s="159"/>
      <c r="C110" s="189" t="s">
        <v>1079</v>
      </c>
      <c r="D110" s="162"/>
      <c r="E110" s="163">
        <v>4.07</v>
      </c>
      <c r="F110" s="161"/>
      <c r="G110" s="161"/>
      <c r="H110" s="161"/>
      <c r="I110" s="161"/>
      <c r="J110" s="161"/>
      <c r="K110" s="161"/>
      <c r="L110" s="161"/>
      <c r="M110" s="161"/>
      <c r="N110" s="160"/>
      <c r="O110" s="160"/>
      <c r="P110" s="160"/>
      <c r="Q110" s="160"/>
      <c r="R110" s="161"/>
      <c r="S110" s="161"/>
      <c r="T110" s="161"/>
      <c r="U110" s="161"/>
      <c r="V110" s="161"/>
      <c r="W110" s="161"/>
      <c r="X110" s="161"/>
      <c r="Y110" s="161"/>
      <c r="Z110" s="151"/>
      <c r="AA110" s="151"/>
      <c r="AB110" s="151"/>
      <c r="AC110" s="151"/>
      <c r="AD110" s="151"/>
      <c r="AE110" s="151"/>
      <c r="AF110" s="151"/>
      <c r="AG110" s="151" t="s">
        <v>175</v>
      </c>
      <c r="AH110" s="151">
        <v>0</v>
      </c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</row>
    <row r="111" spans="1:60" outlineLevel="3" x14ac:dyDescent="0.2">
      <c r="A111" s="158"/>
      <c r="B111" s="159"/>
      <c r="C111" s="189" t="s">
        <v>1080</v>
      </c>
      <c r="D111" s="162"/>
      <c r="E111" s="163">
        <v>16.53</v>
      </c>
      <c r="F111" s="161"/>
      <c r="G111" s="161"/>
      <c r="H111" s="161"/>
      <c r="I111" s="161"/>
      <c r="J111" s="161"/>
      <c r="K111" s="161"/>
      <c r="L111" s="161"/>
      <c r="M111" s="161"/>
      <c r="N111" s="160"/>
      <c r="O111" s="160"/>
      <c r="P111" s="160"/>
      <c r="Q111" s="160"/>
      <c r="R111" s="161"/>
      <c r="S111" s="161"/>
      <c r="T111" s="161"/>
      <c r="U111" s="161"/>
      <c r="V111" s="161"/>
      <c r="W111" s="161"/>
      <c r="X111" s="161"/>
      <c r="Y111" s="161"/>
      <c r="Z111" s="151"/>
      <c r="AA111" s="151"/>
      <c r="AB111" s="151"/>
      <c r="AC111" s="151"/>
      <c r="AD111" s="151"/>
      <c r="AE111" s="151"/>
      <c r="AF111" s="151"/>
      <c r="AG111" s="151" t="s">
        <v>175</v>
      </c>
      <c r="AH111" s="151">
        <v>0</v>
      </c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</row>
    <row r="112" spans="1:60" outlineLevel="1" x14ac:dyDescent="0.2">
      <c r="A112" s="172">
        <v>40</v>
      </c>
      <c r="B112" s="173" t="s">
        <v>339</v>
      </c>
      <c r="C112" s="188" t="s">
        <v>1093</v>
      </c>
      <c r="D112" s="174" t="s">
        <v>245</v>
      </c>
      <c r="E112" s="175">
        <v>9</v>
      </c>
      <c r="F112" s="176"/>
      <c r="G112" s="177">
        <f>ROUND(E112*F112,2)</f>
        <v>0</v>
      </c>
      <c r="H112" s="176"/>
      <c r="I112" s="177">
        <f>ROUND(E112*H112,2)</f>
        <v>0</v>
      </c>
      <c r="J112" s="176"/>
      <c r="K112" s="177">
        <f>ROUND(E112*J112,2)</f>
        <v>0</v>
      </c>
      <c r="L112" s="177">
        <v>21</v>
      </c>
      <c r="M112" s="177">
        <f>G112*(1+L112/100)</f>
        <v>0</v>
      </c>
      <c r="N112" s="175">
        <v>0</v>
      </c>
      <c r="O112" s="175">
        <f>ROUND(E112*N112,2)</f>
        <v>0</v>
      </c>
      <c r="P112" s="175">
        <v>0.4718</v>
      </c>
      <c r="Q112" s="175">
        <f>ROUND(E112*P112,2)</f>
        <v>4.25</v>
      </c>
      <c r="R112" s="177"/>
      <c r="S112" s="177" t="s">
        <v>141</v>
      </c>
      <c r="T112" s="178" t="s">
        <v>142</v>
      </c>
      <c r="U112" s="161">
        <v>9.4E-2</v>
      </c>
      <c r="V112" s="161">
        <f>ROUND(E112*U112,2)</f>
        <v>0.85</v>
      </c>
      <c r="W112" s="161"/>
      <c r="X112" s="161" t="s">
        <v>143</v>
      </c>
      <c r="Y112" s="161" t="s">
        <v>144</v>
      </c>
      <c r="Z112" s="151"/>
      <c r="AA112" s="151"/>
      <c r="AB112" s="151"/>
      <c r="AC112" s="151"/>
      <c r="AD112" s="151"/>
      <c r="AE112" s="151"/>
      <c r="AF112" s="151"/>
      <c r="AG112" s="151" t="s">
        <v>145</v>
      </c>
      <c r="AH112" s="151"/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</row>
    <row r="113" spans="1:60" outlineLevel="2" x14ac:dyDescent="0.2">
      <c r="A113" s="158"/>
      <c r="B113" s="159"/>
      <c r="C113" s="189" t="s">
        <v>1049</v>
      </c>
      <c r="D113" s="162"/>
      <c r="E113" s="163"/>
      <c r="F113" s="161"/>
      <c r="G113" s="161"/>
      <c r="H113" s="161"/>
      <c r="I113" s="161"/>
      <c r="J113" s="161"/>
      <c r="K113" s="161"/>
      <c r="L113" s="161"/>
      <c r="M113" s="161"/>
      <c r="N113" s="160"/>
      <c r="O113" s="160"/>
      <c r="P113" s="160"/>
      <c r="Q113" s="160"/>
      <c r="R113" s="161"/>
      <c r="S113" s="161"/>
      <c r="T113" s="161"/>
      <c r="U113" s="161"/>
      <c r="V113" s="161"/>
      <c r="W113" s="161"/>
      <c r="X113" s="161"/>
      <c r="Y113" s="161"/>
      <c r="Z113" s="151"/>
      <c r="AA113" s="151"/>
      <c r="AB113" s="151"/>
      <c r="AC113" s="151"/>
      <c r="AD113" s="151"/>
      <c r="AE113" s="151"/>
      <c r="AF113" s="151"/>
      <c r="AG113" s="151" t="s">
        <v>175</v>
      </c>
      <c r="AH113" s="151">
        <v>0</v>
      </c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</row>
    <row r="114" spans="1:60" outlineLevel="3" x14ac:dyDescent="0.2">
      <c r="A114" s="158"/>
      <c r="B114" s="159"/>
      <c r="C114" s="189" t="s">
        <v>1094</v>
      </c>
      <c r="D114" s="162"/>
      <c r="E114" s="163">
        <v>7</v>
      </c>
      <c r="F114" s="161"/>
      <c r="G114" s="161"/>
      <c r="H114" s="161"/>
      <c r="I114" s="161"/>
      <c r="J114" s="161"/>
      <c r="K114" s="161"/>
      <c r="L114" s="161"/>
      <c r="M114" s="161"/>
      <c r="N114" s="160"/>
      <c r="O114" s="160"/>
      <c r="P114" s="160"/>
      <c r="Q114" s="160"/>
      <c r="R114" s="161"/>
      <c r="S114" s="161"/>
      <c r="T114" s="161"/>
      <c r="U114" s="161"/>
      <c r="V114" s="161"/>
      <c r="W114" s="161"/>
      <c r="X114" s="161"/>
      <c r="Y114" s="161"/>
      <c r="Z114" s="151"/>
      <c r="AA114" s="151"/>
      <c r="AB114" s="151"/>
      <c r="AC114" s="151"/>
      <c r="AD114" s="151"/>
      <c r="AE114" s="151"/>
      <c r="AF114" s="151"/>
      <c r="AG114" s="151" t="s">
        <v>175</v>
      </c>
      <c r="AH114" s="151">
        <v>0</v>
      </c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</row>
    <row r="115" spans="1:60" outlineLevel="3" x14ac:dyDescent="0.2">
      <c r="A115" s="158"/>
      <c r="B115" s="159"/>
      <c r="C115" s="189" t="s">
        <v>1095</v>
      </c>
      <c r="D115" s="162"/>
      <c r="E115" s="163">
        <v>2</v>
      </c>
      <c r="F115" s="161"/>
      <c r="G115" s="161"/>
      <c r="H115" s="161"/>
      <c r="I115" s="161"/>
      <c r="J115" s="161"/>
      <c r="K115" s="161"/>
      <c r="L115" s="161"/>
      <c r="M115" s="161"/>
      <c r="N115" s="160"/>
      <c r="O115" s="160"/>
      <c r="P115" s="160"/>
      <c r="Q115" s="160"/>
      <c r="R115" s="161"/>
      <c r="S115" s="161"/>
      <c r="T115" s="161"/>
      <c r="U115" s="161"/>
      <c r="V115" s="161"/>
      <c r="W115" s="161"/>
      <c r="X115" s="161"/>
      <c r="Y115" s="161"/>
      <c r="Z115" s="151"/>
      <c r="AA115" s="151"/>
      <c r="AB115" s="151"/>
      <c r="AC115" s="151"/>
      <c r="AD115" s="151"/>
      <c r="AE115" s="151"/>
      <c r="AF115" s="151"/>
      <c r="AG115" s="151" t="s">
        <v>175</v>
      </c>
      <c r="AH115" s="151">
        <v>0</v>
      </c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</row>
    <row r="116" spans="1:60" outlineLevel="1" x14ac:dyDescent="0.2">
      <c r="A116" s="172">
        <v>41</v>
      </c>
      <c r="B116" s="173" t="s">
        <v>345</v>
      </c>
      <c r="C116" s="188" t="s">
        <v>346</v>
      </c>
      <c r="D116" s="174" t="s">
        <v>181</v>
      </c>
      <c r="E116" s="175">
        <v>5</v>
      </c>
      <c r="F116" s="176"/>
      <c r="G116" s="177">
        <f>ROUND(E116*F116,2)</f>
        <v>0</v>
      </c>
      <c r="H116" s="176"/>
      <c r="I116" s="177">
        <f>ROUND(E116*H116,2)</f>
        <v>0</v>
      </c>
      <c r="J116" s="176"/>
      <c r="K116" s="177">
        <f>ROUND(E116*J116,2)</f>
        <v>0</v>
      </c>
      <c r="L116" s="177">
        <v>21</v>
      </c>
      <c r="M116" s="177">
        <f>G116*(1+L116/100)</f>
        <v>0</v>
      </c>
      <c r="N116" s="175">
        <v>0.06</v>
      </c>
      <c r="O116" s="175">
        <f>ROUND(E116*N116,2)</f>
        <v>0.3</v>
      </c>
      <c r="P116" s="175">
        <v>0.16</v>
      </c>
      <c r="Q116" s="175">
        <f>ROUND(E116*P116,2)</f>
        <v>0.8</v>
      </c>
      <c r="R116" s="177"/>
      <c r="S116" s="177" t="s">
        <v>141</v>
      </c>
      <c r="T116" s="178" t="s">
        <v>142</v>
      </c>
      <c r="U116" s="161">
        <v>0.14299999999999999</v>
      </c>
      <c r="V116" s="161">
        <f>ROUND(E116*U116,2)</f>
        <v>0.72</v>
      </c>
      <c r="W116" s="161"/>
      <c r="X116" s="161" t="s">
        <v>143</v>
      </c>
      <c r="Y116" s="161" t="s">
        <v>144</v>
      </c>
      <c r="Z116" s="151"/>
      <c r="AA116" s="151"/>
      <c r="AB116" s="151"/>
      <c r="AC116" s="151"/>
      <c r="AD116" s="151"/>
      <c r="AE116" s="151"/>
      <c r="AF116" s="151"/>
      <c r="AG116" s="151" t="s">
        <v>145</v>
      </c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</row>
    <row r="117" spans="1:60" outlineLevel="2" x14ac:dyDescent="0.2">
      <c r="A117" s="158"/>
      <c r="B117" s="159"/>
      <c r="C117" s="189" t="s">
        <v>1096</v>
      </c>
      <c r="D117" s="162"/>
      <c r="E117" s="163">
        <v>5</v>
      </c>
      <c r="F117" s="161"/>
      <c r="G117" s="161"/>
      <c r="H117" s="161"/>
      <c r="I117" s="161"/>
      <c r="J117" s="161"/>
      <c r="K117" s="161"/>
      <c r="L117" s="161"/>
      <c r="M117" s="161"/>
      <c r="N117" s="160"/>
      <c r="O117" s="160"/>
      <c r="P117" s="160"/>
      <c r="Q117" s="160"/>
      <c r="R117" s="161"/>
      <c r="S117" s="161"/>
      <c r="T117" s="161"/>
      <c r="U117" s="161"/>
      <c r="V117" s="161"/>
      <c r="W117" s="161"/>
      <c r="X117" s="161"/>
      <c r="Y117" s="161"/>
      <c r="Z117" s="151"/>
      <c r="AA117" s="151"/>
      <c r="AB117" s="151"/>
      <c r="AC117" s="151"/>
      <c r="AD117" s="151"/>
      <c r="AE117" s="151"/>
      <c r="AF117" s="151"/>
      <c r="AG117" s="151" t="s">
        <v>175</v>
      </c>
      <c r="AH117" s="151">
        <v>0</v>
      </c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</row>
    <row r="118" spans="1:60" outlineLevel="1" x14ac:dyDescent="0.2">
      <c r="A118" s="172">
        <v>42</v>
      </c>
      <c r="B118" s="173" t="s">
        <v>348</v>
      </c>
      <c r="C118" s="188" t="s">
        <v>349</v>
      </c>
      <c r="D118" s="174" t="s">
        <v>181</v>
      </c>
      <c r="E118" s="175">
        <v>29</v>
      </c>
      <c r="F118" s="176"/>
      <c r="G118" s="177">
        <f>ROUND(E118*F118,2)</f>
        <v>0</v>
      </c>
      <c r="H118" s="176"/>
      <c r="I118" s="177">
        <f>ROUND(E118*H118,2)</f>
        <v>0</v>
      </c>
      <c r="J118" s="176"/>
      <c r="K118" s="177">
        <f>ROUND(E118*J118,2)</f>
        <v>0</v>
      </c>
      <c r="L118" s="177">
        <v>21</v>
      </c>
      <c r="M118" s="177">
        <f>G118*(1+L118/100)</f>
        <v>0</v>
      </c>
      <c r="N118" s="175">
        <v>0.08</v>
      </c>
      <c r="O118" s="175">
        <f>ROUND(E118*N118,2)</f>
        <v>2.3199999999999998</v>
      </c>
      <c r="P118" s="175">
        <v>0.19</v>
      </c>
      <c r="Q118" s="175">
        <f>ROUND(E118*P118,2)</f>
        <v>5.51</v>
      </c>
      <c r="R118" s="177"/>
      <c r="S118" s="177" t="s">
        <v>141</v>
      </c>
      <c r="T118" s="178" t="s">
        <v>142</v>
      </c>
      <c r="U118" s="161">
        <v>0.123</v>
      </c>
      <c r="V118" s="161">
        <f>ROUND(E118*U118,2)</f>
        <v>3.57</v>
      </c>
      <c r="W118" s="161"/>
      <c r="X118" s="161" t="s">
        <v>143</v>
      </c>
      <c r="Y118" s="161" t="s">
        <v>144</v>
      </c>
      <c r="Z118" s="151"/>
      <c r="AA118" s="151"/>
      <c r="AB118" s="151"/>
      <c r="AC118" s="151"/>
      <c r="AD118" s="151"/>
      <c r="AE118" s="151"/>
      <c r="AF118" s="151"/>
      <c r="AG118" s="151" t="s">
        <v>145</v>
      </c>
      <c r="AH118" s="151"/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</row>
    <row r="119" spans="1:60" outlineLevel="2" x14ac:dyDescent="0.2">
      <c r="A119" s="158"/>
      <c r="B119" s="159"/>
      <c r="C119" s="189" t="s">
        <v>1097</v>
      </c>
      <c r="D119" s="162"/>
      <c r="E119" s="163">
        <v>29</v>
      </c>
      <c r="F119" s="161"/>
      <c r="G119" s="161"/>
      <c r="H119" s="161"/>
      <c r="I119" s="161"/>
      <c r="J119" s="161"/>
      <c r="K119" s="161"/>
      <c r="L119" s="161"/>
      <c r="M119" s="161"/>
      <c r="N119" s="160"/>
      <c r="O119" s="160"/>
      <c r="P119" s="160"/>
      <c r="Q119" s="160"/>
      <c r="R119" s="161"/>
      <c r="S119" s="161"/>
      <c r="T119" s="161"/>
      <c r="U119" s="161"/>
      <c r="V119" s="161"/>
      <c r="W119" s="161"/>
      <c r="X119" s="161"/>
      <c r="Y119" s="161"/>
      <c r="Z119" s="151"/>
      <c r="AA119" s="151"/>
      <c r="AB119" s="151"/>
      <c r="AC119" s="151"/>
      <c r="AD119" s="151"/>
      <c r="AE119" s="151"/>
      <c r="AF119" s="151"/>
      <c r="AG119" s="151" t="s">
        <v>175</v>
      </c>
      <c r="AH119" s="151">
        <v>0</v>
      </c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</row>
    <row r="120" spans="1:60" x14ac:dyDescent="0.2">
      <c r="A120" s="165" t="s">
        <v>136</v>
      </c>
      <c r="B120" s="166" t="s">
        <v>76</v>
      </c>
      <c r="C120" s="186" t="s">
        <v>77</v>
      </c>
      <c r="D120" s="167"/>
      <c r="E120" s="168"/>
      <c r="F120" s="169"/>
      <c r="G120" s="169">
        <f>SUMIF(AG121:AG132,"&lt;&gt;NOR",G121:G132)</f>
        <v>0</v>
      </c>
      <c r="H120" s="169"/>
      <c r="I120" s="169">
        <f>SUM(I121:I132)</f>
        <v>0</v>
      </c>
      <c r="J120" s="169"/>
      <c r="K120" s="169">
        <f>SUM(K121:K132)</f>
        <v>0</v>
      </c>
      <c r="L120" s="169"/>
      <c r="M120" s="169">
        <f>SUM(M121:M132)</f>
        <v>0</v>
      </c>
      <c r="N120" s="168"/>
      <c r="O120" s="168">
        <f>SUM(O121:O132)</f>
        <v>6.02</v>
      </c>
      <c r="P120" s="168"/>
      <c r="Q120" s="168">
        <f>SUM(Q121:Q132)</f>
        <v>0</v>
      </c>
      <c r="R120" s="169"/>
      <c r="S120" s="169"/>
      <c r="T120" s="170"/>
      <c r="U120" s="164"/>
      <c r="V120" s="164">
        <f>SUM(V121:V132)</f>
        <v>7.93</v>
      </c>
      <c r="W120" s="164"/>
      <c r="X120" s="164"/>
      <c r="Y120" s="164"/>
      <c r="AG120" t="s">
        <v>137</v>
      </c>
    </row>
    <row r="121" spans="1:60" outlineLevel="1" x14ac:dyDescent="0.2">
      <c r="A121" s="172">
        <v>43</v>
      </c>
      <c r="B121" s="173" t="s">
        <v>351</v>
      </c>
      <c r="C121" s="188" t="s">
        <v>352</v>
      </c>
      <c r="D121" s="174" t="s">
        <v>209</v>
      </c>
      <c r="E121" s="175">
        <v>3.6856</v>
      </c>
      <c r="F121" s="176"/>
      <c r="G121" s="177">
        <f>ROUND(E121*F121,2)</f>
        <v>0</v>
      </c>
      <c r="H121" s="176"/>
      <c r="I121" s="177">
        <f>ROUND(E121*H121,2)</f>
        <v>0</v>
      </c>
      <c r="J121" s="176"/>
      <c r="K121" s="177">
        <f>ROUND(E121*J121,2)</f>
        <v>0</v>
      </c>
      <c r="L121" s="177">
        <v>21</v>
      </c>
      <c r="M121" s="177">
        <f>G121*(1+L121/100)</f>
        <v>0</v>
      </c>
      <c r="N121" s="175">
        <v>1.63</v>
      </c>
      <c r="O121" s="175">
        <f>ROUND(E121*N121,2)</f>
        <v>6.01</v>
      </c>
      <c r="P121" s="175">
        <v>0</v>
      </c>
      <c r="Q121" s="175">
        <f>ROUND(E121*P121,2)</f>
        <v>0</v>
      </c>
      <c r="R121" s="177"/>
      <c r="S121" s="177" t="s">
        <v>141</v>
      </c>
      <c r="T121" s="178" t="s">
        <v>142</v>
      </c>
      <c r="U121" s="161">
        <v>1.5840000000000001</v>
      </c>
      <c r="V121" s="161">
        <f>ROUND(E121*U121,2)</f>
        <v>5.84</v>
      </c>
      <c r="W121" s="161"/>
      <c r="X121" s="161" t="s">
        <v>143</v>
      </c>
      <c r="Y121" s="161" t="s">
        <v>144</v>
      </c>
      <c r="Z121" s="151"/>
      <c r="AA121" s="151"/>
      <c r="AB121" s="151"/>
      <c r="AC121" s="151"/>
      <c r="AD121" s="151"/>
      <c r="AE121" s="151"/>
      <c r="AF121" s="151"/>
      <c r="AG121" s="151" t="s">
        <v>145</v>
      </c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</row>
    <row r="122" spans="1:60" outlineLevel="2" x14ac:dyDescent="0.2">
      <c r="A122" s="158"/>
      <c r="B122" s="159"/>
      <c r="C122" s="189" t="s">
        <v>1098</v>
      </c>
      <c r="D122" s="162"/>
      <c r="E122" s="163">
        <v>2.38</v>
      </c>
      <c r="F122" s="161"/>
      <c r="G122" s="161"/>
      <c r="H122" s="161"/>
      <c r="I122" s="161"/>
      <c r="J122" s="161"/>
      <c r="K122" s="161"/>
      <c r="L122" s="161"/>
      <c r="M122" s="161"/>
      <c r="N122" s="160"/>
      <c r="O122" s="160"/>
      <c r="P122" s="160"/>
      <c r="Q122" s="160"/>
      <c r="R122" s="161"/>
      <c r="S122" s="161"/>
      <c r="T122" s="161"/>
      <c r="U122" s="161"/>
      <c r="V122" s="161"/>
      <c r="W122" s="161"/>
      <c r="X122" s="161"/>
      <c r="Y122" s="161"/>
      <c r="Z122" s="151"/>
      <c r="AA122" s="151"/>
      <c r="AB122" s="151"/>
      <c r="AC122" s="151"/>
      <c r="AD122" s="151"/>
      <c r="AE122" s="151"/>
      <c r="AF122" s="151"/>
      <c r="AG122" s="151" t="s">
        <v>175</v>
      </c>
      <c r="AH122" s="151">
        <v>0</v>
      </c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</row>
    <row r="123" spans="1:60" outlineLevel="3" x14ac:dyDescent="0.2">
      <c r="A123" s="158"/>
      <c r="B123" s="159"/>
      <c r="C123" s="189" t="s">
        <v>1099</v>
      </c>
      <c r="D123" s="162"/>
      <c r="E123" s="163">
        <v>1.3</v>
      </c>
      <c r="F123" s="161"/>
      <c r="G123" s="161"/>
      <c r="H123" s="161"/>
      <c r="I123" s="161"/>
      <c r="J123" s="161"/>
      <c r="K123" s="161"/>
      <c r="L123" s="161"/>
      <c r="M123" s="161"/>
      <c r="N123" s="160"/>
      <c r="O123" s="160"/>
      <c r="P123" s="160"/>
      <c r="Q123" s="160"/>
      <c r="R123" s="161"/>
      <c r="S123" s="161"/>
      <c r="T123" s="161"/>
      <c r="U123" s="161"/>
      <c r="V123" s="161"/>
      <c r="W123" s="161"/>
      <c r="X123" s="161"/>
      <c r="Y123" s="161"/>
      <c r="Z123" s="151"/>
      <c r="AA123" s="151"/>
      <c r="AB123" s="151"/>
      <c r="AC123" s="151"/>
      <c r="AD123" s="151"/>
      <c r="AE123" s="151"/>
      <c r="AF123" s="151"/>
      <c r="AG123" s="151" t="s">
        <v>175</v>
      </c>
      <c r="AH123" s="151">
        <v>0</v>
      </c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</row>
    <row r="124" spans="1:60" outlineLevel="1" x14ac:dyDescent="0.2">
      <c r="A124" s="172">
        <v>44</v>
      </c>
      <c r="B124" s="173" t="s">
        <v>355</v>
      </c>
      <c r="C124" s="188" t="s">
        <v>356</v>
      </c>
      <c r="D124" s="174" t="s">
        <v>181</v>
      </c>
      <c r="E124" s="175">
        <v>21.68</v>
      </c>
      <c r="F124" s="176"/>
      <c r="G124" s="177">
        <f>ROUND(E124*F124,2)</f>
        <v>0</v>
      </c>
      <c r="H124" s="176"/>
      <c r="I124" s="177">
        <f>ROUND(E124*H124,2)</f>
        <v>0</v>
      </c>
      <c r="J124" s="176"/>
      <c r="K124" s="177">
        <f>ROUND(E124*J124,2)</f>
        <v>0</v>
      </c>
      <c r="L124" s="177">
        <v>21</v>
      </c>
      <c r="M124" s="177">
        <f>G124*(1+L124/100)</f>
        <v>0</v>
      </c>
      <c r="N124" s="175">
        <v>0</v>
      </c>
      <c r="O124" s="175">
        <f>ROUND(E124*N124,2)</f>
        <v>0</v>
      </c>
      <c r="P124" s="175">
        <v>0</v>
      </c>
      <c r="Q124" s="175">
        <f>ROUND(E124*P124,2)</f>
        <v>0</v>
      </c>
      <c r="R124" s="177"/>
      <c r="S124" s="177" t="s">
        <v>141</v>
      </c>
      <c r="T124" s="178" t="s">
        <v>142</v>
      </c>
      <c r="U124" s="161">
        <v>7.1499999999999994E-2</v>
      </c>
      <c r="V124" s="161">
        <f>ROUND(E124*U124,2)</f>
        <v>1.55</v>
      </c>
      <c r="W124" s="161"/>
      <c r="X124" s="161" t="s">
        <v>143</v>
      </c>
      <c r="Y124" s="161" t="s">
        <v>144</v>
      </c>
      <c r="Z124" s="151"/>
      <c r="AA124" s="151"/>
      <c r="AB124" s="151"/>
      <c r="AC124" s="151"/>
      <c r="AD124" s="151"/>
      <c r="AE124" s="151"/>
      <c r="AF124" s="151"/>
      <c r="AG124" s="151" t="s">
        <v>145</v>
      </c>
      <c r="AH124" s="151"/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</row>
    <row r="125" spans="1:60" outlineLevel="2" x14ac:dyDescent="0.2">
      <c r="A125" s="158"/>
      <c r="B125" s="159"/>
      <c r="C125" s="189" t="s">
        <v>1100</v>
      </c>
      <c r="D125" s="162"/>
      <c r="E125" s="163">
        <v>21.68</v>
      </c>
      <c r="F125" s="161"/>
      <c r="G125" s="161"/>
      <c r="H125" s="161"/>
      <c r="I125" s="161"/>
      <c r="J125" s="161"/>
      <c r="K125" s="161"/>
      <c r="L125" s="161"/>
      <c r="M125" s="161"/>
      <c r="N125" s="160"/>
      <c r="O125" s="160"/>
      <c r="P125" s="160"/>
      <c r="Q125" s="160"/>
      <c r="R125" s="161"/>
      <c r="S125" s="161"/>
      <c r="T125" s="161"/>
      <c r="U125" s="161"/>
      <c r="V125" s="161"/>
      <c r="W125" s="161"/>
      <c r="X125" s="161"/>
      <c r="Y125" s="161"/>
      <c r="Z125" s="151"/>
      <c r="AA125" s="151"/>
      <c r="AB125" s="151"/>
      <c r="AC125" s="151"/>
      <c r="AD125" s="151"/>
      <c r="AE125" s="151"/>
      <c r="AF125" s="151"/>
      <c r="AG125" s="151" t="s">
        <v>175</v>
      </c>
      <c r="AH125" s="151">
        <v>0</v>
      </c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</row>
    <row r="126" spans="1:60" outlineLevel="1" x14ac:dyDescent="0.2">
      <c r="A126" s="172">
        <v>45</v>
      </c>
      <c r="B126" s="173" t="s">
        <v>358</v>
      </c>
      <c r="C126" s="188" t="s">
        <v>359</v>
      </c>
      <c r="D126" s="174" t="s">
        <v>181</v>
      </c>
      <c r="E126" s="175">
        <v>21.896799999999999</v>
      </c>
      <c r="F126" s="176"/>
      <c r="G126" s="177">
        <f>ROUND(E126*F126,2)</f>
        <v>0</v>
      </c>
      <c r="H126" s="176"/>
      <c r="I126" s="177">
        <f>ROUND(E126*H126,2)</f>
        <v>0</v>
      </c>
      <c r="J126" s="176"/>
      <c r="K126" s="177">
        <f>ROUND(E126*J126,2)</f>
        <v>0</v>
      </c>
      <c r="L126" s="177">
        <v>21</v>
      </c>
      <c r="M126" s="177">
        <f>G126*(1+L126/100)</f>
        <v>0</v>
      </c>
      <c r="N126" s="175">
        <v>4.8000000000000001E-4</v>
      </c>
      <c r="O126" s="175">
        <f>ROUND(E126*N126,2)</f>
        <v>0.01</v>
      </c>
      <c r="P126" s="175">
        <v>0</v>
      </c>
      <c r="Q126" s="175">
        <f>ROUND(E126*P126,2)</f>
        <v>0</v>
      </c>
      <c r="R126" s="177"/>
      <c r="S126" s="177" t="s">
        <v>141</v>
      </c>
      <c r="T126" s="178" t="s">
        <v>142</v>
      </c>
      <c r="U126" s="161">
        <v>0</v>
      </c>
      <c r="V126" s="161">
        <f>ROUND(E126*U126,2)</f>
        <v>0</v>
      </c>
      <c r="W126" s="161"/>
      <c r="X126" s="161" t="s">
        <v>309</v>
      </c>
      <c r="Y126" s="161" t="s">
        <v>144</v>
      </c>
      <c r="Z126" s="151"/>
      <c r="AA126" s="151"/>
      <c r="AB126" s="151"/>
      <c r="AC126" s="151"/>
      <c r="AD126" s="151"/>
      <c r="AE126" s="151"/>
      <c r="AF126" s="151"/>
      <c r="AG126" s="151" t="s">
        <v>310</v>
      </c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</row>
    <row r="127" spans="1:60" outlineLevel="2" x14ac:dyDescent="0.2">
      <c r="A127" s="158"/>
      <c r="B127" s="159"/>
      <c r="C127" s="189" t="s">
        <v>1101</v>
      </c>
      <c r="D127" s="162"/>
      <c r="E127" s="163">
        <v>21.9</v>
      </c>
      <c r="F127" s="161"/>
      <c r="G127" s="161"/>
      <c r="H127" s="161"/>
      <c r="I127" s="161"/>
      <c r="J127" s="161"/>
      <c r="K127" s="161"/>
      <c r="L127" s="161"/>
      <c r="M127" s="161"/>
      <c r="N127" s="160"/>
      <c r="O127" s="160"/>
      <c r="P127" s="160"/>
      <c r="Q127" s="160"/>
      <c r="R127" s="161"/>
      <c r="S127" s="161"/>
      <c r="T127" s="161"/>
      <c r="U127" s="161"/>
      <c r="V127" s="161"/>
      <c r="W127" s="161"/>
      <c r="X127" s="161"/>
      <c r="Y127" s="161"/>
      <c r="Z127" s="151"/>
      <c r="AA127" s="151"/>
      <c r="AB127" s="151"/>
      <c r="AC127" s="151"/>
      <c r="AD127" s="151"/>
      <c r="AE127" s="151"/>
      <c r="AF127" s="151"/>
      <c r="AG127" s="151" t="s">
        <v>175</v>
      </c>
      <c r="AH127" s="151">
        <v>0</v>
      </c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</row>
    <row r="128" spans="1:60" outlineLevel="1" x14ac:dyDescent="0.2">
      <c r="A128" s="172">
        <v>46</v>
      </c>
      <c r="B128" s="173" t="s">
        <v>361</v>
      </c>
      <c r="C128" s="188" t="s">
        <v>362</v>
      </c>
      <c r="D128" s="174" t="s">
        <v>245</v>
      </c>
      <c r="E128" s="175">
        <v>12.34</v>
      </c>
      <c r="F128" s="176"/>
      <c r="G128" s="177">
        <f>ROUND(E128*F128,2)</f>
        <v>0</v>
      </c>
      <c r="H128" s="176"/>
      <c r="I128" s="177">
        <f>ROUND(E128*H128,2)</f>
        <v>0</v>
      </c>
      <c r="J128" s="176"/>
      <c r="K128" s="177">
        <f>ROUND(E128*J128,2)</f>
        <v>0</v>
      </c>
      <c r="L128" s="177">
        <v>21</v>
      </c>
      <c r="M128" s="177">
        <f>G128*(1+L128/100)</f>
        <v>0</v>
      </c>
      <c r="N128" s="175">
        <v>3.0000000000000001E-5</v>
      </c>
      <c r="O128" s="175">
        <f>ROUND(E128*N128,2)</f>
        <v>0</v>
      </c>
      <c r="P128" s="175">
        <v>0</v>
      </c>
      <c r="Q128" s="175">
        <f>ROUND(E128*P128,2)</f>
        <v>0</v>
      </c>
      <c r="R128" s="177"/>
      <c r="S128" s="177" t="s">
        <v>141</v>
      </c>
      <c r="T128" s="178" t="s">
        <v>142</v>
      </c>
      <c r="U128" s="161">
        <v>4.3999999999999997E-2</v>
      </c>
      <c r="V128" s="161">
        <f>ROUND(E128*U128,2)</f>
        <v>0.54</v>
      </c>
      <c r="W128" s="161"/>
      <c r="X128" s="161" t="s">
        <v>143</v>
      </c>
      <c r="Y128" s="161" t="s">
        <v>144</v>
      </c>
      <c r="Z128" s="151"/>
      <c r="AA128" s="151"/>
      <c r="AB128" s="151"/>
      <c r="AC128" s="151"/>
      <c r="AD128" s="151"/>
      <c r="AE128" s="151"/>
      <c r="AF128" s="151"/>
      <c r="AG128" s="151" t="s">
        <v>145</v>
      </c>
      <c r="AH128" s="151"/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</row>
    <row r="129" spans="1:60" outlineLevel="2" x14ac:dyDescent="0.2">
      <c r="A129" s="158"/>
      <c r="B129" s="159"/>
      <c r="C129" s="189" t="s">
        <v>1102</v>
      </c>
      <c r="D129" s="162"/>
      <c r="E129" s="163">
        <v>10.84</v>
      </c>
      <c r="F129" s="161"/>
      <c r="G129" s="161"/>
      <c r="H129" s="161"/>
      <c r="I129" s="161"/>
      <c r="J129" s="161"/>
      <c r="K129" s="161"/>
      <c r="L129" s="161"/>
      <c r="M129" s="161"/>
      <c r="N129" s="160"/>
      <c r="O129" s="160"/>
      <c r="P129" s="160"/>
      <c r="Q129" s="160"/>
      <c r="R129" s="161"/>
      <c r="S129" s="161"/>
      <c r="T129" s="161"/>
      <c r="U129" s="161"/>
      <c r="V129" s="161"/>
      <c r="W129" s="161"/>
      <c r="X129" s="161"/>
      <c r="Y129" s="161"/>
      <c r="Z129" s="151"/>
      <c r="AA129" s="151"/>
      <c r="AB129" s="151"/>
      <c r="AC129" s="151"/>
      <c r="AD129" s="151"/>
      <c r="AE129" s="151"/>
      <c r="AF129" s="151"/>
      <c r="AG129" s="151" t="s">
        <v>175</v>
      </c>
      <c r="AH129" s="151">
        <v>0</v>
      </c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</row>
    <row r="130" spans="1:60" outlineLevel="3" x14ac:dyDescent="0.2">
      <c r="A130" s="158"/>
      <c r="B130" s="159"/>
      <c r="C130" s="189" t="s">
        <v>731</v>
      </c>
      <c r="D130" s="162"/>
      <c r="E130" s="163">
        <v>1.5</v>
      </c>
      <c r="F130" s="161"/>
      <c r="G130" s="161"/>
      <c r="H130" s="161"/>
      <c r="I130" s="161"/>
      <c r="J130" s="161"/>
      <c r="K130" s="161"/>
      <c r="L130" s="161"/>
      <c r="M130" s="161"/>
      <c r="N130" s="160"/>
      <c r="O130" s="160"/>
      <c r="P130" s="160"/>
      <c r="Q130" s="160"/>
      <c r="R130" s="161"/>
      <c r="S130" s="161"/>
      <c r="T130" s="161"/>
      <c r="U130" s="161"/>
      <c r="V130" s="161"/>
      <c r="W130" s="161"/>
      <c r="X130" s="161"/>
      <c r="Y130" s="161"/>
      <c r="Z130" s="151"/>
      <c r="AA130" s="151"/>
      <c r="AB130" s="151"/>
      <c r="AC130" s="151"/>
      <c r="AD130" s="151"/>
      <c r="AE130" s="151"/>
      <c r="AF130" s="151"/>
      <c r="AG130" s="151" t="s">
        <v>175</v>
      </c>
      <c r="AH130" s="151">
        <v>0</v>
      </c>
      <c r="AI130" s="151"/>
      <c r="AJ130" s="151"/>
      <c r="AK130" s="151"/>
      <c r="AL130" s="151"/>
      <c r="AM130" s="151"/>
      <c r="AN130" s="151"/>
      <c r="AO130" s="151"/>
      <c r="AP130" s="151"/>
      <c r="AQ130" s="151"/>
      <c r="AR130" s="151"/>
      <c r="AS130" s="151"/>
      <c r="AT130" s="151"/>
      <c r="AU130" s="151"/>
      <c r="AV130" s="151"/>
      <c r="AW130" s="151"/>
      <c r="AX130" s="151"/>
      <c r="AY130" s="151"/>
      <c r="AZ130" s="151"/>
      <c r="BA130" s="151"/>
      <c r="BB130" s="151"/>
      <c r="BC130" s="151"/>
      <c r="BD130" s="151"/>
      <c r="BE130" s="151"/>
      <c r="BF130" s="151"/>
      <c r="BG130" s="151"/>
      <c r="BH130" s="151"/>
    </row>
    <row r="131" spans="1:60" outlineLevel="1" x14ac:dyDescent="0.2">
      <c r="A131" s="172">
        <v>47</v>
      </c>
      <c r="B131" s="173" t="s">
        <v>365</v>
      </c>
      <c r="C131" s="188" t="s">
        <v>366</v>
      </c>
      <c r="D131" s="174" t="s">
        <v>245</v>
      </c>
      <c r="E131" s="175">
        <v>13.574</v>
      </c>
      <c r="F131" s="176"/>
      <c r="G131" s="177">
        <f>ROUND(E131*F131,2)</f>
        <v>0</v>
      </c>
      <c r="H131" s="176"/>
      <c r="I131" s="177">
        <f>ROUND(E131*H131,2)</f>
        <v>0</v>
      </c>
      <c r="J131" s="176"/>
      <c r="K131" s="177">
        <f>ROUND(E131*J131,2)</f>
        <v>0</v>
      </c>
      <c r="L131" s="177">
        <v>21</v>
      </c>
      <c r="M131" s="177">
        <f>G131*(1+L131/100)</f>
        <v>0</v>
      </c>
      <c r="N131" s="175">
        <v>2.9999999999999997E-4</v>
      </c>
      <c r="O131" s="175">
        <f>ROUND(E131*N131,2)</f>
        <v>0</v>
      </c>
      <c r="P131" s="175">
        <v>0</v>
      </c>
      <c r="Q131" s="175">
        <f>ROUND(E131*P131,2)</f>
        <v>0</v>
      </c>
      <c r="R131" s="177"/>
      <c r="S131" s="177" t="s">
        <v>141</v>
      </c>
      <c r="T131" s="178" t="s">
        <v>142</v>
      </c>
      <c r="U131" s="161">
        <v>0</v>
      </c>
      <c r="V131" s="161">
        <f>ROUND(E131*U131,2)</f>
        <v>0</v>
      </c>
      <c r="W131" s="161"/>
      <c r="X131" s="161" t="s">
        <v>309</v>
      </c>
      <c r="Y131" s="161" t="s">
        <v>144</v>
      </c>
      <c r="Z131" s="151"/>
      <c r="AA131" s="151"/>
      <c r="AB131" s="151"/>
      <c r="AC131" s="151"/>
      <c r="AD131" s="151"/>
      <c r="AE131" s="151"/>
      <c r="AF131" s="151"/>
      <c r="AG131" s="151" t="s">
        <v>310</v>
      </c>
      <c r="AH131" s="151"/>
      <c r="AI131" s="151"/>
      <c r="AJ131" s="151"/>
      <c r="AK131" s="151"/>
      <c r="AL131" s="151"/>
      <c r="AM131" s="151"/>
      <c r="AN131" s="151"/>
      <c r="AO131" s="151"/>
      <c r="AP131" s="151"/>
      <c r="AQ131" s="151"/>
      <c r="AR131" s="151"/>
      <c r="AS131" s="151"/>
      <c r="AT131" s="151"/>
      <c r="AU131" s="151"/>
      <c r="AV131" s="151"/>
      <c r="AW131" s="151"/>
      <c r="AX131" s="151"/>
      <c r="AY131" s="151"/>
      <c r="AZ131" s="151"/>
      <c r="BA131" s="151"/>
      <c r="BB131" s="151"/>
      <c r="BC131" s="151"/>
      <c r="BD131" s="151"/>
      <c r="BE131" s="151"/>
      <c r="BF131" s="151"/>
      <c r="BG131" s="151"/>
      <c r="BH131" s="151"/>
    </row>
    <row r="132" spans="1:60" outlineLevel="2" x14ac:dyDescent="0.2">
      <c r="A132" s="158"/>
      <c r="B132" s="159"/>
      <c r="C132" s="189" t="s">
        <v>1103</v>
      </c>
      <c r="D132" s="162"/>
      <c r="E132" s="163">
        <v>13.57</v>
      </c>
      <c r="F132" s="161"/>
      <c r="G132" s="161"/>
      <c r="H132" s="161"/>
      <c r="I132" s="161"/>
      <c r="J132" s="161"/>
      <c r="K132" s="161"/>
      <c r="L132" s="161"/>
      <c r="M132" s="161"/>
      <c r="N132" s="160"/>
      <c r="O132" s="160"/>
      <c r="P132" s="160"/>
      <c r="Q132" s="160"/>
      <c r="R132" s="161"/>
      <c r="S132" s="161"/>
      <c r="T132" s="161"/>
      <c r="U132" s="161"/>
      <c r="V132" s="161"/>
      <c r="W132" s="161"/>
      <c r="X132" s="161"/>
      <c r="Y132" s="161"/>
      <c r="Z132" s="151"/>
      <c r="AA132" s="151"/>
      <c r="AB132" s="151"/>
      <c r="AC132" s="151"/>
      <c r="AD132" s="151"/>
      <c r="AE132" s="151"/>
      <c r="AF132" s="151"/>
      <c r="AG132" s="151" t="s">
        <v>175</v>
      </c>
      <c r="AH132" s="151">
        <v>0</v>
      </c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</row>
    <row r="133" spans="1:60" x14ac:dyDescent="0.2">
      <c r="A133" s="165" t="s">
        <v>136</v>
      </c>
      <c r="B133" s="166" t="s">
        <v>78</v>
      </c>
      <c r="C133" s="186" t="s">
        <v>79</v>
      </c>
      <c r="D133" s="167"/>
      <c r="E133" s="168"/>
      <c r="F133" s="169"/>
      <c r="G133" s="169">
        <f>SUMIF(AG134:AG139,"&lt;&gt;NOR",G134:G139)</f>
        <v>0</v>
      </c>
      <c r="H133" s="169"/>
      <c r="I133" s="169">
        <f>SUM(I134:I139)</f>
        <v>0</v>
      </c>
      <c r="J133" s="169"/>
      <c r="K133" s="169">
        <f>SUM(K134:K139)</f>
        <v>0</v>
      </c>
      <c r="L133" s="169"/>
      <c r="M133" s="169">
        <f>SUM(M134:M139)</f>
        <v>0</v>
      </c>
      <c r="N133" s="168"/>
      <c r="O133" s="168">
        <f>SUM(O134:O139)</f>
        <v>4.5999999999999996</v>
      </c>
      <c r="P133" s="168"/>
      <c r="Q133" s="168">
        <f>SUM(Q134:Q139)</f>
        <v>0</v>
      </c>
      <c r="R133" s="169"/>
      <c r="S133" s="169"/>
      <c r="T133" s="170"/>
      <c r="U133" s="164"/>
      <c r="V133" s="164">
        <f>SUM(V134:V139)</f>
        <v>4.04</v>
      </c>
      <c r="W133" s="164"/>
      <c r="X133" s="164"/>
      <c r="Y133" s="164"/>
      <c r="AG133" t="s">
        <v>137</v>
      </c>
    </row>
    <row r="134" spans="1:60" outlineLevel="1" x14ac:dyDescent="0.2">
      <c r="A134" s="172">
        <v>48</v>
      </c>
      <c r="B134" s="173" t="s">
        <v>368</v>
      </c>
      <c r="C134" s="188" t="s">
        <v>369</v>
      </c>
      <c r="D134" s="174" t="s">
        <v>209</v>
      </c>
      <c r="E134" s="175">
        <v>2.3847999999999998</v>
      </c>
      <c r="F134" s="176"/>
      <c r="G134" s="177">
        <f>ROUND(E134*F134,2)</f>
        <v>0</v>
      </c>
      <c r="H134" s="176"/>
      <c r="I134" s="177">
        <f>ROUND(E134*H134,2)</f>
        <v>0</v>
      </c>
      <c r="J134" s="176"/>
      <c r="K134" s="177">
        <f>ROUND(E134*J134,2)</f>
        <v>0</v>
      </c>
      <c r="L134" s="177">
        <v>21</v>
      </c>
      <c r="M134" s="177">
        <f>G134*(1+L134/100)</f>
        <v>0</v>
      </c>
      <c r="N134" s="175">
        <v>1.8907700000000001</v>
      </c>
      <c r="O134" s="175">
        <f>ROUND(E134*N134,2)</f>
        <v>4.51</v>
      </c>
      <c r="P134" s="175">
        <v>0</v>
      </c>
      <c r="Q134" s="175">
        <f>ROUND(E134*P134,2)</f>
        <v>0</v>
      </c>
      <c r="R134" s="177"/>
      <c r="S134" s="177" t="s">
        <v>141</v>
      </c>
      <c r="T134" s="178" t="s">
        <v>142</v>
      </c>
      <c r="U134" s="161">
        <v>1.6950000000000001</v>
      </c>
      <c r="V134" s="161">
        <f>ROUND(E134*U134,2)</f>
        <v>4.04</v>
      </c>
      <c r="W134" s="161"/>
      <c r="X134" s="161" t="s">
        <v>143</v>
      </c>
      <c r="Y134" s="161" t="s">
        <v>144</v>
      </c>
      <c r="Z134" s="151"/>
      <c r="AA134" s="151"/>
      <c r="AB134" s="151"/>
      <c r="AC134" s="151"/>
      <c r="AD134" s="151"/>
      <c r="AE134" s="151"/>
      <c r="AF134" s="151"/>
      <c r="AG134" s="151" t="s">
        <v>145</v>
      </c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</row>
    <row r="135" spans="1:60" outlineLevel="2" x14ac:dyDescent="0.2">
      <c r="A135" s="158"/>
      <c r="B135" s="159"/>
      <c r="C135" s="189" t="s">
        <v>1104</v>
      </c>
      <c r="D135" s="162"/>
      <c r="E135" s="163">
        <v>0.32</v>
      </c>
      <c r="F135" s="161"/>
      <c r="G135" s="161"/>
      <c r="H135" s="161"/>
      <c r="I135" s="161"/>
      <c r="J135" s="161"/>
      <c r="K135" s="161"/>
      <c r="L135" s="161"/>
      <c r="M135" s="161"/>
      <c r="N135" s="160"/>
      <c r="O135" s="160"/>
      <c r="P135" s="160"/>
      <c r="Q135" s="160"/>
      <c r="R135" s="161"/>
      <c r="S135" s="161"/>
      <c r="T135" s="161"/>
      <c r="U135" s="161"/>
      <c r="V135" s="161"/>
      <c r="W135" s="161"/>
      <c r="X135" s="161"/>
      <c r="Y135" s="161"/>
      <c r="Z135" s="151"/>
      <c r="AA135" s="151"/>
      <c r="AB135" s="151"/>
      <c r="AC135" s="151"/>
      <c r="AD135" s="151"/>
      <c r="AE135" s="151"/>
      <c r="AF135" s="151"/>
      <c r="AG135" s="151" t="s">
        <v>175</v>
      </c>
      <c r="AH135" s="151">
        <v>0</v>
      </c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</row>
    <row r="136" spans="1:60" outlineLevel="3" x14ac:dyDescent="0.2">
      <c r="A136" s="158"/>
      <c r="B136" s="159"/>
      <c r="C136" s="189" t="s">
        <v>1105</v>
      </c>
      <c r="D136" s="162"/>
      <c r="E136" s="163">
        <v>0.41</v>
      </c>
      <c r="F136" s="161"/>
      <c r="G136" s="161"/>
      <c r="H136" s="161"/>
      <c r="I136" s="161"/>
      <c r="J136" s="161"/>
      <c r="K136" s="161"/>
      <c r="L136" s="161"/>
      <c r="M136" s="161"/>
      <c r="N136" s="160"/>
      <c r="O136" s="160"/>
      <c r="P136" s="160"/>
      <c r="Q136" s="160"/>
      <c r="R136" s="161"/>
      <c r="S136" s="161"/>
      <c r="T136" s="161"/>
      <c r="U136" s="161"/>
      <c r="V136" s="161"/>
      <c r="W136" s="161"/>
      <c r="X136" s="161"/>
      <c r="Y136" s="161"/>
      <c r="Z136" s="151"/>
      <c r="AA136" s="151"/>
      <c r="AB136" s="151"/>
      <c r="AC136" s="151"/>
      <c r="AD136" s="151"/>
      <c r="AE136" s="151"/>
      <c r="AF136" s="151"/>
      <c r="AG136" s="151" t="s">
        <v>175</v>
      </c>
      <c r="AH136" s="151">
        <v>0</v>
      </c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</row>
    <row r="137" spans="1:60" outlineLevel="3" x14ac:dyDescent="0.2">
      <c r="A137" s="158"/>
      <c r="B137" s="159"/>
      <c r="C137" s="189" t="s">
        <v>1106</v>
      </c>
      <c r="D137" s="162"/>
      <c r="E137" s="163">
        <v>1.65</v>
      </c>
      <c r="F137" s="161"/>
      <c r="G137" s="161"/>
      <c r="H137" s="161"/>
      <c r="I137" s="161"/>
      <c r="J137" s="161"/>
      <c r="K137" s="161"/>
      <c r="L137" s="161"/>
      <c r="M137" s="161"/>
      <c r="N137" s="160"/>
      <c r="O137" s="160"/>
      <c r="P137" s="160"/>
      <c r="Q137" s="160"/>
      <c r="R137" s="161"/>
      <c r="S137" s="161"/>
      <c r="T137" s="161"/>
      <c r="U137" s="161"/>
      <c r="V137" s="161"/>
      <c r="W137" s="161"/>
      <c r="X137" s="161"/>
      <c r="Y137" s="161"/>
      <c r="Z137" s="151"/>
      <c r="AA137" s="151"/>
      <c r="AB137" s="151"/>
      <c r="AC137" s="151"/>
      <c r="AD137" s="151"/>
      <c r="AE137" s="151"/>
      <c r="AF137" s="151"/>
      <c r="AG137" s="151" t="s">
        <v>175</v>
      </c>
      <c r="AH137" s="151">
        <v>0</v>
      </c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</row>
    <row r="138" spans="1:60" ht="22.5" outlineLevel="1" x14ac:dyDescent="0.2">
      <c r="A138" s="172">
        <v>49</v>
      </c>
      <c r="B138" s="173" t="s">
        <v>373</v>
      </c>
      <c r="C138" s="188" t="s">
        <v>374</v>
      </c>
      <c r="D138" s="174" t="s">
        <v>173</v>
      </c>
      <c r="E138" s="175">
        <v>1</v>
      </c>
      <c r="F138" s="176"/>
      <c r="G138" s="177">
        <f>ROUND(E138*F138,2)</f>
        <v>0</v>
      </c>
      <c r="H138" s="176"/>
      <c r="I138" s="177">
        <f>ROUND(E138*H138,2)</f>
        <v>0</v>
      </c>
      <c r="J138" s="176"/>
      <c r="K138" s="177">
        <f>ROUND(E138*J138,2)</f>
        <v>0</v>
      </c>
      <c r="L138" s="177">
        <v>21</v>
      </c>
      <c r="M138" s="177">
        <f>G138*(1+L138/100)</f>
        <v>0</v>
      </c>
      <c r="N138" s="175">
        <v>8.6400000000000005E-2</v>
      </c>
      <c r="O138" s="175">
        <f>ROUND(E138*N138,2)</f>
        <v>0.09</v>
      </c>
      <c r="P138" s="175">
        <v>0</v>
      </c>
      <c r="Q138" s="175">
        <f>ROUND(E138*P138,2)</f>
        <v>0</v>
      </c>
      <c r="R138" s="177"/>
      <c r="S138" s="177" t="s">
        <v>141</v>
      </c>
      <c r="T138" s="178" t="s">
        <v>142</v>
      </c>
      <c r="U138" s="161">
        <v>0</v>
      </c>
      <c r="V138" s="161">
        <f>ROUND(E138*U138,2)</f>
        <v>0</v>
      </c>
      <c r="W138" s="161"/>
      <c r="X138" s="161" t="s">
        <v>143</v>
      </c>
      <c r="Y138" s="161" t="s">
        <v>144</v>
      </c>
      <c r="Z138" s="151"/>
      <c r="AA138" s="151"/>
      <c r="AB138" s="151"/>
      <c r="AC138" s="151"/>
      <c r="AD138" s="151"/>
      <c r="AE138" s="151"/>
      <c r="AF138" s="151"/>
      <c r="AG138" s="151" t="s">
        <v>145</v>
      </c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</row>
    <row r="139" spans="1:60" outlineLevel="2" x14ac:dyDescent="0.2">
      <c r="A139" s="158"/>
      <c r="B139" s="159"/>
      <c r="C139" s="189" t="s">
        <v>1092</v>
      </c>
      <c r="D139" s="162"/>
      <c r="E139" s="163">
        <v>1</v>
      </c>
      <c r="F139" s="161"/>
      <c r="G139" s="161"/>
      <c r="H139" s="161"/>
      <c r="I139" s="161"/>
      <c r="J139" s="161"/>
      <c r="K139" s="161"/>
      <c r="L139" s="161"/>
      <c r="M139" s="161"/>
      <c r="N139" s="160"/>
      <c r="O139" s="160"/>
      <c r="P139" s="160"/>
      <c r="Q139" s="160"/>
      <c r="R139" s="161"/>
      <c r="S139" s="161"/>
      <c r="T139" s="161"/>
      <c r="U139" s="161"/>
      <c r="V139" s="161"/>
      <c r="W139" s="161"/>
      <c r="X139" s="161"/>
      <c r="Y139" s="161"/>
      <c r="Z139" s="151"/>
      <c r="AA139" s="151"/>
      <c r="AB139" s="151"/>
      <c r="AC139" s="151"/>
      <c r="AD139" s="151"/>
      <c r="AE139" s="151"/>
      <c r="AF139" s="151"/>
      <c r="AG139" s="151" t="s">
        <v>175</v>
      </c>
      <c r="AH139" s="151">
        <v>0</v>
      </c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</row>
    <row r="140" spans="1:60" x14ac:dyDescent="0.2">
      <c r="A140" s="165" t="s">
        <v>136</v>
      </c>
      <c r="B140" s="166" t="s">
        <v>80</v>
      </c>
      <c r="C140" s="186" t="s">
        <v>81</v>
      </c>
      <c r="D140" s="167"/>
      <c r="E140" s="168"/>
      <c r="F140" s="169"/>
      <c r="G140" s="169">
        <f>SUMIF(AG141:AG155,"&lt;&gt;NOR",G141:G155)</f>
        <v>0</v>
      </c>
      <c r="H140" s="169"/>
      <c r="I140" s="169">
        <f>SUM(I141:I155)</f>
        <v>0</v>
      </c>
      <c r="J140" s="169"/>
      <c r="K140" s="169">
        <f>SUM(K141:K155)</f>
        <v>0</v>
      </c>
      <c r="L140" s="169"/>
      <c r="M140" s="169">
        <f>SUM(M141:M155)</f>
        <v>0</v>
      </c>
      <c r="N140" s="168"/>
      <c r="O140" s="168">
        <f>SUM(O141:O155)</f>
        <v>9.57</v>
      </c>
      <c r="P140" s="168"/>
      <c r="Q140" s="168">
        <f>SUM(Q141:Q155)</f>
        <v>0</v>
      </c>
      <c r="R140" s="169"/>
      <c r="S140" s="169"/>
      <c r="T140" s="170"/>
      <c r="U140" s="164"/>
      <c r="V140" s="164">
        <f>SUM(V141:V155)</f>
        <v>0.98000000000000009</v>
      </c>
      <c r="W140" s="164"/>
      <c r="X140" s="164"/>
      <c r="Y140" s="164"/>
      <c r="AG140" t="s">
        <v>137</v>
      </c>
    </row>
    <row r="141" spans="1:60" outlineLevel="1" x14ac:dyDescent="0.2">
      <c r="A141" s="172">
        <v>50</v>
      </c>
      <c r="B141" s="173" t="s">
        <v>382</v>
      </c>
      <c r="C141" s="188" t="s">
        <v>383</v>
      </c>
      <c r="D141" s="174" t="s">
        <v>245</v>
      </c>
      <c r="E141" s="175">
        <v>9</v>
      </c>
      <c r="F141" s="176"/>
      <c r="G141" s="177">
        <f>ROUND(E141*F141,2)</f>
        <v>0</v>
      </c>
      <c r="H141" s="176"/>
      <c r="I141" s="177">
        <f>ROUND(E141*H141,2)</f>
        <v>0</v>
      </c>
      <c r="J141" s="176"/>
      <c r="K141" s="177">
        <f>ROUND(E141*J141,2)</f>
        <v>0</v>
      </c>
      <c r="L141" s="177">
        <v>21</v>
      </c>
      <c r="M141" s="177">
        <f>G141*(1+L141/100)</f>
        <v>0</v>
      </c>
      <c r="N141" s="175">
        <v>0.39900000000000002</v>
      </c>
      <c r="O141" s="175">
        <f>ROUND(E141*N141,2)</f>
        <v>3.59</v>
      </c>
      <c r="P141" s="175">
        <v>0</v>
      </c>
      <c r="Q141" s="175">
        <f>ROUND(E141*P141,2)</f>
        <v>0</v>
      </c>
      <c r="R141" s="177"/>
      <c r="S141" s="177" t="s">
        <v>141</v>
      </c>
      <c r="T141" s="178" t="s">
        <v>142</v>
      </c>
      <c r="U141" s="161">
        <v>1.9E-2</v>
      </c>
      <c r="V141" s="161">
        <f>ROUND(E141*U141,2)</f>
        <v>0.17</v>
      </c>
      <c r="W141" s="161"/>
      <c r="X141" s="161" t="s">
        <v>143</v>
      </c>
      <c r="Y141" s="161" t="s">
        <v>144</v>
      </c>
      <c r="Z141" s="151"/>
      <c r="AA141" s="151"/>
      <c r="AB141" s="151"/>
      <c r="AC141" s="151"/>
      <c r="AD141" s="151"/>
      <c r="AE141" s="151"/>
      <c r="AF141" s="151"/>
      <c r="AG141" s="151" t="s">
        <v>145</v>
      </c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</row>
    <row r="142" spans="1:60" outlineLevel="2" x14ac:dyDescent="0.2">
      <c r="A142" s="158"/>
      <c r="B142" s="159"/>
      <c r="C142" s="189" t="s">
        <v>1049</v>
      </c>
      <c r="D142" s="162"/>
      <c r="E142" s="163"/>
      <c r="F142" s="161"/>
      <c r="G142" s="161"/>
      <c r="H142" s="161"/>
      <c r="I142" s="161"/>
      <c r="J142" s="161"/>
      <c r="K142" s="161"/>
      <c r="L142" s="161"/>
      <c r="M142" s="161"/>
      <c r="N142" s="160"/>
      <c r="O142" s="160"/>
      <c r="P142" s="160"/>
      <c r="Q142" s="160"/>
      <c r="R142" s="161"/>
      <c r="S142" s="161"/>
      <c r="T142" s="161"/>
      <c r="U142" s="161"/>
      <c r="V142" s="161"/>
      <c r="W142" s="161"/>
      <c r="X142" s="161"/>
      <c r="Y142" s="161"/>
      <c r="Z142" s="151"/>
      <c r="AA142" s="151"/>
      <c r="AB142" s="151"/>
      <c r="AC142" s="151"/>
      <c r="AD142" s="151"/>
      <c r="AE142" s="151"/>
      <c r="AF142" s="151"/>
      <c r="AG142" s="151" t="s">
        <v>175</v>
      </c>
      <c r="AH142" s="151">
        <v>0</v>
      </c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</row>
    <row r="143" spans="1:60" outlineLevel="3" x14ac:dyDescent="0.2">
      <c r="A143" s="158"/>
      <c r="B143" s="159"/>
      <c r="C143" s="189" t="s">
        <v>1094</v>
      </c>
      <c r="D143" s="162"/>
      <c r="E143" s="163">
        <v>7</v>
      </c>
      <c r="F143" s="161"/>
      <c r="G143" s="161"/>
      <c r="H143" s="161"/>
      <c r="I143" s="161"/>
      <c r="J143" s="161"/>
      <c r="K143" s="161"/>
      <c r="L143" s="161"/>
      <c r="M143" s="161"/>
      <c r="N143" s="160"/>
      <c r="O143" s="160"/>
      <c r="P143" s="160"/>
      <c r="Q143" s="160"/>
      <c r="R143" s="161"/>
      <c r="S143" s="161"/>
      <c r="T143" s="161"/>
      <c r="U143" s="161"/>
      <c r="V143" s="161"/>
      <c r="W143" s="161"/>
      <c r="X143" s="161"/>
      <c r="Y143" s="161"/>
      <c r="Z143" s="151"/>
      <c r="AA143" s="151"/>
      <c r="AB143" s="151"/>
      <c r="AC143" s="151"/>
      <c r="AD143" s="151"/>
      <c r="AE143" s="151"/>
      <c r="AF143" s="151"/>
      <c r="AG143" s="151" t="s">
        <v>175</v>
      </c>
      <c r="AH143" s="151">
        <v>0</v>
      </c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</row>
    <row r="144" spans="1:60" outlineLevel="3" x14ac:dyDescent="0.2">
      <c r="A144" s="158"/>
      <c r="B144" s="159"/>
      <c r="C144" s="189" t="s">
        <v>1095</v>
      </c>
      <c r="D144" s="162"/>
      <c r="E144" s="163">
        <v>2</v>
      </c>
      <c r="F144" s="161"/>
      <c r="G144" s="161"/>
      <c r="H144" s="161"/>
      <c r="I144" s="161"/>
      <c r="J144" s="161"/>
      <c r="K144" s="161"/>
      <c r="L144" s="161"/>
      <c r="M144" s="161"/>
      <c r="N144" s="160"/>
      <c r="O144" s="160"/>
      <c r="P144" s="160"/>
      <c r="Q144" s="160"/>
      <c r="R144" s="161"/>
      <c r="S144" s="161"/>
      <c r="T144" s="161"/>
      <c r="U144" s="161"/>
      <c r="V144" s="161"/>
      <c r="W144" s="161"/>
      <c r="X144" s="161"/>
      <c r="Y144" s="161"/>
      <c r="Z144" s="151"/>
      <c r="AA144" s="151"/>
      <c r="AB144" s="151"/>
      <c r="AC144" s="151"/>
      <c r="AD144" s="151"/>
      <c r="AE144" s="151"/>
      <c r="AF144" s="151"/>
      <c r="AG144" s="151" t="s">
        <v>175</v>
      </c>
      <c r="AH144" s="151">
        <v>0</v>
      </c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</row>
    <row r="145" spans="1:60" outlineLevel="1" x14ac:dyDescent="0.2">
      <c r="A145" s="172">
        <v>51</v>
      </c>
      <c r="B145" s="173" t="s">
        <v>384</v>
      </c>
      <c r="C145" s="188" t="s">
        <v>385</v>
      </c>
      <c r="D145" s="174" t="s">
        <v>245</v>
      </c>
      <c r="E145" s="175">
        <v>23.847999999999999</v>
      </c>
      <c r="F145" s="176"/>
      <c r="G145" s="177">
        <f>ROUND(E145*F145,2)</f>
        <v>0</v>
      </c>
      <c r="H145" s="176"/>
      <c r="I145" s="177">
        <f>ROUND(E145*H145,2)</f>
        <v>0</v>
      </c>
      <c r="J145" s="176"/>
      <c r="K145" s="177">
        <f>ROUND(E145*J145,2)</f>
        <v>0</v>
      </c>
      <c r="L145" s="177">
        <v>21</v>
      </c>
      <c r="M145" s="177">
        <f>G145*(1+L145/100)</f>
        <v>0</v>
      </c>
      <c r="N145" s="175">
        <v>0.21</v>
      </c>
      <c r="O145" s="175">
        <f>ROUND(E145*N145,2)</f>
        <v>5.01</v>
      </c>
      <c r="P145" s="175">
        <v>0</v>
      </c>
      <c r="Q145" s="175">
        <f>ROUND(E145*P145,2)</f>
        <v>0</v>
      </c>
      <c r="R145" s="177"/>
      <c r="S145" s="177" t="s">
        <v>141</v>
      </c>
      <c r="T145" s="178" t="s">
        <v>142</v>
      </c>
      <c r="U145" s="161">
        <v>2.5999999999999999E-2</v>
      </c>
      <c r="V145" s="161">
        <f>ROUND(E145*U145,2)</f>
        <v>0.62</v>
      </c>
      <c r="W145" s="161"/>
      <c r="X145" s="161" t="s">
        <v>143</v>
      </c>
      <c r="Y145" s="161" t="s">
        <v>144</v>
      </c>
      <c r="Z145" s="151"/>
      <c r="AA145" s="151"/>
      <c r="AB145" s="151"/>
      <c r="AC145" s="151"/>
      <c r="AD145" s="151"/>
      <c r="AE145" s="151"/>
      <c r="AF145" s="151"/>
      <c r="AG145" s="151" t="s">
        <v>145</v>
      </c>
      <c r="AH145" s="151"/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</row>
    <row r="146" spans="1:60" outlineLevel="2" x14ac:dyDescent="0.2">
      <c r="A146" s="158"/>
      <c r="B146" s="159"/>
      <c r="C146" s="189" t="s">
        <v>344</v>
      </c>
      <c r="D146" s="162"/>
      <c r="E146" s="163"/>
      <c r="F146" s="161"/>
      <c r="G146" s="161"/>
      <c r="H146" s="161"/>
      <c r="I146" s="161"/>
      <c r="J146" s="161"/>
      <c r="K146" s="161"/>
      <c r="L146" s="161"/>
      <c r="M146" s="161"/>
      <c r="N146" s="160"/>
      <c r="O146" s="160"/>
      <c r="P146" s="160"/>
      <c r="Q146" s="160"/>
      <c r="R146" s="161"/>
      <c r="S146" s="161"/>
      <c r="T146" s="161"/>
      <c r="U146" s="161"/>
      <c r="V146" s="161"/>
      <c r="W146" s="161"/>
      <c r="X146" s="161"/>
      <c r="Y146" s="161"/>
      <c r="Z146" s="151"/>
      <c r="AA146" s="151"/>
      <c r="AB146" s="151"/>
      <c r="AC146" s="151"/>
      <c r="AD146" s="151"/>
      <c r="AE146" s="151"/>
      <c r="AF146" s="151"/>
      <c r="AG146" s="151" t="s">
        <v>175</v>
      </c>
      <c r="AH146" s="151">
        <v>0</v>
      </c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</row>
    <row r="147" spans="1:60" outlineLevel="3" x14ac:dyDescent="0.2">
      <c r="A147" s="158"/>
      <c r="B147" s="159"/>
      <c r="C147" s="189" t="s">
        <v>1078</v>
      </c>
      <c r="D147" s="162"/>
      <c r="E147" s="163">
        <v>3.25</v>
      </c>
      <c r="F147" s="161"/>
      <c r="G147" s="161"/>
      <c r="H147" s="161"/>
      <c r="I147" s="161"/>
      <c r="J147" s="161"/>
      <c r="K147" s="161"/>
      <c r="L147" s="161"/>
      <c r="M147" s="161"/>
      <c r="N147" s="160"/>
      <c r="O147" s="160"/>
      <c r="P147" s="160"/>
      <c r="Q147" s="160"/>
      <c r="R147" s="161"/>
      <c r="S147" s="161"/>
      <c r="T147" s="161"/>
      <c r="U147" s="161"/>
      <c r="V147" s="161"/>
      <c r="W147" s="161"/>
      <c r="X147" s="161"/>
      <c r="Y147" s="161"/>
      <c r="Z147" s="151"/>
      <c r="AA147" s="151"/>
      <c r="AB147" s="151"/>
      <c r="AC147" s="151"/>
      <c r="AD147" s="151"/>
      <c r="AE147" s="151"/>
      <c r="AF147" s="151"/>
      <c r="AG147" s="151" t="s">
        <v>175</v>
      </c>
      <c r="AH147" s="151">
        <v>0</v>
      </c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</row>
    <row r="148" spans="1:60" outlineLevel="3" x14ac:dyDescent="0.2">
      <c r="A148" s="158"/>
      <c r="B148" s="159"/>
      <c r="C148" s="189" t="s">
        <v>1079</v>
      </c>
      <c r="D148" s="162"/>
      <c r="E148" s="163">
        <v>4.07</v>
      </c>
      <c r="F148" s="161"/>
      <c r="G148" s="161"/>
      <c r="H148" s="161"/>
      <c r="I148" s="161"/>
      <c r="J148" s="161"/>
      <c r="K148" s="161"/>
      <c r="L148" s="161"/>
      <c r="M148" s="161"/>
      <c r="N148" s="160"/>
      <c r="O148" s="160"/>
      <c r="P148" s="160"/>
      <c r="Q148" s="160"/>
      <c r="R148" s="161"/>
      <c r="S148" s="161"/>
      <c r="T148" s="161"/>
      <c r="U148" s="161"/>
      <c r="V148" s="161"/>
      <c r="W148" s="161"/>
      <c r="X148" s="161"/>
      <c r="Y148" s="161"/>
      <c r="Z148" s="151"/>
      <c r="AA148" s="151"/>
      <c r="AB148" s="151"/>
      <c r="AC148" s="151"/>
      <c r="AD148" s="151"/>
      <c r="AE148" s="151"/>
      <c r="AF148" s="151"/>
      <c r="AG148" s="151" t="s">
        <v>175</v>
      </c>
      <c r="AH148" s="151">
        <v>0</v>
      </c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</row>
    <row r="149" spans="1:60" outlineLevel="3" x14ac:dyDescent="0.2">
      <c r="A149" s="158"/>
      <c r="B149" s="159"/>
      <c r="C149" s="189" t="s">
        <v>1080</v>
      </c>
      <c r="D149" s="162"/>
      <c r="E149" s="163">
        <v>16.53</v>
      </c>
      <c r="F149" s="161"/>
      <c r="G149" s="161"/>
      <c r="H149" s="161"/>
      <c r="I149" s="161"/>
      <c r="J149" s="161"/>
      <c r="K149" s="161"/>
      <c r="L149" s="161"/>
      <c r="M149" s="161"/>
      <c r="N149" s="160"/>
      <c r="O149" s="160"/>
      <c r="P149" s="160"/>
      <c r="Q149" s="160"/>
      <c r="R149" s="161"/>
      <c r="S149" s="161"/>
      <c r="T149" s="161"/>
      <c r="U149" s="161"/>
      <c r="V149" s="161"/>
      <c r="W149" s="161"/>
      <c r="X149" s="161"/>
      <c r="Y149" s="161"/>
      <c r="Z149" s="151"/>
      <c r="AA149" s="151"/>
      <c r="AB149" s="151"/>
      <c r="AC149" s="151"/>
      <c r="AD149" s="151"/>
      <c r="AE149" s="151"/>
      <c r="AF149" s="151"/>
      <c r="AG149" s="151" t="s">
        <v>175</v>
      </c>
      <c r="AH149" s="151">
        <v>0</v>
      </c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</row>
    <row r="150" spans="1:60" outlineLevel="1" x14ac:dyDescent="0.2">
      <c r="A150" s="172">
        <v>52</v>
      </c>
      <c r="B150" s="173" t="s">
        <v>394</v>
      </c>
      <c r="C150" s="188" t="s">
        <v>395</v>
      </c>
      <c r="D150" s="174" t="s">
        <v>245</v>
      </c>
      <c r="E150" s="175">
        <v>1</v>
      </c>
      <c r="F150" s="176"/>
      <c r="G150" s="177">
        <f>ROUND(E150*F150,2)</f>
        <v>0</v>
      </c>
      <c r="H150" s="176"/>
      <c r="I150" s="177">
        <f>ROUND(E150*H150,2)</f>
        <v>0</v>
      </c>
      <c r="J150" s="176"/>
      <c r="K150" s="177">
        <f>ROUND(E150*J150,2)</f>
        <v>0</v>
      </c>
      <c r="L150" s="177">
        <v>21</v>
      </c>
      <c r="M150" s="177">
        <f>G150*(1+L150/100)</f>
        <v>0</v>
      </c>
      <c r="N150" s="175">
        <v>0.46</v>
      </c>
      <c r="O150" s="175">
        <f>ROUND(E150*N150,2)</f>
        <v>0.46</v>
      </c>
      <c r="P150" s="175">
        <v>0</v>
      </c>
      <c r="Q150" s="175">
        <f>ROUND(E150*P150,2)</f>
        <v>0</v>
      </c>
      <c r="R150" s="177"/>
      <c r="S150" s="177" t="s">
        <v>141</v>
      </c>
      <c r="T150" s="178" t="s">
        <v>142</v>
      </c>
      <c r="U150" s="161">
        <v>2.9000000000000001E-2</v>
      </c>
      <c r="V150" s="161">
        <f>ROUND(E150*U150,2)</f>
        <v>0.03</v>
      </c>
      <c r="W150" s="161"/>
      <c r="X150" s="161" t="s">
        <v>143</v>
      </c>
      <c r="Y150" s="161" t="s">
        <v>144</v>
      </c>
      <c r="Z150" s="151"/>
      <c r="AA150" s="151"/>
      <c r="AB150" s="151"/>
      <c r="AC150" s="151"/>
      <c r="AD150" s="151"/>
      <c r="AE150" s="151"/>
      <c r="AF150" s="151"/>
      <c r="AG150" s="151" t="s">
        <v>145</v>
      </c>
      <c r="AH150" s="151"/>
      <c r="AI150" s="151"/>
      <c r="AJ150" s="151"/>
      <c r="AK150" s="151"/>
      <c r="AL150" s="151"/>
      <c r="AM150" s="151"/>
      <c r="AN150" s="151"/>
      <c r="AO150" s="151"/>
      <c r="AP150" s="151"/>
      <c r="AQ150" s="151"/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1"/>
      <c r="BB150" s="151"/>
      <c r="BC150" s="151"/>
      <c r="BD150" s="151"/>
      <c r="BE150" s="151"/>
      <c r="BF150" s="151"/>
      <c r="BG150" s="151"/>
      <c r="BH150" s="151"/>
    </row>
    <row r="151" spans="1:60" outlineLevel="2" x14ac:dyDescent="0.2">
      <c r="A151" s="158"/>
      <c r="B151" s="159"/>
      <c r="C151" s="189" t="s">
        <v>1049</v>
      </c>
      <c r="D151" s="162"/>
      <c r="E151" s="163"/>
      <c r="F151" s="161"/>
      <c r="G151" s="161"/>
      <c r="H151" s="161"/>
      <c r="I151" s="161"/>
      <c r="J151" s="161"/>
      <c r="K151" s="161"/>
      <c r="L151" s="161"/>
      <c r="M151" s="161"/>
      <c r="N151" s="160"/>
      <c r="O151" s="160"/>
      <c r="P151" s="160"/>
      <c r="Q151" s="160"/>
      <c r="R151" s="161"/>
      <c r="S151" s="161"/>
      <c r="T151" s="161"/>
      <c r="U151" s="161"/>
      <c r="V151" s="161"/>
      <c r="W151" s="161"/>
      <c r="X151" s="161"/>
      <c r="Y151" s="161"/>
      <c r="Z151" s="151"/>
      <c r="AA151" s="151"/>
      <c r="AB151" s="151"/>
      <c r="AC151" s="151"/>
      <c r="AD151" s="151"/>
      <c r="AE151" s="151"/>
      <c r="AF151" s="151"/>
      <c r="AG151" s="151" t="s">
        <v>175</v>
      </c>
      <c r="AH151" s="151">
        <v>0</v>
      </c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</row>
    <row r="152" spans="1:60" outlineLevel="3" x14ac:dyDescent="0.2">
      <c r="A152" s="158"/>
      <c r="B152" s="159"/>
      <c r="C152" s="189" t="s">
        <v>1107</v>
      </c>
      <c r="D152" s="162"/>
      <c r="E152" s="163">
        <v>1</v>
      </c>
      <c r="F152" s="161"/>
      <c r="G152" s="161"/>
      <c r="H152" s="161"/>
      <c r="I152" s="161"/>
      <c r="J152" s="161"/>
      <c r="K152" s="161"/>
      <c r="L152" s="161"/>
      <c r="M152" s="161"/>
      <c r="N152" s="160"/>
      <c r="O152" s="160"/>
      <c r="P152" s="160"/>
      <c r="Q152" s="160"/>
      <c r="R152" s="161"/>
      <c r="S152" s="161"/>
      <c r="T152" s="161"/>
      <c r="U152" s="161"/>
      <c r="V152" s="161"/>
      <c r="W152" s="161"/>
      <c r="X152" s="161"/>
      <c r="Y152" s="161"/>
      <c r="Z152" s="151"/>
      <c r="AA152" s="151"/>
      <c r="AB152" s="151"/>
      <c r="AC152" s="151"/>
      <c r="AD152" s="151"/>
      <c r="AE152" s="151"/>
      <c r="AF152" s="151"/>
      <c r="AG152" s="151" t="s">
        <v>175</v>
      </c>
      <c r="AH152" s="151">
        <v>0</v>
      </c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</row>
    <row r="153" spans="1:60" outlineLevel="1" x14ac:dyDescent="0.2">
      <c r="A153" s="172">
        <v>53</v>
      </c>
      <c r="B153" s="173" t="s">
        <v>1108</v>
      </c>
      <c r="C153" s="188" t="s">
        <v>1109</v>
      </c>
      <c r="D153" s="174" t="s">
        <v>245</v>
      </c>
      <c r="E153" s="175">
        <v>1</v>
      </c>
      <c r="F153" s="176"/>
      <c r="G153" s="177">
        <f>ROUND(E153*F153,2)</f>
        <v>0</v>
      </c>
      <c r="H153" s="176"/>
      <c r="I153" s="177">
        <f>ROUND(E153*H153,2)</f>
        <v>0</v>
      </c>
      <c r="J153" s="176"/>
      <c r="K153" s="177">
        <f>ROUND(E153*J153,2)</f>
        <v>0</v>
      </c>
      <c r="L153" s="177">
        <v>21</v>
      </c>
      <c r="M153" s="177">
        <f>G153*(1+L153/100)</f>
        <v>0</v>
      </c>
      <c r="N153" s="175">
        <v>0.50666</v>
      </c>
      <c r="O153" s="175">
        <f>ROUND(E153*N153,2)</f>
        <v>0.51</v>
      </c>
      <c r="P153" s="175">
        <v>0</v>
      </c>
      <c r="Q153" s="175">
        <f>ROUND(E153*P153,2)</f>
        <v>0</v>
      </c>
      <c r="R153" s="177"/>
      <c r="S153" s="177" t="s">
        <v>141</v>
      </c>
      <c r="T153" s="178" t="s">
        <v>142</v>
      </c>
      <c r="U153" s="161">
        <v>0.16300000000000001</v>
      </c>
      <c r="V153" s="161">
        <f>ROUND(E153*U153,2)</f>
        <v>0.16</v>
      </c>
      <c r="W153" s="161"/>
      <c r="X153" s="161" t="s">
        <v>143</v>
      </c>
      <c r="Y153" s="161" t="s">
        <v>144</v>
      </c>
      <c r="Z153" s="151"/>
      <c r="AA153" s="151"/>
      <c r="AB153" s="151"/>
      <c r="AC153" s="151"/>
      <c r="AD153" s="151"/>
      <c r="AE153" s="151"/>
      <c r="AF153" s="151"/>
      <c r="AG153" s="151" t="s">
        <v>145</v>
      </c>
      <c r="AH153" s="151"/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</row>
    <row r="154" spans="1:60" outlineLevel="2" x14ac:dyDescent="0.2">
      <c r="A154" s="158"/>
      <c r="B154" s="159"/>
      <c r="C154" s="189" t="s">
        <v>1049</v>
      </c>
      <c r="D154" s="162"/>
      <c r="E154" s="163"/>
      <c r="F154" s="161"/>
      <c r="G154" s="161"/>
      <c r="H154" s="161"/>
      <c r="I154" s="161"/>
      <c r="J154" s="161"/>
      <c r="K154" s="161"/>
      <c r="L154" s="161"/>
      <c r="M154" s="161"/>
      <c r="N154" s="160"/>
      <c r="O154" s="160"/>
      <c r="P154" s="160"/>
      <c r="Q154" s="160"/>
      <c r="R154" s="161"/>
      <c r="S154" s="161"/>
      <c r="T154" s="161"/>
      <c r="U154" s="161"/>
      <c r="V154" s="161"/>
      <c r="W154" s="161"/>
      <c r="X154" s="161"/>
      <c r="Y154" s="161"/>
      <c r="Z154" s="151"/>
      <c r="AA154" s="151"/>
      <c r="AB154" s="151"/>
      <c r="AC154" s="151"/>
      <c r="AD154" s="151"/>
      <c r="AE154" s="151"/>
      <c r="AF154" s="151"/>
      <c r="AG154" s="151" t="s">
        <v>175</v>
      </c>
      <c r="AH154" s="151">
        <v>0</v>
      </c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</row>
    <row r="155" spans="1:60" outlineLevel="3" x14ac:dyDescent="0.2">
      <c r="A155" s="158"/>
      <c r="B155" s="159"/>
      <c r="C155" s="189" t="s">
        <v>1107</v>
      </c>
      <c r="D155" s="162"/>
      <c r="E155" s="163">
        <v>1</v>
      </c>
      <c r="F155" s="161"/>
      <c r="G155" s="161"/>
      <c r="H155" s="161"/>
      <c r="I155" s="161"/>
      <c r="J155" s="161"/>
      <c r="K155" s="161"/>
      <c r="L155" s="161"/>
      <c r="M155" s="161"/>
      <c r="N155" s="160"/>
      <c r="O155" s="160"/>
      <c r="P155" s="160"/>
      <c r="Q155" s="160"/>
      <c r="R155" s="161"/>
      <c r="S155" s="161"/>
      <c r="T155" s="161"/>
      <c r="U155" s="161"/>
      <c r="V155" s="161"/>
      <c r="W155" s="161"/>
      <c r="X155" s="161"/>
      <c r="Y155" s="161"/>
      <c r="Z155" s="151"/>
      <c r="AA155" s="151"/>
      <c r="AB155" s="151"/>
      <c r="AC155" s="151"/>
      <c r="AD155" s="151"/>
      <c r="AE155" s="151"/>
      <c r="AF155" s="151"/>
      <c r="AG155" s="151" t="s">
        <v>175</v>
      </c>
      <c r="AH155" s="151">
        <v>0</v>
      </c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</row>
    <row r="156" spans="1:60" x14ac:dyDescent="0.2">
      <c r="A156" s="165" t="s">
        <v>136</v>
      </c>
      <c r="B156" s="166" t="s">
        <v>84</v>
      </c>
      <c r="C156" s="186" t="s">
        <v>85</v>
      </c>
      <c r="D156" s="167"/>
      <c r="E156" s="168"/>
      <c r="F156" s="169"/>
      <c r="G156" s="169">
        <f>SUMIF(AG157:AG164,"&lt;&gt;NOR",G157:G164)</f>
        <v>0</v>
      </c>
      <c r="H156" s="169"/>
      <c r="I156" s="169">
        <f>SUM(I157:I164)</f>
        <v>0</v>
      </c>
      <c r="J156" s="169"/>
      <c r="K156" s="169">
        <f>SUM(K157:K164)</f>
        <v>0</v>
      </c>
      <c r="L156" s="169"/>
      <c r="M156" s="169">
        <f>SUM(M157:M164)</f>
        <v>0</v>
      </c>
      <c r="N156" s="168"/>
      <c r="O156" s="168">
        <f>SUM(O157:O164)</f>
        <v>0.53</v>
      </c>
      <c r="P156" s="168"/>
      <c r="Q156" s="168">
        <f>SUM(Q157:Q164)</f>
        <v>0</v>
      </c>
      <c r="R156" s="169"/>
      <c r="S156" s="169"/>
      <c r="T156" s="170"/>
      <c r="U156" s="164"/>
      <c r="V156" s="164">
        <f>SUM(V157:V164)</f>
        <v>3.84</v>
      </c>
      <c r="W156" s="164"/>
      <c r="X156" s="164"/>
      <c r="Y156" s="164"/>
      <c r="AG156" t="s">
        <v>137</v>
      </c>
    </row>
    <row r="157" spans="1:60" outlineLevel="1" x14ac:dyDescent="0.2">
      <c r="A157" s="172">
        <v>54</v>
      </c>
      <c r="B157" s="173" t="s">
        <v>411</v>
      </c>
      <c r="C157" s="188" t="s">
        <v>412</v>
      </c>
      <c r="D157" s="174" t="s">
        <v>245</v>
      </c>
      <c r="E157" s="175">
        <v>7</v>
      </c>
      <c r="F157" s="176"/>
      <c r="G157" s="177">
        <f>ROUND(E157*F157,2)</f>
        <v>0</v>
      </c>
      <c r="H157" s="176"/>
      <c r="I157" s="177">
        <f>ROUND(E157*H157,2)</f>
        <v>0</v>
      </c>
      <c r="J157" s="176"/>
      <c r="K157" s="177">
        <f>ROUND(E157*J157,2)</f>
        <v>0</v>
      </c>
      <c r="L157" s="177">
        <v>21</v>
      </c>
      <c r="M157" s="177">
        <f>G157*(1+L157/100)</f>
        <v>0</v>
      </c>
      <c r="N157" s="175">
        <v>5.5449999999999999E-2</v>
      </c>
      <c r="O157" s="175">
        <f>ROUND(E157*N157,2)</f>
        <v>0.39</v>
      </c>
      <c r="P157" s="175">
        <v>0</v>
      </c>
      <c r="Q157" s="175">
        <f>ROUND(E157*P157,2)</f>
        <v>0</v>
      </c>
      <c r="R157" s="177"/>
      <c r="S157" s="177" t="s">
        <v>141</v>
      </c>
      <c r="T157" s="178" t="s">
        <v>142</v>
      </c>
      <c r="U157" s="161">
        <v>0.442</v>
      </c>
      <c r="V157" s="161">
        <f>ROUND(E157*U157,2)</f>
        <v>3.09</v>
      </c>
      <c r="W157" s="161"/>
      <c r="X157" s="161" t="s">
        <v>143</v>
      </c>
      <c r="Y157" s="161" t="s">
        <v>144</v>
      </c>
      <c r="Z157" s="151"/>
      <c r="AA157" s="151"/>
      <c r="AB157" s="151"/>
      <c r="AC157" s="151"/>
      <c r="AD157" s="151"/>
      <c r="AE157" s="151"/>
      <c r="AF157" s="151"/>
      <c r="AG157" s="151" t="s">
        <v>145</v>
      </c>
      <c r="AH157" s="151"/>
      <c r="AI157" s="151"/>
      <c r="AJ157" s="151"/>
      <c r="AK157" s="151"/>
      <c r="AL157" s="151"/>
      <c r="AM157" s="151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/>
      <c r="BE157" s="151"/>
      <c r="BF157" s="151"/>
      <c r="BG157" s="151"/>
      <c r="BH157" s="151"/>
    </row>
    <row r="158" spans="1:60" outlineLevel="2" x14ac:dyDescent="0.2">
      <c r="A158" s="158"/>
      <c r="B158" s="159"/>
      <c r="C158" s="189" t="s">
        <v>413</v>
      </c>
      <c r="D158" s="162"/>
      <c r="E158" s="163"/>
      <c r="F158" s="161"/>
      <c r="G158" s="161"/>
      <c r="H158" s="161"/>
      <c r="I158" s="161"/>
      <c r="J158" s="161"/>
      <c r="K158" s="161"/>
      <c r="L158" s="161"/>
      <c r="M158" s="161"/>
      <c r="N158" s="160"/>
      <c r="O158" s="160"/>
      <c r="P158" s="160"/>
      <c r="Q158" s="160"/>
      <c r="R158" s="161"/>
      <c r="S158" s="161"/>
      <c r="T158" s="161"/>
      <c r="U158" s="161"/>
      <c r="V158" s="161"/>
      <c r="W158" s="161"/>
      <c r="X158" s="161"/>
      <c r="Y158" s="161"/>
      <c r="Z158" s="151"/>
      <c r="AA158" s="151"/>
      <c r="AB158" s="151"/>
      <c r="AC158" s="151"/>
      <c r="AD158" s="151"/>
      <c r="AE158" s="151"/>
      <c r="AF158" s="151"/>
      <c r="AG158" s="151" t="s">
        <v>175</v>
      </c>
      <c r="AH158" s="151">
        <v>0</v>
      </c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</row>
    <row r="159" spans="1:60" outlineLevel="3" x14ac:dyDescent="0.2">
      <c r="A159" s="158"/>
      <c r="B159" s="159"/>
      <c r="C159" s="189" t="s">
        <v>414</v>
      </c>
      <c r="D159" s="162"/>
      <c r="E159" s="163"/>
      <c r="F159" s="161"/>
      <c r="G159" s="161"/>
      <c r="H159" s="161"/>
      <c r="I159" s="161"/>
      <c r="J159" s="161"/>
      <c r="K159" s="161"/>
      <c r="L159" s="161"/>
      <c r="M159" s="161"/>
      <c r="N159" s="160"/>
      <c r="O159" s="160"/>
      <c r="P159" s="160"/>
      <c r="Q159" s="160"/>
      <c r="R159" s="161"/>
      <c r="S159" s="161"/>
      <c r="T159" s="161"/>
      <c r="U159" s="161"/>
      <c r="V159" s="161"/>
      <c r="W159" s="161"/>
      <c r="X159" s="161"/>
      <c r="Y159" s="161"/>
      <c r="Z159" s="151"/>
      <c r="AA159" s="151"/>
      <c r="AB159" s="151"/>
      <c r="AC159" s="151"/>
      <c r="AD159" s="151"/>
      <c r="AE159" s="151"/>
      <c r="AF159" s="151"/>
      <c r="AG159" s="151" t="s">
        <v>175</v>
      </c>
      <c r="AH159" s="151">
        <v>0</v>
      </c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</row>
    <row r="160" spans="1:60" outlineLevel="3" x14ac:dyDescent="0.2">
      <c r="A160" s="158"/>
      <c r="B160" s="159"/>
      <c r="C160" s="189" t="s">
        <v>1048</v>
      </c>
      <c r="D160" s="162"/>
      <c r="E160" s="163">
        <v>7</v>
      </c>
      <c r="F160" s="161"/>
      <c r="G160" s="161"/>
      <c r="H160" s="161"/>
      <c r="I160" s="161"/>
      <c r="J160" s="161"/>
      <c r="K160" s="161"/>
      <c r="L160" s="161"/>
      <c r="M160" s="161"/>
      <c r="N160" s="160"/>
      <c r="O160" s="160"/>
      <c r="P160" s="160"/>
      <c r="Q160" s="160"/>
      <c r="R160" s="161"/>
      <c r="S160" s="161"/>
      <c r="T160" s="161"/>
      <c r="U160" s="161"/>
      <c r="V160" s="161"/>
      <c r="W160" s="161"/>
      <c r="X160" s="161"/>
      <c r="Y160" s="161"/>
      <c r="Z160" s="151"/>
      <c r="AA160" s="151"/>
      <c r="AB160" s="151"/>
      <c r="AC160" s="151"/>
      <c r="AD160" s="151"/>
      <c r="AE160" s="151"/>
      <c r="AF160" s="151"/>
      <c r="AG160" s="151" t="s">
        <v>175</v>
      </c>
      <c r="AH160" s="151">
        <v>0</v>
      </c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</row>
    <row r="161" spans="1:60" ht="22.5" outlineLevel="1" x14ac:dyDescent="0.2">
      <c r="A161" s="172">
        <v>55</v>
      </c>
      <c r="B161" s="173" t="s">
        <v>995</v>
      </c>
      <c r="C161" s="188" t="s">
        <v>996</v>
      </c>
      <c r="D161" s="174" t="s">
        <v>245</v>
      </c>
      <c r="E161" s="175">
        <v>2</v>
      </c>
      <c r="F161" s="176"/>
      <c r="G161" s="177">
        <f>ROUND(E161*F161,2)</f>
        <v>0</v>
      </c>
      <c r="H161" s="176"/>
      <c r="I161" s="177">
        <f>ROUND(E161*H161,2)</f>
        <v>0</v>
      </c>
      <c r="J161" s="176"/>
      <c r="K161" s="177">
        <f>ROUND(E161*J161,2)</f>
        <v>0</v>
      </c>
      <c r="L161" s="177">
        <v>21</v>
      </c>
      <c r="M161" s="177">
        <f>G161*(1+L161/100)</f>
        <v>0</v>
      </c>
      <c r="N161" s="175">
        <v>7.1999999999999995E-2</v>
      </c>
      <c r="O161" s="175">
        <f>ROUND(E161*N161,2)</f>
        <v>0.14000000000000001</v>
      </c>
      <c r="P161" s="175">
        <v>0</v>
      </c>
      <c r="Q161" s="175">
        <f>ROUND(E161*P161,2)</f>
        <v>0</v>
      </c>
      <c r="R161" s="177"/>
      <c r="S161" s="177" t="s">
        <v>141</v>
      </c>
      <c r="T161" s="178" t="s">
        <v>142</v>
      </c>
      <c r="U161" s="161">
        <v>0.375</v>
      </c>
      <c r="V161" s="161">
        <f>ROUND(E161*U161,2)</f>
        <v>0.75</v>
      </c>
      <c r="W161" s="161"/>
      <c r="X161" s="161" t="s">
        <v>143</v>
      </c>
      <c r="Y161" s="161" t="s">
        <v>144</v>
      </c>
      <c r="Z161" s="151"/>
      <c r="AA161" s="151"/>
      <c r="AB161" s="151"/>
      <c r="AC161" s="151"/>
      <c r="AD161" s="151"/>
      <c r="AE161" s="151"/>
      <c r="AF161" s="151"/>
      <c r="AG161" s="151" t="s">
        <v>145</v>
      </c>
      <c r="AH161" s="151"/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</row>
    <row r="162" spans="1:60" outlineLevel="2" x14ac:dyDescent="0.2">
      <c r="A162" s="158"/>
      <c r="B162" s="159"/>
      <c r="C162" s="189" t="s">
        <v>1049</v>
      </c>
      <c r="D162" s="162"/>
      <c r="E162" s="163"/>
      <c r="F162" s="161"/>
      <c r="G162" s="161"/>
      <c r="H162" s="161"/>
      <c r="I162" s="161"/>
      <c r="J162" s="161"/>
      <c r="K162" s="161"/>
      <c r="L162" s="161"/>
      <c r="M162" s="161"/>
      <c r="N162" s="160"/>
      <c r="O162" s="160"/>
      <c r="P162" s="160"/>
      <c r="Q162" s="160"/>
      <c r="R162" s="161"/>
      <c r="S162" s="161"/>
      <c r="T162" s="161"/>
      <c r="U162" s="161"/>
      <c r="V162" s="161"/>
      <c r="W162" s="161"/>
      <c r="X162" s="161"/>
      <c r="Y162" s="161"/>
      <c r="Z162" s="151"/>
      <c r="AA162" s="151"/>
      <c r="AB162" s="151"/>
      <c r="AC162" s="151"/>
      <c r="AD162" s="151"/>
      <c r="AE162" s="151"/>
      <c r="AF162" s="151"/>
      <c r="AG162" s="151" t="s">
        <v>175</v>
      </c>
      <c r="AH162" s="151">
        <v>0</v>
      </c>
      <c r="AI162" s="151"/>
      <c r="AJ162" s="151"/>
      <c r="AK162" s="151"/>
      <c r="AL162" s="151"/>
      <c r="AM162" s="151"/>
      <c r="AN162" s="151"/>
      <c r="AO162" s="151"/>
      <c r="AP162" s="151"/>
      <c r="AQ162" s="151"/>
      <c r="AR162" s="151"/>
      <c r="AS162" s="151"/>
      <c r="AT162" s="151"/>
      <c r="AU162" s="151"/>
      <c r="AV162" s="151"/>
      <c r="AW162" s="151"/>
      <c r="AX162" s="151"/>
      <c r="AY162" s="151"/>
      <c r="AZ162" s="151"/>
      <c r="BA162" s="151"/>
      <c r="BB162" s="151"/>
      <c r="BC162" s="151"/>
      <c r="BD162" s="151"/>
      <c r="BE162" s="151"/>
      <c r="BF162" s="151"/>
      <c r="BG162" s="151"/>
      <c r="BH162" s="151"/>
    </row>
    <row r="163" spans="1:60" outlineLevel="3" x14ac:dyDescent="0.2">
      <c r="A163" s="158"/>
      <c r="B163" s="159"/>
      <c r="C163" s="189" t="s">
        <v>414</v>
      </c>
      <c r="D163" s="162"/>
      <c r="E163" s="163"/>
      <c r="F163" s="161"/>
      <c r="G163" s="161"/>
      <c r="H163" s="161"/>
      <c r="I163" s="161"/>
      <c r="J163" s="161"/>
      <c r="K163" s="161"/>
      <c r="L163" s="161"/>
      <c r="M163" s="161"/>
      <c r="N163" s="160"/>
      <c r="O163" s="160"/>
      <c r="P163" s="160"/>
      <c r="Q163" s="160"/>
      <c r="R163" s="161"/>
      <c r="S163" s="161"/>
      <c r="T163" s="161"/>
      <c r="U163" s="161"/>
      <c r="V163" s="161"/>
      <c r="W163" s="161"/>
      <c r="X163" s="161"/>
      <c r="Y163" s="161"/>
      <c r="Z163" s="151"/>
      <c r="AA163" s="151"/>
      <c r="AB163" s="151"/>
      <c r="AC163" s="151"/>
      <c r="AD163" s="151"/>
      <c r="AE163" s="151"/>
      <c r="AF163" s="151"/>
      <c r="AG163" s="151" t="s">
        <v>175</v>
      </c>
      <c r="AH163" s="151">
        <v>0</v>
      </c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</row>
    <row r="164" spans="1:60" outlineLevel="3" x14ac:dyDescent="0.2">
      <c r="A164" s="158"/>
      <c r="B164" s="159"/>
      <c r="C164" s="189" t="s">
        <v>1095</v>
      </c>
      <c r="D164" s="162"/>
      <c r="E164" s="163">
        <v>2</v>
      </c>
      <c r="F164" s="161"/>
      <c r="G164" s="161"/>
      <c r="H164" s="161"/>
      <c r="I164" s="161"/>
      <c r="J164" s="161"/>
      <c r="K164" s="161"/>
      <c r="L164" s="161"/>
      <c r="M164" s="161"/>
      <c r="N164" s="160"/>
      <c r="O164" s="160"/>
      <c r="P164" s="160"/>
      <c r="Q164" s="160"/>
      <c r="R164" s="161"/>
      <c r="S164" s="161"/>
      <c r="T164" s="161"/>
      <c r="U164" s="161"/>
      <c r="V164" s="161"/>
      <c r="W164" s="161"/>
      <c r="X164" s="161"/>
      <c r="Y164" s="161"/>
      <c r="Z164" s="151"/>
      <c r="AA164" s="151"/>
      <c r="AB164" s="151"/>
      <c r="AC164" s="151"/>
      <c r="AD164" s="151"/>
      <c r="AE164" s="151"/>
      <c r="AF164" s="151"/>
      <c r="AG164" s="151" t="s">
        <v>175</v>
      </c>
      <c r="AH164" s="151">
        <v>0</v>
      </c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</row>
    <row r="165" spans="1:60" x14ac:dyDescent="0.2">
      <c r="A165" s="165" t="s">
        <v>136</v>
      </c>
      <c r="B165" s="166" t="s">
        <v>86</v>
      </c>
      <c r="C165" s="186" t="s">
        <v>87</v>
      </c>
      <c r="D165" s="167"/>
      <c r="E165" s="168"/>
      <c r="F165" s="169"/>
      <c r="G165" s="169">
        <f>SUMIF(AG166:AG271,"&lt;&gt;NOR",G166:G271)</f>
        <v>0</v>
      </c>
      <c r="H165" s="169"/>
      <c r="I165" s="169">
        <f>SUM(I166:I271)</f>
        <v>0</v>
      </c>
      <c r="J165" s="169"/>
      <c r="K165" s="169">
        <f>SUM(K166:K271)</f>
        <v>0</v>
      </c>
      <c r="L165" s="169"/>
      <c r="M165" s="169">
        <f>SUM(M166:M271)</f>
        <v>0</v>
      </c>
      <c r="N165" s="168"/>
      <c r="O165" s="168">
        <f>SUM(O166:O271)</f>
        <v>2.69</v>
      </c>
      <c r="P165" s="168"/>
      <c r="Q165" s="168">
        <f>SUM(Q166:Q271)</f>
        <v>0</v>
      </c>
      <c r="R165" s="169"/>
      <c r="S165" s="169"/>
      <c r="T165" s="170"/>
      <c r="U165" s="164"/>
      <c r="V165" s="164">
        <f>SUM(V166:V271)</f>
        <v>215.35999999999999</v>
      </c>
      <c r="W165" s="164"/>
      <c r="X165" s="164"/>
      <c r="Y165" s="164"/>
      <c r="AG165" t="s">
        <v>137</v>
      </c>
    </row>
    <row r="166" spans="1:60" outlineLevel="1" x14ac:dyDescent="0.2">
      <c r="A166" s="179">
        <v>56</v>
      </c>
      <c r="B166" s="180" t="s">
        <v>1110</v>
      </c>
      <c r="C166" s="187" t="s">
        <v>1111</v>
      </c>
      <c r="D166" s="181" t="s">
        <v>173</v>
      </c>
      <c r="E166" s="182">
        <v>1</v>
      </c>
      <c r="F166" s="183"/>
      <c r="G166" s="184">
        <f>ROUND(E166*F166,2)</f>
        <v>0</v>
      </c>
      <c r="H166" s="183"/>
      <c r="I166" s="184">
        <f>ROUND(E166*H166,2)</f>
        <v>0</v>
      </c>
      <c r="J166" s="183"/>
      <c r="K166" s="184">
        <f>ROUND(E166*J166,2)</f>
        <v>0</v>
      </c>
      <c r="L166" s="184">
        <v>21</v>
      </c>
      <c r="M166" s="184">
        <f>G166*(1+L166/100)</f>
        <v>0</v>
      </c>
      <c r="N166" s="182">
        <v>0</v>
      </c>
      <c r="O166" s="182">
        <f>ROUND(E166*N166,2)</f>
        <v>0</v>
      </c>
      <c r="P166" s="182">
        <v>0</v>
      </c>
      <c r="Q166" s="182">
        <f>ROUND(E166*P166,2)</f>
        <v>0</v>
      </c>
      <c r="R166" s="184"/>
      <c r="S166" s="184" t="s">
        <v>141</v>
      </c>
      <c r="T166" s="185" t="s">
        <v>142</v>
      </c>
      <c r="U166" s="161">
        <v>1.2216</v>
      </c>
      <c r="V166" s="161">
        <f>ROUND(E166*U166,2)</f>
        <v>1.22</v>
      </c>
      <c r="W166" s="161"/>
      <c r="X166" s="161" t="s">
        <v>143</v>
      </c>
      <c r="Y166" s="161" t="s">
        <v>144</v>
      </c>
      <c r="Z166" s="151"/>
      <c r="AA166" s="151"/>
      <c r="AB166" s="151"/>
      <c r="AC166" s="151"/>
      <c r="AD166" s="151"/>
      <c r="AE166" s="151"/>
      <c r="AF166" s="151"/>
      <c r="AG166" s="151" t="s">
        <v>145</v>
      </c>
      <c r="AH166" s="151"/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</row>
    <row r="167" spans="1:60" outlineLevel="1" x14ac:dyDescent="0.2">
      <c r="A167" s="179">
        <v>57</v>
      </c>
      <c r="B167" s="180" t="s">
        <v>417</v>
      </c>
      <c r="C167" s="187" t="s">
        <v>418</v>
      </c>
      <c r="D167" s="181" t="s">
        <v>173</v>
      </c>
      <c r="E167" s="182">
        <v>4</v>
      </c>
      <c r="F167" s="183"/>
      <c r="G167" s="184">
        <f>ROUND(E167*F167,2)</f>
        <v>0</v>
      </c>
      <c r="H167" s="183"/>
      <c r="I167" s="184">
        <f>ROUND(E167*H167,2)</f>
        <v>0</v>
      </c>
      <c r="J167" s="183"/>
      <c r="K167" s="184">
        <f>ROUND(E167*J167,2)</f>
        <v>0</v>
      </c>
      <c r="L167" s="184">
        <v>21</v>
      </c>
      <c r="M167" s="184">
        <f>G167*(1+L167/100)</f>
        <v>0</v>
      </c>
      <c r="N167" s="182">
        <v>0</v>
      </c>
      <c r="O167" s="182">
        <f>ROUND(E167*N167,2)</f>
        <v>0</v>
      </c>
      <c r="P167" s="182">
        <v>0</v>
      </c>
      <c r="Q167" s="182">
        <f>ROUND(E167*P167,2)</f>
        <v>0</v>
      </c>
      <c r="R167" s="184"/>
      <c r="S167" s="184" t="s">
        <v>141</v>
      </c>
      <c r="T167" s="185" t="s">
        <v>142</v>
      </c>
      <c r="U167" s="161">
        <v>1.2216</v>
      </c>
      <c r="V167" s="161">
        <f>ROUND(E167*U167,2)</f>
        <v>4.8899999999999997</v>
      </c>
      <c r="W167" s="161"/>
      <c r="X167" s="161" t="s">
        <v>143</v>
      </c>
      <c r="Y167" s="161" t="s">
        <v>144</v>
      </c>
      <c r="Z167" s="151"/>
      <c r="AA167" s="151"/>
      <c r="AB167" s="151"/>
      <c r="AC167" s="151"/>
      <c r="AD167" s="151"/>
      <c r="AE167" s="151"/>
      <c r="AF167" s="151"/>
      <c r="AG167" s="151" t="s">
        <v>145</v>
      </c>
      <c r="AH167" s="151"/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</row>
    <row r="168" spans="1:60" outlineLevel="1" x14ac:dyDescent="0.2">
      <c r="A168" s="172">
        <v>58</v>
      </c>
      <c r="B168" s="173" t="s">
        <v>1112</v>
      </c>
      <c r="C168" s="188" t="s">
        <v>1113</v>
      </c>
      <c r="D168" s="174" t="s">
        <v>173</v>
      </c>
      <c r="E168" s="175">
        <v>1</v>
      </c>
      <c r="F168" s="176"/>
      <c r="G168" s="177">
        <f>ROUND(E168*F168,2)</f>
        <v>0</v>
      </c>
      <c r="H168" s="176"/>
      <c r="I168" s="177">
        <f>ROUND(E168*H168,2)</f>
        <v>0</v>
      </c>
      <c r="J168" s="176"/>
      <c r="K168" s="177">
        <f>ROUND(E168*J168,2)</f>
        <v>0</v>
      </c>
      <c r="L168" s="177">
        <v>21</v>
      </c>
      <c r="M168" s="177">
        <f>G168*(1+L168/100)</f>
        <v>0</v>
      </c>
      <c r="N168" s="175">
        <v>0</v>
      </c>
      <c r="O168" s="175">
        <f>ROUND(E168*N168,2)</f>
        <v>0</v>
      </c>
      <c r="P168" s="175">
        <v>0</v>
      </c>
      <c r="Q168" s="175">
        <f>ROUND(E168*P168,2)</f>
        <v>0</v>
      </c>
      <c r="R168" s="177"/>
      <c r="S168" s="177" t="s">
        <v>141</v>
      </c>
      <c r="T168" s="178" t="s">
        <v>142</v>
      </c>
      <c r="U168" s="161">
        <v>0</v>
      </c>
      <c r="V168" s="161">
        <f>ROUND(E168*U168,2)</f>
        <v>0</v>
      </c>
      <c r="W168" s="161"/>
      <c r="X168" s="161" t="s">
        <v>143</v>
      </c>
      <c r="Y168" s="161" t="s">
        <v>144</v>
      </c>
      <c r="Z168" s="151"/>
      <c r="AA168" s="151"/>
      <c r="AB168" s="151"/>
      <c r="AC168" s="151"/>
      <c r="AD168" s="151"/>
      <c r="AE168" s="151"/>
      <c r="AF168" s="151"/>
      <c r="AG168" s="151" t="s">
        <v>145</v>
      </c>
      <c r="AH168" s="151"/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</row>
    <row r="169" spans="1:60" outlineLevel="2" x14ac:dyDescent="0.2">
      <c r="A169" s="158"/>
      <c r="B169" s="159"/>
      <c r="C169" s="189" t="s">
        <v>1092</v>
      </c>
      <c r="D169" s="162"/>
      <c r="E169" s="163">
        <v>1</v>
      </c>
      <c r="F169" s="161"/>
      <c r="G169" s="161"/>
      <c r="H169" s="161"/>
      <c r="I169" s="161"/>
      <c r="J169" s="161"/>
      <c r="K169" s="161"/>
      <c r="L169" s="161"/>
      <c r="M169" s="161"/>
      <c r="N169" s="160"/>
      <c r="O169" s="160"/>
      <c r="P169" s="160"/>
      <c r="Q169" s="160"/>
      <c r="R169" s="161"/>
      <c r="S169" s="161"/>
      <c r="T169" s="161"/>
      <c r="U169" s="161"/>
      <c r="V169" s="161"/>
      <c r="W169" s="161"/>
      <c r="X169" s="161"/>
      <c r="Y169" s="161"/>
      <c r="Z169" s="151"/>
      <c r="AA169" s="151"/>
      <c r="AB169" s="151"/>
      <c r="AC169" s="151"/>
      <c r="AD169" s="151"/>
      <c r="AE169" s="151"/>
      <c r="AF169" s="151"/>
      <c r="AG169" s="151" t="s">
        <v>175</v>
      </c>
      <c r="AH169" s="151">
        <v>0</v>
      </c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</row>
    <row r="170" spans="1:60" outlineLevel="1" x14ac:dyDescent="0.2">
      <c r="A170" s="172">
        <v>59</v>
      </c>
      <c r="B170" s="173" t="s">
        <v>762</v>
      </c>
      <c r="C170" s="188" t="s">
        <v>763</v>
      </c>
      <c r="D170" s="174" t="s">
        <v>173</v>
      </c>
      <c r="E170" s="175">
        <v>1</v>
      </c>
      <c r="F170" s="176"/>
      <c r="G170" s="177">
        <f>ROUND(E170*F170,2)</f>
        <v>0</v>
      </c>
      <c r="H170" s="176"/>
      <c r="I170" s="177">
        <f>ROUND(E170*H170,2)</f>
        <v>0</v>
      </c>
      <c r="J170" s="176"/>
      <c r="K170" s="177">
        <f>ROUND(E170*J170,2)</f>
        <v>0</v>
      </c>
      <c r="L170" s="177">
        <v>21</v>
      </c>
      <c r="M170" s="177">
        <f>G170*(1+L170/100)</f>
        <v>0</v>
      </c>
      <c r="N170" s="175">
        <v>0</v>
      </c>
      <c r="O170" s="175">
        <f>ROUND(E170*N170,2)</f>
        <v>0</v>
      </c>
      <c r="P170" s="175">
        <v>0</v>
      </c>
      <c r="Q170" s="175">
        <f>ROUND(E170*P170,2)</f>
        <v>0</v>
      </c>
      <c r="R170" s="177"/>
      <c r="S170" s="177" t="s">
        <v>141</v>
      </c>
      <c r="T170" s="178" t="s">
        <v>142</v>
      </c>
      <c r="U170" s="161">
        <v>0</v>
      </c>
      <c r="V170" s="161">
        <f>ROUND(E170*U170,2)</f>
        <v>0</v>
      </c>
      <c r="W170" s="161"/>
      <c r="X170" s="161" t="s">
        <v>143</v>
      </c>
      <c r="Y170" s="161" t="s">
        <v>144</v>
      </c>
      <c r="Z170" s="151"/>
      <c r="AA170" s="151"/>
      <c r="AB170" s="151"/>
      <c r="AC170" s="151"/>
      <c r="AD170" s="151"/>
      <c r="AE170" s="151"/>
      <c r="AF170" s="151"/>
      <c r="AG170" s="151" t="s">
        <v>145</v>
      </c>
      <c r="AH170" s="151"/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</row>
    <row r="171" spans="1:60" outlineLevel="2" x14ac:dyDescent="0.2">
      <c r="A171" s="158"/>
      <c r="B171" s="159"/>
      <c r="C171" s="189" t="s">
        <v>1092</v>
      </c>
      <c r="D171" s="162"/>
      <c r="E171" s="163">
        <v>1</v>
      </c>
      <c r="F171" s="161"/>
      <c r="G171" s="161"/>
      <c r="H171" s="161"/>
      <c r="I171" s="161"/>
      <c r="J171" s="161"/>
      <c r="K171" s="161"/>
      <c r="L171" s="161"/>
      <c r="M171" s="161"/>
      <c r="N171" s="160"/>
      <c r="O171" s="160"/>
      <c r="P171" s="160"/>
      <c r="Q171" s="160"/>
      <c r="R171" s="161"/>
      <c r="S171" s="161"/>
      <c r="T171" s="161"/>
      <c r="U171" s="161"/>
      <c r="V171" s="161"/>
      <c r="W171" s="161"/>
      <c r="X171" s="161"/>
      <c r="Y171" s="161"/>
      <c r="Z171" s="151"/>
      <c r="AA171" s="151"/>
      <c r="AB171" s="151"/>
      <c r="AC171" s="151"/>
      <c r="AD171" s="151"/>
      <c r="AE171" s="151"/>
      <c r="AF171" s="151"/>
      <c r="AG171" s="151" t="s">
        <v>175</v>
      </c>
      <c r="AH171" s="151">
        <v>0</v>
      </c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</row>
    <row r="172" spans="1:60" outlineLevel="1" x14ac:dyDescent="0.2">
      <c r="A172" s="172">
        <v>60</v>
      </c>
      <c r="B172" s="173" t="s">
        <v>429</v>
      </c>
      <c r="C172" s="188" t="s">
        <v>430</v>
      </c>
      <c r="D172" s="174" t="s">
        <v>173</v>
      </c>
      <c r="E172" s="175">
        <v>1</v>
      </c>
      <c r="F172" s="176"/>
      <c r="G172" s="177">
        <f>ROUND(E172*F172,2)</f>
        <v>0</v>
      </c>
      <c r="H172" s="176"/>
      <c r="I172" s="177">
        <f>ROUND(E172*H172,2)</f>
        <v>0</v>
      </c>
      <c r="J172" s="176"/>
      <c r="K172" s="177">
        <f>ROUND(E172*J172,2)</f>
        <v>0</v>
      </c>
      <c r="L172" s="177">
        <v>21</v>
      </c>
      <c r="M172" s="177">
        <f>G172*(1+L172/100)</f>
        <v>0</v>
      </c>
      <c r="N172" s="175">
        <v>1.41E-2</v>
      </c>
      <c r="O172" s="175">
        <f>ROUND(E172*N172,2)</f>
        <v>0.01</v>
      </c>
      <c r="P172" s="175">
        <v>0</v>
      </c>
      <c r="Q172" s="175">
        <f>ROUND(E172*P172,2)</f>
        <v>0</v>
      </c>
      <c r="R172" s="177"/>
      <c r="S172" s="177" t="s">
        <v>141</v>
      </c>
      <c r="T172" s="178" t="s">
        <v>142</v>
      </c>
      <c r="U172" s="161">
        <v>0</v>
      </c>
      <c r="V172" s="161">
        <f>ROUND(E172*U172,2)</f>
        <v>0</v>
      </c>
      <c r="W172" s="161"/>
      <c r="X172" s="161" t="s">
        <v>309</v>
      </c>
      <c r="Y172" s="161" t="s">
        <v>144</v>
      </c>
      <c r="Z172" s="151"/>
      <c r="AA172" s="151"/>
      <c r="AB172" s="151"/>
      <c r="AC172" s="151"/>
      <c r="AD172" s="151"/>
      <c r="AE172" s="151"/>
      <c r="AF172" s="151"/>
      <c r="AG172" s="151" t="s">
        <v>310</v>
      </c>
      <c r="AH172" s="151"/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</row>
    <row r="173" spans="1:60" outlineLevel="2" x14ac:dyDescent="0.2">
      <c r="A173" s="158"/>
      <c r="B173" s="159"/>
      <c r="C173" s="189" t="s">
        <v>1092</v>
      </c>
      <c r="D173" s="162"/>
      <c r="E173" s="163">
        <v>1</v>
      </c>
      <c r="F173" s="161"/>
      <c r="G173" s="161"/>
      <c r="H173" s="161"/>
      <c r="I173" s="161"/>
      <c r="J173" s="161"/>
      <c r="K173" s="161"/>
      <c r="L173" s="161"/>
      <c r="M173" s="161"/>
      <c r="N173" s="160"/>
      <c r="O173" s="160"/>
      <c r="P173" s="160"/>
      <c r="Q173" s="160"/>
      <c r="R173" s="161"/>
      <c r="S173" s="161"/>
      <c r="T173" s="161"/>
      <c r="U173" s="161"/>
      <c r="V173" s="161"/>
      <c r="W173" s="161"/>
      <c r="X173" s="161"/>
      <c r="Y173" s="161"/>
      <c r="Z173" s="151"/>
      <c r="AA173" s="151"/>
      <c r="AB173" s="151"/>
      <c r="AC173" s="151"/>
      <c r="AD173" s="151"/>
      <c r="AE173" s="151"/>
      <c r="AF173" s="151"/>
      <c r="AG173" s="151" t="s">
        <v>175</v>
      </c>
      <c r="AH173" s="151">
        <v>0</v>
      </c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</row>
    <row r="174" spans="1:60" outlineLevel="1" x14ac:dyDescent="0.2">
      <c r="A174" s="172">
        <v>61</v>
      </c>
      <c r="B174" s="173" t="s">
        <v>1114</v>
      </c>
      <c r="C174" s="188" t="s">
        <v>1115</v>
      </c>
      <c r="D174" s="174" t="s">
        <v>173</v>
      </c>
      <c r="E174" s="175">
        <v>1</v>
      </c>
      <c r="F174" s="176"/>
      <c r="G174" s="177">
        <f>ROUND(E174*F174,2)</f>
        <v>0</v>
      </c>
      <c r="H174" s="176"/>
      <c r="I174" s="177">
        <f>ROUND(E174*H174,2)</f>
        <v>0</v>
      </c>
      <c r="J174" s="176"/>
      <c r="K174" s="177">
        <f>ROUND(E174*J174,2)</f>
        <v>0</v>
      </c>
      <c r="L174" s="177">
        <v>21</v>
      </c>
      <c r="M174" s="177">
        <f>G174*(1+L174/100)</f>
        <v>0</v>
      </c>
      <c r="N174" s="175">
        <v>3.8E-3</v>
      </c>
      <c r="O174" s="175">
        <f>ROUND(E174*N174,2)</f>
        <v>0</v>
      </c>
      <c r="P174" s="175">
        <v>0</v>
      </c>
      <c r="Q174" s="175">
        <f>ROUND(E174*P174,2)</f>
        <v>0</v>
      </c>
      <c r="R174" s="177"/>
      <c r="S174" s="177" t="s">
        <v>141</v>
      </c>
      <c r="T174" s="178" t="s">
        <v>142</v>
      </c>
      <c r="U174" s="161">
        <v>0</v>
      </c>
      <c r="V174" s="161">
        <f>ROUND(E174*U174,2)</f>
        <v>0</v>
      </c>
      <c r="W174" s="161"/>
      <c r="X174" s="161" t="s">
        <v>309</v>
      </c>
      <c r="Y174" s="161" t="s">
        <v>144</v>
      </c>
      <c r="Z174" s="151"/>
      <c r="AA174" s="151"/>
      <c r="AB174" s="151"/>
      <c r="AC174" s="151"/>
      <c r="AD174" s="151"/>
      <c r="AE174" s="151"/>
      <c r="AF174" s="151"/>
      <c r="AG174" s="151" t="s">
        <v>310</v>
      </c>
      <c r="AH174" s="151"/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</row>
    <row r="175" spans="1:60" outlineLevel="2" x14ac:dyDescent="0.2">
      <c r="A175" s="158"/>
      <c r="B175" s="159"/>
      <c r="C175" s="189" t="s">
        <v>1092</v>
      </c>
      <c r="D175" s="162"/>
      <c r="E175" s="163">
        <v>1</v>
      </c>
      <c r="F175" s="161"/>
      <c r="G175" s="161"/>
      <c r="H175" s="161"/>
      <c r="I175" s="161"/>
      <c r="J175" s="161"/>
      <c r="K175" s="161"/>
      <c r="L175" s="161"/>
      <c r="M175" s="161"/>
      <c r="N175" s="160"/>
      <c r="O175" s="160"/>
      <c r="P175" s="160"/>
      <c r="Q175" s="160"/>
      <c r="R175" s="161"/>
      <c r="S175" s="161"/>
      <c r="T175" s="161"/>
      <c r="U175" s="161"/>
      <c r="V175" s="161"/>
      <c r="W175" s="161"/>
      <c r="X175" s="161"/>
      <c r="Y175" s="161"/>
      <c r="Z175" s="151"/>
      <c r="AA175" s="151"/>
      <c r="AB175" s="151"/>
      <c r="AC175" s="151"/>
      <c r="AD175" s="151"/>
      <c r="AE175" s="151"/>
      <c r="AF175" s="151"/>
      <c r="AG175" s="151" t="s">
        <v>175</v>
      </c>
      <c r="AH175" s="151">
        <v>0</v>
      </c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</row>
    <row r="176" spans="1:60" outlineLevel="1" x14ac:dyDescent="0.2">
      <c r="A176" s="172">
        <v>62</v>
      </c>
      <c r="B176" s="173" t="s">
        <v>431</v>
      </c>
      <c r="C176" s="188" t="s">
        <v>432</v>
      </c>
      <c r="D176" s="174" t="s">
        <v>181</v>
      </c>
      <c r="E176" s="175">
        <v>15</v>
      </c>
      <c r="F176" s="176"/>
      <c r="G176" s="177">
        <f>ROUND(E176*F176,2)</f>
        <v>0</v>
      </c>
      <c r="H176" s="176"/>
      <c r="I176" s="177">
        <f>ROUND(E176*H176,2)</f>
        <v>0</v>
      </c>
      <c r="J176" s="176"/>
      <c r="K176" s="177">
        <f>ROUND(E176*J176,2)</f>
        <v>0</v>
      </c>
      <c r="L176" s="177">
        <v>21</v>
      </c>
      <c r="M176" s="177">
        <f>G176*(1+L176/100)</f>
        <v>0</v>
      </c>
      <c r="N176" s="175">
        <v>0</v>
      </c>
      <c r="O176" s="175">
        <f>ROUND(E176*N176,2)</f>
        <v>0</v>
      </c>
      <c r="P176" s="175">
        <v>0</v>
      </c>
      <c r="Q176" s="175">
        <f>ROUND(E176*P176,2)</f>
        <v>0</v>
      </c>
      <c r="R176" s="177"/>
      <c r="S176" s="177" t="s">
        <v>141</v>
      </c>
      <c r="T176" s="178" t="s">
        <v>142</v>
      </c>
      <c r="U176" s="161">
        <v>3.4000000000000002E-2</v>
      </c>
      <c r="V176" s="161">
        <f>ROUND(E176*U176,2)</f>
        <v>0.51</v>
      </c>
      <c r="W176" s="161"/>
      <c r="X176" s="161" t="s">
        <v>143</v>
      </c>
      <c r="Y176" s="161" t="s">
        <v>144</v>
      </c>
      <c r="Z176" s="151"/>
      <c r="AA176" s="151"/>
      <c r="AB176" s="151"/>
      <c r="AC176" s="151"/>
      <c r="AD176" s="151"/>
      <c r="AE176" s="151"/>
      <c r="AF176" s="151"/>
      <c r="AG176" s="151" t="s">
        <v>145</v>
      </c>
      <c r="AH176" s="151"/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</row>
    <row r="177" spans="1:60" outlineLevel="2" x14ac:dyDescent="0.2">
      <c r="A177" s="158"/>
      <c r="B177" s="159"/>
      <c r="C177" s="189" t="s">
        <v>1116</v>
      </c>
      <c r="D177" s="162"/>
      <c r="E177" s="163">
        <v>15</v>
      </c>
      <c r="F177" s="161"/>
      <c r="G177" s="161"/>
      <c r="H177" s="161"/>
      <c r="I177" s="161"/>
      <c r="J177" s="161"/>
      <c r="K177" s="161"/>
      <c r="L177" s="161"/>
      <c r="M177" s="161"/>
      <c r="N177" s="160"/>
      <c r="O177" s="160"/>
      <c r="P177" s="160"/>
      <c r="Q177" s="160"/>
      <c r="R177" s="161"/>
      <c r="S177" s="161"/>
      <c r="T177" s="161"/>
      <c r="U177" s="161"/>
      <c r="V177" s="161"/>
      <c r="W177" s="161"/>
      <c r="X177" s="161"/>
      <c r="Y177" s="161"/>
      <c r="Z177" s="151"/>
      <c r="AA177" s="151"/>
      <c r="AB177" s="151"/>
      <c r="AC177" s="151"/>
      <c r="AD177" s="151"/>
      <c r="AE177" s="151"/>
      <c r="AF177" s="151"/>
      <c r="AG177" s="151" t="s">
        <v>175</v>
      </c>
      <c r="AH177" s="151">
        <v>0</v>
      </c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</row>
    <row r="178" spans="1:60" outlineLevel="1" x14ac:dyDescent="0.2">
      <c r="A178" s="172">
        <v>63</v>
      </c>
      <c r="B178" s="173" t="s">
        <v>784</v>
      </c>
      <c r="C178" s="188" t="s">
        <v>785</v>
      </c>
      <c r="D178" s="174" t="s">
        <v>181</v>
      </c>
      <c r="E178" s="175">
        <v>135.69999999999999</v>
      </c>
      <c r="F178" s="176"/>
      <c r="G178" s="177">
        <f>ROUND(E178*F178,2)</f>
        <v>0</v>
      </c>
      <c r="H178" s="176"/>
      <c r="I178" s="177">
        <f>ROUND(E178*H178,2)</f>
        <v>0</v>
      </c>
      <c r="J178" s="176"/>
      <c r="K178" s="177">
        <f>ROUND(E178*J178,2)</f>
        <v>0</v>
      </c>
      <c r="L178" s="177">
        <v>21</v>
      </c>
      <c r="M178" s="177">
        <f>G178*(1+L178/100)</f>
        <v>0</v>
      </c>
      <c r="N178" s="175">
        <v>0</v>
      </c>
      <c r="O178" s="175">
        <f>ROUND(E178*N178,2)</f>
        <v>0</v>
      </c>
      <c r="P178" s="175">
        <v>0</v>
      </c>
      <c r="Q178" s="175">
        <f>ROUND(E178*P178,2)</f>
        <v>0</v>
      </c>
      <c r="R178" s="177"/>
      <c r="S178" s="177" t="s">
        <v>141</v>
      </c>
      <c r="T178" s="178" t="s">
        <v>142</v>
      </c>
      <c r="U178" s="161">
        <v>5.3999999999999999E-2</v>
      </c>
      <c r="V178" s="161">
        <f>ROUND(E178*U178,2)</f>
        <v>7.33</v>
      </c>
      <c r="W178" s="161"/>
      <c r="X178" s="161" t="s">
        <v>143</v>
      </c>
      <c r="Y178" s="161" t="s">
        <v>144</v>
      </c>
      <c r="Z178" s="151"/>
      <c r="AA178" s="151"/>
      <c r="AB178" s="151"/>
      <c r="AC178" s="151"/>
      <c r="AD178" s="151"/>
      <c r="AE178" s="151"/>
      <c r="AF178" s="151"/>
      <c r="AG178" s="151" t="s">
        <v>145</v>
      </c>
      <c r="AH178" s="151"/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</row>
    <row r="179" spans="1:60" outlineLevel="2" x14ac:dyDescent="0.2">
      <c r="A179" s="158"/>
      <c r="B179" s="159"/>
      <c r="C179" s="189" t="s">
        <v>1117</v>
      </c>
      <c r="D179" s="162"/>
      <c r="E179" s="163">
        <v>134.19999999999999</v>
      </c>
      <c r="F179" s="161"/>
      <c r="G179" s="161"/>
      <c r="H179" s="161"/>
      <c r="I179" s="161"/>
      <c r="J179" s="161"/>
      <c r="K179" s="161"/>
      <c r="L179" s="161"/>
      <c r="M179" s="161"/>
      <c r="N179" s="160"/>
      <c r="O179" s="160"/>
      <c r="P179" s="160"/>
      <c r="Q179" s="160"/>
      <c r="R179" s="161"/>
      <c r="S179" s="161"/>
      <c r="T179" s="161"/>
      <c r="U179" s="161"/>
      <c r="V179" s="161"/>
      <c r="W179" s="161"/>
      <c r="X179" s="161"/>
      <c r="Y179" s="161"/>
      <c r="Z179" s="151"/>
      <c r="AA179" s="151"/>
      <c r="AB179" s="151"/>
      <c r="AC179" s="151"/>
      <c r="AD179" s="151"/>
      <c r="AE179" s="151"/>
      <c r="AF179" s="151"/>
      <c r="AG179" s="151" t="s">
        <v>175</v>
      </c>
      <c r="AH179" s="151">
        <v>0</v>
      </c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</row>
    <row r="180" spans="1:60" outlineLevel="3" x14ac:dyDescent="0.2">
      <c r="A180" s="158"/>
      <c r="B180" s="159"/>
      <c r="C180" s="189" t="s">
        <v>1118</v>
      </c>
      <c r="D180" s="162"/>
      <c r="E180" s="163">
        <v>1.5</v>
      </c>
      <c r="F180" s="161"/>
      <c r="G180" s="161"/>
      <c r="H180" s="161"/>
      <c r="I180" s="161"/>
      <c r="J180" s="161"/>
      <c r="K180" s="161"/>
      <c r="L180" s="161"/>
      <c r="M180" s="161"/>
      <c r="N180" s="160"/>
      <c r="O180" s="160"/>
      <c r="P180" s="160"/>
      <c r="Q180" s="160"/>
      <c r="R180" s="161"/>
      <c r="S180" s="161"/>
      <c r="T180" s="161"/>
      <c r="U180" s="161"/>
      <c r="V180" s="161"/>
      <c r="W180" s="161"/>
      <c r="X180" s="161"/>
      <c r="Y180" s="161"/>
      <c r="Z180" s="151"/>
      <c r="AA180" s="151"/>
      <c r="AB180" s="151"/>
      <c r="AC180" s="151"/>
      <c r="AD180" s="151"/>
      <c r="AE180" s="151"/>
      <c r="AF180" s="151"/>
      <c r="AG180" s="151" t="s">
        <v>175</v>
      </c>
      <c r="AH180" s="151">
        <v>0</v>
      </c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</row>
    <row r="181" spans="1:60" outlineLevel="1" x14ac:dyDescent="0.2">
      <c r="A181" s="172">
        <v>64</v>
      </c>
      <c r="B181" s="173" t="s">
        <v>1119</v>
      </c>
      <c r="C181" s="188" t="s">
        <v>1120</v>
      </c>
      <c r="D181" s="174" t="s">
        <v>181</v>
      </c>
      <c r="E181" s="175">
        <v>84</v>
      </c>
      <c r="F181" s="176"/>
      <c r="G181" s="177">
        <f>ROUND(E181*F181,2)</f>
        <v>0</v>
      </c>
      <c r="H181" s="176"/>
      <c r="I181" s="177">
        <f>ROUND(E181*H181,2)</f>
        <v>0</v>
      </c>
      <c r="J181" s="176"/>
      <c r="K181" s="177">
        <f>ROUND(E181*J181,2)</f>
        <v>0</v>
      </c>
      <c r="L181" s="177">
        <v>21</v>
      </c>
      <c r="M181" s="177">
        <f>G181*(1+L181/100)</f>
        <v>0</v>
      </c>
      <c r="N181" s="175">
        <v>0</v>
      </c>
      <c r="O181" s="175">
        <f>ROUND(E181*N181,2)</f>
        <v>0</v>
      </c>
      <c r="P181" s="175">
        <v>0</v>
      </c>
      <c r="Q181" s="175">
        <f>ROUND(E181*P181,2)</f>
        <v>0</v>
      </c>
      <c r="R181" s="177"/>
      <c r="S181" s="177" t="s">
        <v>141</v>
      </c>
      <c r="T181" s="178" t="s">
        <v>142</v>
      </c>
      <c r="U181" s="161">
        <v>0</v>
      </c>
      <c r="V181" s="161">
        <f>ROUND(E181*U181,2)</f>
        <v>0</v>
      </c>
      <c r="W181" s="161"/>
      <c r="X181" s="161" t="s">
        <v>143</v>
      </c>
      <c r="Y181" s="161" t="s">
        <v>144</v>
      </c>
      <c r="Z181" s="151"/>
      <c r="AA181" s="151"/>
      <c r="AB181" s="151"/>
      <c r="AC181" s="151"/>
      <c r="AD181" s="151"/>
      <c r="AE181" s="151"/>
      <c r="AF181" s="151"/>
      <c r="AG181" s="151" t="s">
        <v>145</v>
      </c>
      <c r="AH181" s="151"/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</row>
    <row r="182" spans="1:60" outlineLevel="2" x14ac:dyDescent="0.2">
      <c r="A182" s="158"/>
      <c r="B182" s="159"/>
      <c r="C182" s="189" t="s">
        <v>1121</v>
      </c>
      <c r="D182" s="162"/>
      <c r="E182" s="163">
        <v>84</v>
      </c>
      <c r="F182" s="161"/>
      <c r="G182" s="161"/>
      <c r="H182" s="161"/>
      <c r="I182" s="161"/>
      <c r="J182" s="161"/>
      <c r="K182" s="161"/>
      <c r="L182" s="161"/>
      <c r="M182" s="161"/>
      <c r="N182" s="160"/>
      <c r="O182" s="160"/>
      <c r="P182" s="160"/>
      <c r="Q182" s="160"/>
      <c r="R182" s="161"/>
      <c r="S182" s="161"/>
      <c r="T182" s="161"/>
      <c r="U182" s="161"/>
      <c r="V182" s="161"/>
      <c r="W182" s="161"/>
      <c r="X182" s="161"/>
      <c r="Y182" s="161"/>
      <c r="Z182" s="151"/>
      <c r="AA182" s="151"/>
      <c r="AB182" s="151"/>
      <c r="AC182" s="151"/>
      <c r="AD182" s="151"/>
      <c r="AE182" s="151"/>
      <c r="AF182" s="151"/>
      <c r="AG182" s="151" t="s">
        <v>175</v>
      </c>
      <c r="AH182" s="151">
        <v>0</v>
      </c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</row>
    <row r="183" spans="1:60" outlineLevel="1" x14ac:dyDescent="0.2">
      <c r="A183" s="172">
        <v>65</v>
      </c>
      <c r="B183" s="173" t="s">
        <v>1002</v>
      </c>
      <c r="C183" s="188" t="s">
        <v>1003</v>
      </c>
      <c r="D183" s="174" t="s">
        <v>181</v>
      </c>
      <c r="E183" s="175">
        <v>54</v>
      </c>
      <c r="F183" s="176"/>
      <c r="G183" s="177">
        <f>ROUND(E183*F183,2)</f>
        <v>0</v>
      </c>
      <c r="H183" s="176"/>
      <c r="I183" s="177">
        <f>ROUND(E183*H183,2)</f>
        <v>0</v>
      </c>
      <c r="J183" s="176"/>
      <c r="K183" s="177">
        <f>ROUND(E183*J183,2)</f>
        <v>0</v>
      </c>
      <c r="L183" s="177">
        <v>21</v>
      </c>
      <c r="M183" s="177">
        <f>G183*(1+L183/100)</f>
        <v>0</v>
      </c>
      <c r="N183" s="175">
        <v>7.2000000000000005E-4</v>
      </c>
      <c r="O183" s="175">
        <f>ROUND(E183*N183,2)</f>
        <v>0.04</v>
      </c>
      <c r="P183" s="175">
        <v>0</v>
      </c>
      <c r="Q183" s="175">
        <f>ROUND(E183*P183,2)</f>
        <v>0</v>
      </c>
      <c r="R183" s="177"/>
      <c r="S183" s="177" t="s">
        <v>141</v>
      </c>
      <c r="T183" s="178" t="s">
        <v>142</v>
      </c>
      <c r="U183" s="161">
        <v>0</v>
      </c>
      <c r="V183" s="161">
        <f>ROUND(E183*U183,2)</f>
        <v>0</v>
      </c>
      <c r="W183" s="161"/>
      <c r="X183" s="161" t="s">
        <v>309</v>
      </c>
      <c r="Y183" s="161" t="s">
        <v>144</v>
      </c>
      <c r="Z183" s="151"/>
      <c r="AA183" s="151"/>
      <c r="AB183" s="151"/>
      <c r="AC183" s="151"/>
      <c r="AD183" s="151"/>
      <c r="AE183" s="151"/>
      <c r="AF183" s="151"/>
      <c r="AG183" s="151" t="s">
        <v>310</v>
      </c>
      <c r="AH183" s="151"/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</row>
    <row r="184" spans="1:60" outlineLevel="2" x14ac:dyDescent="0.2">
      <c r="A184" s="158"/>
      <c r="B184" s="159"/>
      <c r="C184" s="189" t="s">
        <v>1122</v>
      </c>
      <c r="D184" s="162"/>
      <c r="E184" s="163">
        <v>54</v>
      </c>
      <c r="F184" s="161"/>
      <c r="G184" s="161"/>
      <c r="H184" s="161"/>
      <c r="I184" s="161"/>
      <c r="J184" s="161"/>
      <c r="K184" s="161"/>
      <c r="L184" s="161"/>
      <c r="M184" s="161"/>
      <c r="N184" s="160"/>
      <c r="O184" s="160"/>
      <c r="P184" s="160"/>
      <c r="Q184" s="160"/>
      <c r="R184" s="161"/>
      <c r="S184" s="161"/>
      <c r="T184" s="161"/>
      <c r="U184" s="161"/>
      <c r="V184" s="161"/>
      <c r="W184" s="161"/>
      <c r="X184" s="161"/>
      <c r="Y184" s="161"/>
      <c r="Z184" s="151"/>
      <c r="AA184" s="151"/>
      <c r="AB184" s="151"/>
      <c r="AC184" s="151"/>
      <c r="AD184" s="151"/>
      <c r="AE184" s="151"/>
      <c r="AF184" s="151"/>
      <c r="AG184" s="151" t="s">
        <v>175</v>
      </c>
      <c r="AH184" s="151">
        <v>0</v>
      </c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</row>
    <row r="185" spans="1:60" outlineLevel="1" x14ac:dyDescent="0.2">
      <c r="A185" s="172">
        <v>66</v>
      </c>
      <c r="B185" s="173" t="s">
        <v>1123</v>
      </c>
      <c r="C185" s="188" t="s">
        <v>1124</v>
      </c>
      <c r="D185" s="174" t="s">
        <v>181</v>
      </c>
      <c r="E185" s="175">
        <v>1.5149999999999999</v>
      </c>
      <c r="F185" s="176"/>
      <c r="G185" s="177">
        <f>ROUND(E185*F185,2)</f>
        <v>0</v>
      </c>
      <c r="H185" s="176"/>
      <c r="I185" s="177">
        <f>ROUND(E185*H185,2)</f>
        <v>0</v>
      </c>
      <c r="J185" s="176"/>
      <c r="K185" s="177">
        <f>ROUND(E185*J185,2)</f>
        <v>0</v>
      </c>
      <c r="L185" s="177">
        <v>21</v>
      </c>
      <c r="M185" s="177">
        <f>G185*(1+L185/100)</f>
        <v>0</v>
      </c>
      <c r="N185" s="175">
        <v>0</v>
      </c>
      <c r="O185" s="175">
        <f>ROUND(E185*N185,2)</f>
        <v>0</v>
      </c>
      <c r="P185" s="175">
        <v>0</v>
      </c>
      <c r="Q185" s="175">
        <f>ROUND(E185*P185,2)</f>
        <v>0</v>
      </c>
      <c r="R185" s="177"/>
      <c r="S185" s="177" t="s">
        <v>141</v>
      </c>
      <c r="T185" s="178" t="s">
        <v>142</v>
      </c>
      <c r="U185" s="161">
        <v>0</v>
      </c>
      <c r="V185" s="161">
        <f>ROUND(E185*U185,2)</f>
        <v>0</v>
      </c>
      <c r="W185" s="161"/>
      <c r="X185" s="161" t="s">
        <v>143</v>
      </c>
      <c r="Y185" s="161" t="s">
        <v>144</v>
      </c>
      <c r="Z185" s="151"/>
      <c r="AA185" s="151"/>
      <c r="AB185" s="151"/>
      <c r="AC185" s="151"/>
      <c r="AD185" s="151"/>
      <c r="AE185" s="151"/>
      <c r="AF185" s="151"/>
      <c r="AG185" s="151" t="s">
        <v>145</v>
      </c>
      <c r="AH185" s="151"/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W185" s="151"/>
      <c r="AX185" s="151"/>
      <c r="AY185" s="151"/>
      <c r="AZ185" s="151"/>
      <c r="BA185" s="151"/>
      <c r="BB185" s="151"/>
      <c r="BC185" s="151"/>
      <c r="BD185" s="151"/>
      <c r="BE185" s="151"/>
      <c r="BF185" s="151"/>
      <c r="BG185" s="151"/>
      <c r="BH185" s="151"/>
    </row>
    <row r="186" spans="1:60" outlineLevel="2" x14ac:dyDescent="0.2">
      <c r="A186" s="158"/>
      <c r="B186" s="159"/>
      <c r="C186" s="189" t="s">
        <v>1125</v>
      </c>
      <c r="D186" s="162"/>
      <c r="E186" s="163">
        <v>1.51</v>
      </c>
      <c r="F186" s="161"/>
      <c r="G186" s="161"/>
      <c r="H186" s="161"/>
      <c r="I186" s="161"/>
      <c r="J186" s="161"/>
      <c r="K186" s="161"/>
      <c r="L186" s="161"/>
      <c r="M186" s="161"/>
      <c r="N186" s="160"/>
      <c r="O186" s="160"/>
      <c r="P186" s="160"/>
      <c r="Q186" s="160"/>
      <c r="R186" s="161"/>
      <c r="S186" s="161"/>
      <c r="T186" s="161"/>
      <c r="U186" s="161"/>
      <c r="V186" s="161"/>
      <c r="W186" s="161"/>
      <c r="X186" s="161"/>
      <c r="Y186" s="161"/>
      <c r="Z186" s="151"/>
      <c r="AA186" s="151"/>
      <c r="AB186" s="151"/>
      <c r="AC186" s="151"/>
      <c r="AD186" s="151"/>
      <c r="AE186" s="151"/>
      <c r="AF186" s="151"/>
      <c r="AG186" s="151" t="s">
        <v>175</v>
      </c>
      <c r="AH186" s="151">
        <v>0</v>
      </c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</row>
    <row r="187" spans="1:60" outlineLevel="1" x14ac:dyDescent="0.2">
      <c r="A187" s="172">
        <v>67</v>
      </c>
      <c r="B187" s="173" t="s">
        <v>440</v>
      </c>
      <c r="C187" s="188" t="s">
        <v>441</v>
      </c>
      <c r="D187" s="174" t="s">
        <v>181</v>
      </c>
      <c r="E187" s="175">
        <v>15.15</v>
      </c>
      <c r="F187" s="176"/>
      <c r="G187" s="177">
        <f>ROUND(E187*F187,2)</f>
        <v>0</v>
      </c>
      <c r="H187" s="176"/>
      <c r="I187" s="177">
        <f>ROUND(E187*H187,2)</f>
        <v>0</v>
      </c>
      <c r="J187" s="176"/>
      <c r="K187" s="177">
        <f>ROUND(E187*J187,2)</f>
        <v>0</v>
      </c>
      <c r="L187" s="177">
        <v>21</v>
      </c>
      <c r="M187" s="177">
        <f>G187*(1+L187/100)</f>
        <v>0</v>
      </c>
      <c r="N187" s="175">
        <v>0</v>
      </c>
      <c r="O187" s="175">
        <f>ROUND(E187*N187,2)</f>
        <v>0</v>
      </c>
      <c r="P187" s="175">
        <v>0</v>
      </c>
      <c r="Q187" s="175">
        <f>ROUND(E187*P187,2)</f>
        <v>0</v>
      </c>
      <c r="R187" s="177"/>
      <c r="S187" s="177" t="s">
        <v>141</v>
      </c>
      <c r="T187" s="178" t="s">
        <v>142</v>
      </c>
      <c r="U187" s="161">
        <v>0</v>
      </c>
      <c r="V187" s="161">
        <f>ROUND(E187*U187,2)</f>
        <v>0</v>
      </c>
      <c r="W187" s="161"/>
      <c r="X187" s="161" t="s">
        <v>143</v>
      </c>
      <c r="Y187" s="161" t="s">
        <v>144</v>
      </c>
      <c r="Z187" s="151"/>
      <c r="AA187" s="151"/>
      <c r="AB187" s="151"/>
      <c r="AC187" s="151"/>
      <c r="AD187" s="151"/>
      <c r="AE187" s="151"/>
      <c r="AF187" s="151"/>
      <c r="AG187" s="151" t="s">
        <v>145</v>
      </c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</row>
    <row r="188" spans="1:60" outlineLevel="2" x14ac:dyDescent="0.2">
      <c r="A188" s="158"/>
      <c r="B188" s="159"/>
      <c r="C188" s="189" t="s">
        <v>1126</v>
      </c>
      <c r="D188" s="162"/>
      <c r="E188" s="163">
        <v>15.15</v>
      </c>
      <c r="F188" s="161"/>
      <c r="G188" s="161"/>
      <c r="H188" s="161"/>
      <c r="I188" s="161"/>
      <c r="J188" s="161"/>
      <c r="K188" s="161"/>
      <c r="L188" s="161"/>
      <c r="M188" s="161"/>
      <c r="N188" s="160"/>
      <c r="O188" s="160"/>
      <c r="P188" s="160"/>
      <c r="Q188" s="160"/>
      <c r="R188" s="161"/>
      <c r="S188" s="161"/>
      <c r="T188" s="161"/>
      <c r="U188" s="161"/>
      <c r="V188" s="161"/>
      <c r="W188" s="161"/>
      <c r="X188" s="161"/>
      <c r="Y188" s="161"/>
      <c r="Z188" s="151"/>
      <c r="AA188" s="151"/>
      <c r="AB188" s="151"/>
      <c r="AC188" s="151"/>
      <c r="AD188" s="151"/>
      <c r="AE188" s="151"/>
      <c r="AF188" s="151"/>
      <c r="AG188" s="151" t="s">
        <v>175</v>
      </c>
      <c r="AH188" s="151">
        <v>0</v>
      </c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</row>
    <row r="189" spans="1:60" outlineLevel="1" x14ac:dyDescent="0.2">
      <c r="A189" s="179">
        <v>68</v>
      </c>
      <c r="B189" s="180" t="s">
        <v>443</v>
      </c>
      <c r="C189" s="187" t="s">
        <v>444</v>
      </c>
      <c r="D189" s="181" t="s">
        <v>173</v>
      </c>
      <c r="E189" s="182">
        <v>2</v>
      </c>
      <c r="F189" s="183"/>
      <c r="G189" s="184">
        <f>ROUND(E189*F189,2)</f>
        <v>0</v>
      </c>
      <c r="H189" s="183"/>
      <c r="I189" s="184">
        <f>ROUND(E189*H189,2)</f>
        <v>0</v>
      </c>
      <c r="J189" s="183"/>
      <c r="K189" s="184">
        <f>ROUND(E189*J189,2)</f>
        <v>0</v>
      </c>
      <c r="L189" s="184">
        <v>21</v>
      </c>
      <c r="M189" s="184">
        <f>G189*(1+L189/100)</f>
        <v>0</v>
      </c>
      <c r="N189" s="182">
        <v>0</v>
      </c>
      <c r="O189" s="182">
        <f>ROUND(E189*N189,2)</f>
        <v>0</v>
      </c>
      <c r="P189" s="182">
        <v>0</v>
      </c>
      <c r="Q189" s="182">
        <f>ROUND(E189*P189,2)</f>
        <v>0</v>
      </c>
      <c r="R189" s="184"/>
      <c r="S189" s="184" t="s">
        <v>141</v>
      </c>
      <c r="T189" s="185" t="s">
        <v>142</v>
      </c>
      <c r="U189" s="161">
        <v>0.58789999999999998</v>
      </c>
      <c r="V189" s="161">
        <f>ROUND(E189*U189,2)</f>
        <v>1.18</v>
      </c>
      <c r="W189" s="161"/>
      <c r="X189" s="161" t="s">
        <v>143</v>
      </c>
      <c r="Y189" s="161" t="s">
        <v>144</v>
      </c>
      <c r="Z189" s="151"/>
      <c r="AA189" s="151"/>
      <c r="AB189" s="151"/>
      <c r="AC189" s="151"/>
      <c r="AD189" s="151"/>
      <c r="AE189" s="151"/>
      <c r="AF189" s="151"/>
      <c r="AG189" s="151" t="s">
        <v>145</v>
      </c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</row>
    <row r="190" spans="1:60" outlineLevel="1" x14ac:dyDescent="0.2">
      <c r="A190" s="179">
        <v>69</v>
      </c>
      <c r="B190" s="180" t="s">
        <v>812</v>
      </c>
      <c r="C190" s="187" t="s">
        <v>813</v>
      </c>
      <c r="D190" s="181" t="s">
        <v>173</v>
      </c>
      <c r="E190" s="182">
        <v>17</v>
      </c>
      <c r="F190" s="183"/>
      <c r="G190" s="184">
        <f>ROUND(E190*F190,2)</f>
        <v>0</v>
      </c>
      <c r="H190" s="183"/>
      <c r="I190" s="184">
        <f>ROUND(E190*H190,2)</f>
        <v>0</v>
      </c>
      <c r="J190" s="183"/>
      <c r="K190" s="184">
        <f>ROUND(E190*J190,2)</f>
        <v>0</v>
      </c>
      <c r="L190" s="184">
        <v>21</v>
      </c>
      <c r="M190" s="184">
        <f>G190*(1+L190/100)</f>
        <v>0</v>
      </c>
      <c r="N190" s="182">
        <v>0</v>
      </c>
      <c r="O190" s="182">
        <f>ROUND(E190*N190,2)</f>
        <v>0</v>
      </c>
      <c r="P190" s="182">
        <v>0</v>
      </c>
      <c r="Q190" s="182">
        <f>ROUND(E190*P190,2)</f>
        <v>0</v>
      </c>
      <c r="R190" s="184"/>
      <c r="S190" s="184" t="s">
        <v>141</v>
      </c>
      <c r="T190" s="185" t="s">
        <v>142</v>
      </c>
      <c r="U190" s="161">
        <v>0.66139000000000003</v>
      </c>
      <c r="V190" s="161">
        <f>ROUND(E190*U190,2)</f>
        <v>11.24</v>
      </c>
      <c r="W190" s="161"/>
      <c r="X190" s="161" t="s">
        <v>143</v>
      </c>
      <c r="Y190" s="161" t="s">
        <v>144</v>
      </c>
      <c r="Z190" s="151"/>
      <c r="AA190" s="151"/>
      <c r="AB190" s="151"/>
      <c r="AC190" s="151"/>
      <c r="AD190" s="151"/>
      <c r="AE190" s="151"/>
      <c r="AF190" s="151"/>
      <c r="AG190" s="151" t="s">
        <v>145</v>
      </c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</row>
    <row r="191" spans="1:60" outlineLevel="1" x14ac:dyDescent="0.2">
      <c r="A191" s="179">
        <v>70</v>
      </c>
      <c r="B191" s="180" t="s">
        <v>445</v>
      </c>
      <c r="C191" s="187" t="s">
        <v>446</v>
      </c>
      <c r="D191" s="181" t="s">
        <v>173</v>
      </c>
      <c r="E191" s="182">
        <v>6</v>
      </c>
      <c r="F191" s="183"/>
      <c r="G191" s="184">
        <f>ROUND(E191*F191,2)</f>
        <v>0</v>
      </c>
      <c r="H191" s="183"/>
      <c r="I191" s="184">
        <f>ROUND(E191*H191,2)</f>
        <v>0</v>
      </c>
      <c r="J191" s="183"/>
      <c r="K191" s="184">
        <f>ROUND(E191*J191,2)</f>
        <v>0</v>
      </c>
      <c r="L191" s="184">
        <v>21</v>
      </c>
      <c r="M191" s="184">
        <f>G191*(1+L191/100)</f>
        <v>0</v>
      </c>
      <c r="N191" s="182">
        <v>0</v>
      </c>
      <c r="O191" s="182">
        <f>ROUND(E191*N191,2)</f>
        <v>0</v>
      </c>
      <c r="P191" s="182">
        <v>0</v>
      </c>
      <c r="Q191" s="182">
        <f>ROUND(E191*P191,2)</f>
        <v>0</v>
      </c>
      <c r="R191" s="184"/>
      <c r="S191" s="184" t="s">
        <v>141</v>
      </c>
      <c r="T191" s="185" t="s">
        <v>142</v>
      </c>
      <c r="U191" s="161">
        <v>0.95943000000000001</v>
      </c>
      <c r="V191" s="161">
        <f>ROUND(E191*U191,2)</f>
        <v>5.76</v>
      </c>
      <c r="W191" s="161"/>
      <c r="X191" s="161" t="s">
        <v>143</v>
      </c>
      <c r="Y191" s="161" t="s">
        <v>144</v>
      </c>
      <c r="Z191" s="151"/>
      <c r="AA191" s="151"/>
      <c r="AB191" s="151"/>
      <c r="AC191" s="151"/>
      <c r="AD191" s="151"/>
      <c r="AE191" s="151"/>
      <c r="AF191" s="151"/>
      <c r="AG191" s="151" t="s">
        <v>145</v>
      </c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</row>
    <row r="192" spans="1:60" outlineLevel="1" x14ac:dyDescent="0.2">
      <c r="A192" s="172">
        <v>71</v>
      </c>
      <c r="B192" s="173" t="s">
        <v>816</v>
      </c>
      <c r="C192" s="188" t="s">
        <v>817</v>
      </c>
      <c r="D192" s="174" t="s">
        <v>173</v>
      </c>
      <c r="E192" s="175">
        <v>10</v>
      </c>
      <c r="F192" s="176"/>
      <c r="G192" s="177">
        <f>ROUND(E192*F192,2)</f>
        <v>0</v>
      </c>
      <c r="H192" s="176"/>
      <c r="I192" s="177">
        <f>ROUND(E192*H192,2)</f>
        <v>0</v>
      </c>
      <c r="J192" s="176"/>
      <c r="K192" s="177">
        <f>ROUND(E192*J192,2)</f>
        <v>0</v>
      </c>
      <c r="L192" s="177">
        <v>21</v>
      </c>
      <c r="M192" s="177">
        <f>G192*(1+L192/100)</f>
        <v>0</v>
      </c>
      <c r="N192" s="175">
        <v>1.7000000000000001E-4</v>
      </c>
      <c r="O192" s="175">
        <f>ROUND(E192*N192,2)</f>
        <v>0</v>
      </c>
      <c r="P192" s="175">
        <v>0</v>
      </c>
      <c r="Q192" s="175">
        <f>ROUND(E192*P192,2)</f>
        <v>0</v>
      </c>
      <c r="R192" s="177"/>
      <c r="S192" s="177" t="s">
        <v>141</v>
      </c>
      <c r="T192" s="178" t="s">
        <v>142</v>
      </c>
      <c r="U192" s="161">
        <v>0</v>
      </c>
      <c r="V192" s="161">
        <f>ROUND(E192*U192,2)</f>
        <v>0</v>
      </c>
      <c r="W192" s="161"/>
      <c r="X192" s="161" t="s">
        <v>309</v>
      </c>
      <c r="Y192" s="161" t="s">
        <v>144</v>
      </c>
      <c r="Z192" s="151"/>
      <c r="AA192" s="151"/>
      <c r="AB192" s="151"/>
      <c r="AC192" s="151"/>
      <c r="AD192" s="151"/>
      <c r="AE192" s="151"/>
      <c r="AF192" s="151"/>
      <c r="AG192" s="151" t="s">
        <v>310</v>
      </c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</row>
    <row r="193" spans="1:60" outlineLevel="2" x14ac:dyDescent="0.2">
      <c r="A193" s="158"/>
      <c r="B193" s="159"/>
      <c r="C193" s="189" t="s">
        <v>1127</v>
      </c>
      <c r="D193" s="162"/>
      <c r="E193" s="163">
        <v>8</v>
      </c>
      <c r="F193" s="161"/>
      <c r="G193" s="161"/>
      <c r="H193" s="161"/>
      <c r="I193" s="161"/>
      <c r="J193" s="161"/>
      <c r="K193" s="161"/>
      <c r="L193" s="161"/>
      <c r="M193" s="161"/>
      <c r="N193" s="160"/>
      <c r="O193" s="160"/>
      <c r="P193" s="160"/>
      <c r="Q193" s="160"/>
      <c r="R193" s="161"/>
      <c r="S193" s="161"/>
      <c r="T193" s="161"/>
      <c r="U193" s="161"/>
      <c r="V193" s="161"/>
      <c r="W193" s="161"/>
      <c r="X193" s="161"/>
      <c r="Y193" s="161"/>
      <c r="Z193" s="151"/>
      <c r="AA193" s="151"/>
      <c r="AB193" s="151"/>
      <c r="AC193" s="151"/>
      <c r="AD193" s="151"/>
      <c r="AE193" s="151"/>
      <c r="AF193" s="151"/>
      <c r="AG193" s="151" t="s">
        <v>175</v>
      </c>
      <c r="AH193" s="151">
        <v>0</v>
      </c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</row>
    <row r="194" spans="1:60" outlineLevel="3" x14ac:dyDescent="0.2">
      <c r="A194" s="158"/>
      <c r="B194" s="159"/>
      <c r="C194" s="189" t="s">
        <v>1128</v>
      </c>
      <c r="D194" s="162"/>
      <c r="E194" s="163">
        <v>2</v>
      </c>
      <c r="F194" s="161"/>
      <c r="G194" s="161"/>
      <c r="H194" s="161"/>
      <c r="I194" s="161"/>
      <c r="J194" s="161"/>
      <c r="K194" s="161"/>
      <c r="L194" s="161"/>
      <c r="M194" s="161"/>
      <c r="N194" s="160"/>
      <c r="O194" s="160"/>
      <c r="P194" s="160"/>
      <c r="Q194" s="160"/>
      <c r="R194" s="161"/>
      <c r="S194" s="161"/>
      <c r="T194" s="161"/>
      <c r="U194" s="161"/>
      <c r="V194" s="161"/>
      <c r="W194" s="161"/>
      <c r="X194" s="161"/>
      <c r="Y194" s="161"/>
      <c r="Z194" s="151"/>
      <c r="AA194" s="151"/>
      <c r="AB194" s="151"/>
      <c r="AC194" s="151"/>
      <c r="AD194" s="151"/>
      <c r="AE194" s="151"/>
      <c r="AF194" s="151"/>
      <c r="AG194" s="151" t="s">
        <v>175</v>
      </c>
      <c r="AH194" s="151">
        <v>0</v>
      </c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</row>
    <row r="195" spans="1:60" outlineLevel="1" x14ac:dyDescent="0.2">
      <c r="A195" s="172">
        <v>72</v>
      </c>
      <c r="B195" s="173" t="s">
        <v>1129</v>
      </c>
      <c r="C195" s="188" t="s">
        <v>1130</v>
      </c>
      <c r="D195" s="174" t="s">
        <v>173</v>
      </c>
      <c r="E195" s="175">
        <v>2</v>
      </c>
      <c r="F195" s="176"/>
      <c r="G195" s="177">
        <f>ROUND(E195*F195,2)</f>
        <v>0</v>
      </c>
      <c r="H195" s="176"/>
      <c r="I195" s="177">
        <f>ROUND(E195*H195,2)</f>
        <v>0</v>
      </c>
      <c r="J195" s="176"/>
      <c r="K195" s="177">
        <f>ROUND(E195*J195,2)</f>
        <v>0</v>
      </c>
      <c r="L195" s="177">
        <v>21</v>
      </c>
      <c r="M195" s="177">
        <f>G195*(1+L195/100)</f>
        <v>0</v>
      </c>
      <c r="N195" s="175">
        <v>2.3000000000000001E-4</v>
      </c>
      <c r="O195" s="175">
        <f>ROUND(E195*N195,2)</f>
        <v>0</v>
      </c>
      <c r="P195" s="175">
        <v>0</v>
      </c>
      <c r="Q195" s="175">
        <f>ROUND(E195*P195,2)</f>
        <v>0</v>
      </c>
      <c r="R195" s="177"/>
      <c r="S195" s="177" t="s">
        <v>141</v>
      </c>
      <c r="T195" s="178" t="s">
        <v>142</v>
      </c>
      <c r="U195" s="161">
        <v>0</v>
      </c>
      <c r="V195" s="161">
        <f>ROUND(E195*U195,2)</f>
        <v>0</v>
      </c>
      <c r="W195" s="161"/>
      <c r="X195" s="161" t="s">
        <v>309</v>
      </c>
      <c r="Y195" s="161" t="s">
        <v>144</v>
      </c>
      <c r="Z195" s="151"/>
      <c r="AA195" s="151"/>
      <c r="AB195" s="151"/>
      <c r="AC195" s="151"/>
      <c r="AD195" s="151"/>
      <c r="AE195" s="151"/>
      <c r="AF195" s="151"/>
      <c r="AG195" s="151" t="s">
        <v>310</v>
      </c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</row>
    <row r="196" spans="1:60" outlineLevel="2" x14ac:dyDescent="0.2">
      <c r="A196" s="158"/>
      <c r="B196" s="159"/>
      <c r="C196" s="189" t="s">
        <v>1086</v>
      </c>
      <c r="D196" s="162"/>
      <c r="E196" s="163">
        <v>2</v>
      </c>
      <c r="F196" s="161"/>
      <c r="G196" s="161"/>
      <c r="H196" s="161"/>
      <c r="I196" s="161"/>
      <c r="J196" s="161"/>
      <c r="K196" s="161"/>
      <c r="L196" s="161"/>
      <c r="M196" s="161"/>
      <c r="N196" s="160"/>
      <c r="O196" s="160"/>
      <c r="P196" s="160"/>
      <c r="Q196" s="160"/>
      <c r="R196" s="161"/>
      <c r="S196" s="161"/>
      <c r="T196" s="161"/>
      <c r="U196" s="161"/>
      <c r="V196" s="161"/>
      <c r="W196" s="161"/>
      <c r="X196" s="161"/>
      <c r="Y196" s="161"/>
      <c r="Z196" s="151"/>
      <c r="AA196" s="151"/>
      <c r="AB196" s="151"/>
      <c r="AC196" s="151"/>
      <c r="AD196" s="151"/>
      <c r="AE196" s="151"/>
      <c r="AF196" s="151"/>
      <c r="AG196" s="151" t="s">
        <v>175</v>
      </c>
      <c r="AH196" s="151">
        <v>0</v>
      </c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</row>
    <row r="197" spans="1:60" outlineLevel="1" x14ac:dyDescent="0.2">
      <c r="A197" s="172">
        <v>73</v>
      </c>
      <c r="B197" s="173" t="s">
        <v>835</v>
      </c>
      <c r="C197" s="188" t="s">
        <v>836</v>
      </c>
      <c r="D197" s="174" t="s">
        <v>173</v>
      </c>
      <c r="E197" s="175">
        <v>2</v>
      </c>
      <c r="F197" s="176"/>
      <c r="G197" s="177">
        <f>ROUND(E197*F197,2)</f>
        <v>0</v>
      </c>
      <c r="H197" s="176"/>
      <c r="I197" s="177">
        <f>ROUND(E197*H197,2)</f>
        <v>0</v>
      </c>
      <c r="J197" s="176"/>
      <c r="K197" s="177">
        <f>ROUND(E197*J197,2)</f>
        <v>0</v>
      </c>
      <c r="L197" s="177">
        <v>21</v>
      </c>
      <c r="M197" s="177">
        <f>G197*(1+L197/100)</f>
        <v>0</v>
      </c>
      <c r="N197" s="175">
        <v>3.8999999999999999E-4</v>
      </c>
      <c r="O197" s="175">
        <f>ROUND(E197*N197,2)</f>
        <v>0</v>
      </c>
      <c r="P197" s="175">
        <v>0</v>
      </c>
      <c r="Q197" s="175">
        <f>ROUND(E197*P197,2)</f>
        <v>0</v>
      </c>
      <c r="R197" s="177"/>
      <c r="S197" s="177" t="s">
        <v>141</v>
      </c>
      <c r="T197" s="178" t="s">
        <v>142</v>
      </c>
      <c r="U197" s="161">
        <v>0</v>
      </c>
      <c r="V197" s="161">
        <f>ROUND(E197*U197,2)</f>
        <v>0</v>
      </c>
      <c r="W197" s="161"/>
      <c r="X197" s="161" t="s">
        <v>309</v>
      </c>
      <c r="Y197" s="161" t="s">
        <v>144</v>
      </c>
      <c r="Z197" s="151"/>
      <c r="AA197" s="151"/>
      <c r="AB197" s="151"/>
      <c r="AC197" s="151"/>
      <c r="AD197" s="151"/>
      <c r="AE197" s="151"/>
      <c r="AF197" s="151"/>
      <c r="AG197" s="151" t="s">
        <v>310</v>
      </c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</row>
    <row r="198" spans="1:60" outlineLevel="2" x14ac:dyDescent="0.2">
      <c r="A198" s="158"/>
      <c r="B198" s="159"/>
      <c r="C198" s="189" t="s">
        <v>1086</v>
      </c>
      <c r="D198" s="162"/>
      <c r="E198" s="163">
        <v>2</v>
      </c>
      <c r="F198" s="161"/>
      <c r="G198" s="161"/>
      <c r="H198" s="161"/>
      <c r="I198" s="161"/>
      <c r="J198" s="161"/>
      <c r="K198" s="161"/>
      <c r="L198" s="161"/>
      <c r="M198" s="161"/>
      <c r="N198" s="160"/>
      <c r="O198" s="160"/>
      <c r="P198" s="160"/>
      <c r="Q198" s="160"/>
      <c r="R198" s="161"/>
      <c r="S198" s="161"/>
      <c r="T198" s="161"/>
      <c r="U198" s="161"/>
      <c r="V198" s="161"/>
      <c r="W198" s="161"/>
      <c r="X198" s="161"/>
      <c r="Y198" s="161"/>
      <c r="Z198" s="151"/>
      <c r="AA198" s="151"/>
      <c r="AB198" s="151"/>
      <c r="AC198" s="151"/>
      <c r="AD198" s="151"/>
      <c r="AE198" s="151"/>
      <c r="AF198" s="151"/>
      <c r="AG198" s="151" t="s">
        <v>175</v>
      </c>
      <c r="AH198" s="151">
        <v>0</v>
      </c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</row>
    <row r="199" spans="1:60" outlineLevel="1" x14ac:dyDescent="0.2">
      <c r="A199" s="172">
        <v>74</v>
      </c>
      <c r="B199" s="173" t="s">
        <v>465</v>
      </c>
      <c r="C199" s="188" t="s">
        <v>466</v>
      </c>
      <c r="D199" s="174" t="s">
        <v>173</v>
      </c>
      <c r="E199" s="175">
        <v>2</v>
      </c>
      <c r="F199" s="176"/>
      <c r="G199" s="177">
        <f>ROUND(E199*F199,2)</f>
        <v>0</v>
      </c>
      <c r="H199" s="176"/>
      <c r="I199" s="177">
        <f>ROUND(E199*H199,2)</f>
        <v>0</v>
      </c>
      <c r="J199" s="176"/>
      <c r="K199" s="177">
        <f>ROUND(E199*J199,2)</f>
        <v>0</v>
      </c>
      <c r="L199" s="177">
        <v>21</v>
      </c>
      <c r="M199" s="177">
        <f>G199*(1+L199/100)</f>
        <v>0</v>
      </c>
      <c r="N199" s="175">
        <v>6.0000000000000002E-5</v>
      </c>
      <c r="O199" s="175">
        <f>ROUND(E199*N199,2)</f>
        <v>0</v>
      </c>
      <c r="P199" s="175">
        <v>0</v>
      </c>
      <c r="Q199" s="175">
        <f>ROUND(E199*P199,2)</f>
        <v>0</v>
      </c>
      <c r="R199" s="177"/>
      <c r="S199" s="177" t="s">
        <v>141</v>
      </c>
      <c r="T199" s="178" t="s">
        <v>142</v>
      </c>
      <c r="U199" s="161">
        <v>0</v>
      </c>
      <c r="V199" s="161">
        <f>ROUND(E199*U199,2)</f>
        <v>0</v>
      </c>
      <c r="W199" s="161"/>
      <c r="X199" s="161" t="s">
        <v>309</v>
      </c>
      <c r="Y199" s="161" t="s">
        <v>144</v>
      </c>
      <c r="Z199" s="151"/>
      <c r="AA199" s="151"/>
      <c r="AB199" s="151"/>
      <c r="AC199" s="151"/>
      <c r="AD199" s="151"/>
      <c r="AE199" s="151"/>
      <c r="AF199" s="151"/>
      <c r="AG199" s="151" t="s">
        <v>310</v>
      </c>
      <c r="AH199" s="151"/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</row>
    <row r="200" spans="1:60" outlineLevel="2" x14ac:dyDescent="0.2">
      <c r="A200" s="158"/>
      <c r="B200" s="159"/>
      <c r="C200" s="189" t="s">
        <v>1086</v>
      </c>
      <c r="D200" s="162"/>
      <c r="E200" s="163">
        <v>2</v>
      </c>
      <c r="F200" s="161"/>
      <c r="G200" s="161"/>
      <c r="H200" s="161"/>
      <c r="I200" s="161"/>
      <c r="J200" s="161"/>
      <c r="K200" s="161"/>
      <c r="L200" s="161"/>
      <c r="M200" s="161"/>
      <c r="N200" s="160"/>
      <c r="O200" s="160"/>
      <c r="P200" s="160"/>
      <c r="Q200" s="160"/>
      <c r="R200" s="161"/>
      <c r="S200" s="161"/>
      <c r="T200" s="161"/>
      <c r="U200" s="161"/>
      <c r="V200" s="161"/>
      <c r="W200" s="161"/>
      <c r="X200" s="161"/>
      <c r="Y200" s="161"/>
      <c r="Z200" s="151"/>
      <c r="AA200" s="151"/>
      <c r="AB200" s="151"/>
      <c r="AC200" s="151"/>
      <c r="AD200" s="151"/>
      <c r="AE200" s="151"/>
      <c r="AF200" s="151"/>
      <c r="AG200" s="151" t="s">
        <v>175</v>
      </c>
      <c r="AH200" s="151">
        <v>0</v>
      </c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</row>
    <row r="201" spans="1:60" outlineLevel="1" x14ac:dyDescent="0.2">
      <c r="A201" s="172">
        <v>75</v>
      </c>
      <c r="B201" s="173" t="s">
        <v>1131</v>
      </c>
      <c r="C201" s="188" t="s">
        <v>1132</v>
      </c>
      <c r="D201" s="174" t="s">
        <v>173</v>
      </c>
      <c r="E201" s="175">
        <v>1</v>
      </c>
      <c r="F201" s="176"/>
      <c r="G201" s="177">
        <f>ROUND(E201*F201,2)</f>
        <v>0</v>
      </c>
      <c r="H201" s="176"/>
      <c r="I201" s="177">
        <f>ROUND(E201*H201,2)</f>
        <v>0</v>
      </c>
      <c r="J201" s="176"/>
      <c r="K201" s="177">
        <f>ROUND(E201*J201,2)</f>
        <v>0</v>
      </c>
      <c r="L201" s="177">
        <v>21</v>
      </c>
      <c r="M201" s="177">
        <f>G201*(1+L201/100)</f>
        <v>0</v>
      </c>
      <c r="N201" s="175">
        <v>6.2E-4</v>
      </c>
      <c r="O201" s="175">
        <f>ROUND(E201*N201,2)</f>
        <v>0</v>
      </c>
      <c r="P201" s="175">
        <v>0</v>
      </c>
      <c r="Q201" s="175">
        <f>ROUND(E201*P201,2)</f>
        <v>0</v>
      </c>
      <c r="R201" s="177"/>
      <c r="S201" s="177" t="s">
        <v>141</v>
      </c>
      <c r="T201" s="178" t="s">
        <v>142</v>
      </c>
      <c r="U201" s="161">
        <v>0</v>
      </c>
      <c r="V201" s="161">
        <f>ROUND(E201*U201,2)</f>
        <v>0</v>
      </c>
      <c r="W201" s="161"/>
      <c r="X201" s="161" t="s">
        <v>309</v>
      </c>
      <c r="Y201" s="161" t="s">
        <v>144</v>
      </c>
      <c r="Z201" s="151"/>
      <c r="AA201" s="151"/>
      <c r="AB201" s="151"/>
      <c r="AC201" s="151"/>
      <c r="AD201" s="151"/>
      <c r="AE201" s="151"/>
      <c r="AF201" s="151"/>
      <c r="AG201" s="151" t="s">
        <v>310</v>
      </c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</row>
    <row r="202" spans="1:60" outlineLevel="2" x14ac:dyDescent="0.2">
      <c r="A202" s="158"/>
      <c r="B202" s="159"/>
      <c r="C202" s="189" t="s">
        <v>1092</v>
      </c>
      <c r="D202" s="162"/>
      <c r="E202" s="163">
        <v>1</v>
      </c>
      <c r="F202" s="161"/>
      <c r="G202" s="161"/>
      <c r="H202" s="161"/>
      <c r="I202" s="161"/>
      <c r="J202" s="161"/>
      <c r="K202" s="161"/>
      <c r="L202" s="161"/>
      <c r="M202" s="161"/>
      <c r="N202" s="160"/>
      <c r="O202" s="160"/>
      <c r="P202" s="160"/>
      <c r="Q202" s="160"/>
      <c r="R202" s="161"/>
      <c r="S202" s="161"/>
      <c r="T202" s="161"/>
      <c r="U202" s="161"/>
      <c r="V202" s="161"/>
      <c r="W202" s="161"/>
      <c r="X202" s="161"/>
      <c r="Y202" s="161"/>
      <c r="Z202" s="151"/>
      <c r="AA202" s="151"/>
      <c r="AB202" s="151"/>
      <c r="AC202" s="151"/>
      <c r="AD202" s="151"/>
      <c r="AE202" s="151"/>
      <c r="AF202" s="151"/>
      <c r="AG202" s="151" t="s">
        <v>175</v>
      </c>
      <c r="AH202" s="151">
        <v>0</v>
      </c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</row>
    <row r="203" spans="1:60" outlineLevel="1" x14ac:dyDescent="0.2">
      <c r="A203" s="172">
        <v>76</v>
      </c>
      <c r="B203" s="173" t="s">
        <v>1133</v>
      </c>
      <c r="C203" s="188" t="s">
        <v>1134</v>
      </c>
      <c r="D203" s="174" t="s">
        <v>173</v>
      </c>
      <c r="E203" s="175">
        <v>2</v>
      </c>
      <c r="F203" s="176"/>
      <c r="G203" s="177">
        <f>ROUND(E203*F203,2)</f>
        <v>0</v>
      </c>
      <c r="H203" s="176"/>
      <c r="I203" s="177">
        <f>ROUND(E203*H203,2)</f>
        <v>0</v>
      </c>
      <c r="J203" s="176"/>
      <c r="K203" s="177">
        <f>ROUND(E203*J203,2)</f>
        <v>0</v>
      </c>
      <c r="L203" s="177">
        <v>21</v>
      </c>
      <c r="M203" s="177">
        <f>G203*(1+L203/100)</f>
        <v>0</v>
      </c>
      <c r="N203" s="175">
        <v>1.7000000000000001E-4</v>
      </c>
      <c r="O203" s="175">
        <f>ROUND(E203*N203,2)</f>
        <v>0</v>
      </c>
      <c r="P203" s="175">
        <v>0</v>
      </c>
      <c r="Q203" s="175">
        <f>ROUND(E203*P203,2)</f>
        <v>0</v>
      </c>
      <c r="R203" s="177"/>
      <c r="S203" s="177" t="s">
        <v>141</v>
      </c>
      <c r="T203" s="178" t="s">
        <v>142</v>
      </c>
      <c r="U203" s="161">
        <v>0</v>
      </c>
      <c r="V203" s="161">
        <f>ROUND(E203*U203,2)</f>
        <v>0</v>
      </c>
      <c r="W203" s="161"/>
      <c r="X203" s="161" t="s">
        <v>309</v>
      </c>
      <c r="Y203" s="161" t="s">
        <v>144</v>
      </c>
      <c r="Z203" s="151"/>
      <c r="AA203" s="151"/>
      <c r="AB203" s="151"/>
      <c r="AC203" s="151"/>
      <c r="AD203" s="151"/>
      <c r="AE203" s="151"/>
      <c r="AF203" s="151"/>
      <c r="AG203" s="151" t="s">
        <v>310</v>
      </c>
      <c r="AH203" s="151"/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</row>
    <row r="204" spans="1:60" outlineLevel="2" x14ac:dyDescent="0.2">
      <c r="A204" s="158"/>
      <c r="B204" s="159"/>
      <c r="C204" s="189" t="s">
        <v>1086</v>
      </c>
      <c r="D204" s="162"/>
      <c r="E204" s="163">
        <v>2</v>
      </c>
      <c r="F204" s="161"/>
      <c r="G204" s="161"/>
      <c r="H204" s="161"/>
      <c r="I204" s="161"/>
      <c r="J204" s="161"/>
      <c r="K204" s="161"/>
      <c r="L204" s="161"/>
      <c r="M204" s="161"/>
      <c r="N204" s="160"/>
      <c r="O204" s="160"/>
      <c r="P204" s="160"/>
      <c r="Q204" s="160"/>
      <c r="R204" s="161"/>
      <c r="S204" s="161"/>
      <c r="T204" s="161"/>
      <c r="U204" s="161"/>
      <c r="V204" s="161"/>
      <c r="W204" s="161"/>
      <c r="X204" s="161"/>
      <c r="Y204" s="161"/>
      <c r="Z204" s="151"/>
      <c r="AA204" s="151"/>
      <c r="AB204" s="151"/>
      <c r="AC204" s="151"/>
      <c r="AD204" s="151"/>
      <c r="AE204" s="151"/>
      <c r="AF204" s="151"/>
      <c r="AG204" s="151" t="s">
        <v>175</v>
      </c>
      <c r="AH204" s="151">
        <v>0</v>
      </c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</row>
    <row r="205" spans="1:60" outlineLevel="1" x14ac:dyDescent="0.2">
      <c r="A205" s="172">
        <v>77</v>
      </c>
      <c r="B205" s="173" t="s">
        <v>471</v>
      </c>
      <c r="C205" s="188" t="s">
        <v>472</v>
      </c>
      <c r="D205" s="174" t="s">
        <v>173</v>
      </c>
      <c r="E205" s="175">
        <v>2</v>
      </c>
      <c r="F205" s="176"/>
      <c r="G205" s="177">
        <f>ROUND(E205*F205,2)</f>
        <v>0</v>
      </c>
      <c r="H205" s="176"/>
      <c r="I205" s="177">
        <f>ROUND(E205*H205,2)</f>
        <v>0</v>
      </c>
      <c r="J205" s="176"/>
      <c r="K205" s="177">
        <f>ROUND(E205*J205,2)</f>
        <v>0</v>
      </c>
      <c r="L205" s="177">
        <v>21</v>
      </c>
      <c r="M205" s="177">
        <f>G205*(1+L205/100)</f>
        <v>0</v>
      </c>
      <c r="N205" s="175">
        <v>4.4000000000000002E-4</v>
      </c>
      <c r="O205" s="175">
        <f>ROUND(E205*N205,2)</f>
        <v>0</v>
      </c>
      <c r="P205" s="175">
        <v>0</v>
      </c>
      <c r="Q205" s="175">
        <f>ROUND(E205*P205,2)</f>
        <v>0</v>
      </c>
      <c r="R205" s="177"/>
      <c r="S205" s="177" t="s">
        <v>141</v>
      </c>
      <c r="T205" s="178" t="s">
        <v>142</v>
      </c>
      <c r="U205" s="161">
        <v>0</v>
      </c>
      <c r="V205" s="161">
        <f>ROUND(E205*U205,2)</f>
        <v>0</v>
      </c>
      <c r="W205" s="161"/>
      <c r="X205" s="161" t="s">
        <v>309</v>
      </c>
      <c r="Y205" s="161" t="s">
        <v>144</v>
      </c>
      <c r="Z205" s="151"/>
      <c r="AA205" s="151"/>
      <c r="AB205" s="151"/>
      <c r="AC205" s="151"/>
      <c r="AD205" s="151"/>
      <c r="AE205" s="151"/>
      <c r="AF205" s="151"/>
      <c r="AG205" s="151" t="s">
        <v>310</v>
      </c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</row>
    <row r="206" spans="1:60" outlineLevel="2" x14ac:dyDescent="0.2">
      <c r="A206" s="158"/>
      <c r="B206" s="159"/>
      <c r="C206" s="189" t="s">
        <v>1086</v>
      </c>
      <c r="D206" s="162"/>
      <c r="E206" s="163">
        <v>2</v>
      </c>
      <c r="F206" s="161"/>
      <c r="G206" s="161"/>
      <c r="H206" s="161"/>
      <c r="I206" s="161"/>
      <c r="J206" s="161"/>
      <c r="K206" s="161"/>
      <c r="L206" s="161"/>
      <c r="M206" s="161"/>
      <c r="N206" s="160"/>
      <c r="O206" s="160"/>
      <c r="P206" s="160"/>
      <c r="Q206" s="160"/>
      <c r="R206" s="161"/>
      <c r="S206" s="161"/>
      <c r="T206" s="161"/>
      <c r="U206" s="161"/>
      <c r="V206" s="161"/>
      <c r="W206" s="161"/>
      <c r="X206" s="161"/>
      <c r="Y206" s="161"/>
      <c r="Z206" s="151"/>
      <c r="AA206" s="151"/>
      <c r="AB206" s="151"/>
      <c r="AC206" s="151"/>
      <c r="AD206" s="151"/>
      <c r="AE206" s="151"/>
      <c r="AF206" s="151"/>
      <c r="AG206" s="151" t="s">
        <v>175</v>
      </c>
      <c r="AH206" s="151">
        <v>0</v>
      </c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</row>
    <row r="207" spans="1:60" outlineLevel="1" x14ac:dyDescent="0.2">
      <c r="A207" s="172">
        <v>78</v>
      </c>
      <c r="B207" s="173" t="s">
        <v>1135</v>
      </c>
      <c r="C207" s="188" t="s">
        <v>1136</v>
      </c>
      <c r="D207" s="174" t="s">
        <v>173</v>
      </c>
      <c r="E207" s="175">
        <v>2</v>
      </c>
      <c r="F207" s="176"/>
      <c r="G207" s="177">
        <f>ROUND(E207*F207,2)</f>
        <v>0</v>
      </c>
      <c r="H207" s="176"/>
      <c r="I207" s="177">
        <f>ROUND(E207*H207,2)</f>
        <v>0</v>
      </c>
      <c r="J207" s="176"/>
      <c r="K207" s="177">
        <f>ROUND(E207*J207,2)</f>
        <v>0</v>
      </c>
      <c r="L207" s="177">
        <v>21</v>
      </c>
      <c r="M207" s="177">
        <f>G207*(1+L207/100)</f>
        <v>0</v>
      </c>
      <c r="N207" s="175">
        <v>2.3999999999999998E-3</v>
      </c>
      <c r="O207" s="175">
        <f>ROUND(E207*N207,2)</f>
        <v>0</v>
      </c>
      <c r="P207" s="175">
        <v>0</v>
      </c>
      <c r="Q207" s="175">
        <f>ROUND(E207*P207,2)</f>
        <v>0</v>
      </c>
      <c r="R207" s="177"/>
      <c r="S207" s="177" t="s">
        <v>141</v>
      </c>
      <c r="T207" s="178" t="s">
        <v>142</v>
      </c>
      <c r="U207" s="161">
        <v>0</v>
      </c>
      <c r="V207" s="161">
        <f>ROUND(E207*U207,2)</f>
        <v>0</v>
      </c>
      <c r="W207" s="161"/>
      <c r="X207" s="161" t="s">
        <v>309</v>
      </c>
      <c r="Y207" s="161" t="s">
        <v>144</v>
      </c>
      <c r="Z207" s="151"/>
      <c r="AA207" s="151"/>
      <c r="AB207" s="151"/>
      <c r="AC207" s="151"/>
      <c r="AD207" s="151"/>
      <c r="AE207" s="151"/>
      <c r="AF207" s="151"/>
      <c r="AG207" s="151" t="s">
        <v>310</v>
      </c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</row>
    <row r="208" spans="1:60" outlineLevel="2" x14ac:dyDescent="0.2">
      <c r="A208" s="158"/>
      <c r="B208" s="159"/>
      <c r="C208" s="189" t="s">
        <v>1128</v>
      </c>
      <c r="D208" s="162"/>
      <c r="E208" s="163">
        <v>2</v>
      </c>
      <c r="F208" s="161"/>
      <c r="G208" s="161"/>
      <c r="H208" s="161"/>
      <c r="I208" s="161"/>
      <c r="J208" s="161"/>
      <c r="K208" s="161"/>
      <c r="L208" s="161"/>
      <c r="M208" s="161"/>
      <c r="N208" s="160"/>
      <c r="O208" s="160"/>
      <c r="P208" s="160"/>
      <c r="Q208" s="160"/>
      <c r="R208" s="161"/>
      <c r="S208" s="161"/>
      <c r="T208" s="161"/>
      <c r="U208" s="161"/>
      <c r="V208" s="161"/>
      <c r="W208" s="161"/>
      <c r="X208" s="161"/>
      <c r="Y208" s="161"/>
      <c r="Z208" s="151"/>
      <c r="AA208" s="151"/>
      <c r="AB208" s="151"/>
      <c r="AC208" s="151"/>
      <c r="AD208" s="151"/>
      <c r="AE208" s="151"/>
      <c r="AF208" s="151"/>
      <c r="AG208" s="151" t="s">
        <v>175</v>
      </c>
      <c r="AH208" s="151">
        <v>0</v>
      </c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</row>
    <row r="209" spans="1:60" outlineLevel="1" x14ac:dyDescent="0.2">
      <c r="A209" s="172">
        <v>79</v>
      </c>
      <c r="B209" s="173" t="s">
        <v>475</v>
      </c>
      <c r="C209" s="188" t="s">
        <v>476</v>
      </c>
      <c r="D209" s="174" t="s">
        <v>173</v>
      </c>
      <c r="E209" s="175">
        <v>2</v>
      </c>
      <c r="F209" s="176"/>
      <c r="G209" s="177">
        <f>ROUND(E209*F209,2)</f>
        <v>0</v>
      </c>
      <c r="H209" s="176"/>
      <c r="I209" s="177">
        <f>ROUND(E209*H209,2)</f>
        <v>0</v>
      </c>
      <c r="J209" s="176"/>
      <c r="K209" s="177">
        <f>ROUND(E209*J209,2)</f>
        <v>0</v>
      </c>
      <c r="L209" s="177">
        <v>21</v>
      </c>
      <c r="M209" s="177">
        <f>G209*(1+L209/100)</f>
        <v>0</v>
      </c>
      <c r="N209" s="175">
        <v>3.5200000000000001E-3</v>
      </c>
      <c r="O209" s="175">
        <f>ROUND(E209*N209,2)</f>
        <v>0.01</v>
      </c>
      <c r="P209" s="175">
        <v>0</v>
      </c>
      <c r="Q209" s="175">
        <f>ROUND(E209*P209,2)</f>
        <v>0</v>
      </c>
      <c r="R209" s="177"/>
      <c r="S209" s="177" t="s">
        <v>141</v>
      </c>
      <c r="T209" s="178" t="s">
        <v>142</v>
      </c>
      <c r="U209" s="161">
        <v>0</v>
      </c>
      <c r="V209" s="161">
        <f>ROUND(E209*U209,2)</f>
        <v>0</v>
      </c>
      <c r="W209" s="161"/>
      <c r="X209" s="161" t="s">
        <v>309</v>
      </c>
      <c r="Y209" s="161" t="s">
        <v>144</v>
      </c>
      <c r="Z209" s="151"/>
      <c r="AA209" s="151"/>
      <c r="AB209" s="151"/>
      <c r="AC209" s="151"/>
      <c r="AD209" s="151"/>
      <c r="AE209" s="151"/>
      <c r="AF209" s="151"/>
      <c r="AG209" s="151" t="s">
        <v>310</v>
      </c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</row>
    <row r="210" spans="1:60" outlineLevel="2" x14ac:dyDescent="0.2">
      <c r="A210" s="158"/>
      <c r="B210" s="159"/>
      <c r="C210" s="189" t="s">
        <v>1086</v>
      </c>
      <c r="D210" s="162"/>
      <c r="E210" s="163">
        <v>2</v>
      </c>
      <c r="F210" s="161"/>
      <c r="G210" s="161"/>
      <c r="H210" s="161"/>
      <c r="I210" s="161"/>
      <c r="J210" s="161"/>
      <c r="K210" s="161"/>
      <c r="L210" s="161"/>
      <c r="M210" s="161"/>
      <c r="N210" s="160"/>
      <c r="O210" s="160"/>
      <c r="P210" s="160"/>
      <c r="Q210" s="160"/>
      <c r="R210" s="161"/>
      <c r="S210" s="161"/>
      <c r="T210" s="161"/>
      <c r="U210" s="161"/>
      <c r="V210" s="161"/>
      <c r="W210" s="161"/>
      <c r="X210" s="161"/>
      <c r="Y210" s="161"/>
      <c r="Z210" s="151"/>
      <c r="AA210" s="151"/>
      <c r="AB210" s="151"/>
      <c r="AC210" s="151"/>
      <c r="AD210" s="151"/>
      <c r="AE210" s="151"/>
      <c r="AF210" s="151"/>
      <c r="AG210" s="151" t="s">
        <v>175</v>
      </c>
      <c r="AH210" s="151">
        <v>0</v>
      </c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</row>
    <row r="211" spans="1:60" outlineLevel="1" x14ac:dyDescent="0.2">
      <c r="A211" s="179">
        <v>80</v>
      </c>
      <c r="B211" s="180" t="s">
        <v>479</v>
      </c>
      <c r="C211" s="187" t="s">
        <v>480</v>
      </c>
      <c r="D211" s="181" t="s">
        <v>173</v>
      </c>
      <c r="E211" s="182">
        <v>2</v>
      </c>
      <c r="F211" s="183"/>
      <c r="G211" s="184">
        <f>ROUND(E211*F211,2)</f>
        <v>0</v>
      </c>
      <c r="H211" s="183"/>
      <c r="I211" s="184">
        <f>ROUND(E211*H211,2)</f>
        <v>0</v>
      </c>
      <c r="J211" s="183"/>
      <c r="K211" s="184">
        <f>ROUND(E211*J211,2)</f>
        <v>0</v>
      </c>
      <c r="L211" s="184">
        <v>21</v>
      </c>
      <c r="M211" s="184">
        <f>G211*(1+L211/100)</f>
        <v>0</v>
      </c>
      <c r="N211" s="182">
        <v>0</v>
      </c>
      <c r="O211" s="182">
        <f>ROUND(E211*N211,2)</f>
        <v>0</v>
      </c>
      <c r="P211" s="182">
        <v>0</v>
      </c>
      <c r="Q211" s="182">
        <f>ROUND(E211*P211,2)</f>
        <v>0</v>
      </c>
      <c r="R211" s="184"/>
      <c r="S211" s="184" t="s">
        <v>141</v>
      </c>
      <c r="T211" s="185" t="s">
        <v>142</v>
      </c>
      <c r="U211" s="161">
        <v>0.20699999999999999</v>
      </c>
      <c r="V211" s="161">
        <f>ROUND(E211*U211,2)</f>
        <v>0.41</v>
      </c>
      <c r="W211" s="161"/>
      <c r="X211" s="161" t="s">
        <v>143</v>
      </c>
      <c r="Y211" s="161" t="s">
        <v>144</v>
      </c>
      <c r="Z211" s="151"/>
      <c r="AA211" s="151"/>
      <c r="AB211" s="151"/>
      <c r="AC211" s="151"/>
      <c r="AD211" s="151"/>
      <c r="AE211" s="151"/>
      <c r="AF211" s="151"/>
      <c r="AG211" s="151" t="s">
        <v>145</v>
      </c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</row>
    <row r="212" spans="1:60" outlineLevel="1" x14ac:dyDescent="0.2">
      <c r="A212" s="179">
        <v>81</v>
      </c>
      <c r="B212" s="180" t="s">
        <v>481</v>
      </c>
      <c r="C212" s="187" t="s">
        <v>482</v>
      </c>
      <c r="D212" s="181" t="s">
        <v>173</v>
      </c>
      <c r="E212" s="182">
        <v>26</v>
      </c>
      <c r="F212" s="183"/>
      <c r="G212" s="184">
        <f>ROUND(E212*F212,2)</f>
        <v>0</v>
      </c>
      <c r="H212" s="183"/>
      <c r="I212" s="184">
        <f>ROUND(E212*H212,2)</f>
        <v>0</v>
      </c>
      <c r="J212" s="183"/>
      <c r="K212" s="184">
        <f>ROUND(E212*J212,2)</f>
        <v>0</v>
      </c>
      <c r="L212" s="184">
        <v>21</v>
      </c>
      <c r="M212" s="184">
        <f>G212*(1+L212/100)</f>
        <v>0</v>
      </c>
      <c r="N212" s="182">
        <v>0</v>
      </c>
      <c r="O212" s="182">
        <f>ROUND(E212*N212,2)</f>
        <v>0</v>
      </c>
      <c r="P212" s="182">
        <v>0</v>
      </c>
      <c r="Q212" s="182">
        <f>ROUND(E212*P212,2)</f>
        <v>0</v>
      </c>
      <c r="R212" s="184"/>
      <c r="S212" s="184" t="s">
        <v>141</v>
      </c>
      <c r="T212" s="185" t="s">
        <v>142</v>
      </c>
      <c r="U212" s="161">
        <v>0.22700000000000001</v>
      </c>
      <c r="V212" s="161">
        <f>ROUND(E212*U212,2)</f>
        <v>5.9</v>
      </c>
      <c r="W212" s="161"/>
      <c r="X212" s="161" t="s">
        <v>143</v>
      </c>
      <c r="Y212" s="161" t="s">
        <v>144</v>
      </c>
      <c r="Z212" s="151"/>
      <c r="AA212" s="151"/>
      <c r="AB212" s="151"/>
      <c r="AC212" s="151"/>
      <c r="AD212" s="151"/>
      <c r="AE212" s="151"/>
      <c r="AF212" s="151"/>
      <c r="AG212" s="151" t="s">
        <v>145</v>
      </c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</row>
    <row r="213" spans="1:60" outlineLevel="1" x14ac:dyDescent="0.2">
      <c r="A213" s="172">
        <v>82</v>
      </c>
      <c r="B213" s="173" t="s">
        <v>483</v>
      </c>
      <c r="C213" s="188" t="s">
        <v>484</v>
      </c>
      <c r="D213" s="174" t="s">
        <v>173</v>
      </c>
      <c r="E213" s="175">
        <v>14</v>
      </c>
      <c r="F213" s="176"/>
      <c r="G213" s="177">
        <f>ROUND(E213*F213,2)</f>
        <v>0</v>
      </c>
      <c r="H213" s="176"/>
      <c r="I213" s="177">
        <f>ROUND(E213*H213,2)</f>
        <v>0</v>
      </c>
      <c r="J213" s="176"/>
      <c r="K213" s="177">
        <f>ROUND(E213*J213,2)</f>
        <v>0</v>
      </c>
      <c r="L213" s="177">
        <v>21</v>
      </c>
      <c r="M213" s="177">
        <f>G213*(1+L213/100)</f>
        <v>0</v>
      </c>
      <c r="N213" s="175">
        <v>2.5000000000000001E-4</v>
      </c>
      <c r="O213" s="175">
        <f>ROUND(E213*N213,2)</f>
        <v>0</v>
      </c>
      <c r="P213" s="175">
        <v>0</v>
      </c>
      <c r="Q213" s="175">
        <f>ROUND(E213*P213,2)</f>
        <v>0</v>
      </c>
      <c r="R213" s="177"/>
      <c r="S213" s="177" t="s">
        <v>141</v>
      </c>
      <c r="T213" s="178" t="s">
        <v>142</v>
      </c>
      <c r="U213" s="161">
        <v>0</v>
      </c>
      <c r="V213" s="161">
        <f>ROUND(E213*U213,2)</f>
        <v>0</v>
      </c>
      <c r="W213" s="161"/>
      <c r="X213" s="161" t="s">
        <v>309</v>
      </c>
      <c r="Y213" s="161" t="s">
        <v>144</v>
      </c>
      <c r="Z213" s="151"/>
      <c r="AA213" s="151"/>
      <c r="AB213" s="151"/>
      <c r="AC213" s="151"/>
      <c r="AD213" s="151"/>
      <c r="AE213" s="151"/>
      <c r="AF213" s="151"/>
      <c r="AG213" s="151" t="s">
        <v>310</v>
      </c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</row>
    <row r="214" spans="1:60" outlineLevel="2" x14ac:dyDescent="0.2">
      <c r="A214" s="158"/>
      <c r="B214" s="159"/>
      <c r="C214" s="189" t="s">
        <v>1137</v>
      </c>
      <c r="D214" s="162"/>
      <c r="E214" s="163">
        <v>14</v>
      </c>
      <c r="F214" s="161"/>
      <c r="G214" s="161"/>
      <c r="H214" s="161"/>
      <c r="I214" s="161"/>
      <c r="J214" s="161"/>
      <c r="K214" s="161"/>
      <c r="L214" s="161"/>
      <c r="M214" s="161"/>
      <c r="N214" s="160"/>
      <c r="O214" s="160"/>
      <c r="P214" s="160"/>
      <c r="Q214" s="160"/>
      <c r="R214" s="161"/>
      <c r="S214" s="161"/>
      <c r="T214" s="161"/>
      <c r="U214" s="161"/>
      <c r="V214" s="161"/>
      <c r="W214" s="161"/>
      <c r="X214" s="161"/>
      <c r="Y214" s="161"/>
      <c r="Z214" s="151"/>
      <c r="AA214" s="151"/>
      <c r="AB214" s="151"/>
      <c r="AC214" s="151"/>
      <c r="AD214" s="151"/>
      <c r="AE214" s="151"/>
      <c r="AF214" s="151"/>
      <c r="AG214" s="151" t="s">
        <v>175</v>
      </c>
      <c r="AH214" s="151">
        <v>0</v>
      </c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</row>
    <row r="215" spans="1:60" outlineLevel="1" x14ac:dyDescent="0.2">
      <c r="A215" s="172">
        <v>83</v>
      </c>
      <c r="B215" s="173" t="s">
        <v>485</v>
      </c>
      <c r="C215" s="188" t="s">
        <v>486</v>
      </c>
      <c r="D215" s="174" t="s">
        <v>173</v>
      </c>
      <c r="E215" s="175">
        <v>12</v>
      </c>
      <c r="F215" s="176"/>
      <c r="G215" s="177">
        <f>ROUND(E215*F215,2)</f>
        <v>0</v>
      </c>
      <c r="H215" s="176"/>
      <c r="I215" s="177">
        <f>ROUND(E215*H215,2)</f>
        <v>0</v>
      </c>
      <c r="J215" s="176"/>
      <c r="K215" s="177">
        <f>ROUND(E215*J215,2)</f>
        <v>0</v>
      </c>
      <c r="L215" s="177">
        <v>21</v>
      </c>
      <c r="M215" s="177">
        <f>G215*(1+L215/100)</f>
        <v>0</v>
      </c>
      <c r="N215" s="175">
        <v>2.5000000000000001E-4</v>
      </c>
      <c r="O215" s="175">
        <f>ROUND(E215*N215,2)</f>
        <v>0</v>
      </c>
      <c r="P215" s="175">
        <v>0</v>
      </c>
      <c r="Q215" s="175">
        <f>ROUND(E215*P215,2)</f>
        <v>0</v>
      </c>
      <c r="R215" s="177"/>
      <c r="S215" s="177" t="s">
        <v>141</v>
      </c>
      <c r="T215" s="178" t="s">
        <v>142</v>
      </c>
      <c r="U215" s="161">
        <v>0</v>
      </c>
      <c r="V215" s="161">
        <f>ROUND(E215*U215,2)</f>
        <v>0</v>
      </c>
      <c r="W215" s="161"/>
      <c r="X215" s="161" t="s">
        <v>309</v>
      </c>
      <c r="Y215" s="161" t="s">
        <v>144</v>
      </c>
      <c r="Z215" s="151"/>
      <c r="AA215" s="151"/>
      <c r="AB215" s="151"/>
      <c r="AC215" s="151"/>
      <c r="AD215" s="151"/>
      <c r="AE215" s="151"/>
      <c r="AF215" s="151"/>
      <c r="AG215" s="151" t="s">
        <v>310</v>
      </c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</row>
    <row r="216" spans="1:60" outlineLevel="2" x14ac:dyDescent="0.2">
      <c r="A216" s="158"/>
      <c r="B216" s="159"/>
      <c r="C216" s="189" t="s">
        <v>1138</v>
      </c>
      <c r="D216" s="162"/>
      <c r="E216" s="163">
        <v>12</v>
      </c>
      <c r="F216" s="161"/>
      <c r="G216" s="161"/>
      <c r="H216" s="161"/>
      <c r="I216" s="161"/>
      <c r="J216" s="161"/>
      <c r="K216" s="161"/>
      <c r="L216" s="161"/>
      <c r="M216" s="161"/>
      <c r="N216" s="160"/>
      <c r="O216" s="160"/>
      <c r="P216" s="160"/>
      <c r="Q216" s="160"/>
      <c r="R216" s="161"/>
      <c r="S216" s="161"/>
      <c r="T216" s="161"/>
      <c r="U216" s="161"/>
      <c r="V216" s="161"/>
      <c r="W216" s="161"/>
      <c r="X216" s="161"/>
      <c r="Y216" s="161"/>
      <c r="Z216" s="151"/>
      <c r="AA216" s="151"/>
      <c r="AB216" s="151"/>
      <c r="AC216" s="151"/>
      <c r="AD216" s="151"/>
      <c r="AE216" s="151"/>
      <c r="AF216" s="151"/>
      <c r="AG216" s="151" t="s">
        <v>175</v>
      </c>
      <c r="AH216" s="151">
        <v>0</v>
      </c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</row>
    <row r="217" spans="1:60" outlineLevel="1" x14ac:dyDescent="0.2">
      <c r="A217" s="172">
        <v>84</v>
      </c>
      <c r="B217" s="173" t="s">
        <v>488</v>
      </c>
      <c r="C217" s="188" t="s">
        <v>489</v>
      </c>
      <c r="D217" s="174" t="s">
        <v>173</v>
      </c>
      <c r="E217" s="175">
        <v>2</v>
      </c>
      <c r="F217" s="176"/>
      <c r="G217" s="177">
        <f>ROUND(E217*F217,2)</f>
        <v>0</v>
      </c>
      <c r="H217" s="176"/>
      <c r="I217" s="177">
        <f>ROUND(E217*H217,2)</f>
        <v>0</v>
      </c>
      <c r="J217" s="176"/>
      <c r="K217" s="177">
        <f>ROUND(E217*J217,2)</f>
        <v>0</v>
      </c>
      <c r="L217" s="177">
        <v>21</v>
      </c>
      <c r="M217" s="177">
        <f>G217*(1+L217/100)</f>
        <v>0</v>
      </c>
      <c r="N217" s="175">
        <v>2.5000000000000001E-4</v>
      </c>
      <c r="O217" s="175">
        <f>ROUND(E217*N217,2)</f>
        <v>0</v>
      </c>
      <c r="P217" s="175">
        <v>0</v>
      </c>
      <c r="Q217" s="175">
        <f>ROUND(E217*P217,2)</f>
        <v>0</v>
      </c>
      <c r="R217" s="177"/>
      <c r="S217" s="177" t="s">
        <v>141</v>
      </c>
      <c r="T217" s="178" t="s">
        <v>142</v>
      </c>
      <c r="U217" s="161">
        <v>0</v>
      </c>
      <c r="V217" s="161">
        <f>ROUND(E217*U217,2)</f>
        <v>0</v>
      </c>
      <c r="W217" s="161"/>
      <c r="X217" s="161" t="s">
        <v>309</v>
      </c>
      <c r="Y217" s="161" t="s">
        <v>144</v>
      </c>
      <c r="Z217" s="151"/>
      <c r="AA217" s="151"/>
      <c r="AB217" s="151"/>
      <c r="AC217" s="151"/>
      <c r="AD217" s="151"/>
      <c r="AE217" s="151"/>
      <c r="AF217" s="151"/>
      <c r="AG217" s="151" t="s">
        <v>310</v>
      </c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</row>
    <row r="218" spans="1:60" outlineLevel="2" x14ac:dyDescent="0.2">
      <c r="A218" s="158"/>
      <c r="B218" s="159"/>
      <c r="C218" s="189" t="s">
        <v>1086</v>
      </c>
      <c r="D218" s="162"/>
      <c r="E218" s="163">
        <v>2</v>
      </c>
      <c r="F218" s="161"/>
      <c r="G218" s="161"/>
      <c r="H218" s="161"/>
      <c r="I218" s="161"/>
      <c r="J218" s="161"/>
      <c r="K218" s="161"/>
      <c r="L218" s="161"/>
      <c r="M218" s="161"/>
      <c r="N218" s="160"/>
      <c r="O218" s="160"/>
      <c r="P218" s="160"/>
      <c r="Q218" s="160"/>
      <c r="R218" s="161"/>
      <c r="S218" s="161"/>
      <c r="T218" s="161"/>
      <c r="U218" s="161"/>
      <c r="V218" s="161"/>
      <c r="W218" s="161"/>
      <c r="X218" s="161"/>
      <c r="Y218" s="161"/>
      <c r="Z218" s="151"/>
      <c r="AA218" s="151"/>
      <c r="AB218" s="151"/>
      <c r="AC218" s="151"/>
      <c r="AD218" s="151"/>
      <c r="AE218" s="151"/>
      <c r="AF218" s="151"/>
      <c r="AG218" s="151" t="s">
        <v>175</v>
      </c>
      <c r="AH218" s="151">
        <v>0</v>
      </c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</row>
    <row r="219" spans="1:60" outlineLevel="1" x14ac:dyDescent="0.2">
      <c r="A219" s="179">
        <v>85</v>
      </c>
      <c r="B219" s="180" t="s">
        <v>1139</v>
      </c>
      <c r="C219" s="187" t="s">
        <v>1140</v>
      </c>
      <c r="D219" s="181" t="s">
        <v>173</v>
      </c>
      <c r="E219" s="182">
        <v>1</v>
      </c>
      <c r="F219" s="183"/>
      <c r="G219" s="184">
        <f>ROUND(E219*F219,2)</f>
        <v>0</v>
      </c>
      <c r="H219" s="183"/>
      <c r="I219" s="184">
        <f>ROUND(E219*H219,2)</f>
        <v>0</v>
      </c>
      <c r="J219" s="183"/>
      <c r="K219" s="184">
        <f>ROUND(E219*J219,2)</f>
        <v>0</v>
      </c>
      <c r="L219" s="184">
        <v>21</v>
      </c>
      <c r="M219" s="184">
        <f>G219*(1+L219/100)</f>
        <v>0</v>
      </c>
      <c r="N219" s="182">
        <v>2.1000000000000001E-4</v>
      </c>
      <c r="O219" s="182">
        <f>ROUND(E219*N219,2)</f>
        <v>0</v>
      </c>
      <c r="P219" s="182">
        <v>0</v>
      </c>
      <c r="Q219" s="182">
        <f>ROUND(E219*P219,2)</f>
        <v>0</v>
      </c>
      <c r="R219" s="184"/>
      <c r="S219" s="184" t="s">
        <v>141</v>
      </c>
      <c r="T219" s="185" t="s">
        <v>142</v>
      </c>
      <c r="U219" s="161">
        <v>1.278</v>
      </c>
      <c r="V219" s="161">
        <f>ROUND(E219*U219,2)</f>
        <v>1.28</v>
      </c>
      <c r="W219" s="161"/>
      <c r="X219" s="161" t="s">
        <v>143</v>
      </c>
      <c r="Y219" s="161" t="s">
        <v>144</v>
      </c>
      <c r="Z219" s="151"/>
      <c r="AA219" s="151"/>
      <c r="AB219" s="151"/>
      <c r="AC219" s="151"/>
      <c r="AD219" s="151"/>
      <c r="AE219" s="151"/>
      <c r="AF219" s="151"/>
      <c r="AG219" s="151" t="s">
        <v>145</v>
      </c>
      <c r="AH219" s="151"/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</row>
    <row r="220" spans="1:60" outlineLevel="1" x14ac:dyDescent="0.2">
      <c r="A220" s="172">
        <v>86</v>
      </c>
      <c r="B220" s="173" t="s">
        <v>1141</v>
      </c>
      <c r="C220" s="188" t="s">
        <v>1142</v>
      </c>
      <c r="D220" s="174" t="s">
        <v>173</v>
      </c>
      <c r="E220" s="175">
        <v>1</v>
      </c>
      <c r="F220" s="176"/>
      <c r="G220" s="177">
        <f>ROUND(E220*F220,2)</f>
        <v>0</v>
      </c>
      <c r="H220" s="176"/>
      <c r="I220" s="177">
        <f>ROUND(E220*H220,2)</f>
        <v>0</v>
      </c>
      <c r="J220" s="176"/>
      <c r="K220" s="177">
        <f>ROUND(E220*J220,2)</f>
        <v>0</v>
      </c>
      <c r="L220" s="177">
        <v>21</v>
      </c>
      <c r="M220" s="177">
        <f>G220*(1+L220/100)</f>
        <v>0</v>
      </c>
      <c r="N220" s="175">
        <v>1.0999999999999999E-2</v>
      </c>
      <c r="O220" s="175">
        <f>ROUND(E220*N220,2)</f>
        <v>0.01</v>
      </c>
      <c r="P220" s="175">
        <v>0</v>
      </c>
      <c r="Q220" s="175">
        <f>ROUND(E220*P220,2)</f>
        <v>0</v>
      </c>
      <c r="R220" s="177"/>
      <c r="S220" s="177" t="s">
        <v>141</v>
      </c>
      <c r="T220" s="178" t="s">
        <v>142</v>
      </c>
      <c r="U220" s="161">
        <v>0</v>
      </c>
      <c r="V220" s="161">
        <f>ROUND(E220*U220,2)</f>
        <v>0</v>
      </c>
      <c r="W220" s="161"/>
      <c r="X220" s="161" t="s">
        <v>309</v>
      </c>
      <c r="Y220" s="161" t="s">
        <v>144</v>
      </c>
      <c r="Z220" s="151"/>
      <c r="AA220" s="151"/>
      <c r="AB220" s="151"/>
      <c r="AC220" s="151"/>
      <c r="AD220" s="151"/>
      <c r="AE220" s="151"/>
      <c r="AF220" s="151"/>
      <c r="AG220" s="151" t="s">
        <v>310</v>
      </c>
      <c r="AH220" s="151"/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</row>
    <row r="221" spans="1:60" outlineLevel="2" x14ac:dyDescent="0.2">
      <c r="A221" s="158"/>
      <c r="B221" s="159"/>
      <c r="C221" s="189" t="s">
        <v>1092</v>
      </c>
      <c r="D221" s="162"/>
      <c r="E221" s="163">
        <v>1</v>
      </c>
      <c r="F221" s="161"/>
      <c r="G221" s="161"/>
      <c r="H221" s="161"/>
      <c r="I221" s="161"/>
      <c r="J221" s="161"/>
      <c r="K221" s="161"/>
      <c r="L221" s="161"/>
      <c r="M221" s="161"/>
      <c r="N221" s="160"/>
      <c r="O221" s="160"/>
      <c r="P221" s="160"/>
      <c r="Q221" s="160"/>
      <c r="R221" s="161"/>
      <c r="S221" s="161"/>
      <c r="T221" s="161"/>
      <c r="U221" s="161"/>
      <c r="V221" s="161"/>
      <c r="W221" s="161"/>
      <c r="X221" s="161"/>
      <c r="Y221" s="161"/>
      <c r="Z221" s="151"/>
      <c r="AA221" s="151"/>
      <c r="AB221" s="151"/>
      <c r="AC221" s="151"/>
      <c r="AD221" s="151"/>
      <c r="AE221" s="151"/>
      <c r="AF221" s="151"/>
      <c r="AG221" s="151" t="s">
        <v>175</v>
      </c>
      <c r="AH221" s="151">
        <v>0</v>
      </c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</row>
    <row r="222" spans="1:60" outlineLevel="1" x14ac:dyDescent="0.2">
      <c r="A222" s="179">
        <v>87</v>
      </c>
      <c r="B222" s="180" t="s">
        <v>494</v>
      </c>
      <c r="C222" s="187" t="s">
        <v>495</v>
      </c>
      <c r="D222" s="181" t="s">
        <v>173</v>
      </c>
      <c r="E222" s="182">
        <v>14</v>
      </c>
      <c r="F222" s="183"/>
      <c r="G222" s="184">
        <f>ROUND(E222*F222,2)</f>
        <v>0</v>
      </c>
      <c r="H222" s="183"/>
      <c r="I222" s="184">
        <f>ROUND(E222*H222,2)</f>
        <v>0</v>
      </c>
      <c r="J222" s="183"/>
      <c r="K222" s="184">
        <f>ROUND(E222*J222,2)</f>
        <v>0</v>
      </c>
      <c r="L222" s="184">
        <v>21</v>
      </c>
      <c r="M222" s="184">
        <f>G222*(1+L222/100)</f>
        <v>0</v>
      </c>
      <c r="N222" s="182">
        <v>2.3000000000000001E-4</v>
      </c>
      <c r="O222" s="182">
        <f>ROUND(E222*N222,2)</f>
        <v>0</v>
      </c>
      <c r="P222" s="182">
        <v>0</v>
      </c>
      <c r="Q222" s="182">
        <f>ROUND(E222*P222,2)</f>
        <v>0</v>
      </c>
      <c r="R222" s="184"/>
      <c r="S222" s="184" t="s">
        <v>141</v>
      </c>
      <c r="T222" s="185" t="s">
        <v>142</v>
      </c>
      <c r="U222" s="161">
        <v>1.1819999999999999</v>
      </c>
      <c r="V222" s="161">
        <f>ROUND(E222*U222,2)</f>
        <v>16.55</v>
      </c>
      <c r="W222" s="161"/>
      <c r="X222" s="161" t="s">
        <v>143</v>
      </c>
      <c r="Y222" s="161" t="s">
        <v>144</v>
      </c>
      <c r="Z222" s="151"/>
      <c r="AA222" s="151"/>
      <c r="AB222" s="151"/>
      <c r="AC222" s="151"/>
      <c r="AD222" s="151"/>
      <c r="AE222" s="151"/>
      <c r="AF222" s="151"/>
      <c r="AG222" s="151" t="s">
        <v>145</v>
      </c>
      <c r="AH222" s="151"/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</row>
    <row r="223" spans="1:60" outlineLevel="1" x14ac:dyDescent="0.2">
      <c r="A223" s="172">
        <v>88</v>
      </c>
      <c r="B223" s="173" t="s">
        <v>496</v>
      </c>
      <c r="C223" s="188" t="s">
        <v>497</v>
      </c>
      <c r="D223" s="174" t="s">
        <v>173</v>
      </c>
      <c r="E223" s="175">
        <v>14</v>
      </c>
      <c r="F223" s="176"/>
      <c r="G223" s="177">
        <f>ROUND(E223*F223,2)</f>
        <v>0</v>
      </c>
      <c r="H223" s="176"/>
      <c r="I223" s="177">
        <f>ROUND(E223*H223,2)</f>
        <v>0</v>
      </c>
      <c r="J223" s="176"/>
      <c r="K223" s="177">
        <f>ROUND(E223*J223,2)</f>
        <v>0</v>
      </c>
      <c r="L223" s="177">
        <v>21</v>
      </c>
      <c r="M223" s="177">
        <f>G223*(1+L223/100)</f>
        <v>0</v>
      </c>
      <c r="N223" s="175">
        <v>2.8E-3</v>
      </c>
      <c r="O223" s="175">
        <f>ROUND(E223*N223,2)</f>
        <v>0.04</v>
      </c>
      <c r="P223" s="175">
        <v>0</v>
      </c>
      <c r="Q223" s="175">
        <f>ROUND(E223*P223,2)</f>
        <v>0</v>
      </c>
      <c r="R223" s="177"/>
      <c r="S223" s="177" t="s">
        <v>141</v>
      </c>
      <c r="T223" s="178" t="s">
        <v>142</v>
      </c>
      <c r="U223" s="161">
        <v>0</v>
      </c>
      <c r="V223" s="161">
        <f>ROUND(E223*U223,2)</f>
        <v>0</v>
      </c>
      <c r="W223" s="161"/>
      <c r="X223" s="161" t="s">
        <v>309</v>
      </c>
      <c r="Y223" s="161" t="s">
        <v>144</v>
      </c>
      <c r="Z223" s="151"/>
      <c r="AA223" s="151"/>
      <c r="AB223" s="151"/>
      <c r="AC223" s="151"/>
      <c r="AD223" s="151"/>
      <c r="AE223" s="151"/>
      <c r="AF223" s="151"/>
      <c r="AG223" s="151" t="s">
        <v>310</v>
      </c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</row>
    <row r="224" spans="1:60" outlineLevel="2" x14ac:dyDescent="0.2">
      <c r="A224" s="158"/>
      <c r="B224" s="159"/>
      <c r="C224" s="189" t="s">
        <v>1137</v>
      </c>
      <c r="D224" s="162"/>
      <c r="E224" s="163">
        <v>14</v>
      </c>
      <c r="F224" s="161"/>
      <c r="G224" s="161"/>
      <c r="H224" s="161"/>
      <c r="I224" s="161"/>
      <c r="J224" s="161"/>
      <c r="K224" s="161"/>
      <c r="L224" s="161"/>
      <c r="M224" s="161"/>
      <c r="N224" s="160"/>
      <c r="O224" s="160"/>
      <c r="P224" s="160"/>
      <c r="Q224" s="160"/>
      <c r="R224" s="161"/>
      <c r="S224" s="161"/>
      <c r="T224" s="161"/>
      <c r="U224" s="161"/>
      <c r="V224" s="161"/>
      <c r="W224" s="161"/>
      <c r="X224" s="161"/>
      <c r="Y224" s="161"/>
      <c r="Z224" s="151"/>
      <c r="AA224" s="151"/>
      <c r="AB224" s="151"/>
      <c r="AC224" s="151"/>
      <c r="AD224" s="151"/>
      <c r="AE224" s="151"/>
      <c r="AF224" s="151"/>
      <c r="AG224" s="151" t="s">
        <v>175</v>
      </c>
      <c r="AH224" s="151">
        <v>0</v>
      </c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</row>
    <row r="225" spans="1:60" outlineLevel="1" x14ac:dyDescent="0.2">
      <c r="A225" s="179">
        <v>89</v>
      </c>
      <c r="B225" s="180" t="s">
        <v>498</v>
      </c>
      <c r="C225" s="187" t="s">
        <v>499</v>
      </c>
      <c r="D225" s="181" t="s">
        <v>173</v>
      </c>
      <c r="E225" s="182">
        <v>1</v>
      </c>
      <c r="F225" s="183"/>
      <c r="G225" s="184">
        <f>ROUND(E225*F225,2)</f>
        <v>0</v>
      </c>
      <c r="H225" s="183"/>
      <c r="I225" s="184">
        <f>ROUND(E225*H225,2)</f>
        <v>0</v>
      </c>
      <c r="J225" s="183"/>
      <c r="K225" s="184">
        <f>ROUND(E225*J225,2)</f>
        <v>0</v>
      </c>
      <c r="L225" s="184">
        <v>21</v>
      </c>
      <c r="M225" s="184">
        <f>G225*(1+L225/100)</f>
        <v>0</v>
      </c>
      <c r="N225" s="182">
        <v>1.1E-4</v>
      </c>
      <c r="O225" s="182">
        <f>ROUND(E225*N225,2)</f>
        <v>0</v>
      </c>
      <c r="P225" s="182">
        <v>0</v>
      </c>
      <c r="Q225" s="182">
        <f>ROUND(E225*P225,2)</f>
        <v>0</v>
      </c>
      <c r="R225" s="184"/>
      <c r="S225" s="184" t="s">
        <v>141</v>
      </c>
      <c r="T225" s="185" t="s">
        <v>142</v>
      </c>
      <c r="U225" s="161">
        <v>0.70799999999999996</v>
      </c>
      <c r="V225" s="161">
        <f>ROUND(E225*U225,2)</f>
        <v>0.71</v>
      </c>
      <c r="W225" s="161"/>
      <c r="X225" s="161" t="s">
        <v>143</v>
      </c>
      <c r="Y225" s="161" t="s">
        <v>144</v>
      </c>
      <c r="Z225" s="151"/>
      <c r="AA225" s="151"/>
      <c r="AB225" s="151"/>
      <c r="AC225" s="151"/>
      <c r="AD225" s="151"/>
      <c r="AE225" s="151"/>
      <c r="AF225" s="151"/>
      <c r="AG225" s="151" t="s">
        <v>145</v>
      </c>
      <c r="AH225" s="151"/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</row>
    <row r="226" spans="1:60" outlineLevel="1" x14ac:dyDescent="0.2">
      <c r="A226" s="172">
        <v>90</v>
      </c>
      <c r="B226" s="173" t="s">
        <v>500</v>
      </c>
      <c r="C226" s="188" t="s">
        <v>501</v>
      </c>
      <c r="D226" s="174" t="s">
        <v>173</v>
      </c>
      <c r="E226" s="175">
        <v>1</v>
      </c>
      <c r="F226" s="176"/>
      <c r="G226" s="177">
        <f>ROUND(E226*F226,2)</f>
        <v>0</v>
      </c>
      <c r="H226" s="176"/>
      <c r="I226" s="177">
        <f>ROUND(E226*H226,2)</f>
        <v>0</v>
      </c>
      <c r="J226" s="176"/>
      <c r="K226" s="177">
        <f>ROUND(E226*J226,2)</f>
        <v>0</v>
      </c>
      <c r="L226" s="177">
        <v>21</v>
      </c>
      <c r="M226" s="177">
        <f>G226*(1+L226/100)</f>
        <v>0</v>
      </c>
      <c r="N226" s="175">
        <v>3.5499999999999997E-2</v>
      </c>
      <c r="O226" s="175">
        <f>ROUND(E226*N226,2)</f>
        <v>0.04</v>
      </c>
      <c r="P226" s="175">
        <v>0</v>
      </c>
      <c r="Q226" s="175">
        <f>ROUND(E226*P226,2)</f>
        <v>0</v>
      </c>
      <c r="R226" s="177"/>
      <c r="S226" s="177" t="s">
        <v>141</v>
      </c>
      <c r="T226" s="178" t="s">
        <v>142</v>
      </c>
      <c r="U226" s="161">
        <v>0</v>
      </c>
      <c r="V226" s="161">
        <f>ROUND(E226*U226,2)</f>
        <v>0</v>
      </c>
      <c r="W226" s="161"/>
      <c r="X226" s="161" t="s">
        <v>309</v>
      </c>
      <c r="Y226" s="161" t="s">
        <v>144</v>
      </c>
      <c r="Z226" s="151"/>
      <c r="AA226" s="151"/>
      <c r="AB226" s="151"/>
      <c r="AC226" s="151"/>
      <c r="AD226" s="151"/>
      <c r="AE226" s="151"/>
      <c r="AF226" s="151"/>
      <c r="AG226" s="151" t="s">
        <v>310</v>
      </c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</row>
    <row r="227" spans="1:60" outlineLevel="2" x14ac:dyDescent="0.2">
      <c r="A227" s="158"/>
      <c r="B227" s="159"/>
      <c r="C227" s="189" t="s">
        <v>1092</v>
      </c>
      <c r="D227" s="162"/>
      <c r="E227" s="163">
        <v>1</v>
      </c>
      <c r="F227" s="161"/>
      <c r="G227" s="161"/>
      <c r="H227" s="161"/>
      <c r="I227" s="161"/>
      <c r="J227" s="161"/>
      <c r="K227" s="161"/>
      <c r="L227" s="161"/>
      <c r="M227" s="161"/>
      <c r="N227" s="160"/>
      <c r="O227" s="160"/>
      <c r="P227" s="160"/>
      <c r="Q227" s="160"/>
      <c r="R227" s="161"/>
      <c r="S227" s="161"/>
      <c r="T227" s="161"/>
      <c r="U227" s="161"/>
      <c r="V227" s="161"/>
      <c r="W227" s="161"/>
      <c r="X227" s="161"/>
      <c r="Y227" s="161"/>
      <c r="Z227" s="151"/>
      <c r="AA227" s="151"/>
      <c r="AB227" s="151"/>
      <c r="AC227" s="151"/>
      <c r="AD227" s="151"/>
      <c r="AE227" s="151"/>
      <c r="AF227" s="151"/>
      <c r="AG227" s="151" t="s">
        <v>175</v>
      </c>
      <c r="AH227" s="151">
        <v>0</v>
      </c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</row>
    <row r="228" spans="1:60" outlineLevel="1" x14ac:dyDescent="0.2">
      <c r="A228" s="172">
        <v>91</v>
      </c>
      <c r="B228" s="173" t="s">
        <v>504</v>
      </c>
      <c r="C228" s="188" t="s">
        <v>505</v>
      </c>
      <c r="D228" s="174" t="s">
        <v>173</v>
      </c>
      <c r="E228" s="175">
        <v>16</v>
      </c>
      <c r="F228" s="176"/>
      <c r="G228" s="177">
        <f>ROUND(E228*F228,2)</f>
        <v>0</v>
      </c>
      <c r="H228" s="176"/>
      <c r="I228" s="177">
        <f>ROUND(E228*H228,2)</f>
        <v>0</v>
      </c>
      <c r="J228" s="176"/>
      <c r="K228" s="177">
        <f>ROUND(E228*J228,2)</f>
        <v>0</v>
      </c>
      <c r="L228" s="177">
        <v>21</v>
      </c>
      <c r="M228" s="177">
        <f>G228*(1+L228/100)</f>
        <v>0</v>
      </c>
      <c r="N228" s="175">
        <v>0</v>
      </c>
      <c r="O228" s="175">
        <f>ROUND(E228*N228,2)</f>
        <v>0</v>
      </c>
      <c r="P228" s="175">
        <v>0</v>
      </c>
      <c r="Q228" s="175">
        <f>ROUND(E228*P228,2)</f>
        <v>0</v>
      </c>
      <c r="R228" s="177"/>
      <c r="S228" s="177" t="s">
        <v>141</v>
      </c>
      <c r="T228" s="178" t="s">
        <v>142</v>
      </c>
      <c r="U228" s="161">
        <v>0</v>
      </c>
      <c r="V228" s="161">
        <f>ROUND(E228*U228,2)</f>
        <v>0</v>
      </c>
      <c r="W228" s="161"/>
      <c r="X228" s="161" t="s">
        <v>143</v>
      </c>
      <c r="Y228" s="161" t="s">
        <v>144</v>
      </c>
      <c r="Z228" s="151"/>
      <c r="AA228" s="151"/>
      <c r="AB228" s="151"/>
      <c r="AC228" s="151"/>
      <c r="AD228" s="151"/>
      <c r="AE228" s="151"/>
      <c r="AF228" s="151"/>
      <c r="AG228" s="151" t="s">
        <v>145</v>
      </c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</row>
    <row r="229" spans="1:60" outlineLevel="2" x14ac:dyDescent="0.2">
      <c r="A229" s="158"/>
      <c r="B229" s="159"/>
      <c r="C229" s="189" t="s">
        <v>1143</v>
      </c>
      <c r="D229" s="162"/>
      <c r="E229" s="163">
        <v>16</v>
      </c>
      <c r="F229" s="161"/>
      <c r="G229" s="161"/>
      <c r="H229" s="161"/>
      <c r="I229" s="161"/>
      <c r="J229" s="161"/>
      <c r="K229" s="161"/>
      <c r="L229" s="161"/>
      <c r="M229" s="161"/>
      <c r="N229" s="160"/>
      <c r="O229" s="160"/>
      <c r="P229" s="160"/>
      <c r="Q229" s="160"/>
      <c r="R229" s="161"/>
      <c r="S229" s="161"/>
      <c r="T229" s="161"/>
      <c r="U229" s="161"/>
      <c r="V229" s="161"/>
      <c r="W229" s="161"/>
      <c r="X229" s="161"/>
      <c r="Y229" s="161"/>
      <c r="Z229" s="151"/>
      <c r="AA229" s="151"/>
      <c r="AB229" s="151"/>
      <c r="AC229" s="151"/>
      <c r="AD229" s="151"/>
      <c r="AE229" s="151"/>
      <c r="AF229" s="151"/>
      <c r="AG229" s="151" t="s">
        <v>175</v>
      </c>
      <c r="AH229" s="151">
        <v>0</v>
      </c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</row>
    <row r="230" spans="1:60" outlineLevel="1" x14ac:dyDescent="0.2">
      <c r="A230" s="172">
        <v>92</v>
      </c>
      <c r="B230" s="173" t="s">
        <v>1144</v>
      </c>
      <c r="C230" s="188" t="s">
        <v>1145</v>
      </c>
      <c r="D230" s="174" t="s">
        <v>173</v>
      </c>
      <c r="E230" s="175">
        <v>8</v>
      </c>
      <c r="F230" s="176"/>
      <c r="G230" s="177">
        <f>ROUND(E230*F230,2)</f>
        <v>0</v>
      </c>
      <c r="H230" s="176"/>
      <c r="I230" s="177">
        <f>ROUND(E230*H230,2)</f>
        <v>0</v>
      </c>
      <c r="J230" s="176"/>
      <c r="K230" s="177">
        <f>ROUND(E230*J230,2)</f>
        <v>0</v>
      </c>
      <c r="L230" s="177">
        <v>21</v>
      </c>
      <c r="M230" s="177">
        <f>G230*(1+L230/100)</f>
        <v>0</v>
      </c>
      <c r="N230" s="175">
        <v>0</v>
      </c>
      <c r="O230" s="175">
        <f>ROUND(E230*N230,2)</f>
        <v>0</v>
      </c>
      <c r="P230" s="175">
        <v>0</v>
      </c>
      <c r="Q230" s="175">
        <f>ROUND(E230*P230,2)</f>
        <v>0</v>
      </c>
      <c r="R230" s="177"/>
      <c r="S230" s="177" t="s">
        <v>141</v>
      </c>
      <c r="T230" s="178" t="s">
        <v>142</v>
      </c>
      <c r="U230" s="161">
        <v>0</v>
      </c>
      <c r="V230" s="161">
        <f>ROUND(E230*U230,2)</f>
        <v>0</v>
      </c>
      <c r="W230" s="161"/>
      <c r="X230" s="161" t="s">
        <v>143</v>
      </c>
      <c r="Y230" s="161" t="s">
        <v>144</v>
      </c>
      <c r="Z230" s="151"/>
      <c r="AA230" s="151"/>
      <c r="AB230" s="151"/>
      <c r="AC230" s="151"/>
      <c r="AD230" s="151"/>
      <c r="AE230" s="151"/>
      <c r="AF230" s="151"/>
      <c r="AG230" s="151" t="s">
        <v>145</v>
      </c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</row>
    <row r="231" spans="1:60" outlineLevel="2" x14ac:dyDescent="0.2">
      <c r="A231" s="158"/>
      <c r="B231" s="159"/>
      <c r="C231" s="189" t="s">
        <v>1127</v>
      </c>
      <c r="D231" s="162"/>
      <c r="E231" s="163">
        <v>8</v>
      </c>
      <c r="F231" s="161"/>
      <c r="G231" s="161"/>
      <c r="H231" s="161"/>
      <c r="I231" s="161"/>
      <c r="J231" s="161"/>
      <c r="K231" s="161"/>
      <c r="L231" s="161"/>
      <c r="M231" s="161"/>
      <c r="N231" s="160"/>
      <c r="O231" s="160"/>
      <c r="P231" s="160"/>
      <c r="Q231" s="160"/>
      <c r="R231" s="161"/>
      <c r="S231" s="161"/>
      <c r="T231" s="161"/>
      <c r="U231" s="161"/>
      <c r="V231" s="161"/>
      <c r="W231" s="161"/>
      <c r="X231" s="161"/>
      <c r="Y231" s="161"/>
      <c r="Z231" s="151"/>
      <c r="AA231" s="151"/>
      <c r="AB231" s="151"/>
      <c r="AC231" s="151"/>
      <c r="AD231" s="151"/>
      <c r="AE231" s="151"/>
      <c r="AF231" s="151"/>
      <c r="AG231" s="151" t="s">
        <v>175</v>
      </c>
      <c r="AH231" s="151">
        <v>0</v>
      </c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</row>
    <row r="232" spans="1:60" outlineLevel="1" x14ac:dyDescent="0.2">
      <c r="A232" s="172">
        <v>93</v>
      </c>
      <c r="B232" s="173" t="s">
        <v>512</v>
      </c>
      <c r="C232" s="188" t="s">
        <v>513</v>
      </c>
      <c r="D232" s="174" t="s">
        <v>173</v>
      </c>
      <c r="E232" s="175">
        <v>48</v>
      </c>
      <c r="F232" s="176"/>
      <c r="G232" s="177">
        <f>ROUND(E232*F232,2)</f>
        <v>0</v>
      </c>
      <c r="H232" s="176"/>
      <c r="I232" s="177">
        <f>ROUND(E232*H232,2)</f>
        <v>0</v>
      </c>
      <c r="J232" s="176"/>
      <c r="K232" s="177">
        <f>ROUND(E232*J232,2)</f>
        <v>0</v>
      </c>
      <c r="L232" s="177">
        <v>21</v>
      </c>
      <c r="M232" s="177">
        <f>G232*(1+L232/100)</f>
        <v>0</v>
      </c>
      <c r="N232" s="175">
        <v>0</v>
      </c>
      <c r="O232" s="175">
        <f>ROUND(E232*N232,2)</f>
        <v>0</v>
      </c>
      <c r="P232" s="175">
        <v>0</v>
      </c>
      <c r="Q232" s="175">
        <f>ROUND(E232*P232,2)</f>
        <v>0</v>
      </c>
      <c r="R232" s="177"/>
      <c r="S232" s="177" t="s">
        <v>141</v>
      </c>
      <c r="T232" s="178" t="s">
        <v>142</v>
      </c>
      <c r="U232" s="161">
        <v>0</v>
      </c>
      <c r="V232" s="161">
        <f>ROUND(E232*U232,2)</f>
        <v>0</v>
      </c>
      <c r="W232" s="161"/>
      <c r="X232" s="161" t="s">
        <v>143</v>
      </c>
      <c r="Y232" s="161" t="s">
        <v>144</v>
      </c>
      <c r="Z232" s="151"/>
      <c r="AA232" s="151"/>
      <c r="AB232" s="151"/>
      <c r="AC232" s="151"/>
      <c r="AD232" s="151"/>
      <c r="AE232" s="151"/>
      <c r="AF232" s="151"/>
      <c r="AG232" s="151" t="s">
        <v>145</v>
      </c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</row>
    <row r="233" spans="1:60" outlineLevel="2" x14ac:dyDescent="0.2">
      <c r="A233" s="158"/>
      <c r="B233" s="159"/>
      <c r="C233" s="189" t="s">
        <v>1146</v>
      </c>
      <c r="D233" s="162"/>
      <c r="E233" s="163">
        <v>32</v>
      </c>
      <c r="F233" s="161"/>
      <c r="G233" s="161"/>
      <c r="H233" s="161"/>
      <c r="I233" s="161"/>
      <c r="J233" s="161"/>
      <c r="K233" s="161"/>
      <c r="L233" s="161"/>
      <c r="M233" s="161"/>
      <c r="N233" s="160"/>
      <c r="O233" s="160"/>
      <c r="P233" s="160"/>
      <c r="Q233" s="160"/>
      <c r="R233" s="161"/>
      <c r="S233" s="161"/>
      <c r="T233" s="161"/>
      <c r="U233" s="161"/>
      <c r="V233" s="161"/>
      <c r="W233" s="161"/>
      <c r="X233" s="161"/>
      <c r="Y233" s="161"/>
      <c r="Z233" s="151"/>
      <c r="AA233" s="151"/>
      <c r="AB233" s="151"/>
      <c r="AC233" s="151"/>
      <c r="AD233" s="151"/>
      <c r="AE233" s="151"/>
      <c r="AF233" s="151"/>
      <c r="AG233" s="151" t="s">
        <v>175</v>
      </c>
      <c r="AH233" s="151">
        <v>0</v>
      </c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</row>
    <row r="234" spans="1:60" outlineLevel="3" x14ac:dyDescent="0.2">
      <c r="A234" s="158"/>
      <c r="B234" s="159"/>
      <c r="C234" s="189" t="s">
        <v>1147</v>
      </c>
      <c r="D234" s="162"/>
      <c r="E234" s="163">
        <v>16</v>
      </c>
      <c r="F234" s="161"/>
      <c r="G234" s="161"/>
      <c r="H234" s="161"/>
      <c r="I234" s="161"/>
      <c r="J234" s="161"/>
      <c r="K234" s="161"/>
      <c r="L234" s="161"/>
      <c r="M234" s="161"/>
      <c r="N234" s="160"/>
      <c r="O234" s="160"/>
      <c r="P234" s="160"/>
      <c r="Q234" s="160"/>
      <c r="R234" s="161"/>
      <c r="S234" s="161"/>
      <c r="T234" s="161"/>
      <c r="U234" s="161"/>
      <c r="V234" s="161"/>
      <c r="W234" s="161"/>
      <c r="X234" s="161"/>
      <c r="Y234" s="161"/>
      <c r="Z234" s="151"/>
      <c r="AA234" s="151"/>
      <c r="AB234" s="151"/>
      <c r="AC234" s="151"/>
      <c r="AD234" s="151"/>
      <c r="AE234" s="151"/>
      <c r="AF234" s="151"/>
      <c r="AG234" s="151" t="s">
        <v>175</v>
      </c>
      <c r="AH234" s="151">
        <v>0</v>
      </c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</row>
    <row r="235" spans="1:60" outlineLevel="1" x14ac:dyDescent="0.2">
      <c r="A235" s="172">
        <v>94</v>
      </c>
      <c r="B235" s="173" t="s">
        <v>521</v>
      </c>
      <c r="C235" s="188" t="s">
        <v>522</v>
      </c>
      <c r="D235" s="174" t="s">
        <v>173</v>
      </c>
      <c r="E235" s="175">
        <v>2</v>
      </c>
      <c r="F235" s="176"/>
      <c r="G235" s="177">
        <f>ROUND(E235*F235,2)</f>
        <v>0</v>
      </c>
      <c r="H235" s="176"/>
      <c r="I235" s="177">
        <f>ROUND(E235*H235,2)</f>
        <v>0</v>
      </c>
      <c r="J235" s="176"/>
      <c r="K235" s="177">
        <f>ROUND(E235*J235,2)</f>
        <v>0</v>
      </c>
      <c r="L235" s="177">
        <v>21</v>
      </c>
      <c r="M235" s="177">
        <f>G235*(1+L235/100)</f>
        <v>0</v>
      </c>
      <c r="N235" s="175">
        <v>0</v>
      </c>
      <c r="O235" s="175">
        <f>ROUND(E235*N235,2)</f>
        <v>0</v>
      </c>
      <c r="P235" s="175">
        <v>0</v>
      </c>
      <c r="Q235" s="175">
        <f>ROUND(E235*P235,2)</f>
        <v>0</v>
      </c>
      <c r="R235" s="177"/>
      <c r="S235" s="177" t="s">
        <v>141</v>
      </c>
      <c r="T235" s="178" t="s">
        <v>142</v>
      </c>
      <c r="U235" s="161">
        <v>0</v>
      </c>
      <c r="V235" s="161">
        <f>ROUND(E235*U235,2)</f>
        <v>0</v>
      </c>
      <c r="W235" s="161"/>
      <c r="X235" s="161" t="s">
        <v>143</v>
      </c>
      <c r="Y235" s="161" t="s">
        <v>144</v>
      </c>
      <c r="Z235" s="151"/>
      <c r="AA235" s="151"/>
      <c r="AB235" s="151"/>
      <c r="AC235" s="151"/>
      <c r="AD235" s="151"/>
      <c r="AE235" s="151"/>
      <c r="AF235" s="151"/>
      <c r="AG235" s="151" t="s">
        <v>145</v>
      </c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</row>
    <row r="236" spans="1:60" outlineLevel="2" x14ac:dyDescent="0.2">
      <c r="A236" s="158"/>
      <c r="B236" s="159"/>
      <c r="C236" s="189" t="s">
        <v>1086</v>
      </c>
      <c r="D236" s="162"/>
      <c r="E236" s="163">
        <v>2</v>
      </c>
      <c r="F236" s="161"/>
      <c r="G236" s="161"/>
      <c r="H236" s="161"/>
      <c r="I236" s="161"/>
      <c r="J236" s="161"/>
      <c r="K236" s="161"/>
      <c r="L236" s="161"/>
      <c r="M236" s="161"/>
      <c r="N236" s="160"/>
      <c r="O236" s="160"/>
      <c r="P236" s="160"/>
      <c r="Q236" s="160"/>
      <c r="R236" s="161"/>
      <c r="S236" s="161"/>
      <c r="T236" s="161"/>
      <c r="U236" s="161"/>
      <c r="V236" s="161"/>
      <c r="W236" s="161"/>
      <c r="X236" s="161"/>
      <c r="Y236" s="161"/>
      <c r="Z236" s="151"/>
      <c r="AA236" s="151"/>
      <c r="AB236" s="151"/>
      <c r="AC236" s="151"/>
      <c r="AD236" s="151"/>
      <c r="AE236" s="151"/>
      <c r="AF236" s="151"/>
      <c r="AG236" s="151" t="s">
        <v>175</v>
      </c>
      <c r="AH236" s="151">
        <v>0</v>
      </c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</row>
    <row r="237" spans="1:60" outlineLevel="1" x14ac:dyDescent="0.2">
      <c r="A237" s="172">
        <v>95</v>
      </c>
      <c r="B237" s="173" t="s">
        <v>518</v>
      </c>
      <c r="C237" s="188" t="s">
        <v>1148</v>
      </c>
      <c r="D237" s="174" t="s">
        <v>173</v>
      </c>
      <c r="E237" s="175">
        <v>2</v>
      </c>
      <c r="F237" s="176"/>
      <c r="G237" s="177">
        <f>ROUND(E237*F237,2)</f>
        <v>0</v>
      </c>
      <c r="H237" s="176"/>
      <c r="I237" s="177">
        <f>ROUND(E237*H237,2)</f>
        <v>0</v>
      </c>
      <c r="J237" s="176"/>
      <c r="K237" s="177">
        <f>ROUND(E237*J237,2)</f>
        <v>0</v>
      </c>
      <c r="L237" s="177">
        <v>21</v>
      </c>
      <c r="M237" s="177">
        <f>G237*(1+L237/100)</f>
        <v>0</v>
      </c>
      <c r="N237" s="175">
        <v>0</v>
      </c>
      <c r="O237" s="175">
        <f>ROUND(E237*N237,2)</f>
        <v>0</v>
      </c>
      <c r="P237" s="175">
        <v>0</v>
      </c>
      <c r="Q237" s="175">
        <f>ROUND(E237*P237,2)</f>
        <v>0</v>
      </c>
      <c r="R237" s="177"/>
      <c r="S237" s="177" t="s">
        <v>141</v>
      </c>
      <c r="T237" s="178" t="s">
        <v>142</v>
      </c>
      <c r="U237" s="161">
        <v>0</v>
      </c>
      <c r="V237" s="161">
        <f>ROUND(E237*U237,2)</f>
        <v>0</v>
      </c>
      <c r="W237" s="161"/>
      <c r="X237" s="161" t="s">
        <v>143</v>
      </c>
      <c r="Y237" s="161" t="s">
        <v>144</v>
      </c>
      <c r="Z237" s="151"/>
      <c r="AA237" s="151"/>
      <c r="AB237" s="151"/>
      <c r="AC237" s="151"/>
      <c r="AD237" s="151"/>
      <c r="AE237" s="151"/>
      <c r="AF237" s="151"/>
      <c r="AG237" s="151" t="s">
        <v>145</v>
      </c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</row>
    <row r="238" spans="1:60" outlineLevel="2" x14ac:dyDescent="0.2">
      <c r="A238" s="158"/>
      <c r="B238" s="159"/>
      <c r="C238" s="189" t="s">
        <v>1086</v>
      </c>
      <c r="D238" s="162"/>
      <c r="E238" s="163">
        <v>2</v>
      </c>
      <c r="F238" s="161"/>
      <c r="G238" s="161"/>
      <c r="H238" s="161"/>
      <c r="I238" s="161"/>
      <c r="J238" s="161"/>
      <c r="K238" s="161"/>
      <c r="L238" s="161"/>
      <c r="M238" s="161"/>
      <c r="N238" s="160"/>
      <c r="O238" s="160"/>
      <c r="P238" s="160"/>
      <c r="Q238" s="160"/>
      <c r="R238" s="161"/>
      <c r="S238" s="161"/>
      <c r="T238" s="161"/>
      <c r="U238" s="161"/>
      <c r="V238" s="161"/>
      <c r="W238" s="161"/>
      <c r="X238" s="161"/>
      <c r="Y238" s="161"/>
      <c r="Z238" s="151"/>
      <c r="AA238" s="151"/>
      <c r="AB238" s="151"/>
      <c r="AC238" s="151"/>
      <c r="AD238" s="151"/>
      <c r="AE238" s="151"/>
      <c r="AF238" s="151"/>
      <c r="AG238" s="151" t="s">
        <v>175</v>
      </c>
      <c r="AH238" s="151">
        <v>0</v>
      </c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</row>
    <row r="239" spans="1:60" outlineLevel="1" x14ac:dyDescent="0.2">
      <c r="A239" s="179">
        <v>96</v>
      </c>
      <c r="B239" s="180" t="s">
        <v>877</v>
      </c>
      <c r="C239" s="187" t="s">
        <v>878</v>
      </c>
      <c r="D239" s="181" t="s">
        <v>173</v>
      </c>
      <c r="E239" s="182">
        <v>14</v>
      </c>
      <c r="F239" s="183"/>
      <c r="G239" s="184">
        <f>ROUND(E239*F239,2)</f>
        <v>0</v>
      </c>
      <c r="H239" s="183"/>
      <c r="I239" s="184">
        <f>ROUND(E239*H239,2)</f>
        <v>0</v>
      </c>
      <c r="J239" s="183"/>
      <c r="K239" s="184">
        <f>ROUND(E239*J239,2)</f>
        <v>0</v>
      </c>
      <c r="L239" s="184">
        <v>21</v>
      </c>
      <c r="M239" s="184">
        <f>G239*(1+L239/100)</f>
        <v>0</v>
      </c>
      <c r="N239" s="182">
        <v>0</v>
      </c>
      <c r="O239" s="182">
        <f>ROUND(E239*N239,2)</f>
        <v>0</v>
      </c>
      <c r="P239" s="182">
        <v>0</v>
      </c>
      <c r="Q239" s="182">
        <f>ROUND(E239*P239,2)</f>
        <v>0</v>
      </c>
      <c r="R239" s="184"/>
      <c r="S239" s="184" t="s">
        <v>141</v>
      </c>
      <c r="T239" s="185" t="s">
        <v>142</v>
      </c>
      <c r="U239" s="161">
        <v>3.4740000000000002</v>
      </c>
      <c r="V239" s="161">
        <f>ROUND(E239*U239,2)</f>
        <v>48.64</v>
      </c>
      <c r="W239" s="161"/>
      <c r="X239" s="161" t="s">
        <v>143</v>
      </c>
      <c r="Y239" s="161" t="s">
        <v>144</v>
      </c>
      <c r="Z239" s="151"/>
      <c r="AA239" s="151"/>
      <c r="AB239" s="151"/>
      <c r="AC239" s="151"/>
      <c r="AD239" s="151"/>
      <c r="AE239" s="151"/>
      <c r="AF239" s="151"/>
      <c r="AG239" s="151" t="s">
        <v>145</v>
      </c>
      <c r="AH239" s="151"/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</row>
    <row r="240" spans="1:60" outlineLevel="1" x14ac:dyDescent="0.2">
      <c r="A240" s="172">
        <v>97</v>
      </c>
      <c r="B240" s="173" t="s">
        <v>881</v>
      </c>
      <c r="C240" s="188" t="s">
        <v>882</v>
      </c>
      <c r="D240" s="174" t="s">
        <v>173</v>
      </c>
      <c r="E240" s="175">
        <v>14</v>
      </c>
      <c r="F240" s="176"/>
      <c r="G240" s="177">
        <f>ROUND(E240*F240,2)</f>
        <v>0</v>
      </c>
      <c r="H240" s="176"/>
      <c r="I240" s="177">
        <f>ROUND(E240*H240,2)</f>
        <v>0</v>
      </c>
      <c r="J240" s="176"/>
      <c r="K240" s="177">
        <f>ROUND(E240*J240,2)</f>
        <v>0</v>
      </c>
      <c r="L240" s="177">
        <v>21</v>
      </c>
      <c r="M240" s="177">
        <f>G240*(1+L240/100)</f>
        <v>0</v>
      </c>
      <c r="N240" s="175">
        <v>2.3E-3</v>
      </c>
      <c r="O240" s="175">
        <f>ROUND(E240*N240,2)</f>
        <v>0.03</v>
      </c>
      <c r="P240" s="175">
        <v>0</v>
      </c>
      <c r="Q240" s="175">
        <f>ROUND(E240*P240,2)</f>
        <v>0</v>
      </c>
      <c r="R240" s="177"/>
      <c r="S240" s="177" t="s">
        <v>141</v>
      </c>
      <c r="T240" s="178" t="s">
        <v>142</v>
      </c>
      <c r="U240" s="161">
        <v>0</v>
      </c>
      <c r="V240" s="161">
        <f>ROUND(E240*U240,2)</f>
        <v>0</v>
      </c>
      <c r="W240" s="161"/>
      <c r="X240" s="161" t="s">
        <v>309</v>
      </c>
      <c r="Y240" s="161" t="s">
        <v>144</v>
      </c>
      <c r="Z240" s="151"/>
      <c r="AA240" s="151"/>
      <c r="AB240" s="151"/>
      <c r="AC240" s="151"/>
      <c r="AD240" s="151"/>
      <c r="AE240" s="151"/>
      <c r="AF240" s="151"/>
      <c r="AG240" s="151" t="s">
        <v>310</v>
      </c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</row>
    <row r="241" spans="1:60" outlineLevel="2" x14ac:dyDescent="0.2">
      <c r="A241" s="158"/>
      <c r="B241" s="159"/>
      <c r="C241" s="189" t="s">
        <v>1137</v>
      </c>
      <c r="D241" s="162"/>
      <c r="E241" s="163">
        <v>14</v>
      </c>
      <c r="F241" s="161"/>
      <c r="G241" s="161"/>
      <c r="H241" s="161"/>
      <c r="I241" s="161"/>
      <c r="J241" s="161"/>
      <c r="K241" s="161"/>
      <c r="L241" s="161"/>
      <c r="M241" s="161"/>
      <c r="N241" s="160"/>
      <c r="O241" s="160"/>
      <c r="P241" s="160"/>
      <c r="Q241" s="160"/>
      <c r="R241" s="161"/>
      <c r="S241" s="161"/>
      <c r="T241" s="161"/>
      <c r="U241" s="161"/>
      <c r="V241" s="161"/>
      <c r="W241" s="161"/>
      <c r="X241" s="161"/>
      <c r="Y241" s="161"/>
      <c r="Z241" s="151"/>
      <c r="AA241" s="151"/>
      <c r="AB241" s="151"/>
      <c r="AC241" s="151"/>
      <c r="AD241" s="151"/>
      <c r="AE241" s="151"/>
      <c r="AF241" s="151"/>
      <c r="AG241" s="151" t="s">
        <v>175</v>
      </c>
      <c r="AH241" s="151">
        <v>0</v>
      </c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</row>
    <row r="242" spans="1:60" outlineLevel="1" x14ac:dyDescent="0.2">
      <c r="A242" s="179">
        <v>98</v>
      </c>
      <c r="B242" s="180" t="s">
        <v>532</v>
      </c>
      <c r="C242" s="187" t="s">
        <v>1149</v>
      </c>
      <c r="D242" s="181" t="s">
        <v>173</v>
      </c>
      <c r="E242" s="182">
        <v>15</v>
      </c>
      <c r="F242" s="183"/>
      <c r="G242" s="184">
        <f>ROUND(E242*F242,2)</f>
        <v>0</v>
      </c>
      <c r="H242" s="183"/>
      <c r="I242" s="184">
        <f>ROUND(E242*H242,2)</f>
        <v>0</v>
      </c>
      <c r="J242" s="183"/>
      <c r="K242" s="184">
        <f>ROUND(E242*J242,2)</f>
        <v>0</v>
      </c>
      <c r="L242" s="184">
        <v>21</v>
      </c>
      <c r="M242" s="184">
        <f>G242*(1+L242/100)</f>
        <v>0</v>
      </c>
      <c r="N242" s="182">
        <v>0</v>
      </c>
      <c r="O242" s="182">
        <f>ROUND(E242*N242,2)</f>
        <v>0</v>
      </c>
      <c r="P242" s="182">
        <v>0</v>
      </c>
      <c r="Q242" s="182">
        <f>ROUND(E242*P242,2)</f>
        <v>0</v>
      </c>
      <c r="R242" s="184"/>
      <c r="S242" s="184" t="s">
        <v>141</v>
      </c>
      <c r="T242" s="185" t="s">
        <v>142</v>
      </c>
      <c r="U242" s="161">
        <v>0.97899999999999998</v>
      </c>
      <c r="V242" s="161">
        <f>ROUND(E242*U242,2)</f>
        <v>14.69</v>
      </c>
      <c r="W242" s="161"/>
      <c r="X242" s="161" t="s">
        <v>143</v>
      </c>
      <c r="Y242" s="161" t="s">
        <v>144</v>
      </c>
      <c r="Z242" s="151"/>
      <c r="AA242" s="151"/>
      <c r="AB242" s="151"/>
      <c r="AC242" s="151"/>
      <c r="AD242" s="151"/>
      <c r="AE242" s="151"/>
      <c r="AF242" s="151"/>
      <c r="AG242" s="151" t="s">
        <v>145</v>
      </c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</row>
    <row r="243" spans="1:60" outlineLevel="1" x14ac:dyDescent="0.2">
      <c r="A243" s="172">
        <v>99</v>
      </c>
      <c r="B243" s="173" t="s">
        <v>534</v>
      </c>
      <c r="C243" s="188" t="s">
        <v>535</v>
      </c>
      <c r="D243" s="174" t="s">
        <v>173</v>
      </c>
      <c r="E243" s="175">
        <v>14</v>
      </c>
      <c r="F243" s="176"/>
      <c r="G243" s="177">
        <f>ROUND(E243*F243,2)</f>
        <v>0</v>
      </c>
      <c r="H243" s="176"/>
      <c r="I243" s="177">
        <f>ROUND(E243*H243,2)</f>
        <v>0</v>
      </c>
      <c r="J243" s="176"/>
      <c r="K243" s="177">
        <f>ROUND(E243*J243,2)</f>
        <v>0</v>
      </c>
      <c r="L243" s="177">
        <v>21</v>
      </c>
      <c r="M243" s="177">
        <f>G243*(1+L243/100)</f>
        <v>0</v>
      </c>
      <c r="N243" s="175">
        <v>4.4999999999999997E-3</v>
      </c>
      <c r="O243" s="175">
        <f>ROUND(E243*N243,2)</f>
        <v>0.06</v>
      </c>
      <c r="P243" s="175">
        <v>0</v>
      </c>
      <c r="Q243" s="175">
        <f>ROUND(E243*P243,2)</f>
        <v>0</v>
      </c>
      <c r="R243" s="177"/>
      <c r="S243" s="177" t="s">
        <v>141</v>
      </c>
      <c r="T243" s="178" t="s">
        <v>142</v>
      </c>
      <c r="U243" s="161">
        <v>0</v>
      </c>
      <c r="V243" s="161">
        <f>ROUND(E243*U243,2)</f>
        <v>0</v>
      </c>
      <c r="W243" s="161"/>
      <c r="X243" s="161" t="s">
        <v>309</v>
      </c>
      <c r="Y243" s="161" t="s">
        <v>144</v>
      </c>
      <c r="Z243" s="151"/>
      <c r="AA243" s="151"/>
      <c r="AB243" s="151"/>
      <c r="AC243" s="151"/>
      <c r="AD243" s="151"/>
      <c r="AE243" s="151"/>
      <c r="AF243" s="151"/>
      <c r="AG243" s="151" t="s">
        <v>310</v>
      </c>
      <c r="AH243" s="151"/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</row>
    <row r="244" spans="1:60" outlineLevel="2" x14ac:dyDescent="0.2">
      <c r="A244" s="158"/>
      <c r="B244" s="159"/>
      <c r="C244" s="189" t="s">
        <v>1137</v>
      </c>
      <c r="D244" s="162"/>
      <c r="E244" s="163">
        <v>14</v>
      </c>
      <c r="F244" s="161"/>
      <c r="G244" s="161"/>
      <c r="H244" s="161"/>
      <c r="I244" s="161"/>
      <c r="J244" s="161"/>
      <c r="K244" s="161"/>
      <c r="L244" s="161"/>
      <c r="M244" s="161"/>
      <c r="N244" s="160"/>
      <c r="O244" s="160"/>
      <c r="P244" s="160"/>
      <c r="Q244" s="160"/>
      <c r="R244" s="161"/>
      <c r="S244" s="161"/>
      <c r="T244" s="161"/>
      <c r="U244" s="161"/>
      <c r="V244" s="161"/>
      <c r="W244" s="161"/>
      <c r="X244" s="161"/>
      <c r="Y244" s="161"/>
      <c r="Z244" s="151"/>
      <c r="AA244" s="151"/>
      <c r="AB244" s="151"/>
      <c r="AC244" s="151"/>
      <c r="AD244" s="151"/>
      <c r="AE244" s="151"/>
      <c r="AF244" s="151"/>
      <c r="AG244" s="151" t="s">
        <v>175</v>
      </c>
      <c r="AH244" s="151">
        <v>0</v>
      </c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</row>
    <row r="245" spans="1:60" outlineLevel="1" x14ac:dyDescent="0.2">
      <c r="A245" s="172">
        <v>100</v>
      </c>
      <c r="B245" s="173" t="s">
        <v>1150</v>
      </c>
      <c r="C245" s="188" t="s">
        <v>1151</v>
      </c>
      <c r="D245" s="174" t="s">
        <v>173</v>
      </c>
      <c r="E245" s="175">
        <v>1</v>
      </c>
      <c r="F245" s="176"/>
      <c r="G245" s="177">
        <f>ROUND(E245*F245,2)</f>
        <v>0</v>
      </c>
      <c r="H245" s="176"/>
      <c r="I245" s="177">
        <f>ROUND(E245*H245,2)</f>
        <v>0</v>
      </c>
      <c r="J245" s="176"/>
      <c r="K245" s="177">
        <f>ROUND(E245*J245,2)</f>
        <v>0</v>
      </c>
      <c r="L245" s="177">
        <v>21</v>
      </c>
      <c r="M245" s="177">
        <f>G245*(1+L245/100)</f>
        <v>0</v>
      </c>
      <c r="N245" s="175">
        <v>4.3E-3</v>
      </c>
      <c r="O245" s="175">
        <f>ROUND(E245*N245,2)</f>
        <v>0</v>
      </c>
      <c r="P245" s="175">
        <v>0</v>
      </c>
      <c r="Q245" s="175">
        <f>ROUND(E245*P245,2)</f>
        <v>0</v>
      </c>
      <c r="R245" s="177"/>
      <c r="S245" s="177" t="s">
        <v>141</v>
      </c>
      <c r="T245" s="178" t="s">
        <v>142</v>
      </c>
      <c r="U245" s="161">
        <v>0</v>
      </c>
      <c r="V245" s="161">
        <f>ROUND(E245*U245,2)</f>
        <v>0</v>
      </c>
      <c r="W245" s="161"/>
      <c r="X245" s="161" t="s">
        <v>309</v>
      </c>
      <c r="Y245" s="161" t="s">
        <v>144</v>
      </c>
      <c r="Z245" s="151"/>
      <c r="AA245" s="151"/>
      <c r="AB245" s="151"/>
      <c r="AC245" s="151"/>
      <c r="AD245" s="151"/>
      <c r="AE245" s="151"/>
      <c r="AF245" s="151"/>
      <c r="AG245" s="151" t="s">
        <v>310</v>
      </c>
      <c r="AH245" s="151"/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</row>
    <row r="246" spans="1:60" outlineLevel="2" x14ac:dyDescent="0.2">
      <c r="A246" s="158"/>
      <c r="B246" s="159"/>
      <c r="C246" s="189" t="s">
        <v>1092</v>
      </c>
      <c r="D246" s="162"/>
      <c r="E246" s="163">
        <v>1</v>
      </c>
      <c r="F246" s="161"/>
      <c r="G246" s="161"/>
      <c r="H246" s="161"/>
      <c r="I246" s="161"/>
      <c r="J246" s="161"/>
      <c r="K246" s="161"/>
      <c r="L246" s="161"/>
      <c r="M246" s="161"/>
      <c r="N246" s="160"/>
      <c r="O246" s="160"/>
      <c r="P246" s="160"/>
      <c r="Q246" s="160"/>
      <c r="R246" s="161"/>
      <c r="S246" s="161"/>
      <c r="T246" s="161"/>
      <c r="U246" s="161"/>
      <c r="V246" s="161"/>
      <c r="W246" s="161"/>
      <c r="X246" s="161"/>
      <c r="Y246" s="161"/>
      <c r="Z246" s="151"/>
      <c r="AA246" s="151"/>
      <c r="AB246" s="151"/>
      <c r="AC246" s="151"/>
      <c r="AD246" s="151"/>
      <c r="AE246" s="151"/>
      <c r="AF246" s="151"/>
      <c r="AG246" s="151" t="s">
        <v>175</v>
      </c>
      <c r="AH246" s="151">
        <v>0</v>
      </c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</row>
    <row r="247" spans="1:60" outlineLevel="1" x14ac:dyDescent="0.2">
      <c r="A247" s="172">
        <v>101</v>
      </c>
      <c r="B247" s="173" t="s">
        <v>885</v>
      </c>
      <c r="C247" s="188" t="s">
        <v>1032</v>
      </c>
      <c r="D247" s="174" t="s">
        <v>181</v>
      </c>
      <c r="E247" s="175">
        <v>150.69999999999999</v>
      </c>
      <c r="F247" s="176"/>
      <c r="G247" s="177">
        <f>ROUND(E247*F247,2)</f>
        <v>0</v>
      </c>
      <c r="H247" s="176"/>
      <c r="I247" s="177">
        <f>ROUND(E247*H247,2)</f>
        <v>0</v>
      </c>
      <c r="J247" s="176"/>
      <c r="K247" s="177">
        <f>ROUND(E247*J247,2)</f>
        <v>0</v>
      </c>
      <c r="L247" s="177">
        <v>21</v>
      </c>
      <c r="M247" s="177">
        <f>G247*(1+L247/100)</f>
        <v>0</v>
      </c>
      <c r="N247" s="175">
        <v>0</v>
      </c>
      <c r="O247" s="175">
        <f>ROUND(E247*N247,2)</f>
        <v>0</v>
      </c>
      <c r="P247" s="175">
        <v>0</v>
      </c>
      <c r="Q247" s="175">
        <f>ROUND(E247*P247,2)</f>
        <v>0</v>
      </c>
      <c r="R247" s="177"/>
      <c r="S247" s="177" t="s">
        <v>141</v>
      </c>
      <c r="T247" s="178" t="s">
        <v>142</v>
      </c>
      <c r="U247" s="161">
        <v>4.3999999999999997E-2</v>
      </c>
      <c r="V247" s="161">
        <f>ROUND(E247*U247,2)</f>
        <v>6.63</v>
      </c>
      <c r="W247" s="161"/>
      <c r="X247" s="161" t="s">
        <v>143</v>
      </c>
      <c r="Y247" s="161" t="s">
        <v>144</v>
      </c>
      <c r="Z247" s="151"/>
      <c r="AA247" s="151"/>
      <c r="AB247" s="151"/>
      <c r="AC247" s="151"/>
      <c r="AD247" s="151"/>
      <c r="AE247" s="151"/>
      <c r="AF247" s="151"/>
      <c r="AG247" s="151" t="s">
        <v>145</v>
      </c>
      <c r="AH247" s="151"/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</row>
    <row r="248" spans="1:60" outlineLevel="2" x14ac:dyDescent="0.2">
      <c r="A248" s="158"/>
      <c r="B248" s="159"/>
      <c r="C248" s="189" t="s">
        <v>1117</v>
      </c>
      <c r="D248" s="162"/>
      <c r="E248" s="163">
        <v>134.19999999999999</v>
      </c>
      <c r="F248" s="161"/>
      <c r="G248" s="161"/>
      <c r="H248" s="161"/>
      <c r="I248" s="161"/>
      <c r="J248" s="161"/>
      <c r="K248" s="161"/>
      <c r="L248" s="161"/>
      <c r="M248" s="161"/>
      <c r="N248" s="160"/>
      <c r="O248" s="160"/>
      <c r="P248" s="160"/>
      <c r="Q248" s="160"/>
      <c r="R248" s="161"/>
      <c r="S248" s="161"/>
      <c r="T248" s="161"/>
      <c r="U248" s="161"/>
      <c r="V248" s="161"/>
      <c r="W248" s="161"/>
      <c r="X248" s="161"/>
      <c r="Y248" s="161"/>
      <c r="Z248" s="151"/>
      <c r="AA248" s="151"/>
      <c r="AB248" s="151"/>
      <c r="AC248" s="151"/>
      <c r="AD248" s="151"/>
      <c r="AE248" s="151"/>
      <c r="AF248" s="151"/>
      <c r="AG248" s="151" t="s">
        <v>175</v>
      </c>
      <c r="AH248" s="151">
        <v>0</v>
      </c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</row>
    <row r="249" spans="1:60" outlineLevel="3" x14ac:dyDescent="0.2">
      <c r="A249" s="158"/>
      <c r="B249" s="159"/>
      <c r="C249" s="189" t="s">
        <v>1152</v>
      </c>
      <c r="D249" s="162"/>
      <c r="E249" s="163">
        <v>16.5</v>
      </c>
      <c r="F249" s="161"/>
      <c r="G249" s="161"/>
      <c r="H249" s="161"/>
      <c r="I249" s="161"/>
      <c r="J249" s="161"/>
      <c r="K249" s="161"/>
      <c r="L249" s="161"/>
      <c r="M249" s="161"/>
      <c r="N249" s="160"/>
      <c r="O249" s="160"/>
      <c r="P249" s="160"/>
      <c r="Q249" s="160"/>
      <c r="R249" s="161"/>
      <c r="S249" s="161"/>
      <c r="T249" s="161"/>
      <c r="U249" s="161"/>
      <c r="V249" s="161"/>
      <c r="W249" s="161"/>
      <c r="X249" s="161"/>
      <c r="Y249" s="161"/>
      <c r="Z249" s="151"/>
      <c r="AA249" s="151"/>
      <c r="AB249" s="151"/>
      <c r="AC249" s="151"/>
      <c r="AD249" s="151"/>
      <c r="AE249" s="151"/>
      <c r="AF249" s="151"/>
      <c r="AG249" s="151" t="s">
        <v>175</v>
      </c>
      <c r="AH249" s="151">
        <v>0</v>
      </c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</row>
    <row r="250" spans="1:60" outlineLevel="1" x14ac:dyDescent="0.2">
      <c r="A250" s="179">
        <v>102</v>
      </c>
      <c r="B250" s="180" t="s">
        <v>539</v>
      </c>
      <c r="C250" s="187" t="s">
        <v>540</v>
      </c>
      <c r="D250" s="181" t="s">
        <v>181</v>
      </c>
      <c r="E250" s="182">
        <v>150.69999999999999</v>
      </c>
      <c r="F250" s="183"/>
      <c r="G250" s="184">
        <f>ROUND(E250*F250,2)</f>
        <v>0</v>
      </c>
      <c r="H250" s="183"/>
      <c r="I250" s="184">
        <f>ROUND(E250*H250,2)</f>
        <v>0</v>
      </c>
      <c r="J250" s="183"/>
      <c r="K250" s="184">
        <f>ROUND(E250*J250,2)</f>
        <v>0</v>
      </c>
      <c r="L250" s="184">
        <v>21</v>
      </c>
      <c r="M250" s="184">
        <f>G250*(1+L250/100)</f>
        <v>0</v>
      </c>
      <c r="N250" s="182">
        <v>0</v>
      </c>
      <c r="O250" s="182">
        <f>ROUND(E250*N250,2)</f>
        <v>0</v>
      </c>
      <c r="P250" s="182">
        <v>0</v>
      </c>
      <c r="Q250" s="182">
        <f>ROUND(E250*P250,2)</f>
        <v>0</v>
      </c>
      <c r="R250" s="184"/>
      <c r="S250" s="184" t="s">
        <v>141</v>
      </c>
      <c r="T250" s="185" t="s">
        <v>142</v>
      </c>
      <c r="U250" s="161">
        <v>0.4</v>
      </c>
      <c r="V250" s="161">
        <f>ROUND(E250*U250,2)</f>
        <v>60.28</v>
      </c>
      <c r="W250" s="161"/>
      <c r="X250" s="161" t="s">
        <v>143</v>
      </c>
      <c r="Y250" s="161" t="s">
        <v>144</v>
      </c>
      <c r="Z250" s="151"/>
      <c r="AA250" s="151"/>
      <c r="AB250" s="151"/>
      <c r="AC250" s="151"/>
      <c r="AD250" s="151"/>
      <c r="AE250" s="151"/>
      <c r="AF250" s="151"/>
      <c r="AG250" s="151" t="s">
        <v>145</v>
      </c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</row>
    <row r="251" spans="1:60" outlineLevel="1" x14ac:dyDescent="0.2">
      <c r="A251" s="179">
        <v>103</v>
      </c>
      <c r="B251" s="180" t="s">
        <v>541</v>
      </c>
      <c r="C251" s="187" t="s">
        <v>542</v>
      </c>
      <c r="D251" s="181" t="s">
        <v>543</v>
      </c>
      <c r="E251" s="182">
        <v>1</v>
      </c>
      <c r="F251" s="183"/>
      <c r="G251" s="184">
        <f>ROUND(E251*F251,2)</f>
        <v>0</v>
      </c>
      <c r="H251" s="183"/>
      <c r="I251" s="184">
        <f>ROUND(E251*H251,2)</f>
        <v>0</v>
      </c>
      <c r="J251" s="183"/>
      <c r="K251" s="184">
        <f>ROUND(E251*J251,2)</f>
        <v>0</v>
      </c>
      <c r="L251" s="184">
        <v>21</v>
      </c>
      <c r="M251" s="184">
        <f>G251*(1+L251/100)</f>
        <v>0</v>
      </c>
      <c r="N251" s="182">
        <v>3.4569999999999997E-2</v>
      </c>
      <c r="O251" s="182">
        <f>ROUND(E251*N251,2)</f>
        <v>0.03</v>
      </c>
      <c r="P251" s="182">
        <v>0</v>
      </c>
      <c r="Q251" s="182">
        <f>ROUND(E251*P251,2)</f>
        <v>0</v>
      </c>
      <c r="R251" s="184"/>
      <c r="S251" s="184" t="s">
        <v>141</v>
      </c>
      <c r="T251" s="185" t="s">
        <v>142</v>
      </c>
      <c r="U251" s="161">
        <v>10.130000000000001</v>
      </c>
      <c r="V251" s="161">
        <f>ROUND(E251*U251,2)</f>
        <v>10.130000000000001</v>
      </c>
      <c r="W251" s="161"/>
      <c r="X251" s="161" t="s">
        <v>143</v>
      </c>
      <c r="Y251" s="161" t="s">
        <v>144</v>
      </c>
      <c r="Z251" s="151"/>
      <c r="AA251" s="151"/>
      <c r="AB251" s="151"/>
      <c r="AC251" s="151"/>
      <c r="AD251" s="151"/>
      <c r="AE251" s="151"/>
      <c r="AF251" s="151"/>
      <c r="AG251" s="151" t="s">
        <v>145</v>
      </c>
      <c r="AH251" s="151"/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</row>
    <row r="252" spans="1:60" outlineLevel="1" x14ac:dyDescent="0.2">
      <c r="A252" s="179">
        <v>104</v>
      </c>
      <c r="B252" s="180" t="s">
        <v>544</v>
      </c>
      <c r="C252" s="187" t="s">
        <v>545</v>
      </c>
      <c r="D252" s="181" t="s">
        <v>173</v>
      </c>
      <c r="E252" s="182">
        <v>15</v>
      </c>
      <c r="F252" s="183"/>
      <c r="G252" s="184">
        <f>ROUND(E252*F252,2)</f>
        <v>0</v>
      </c>
      <c r="H252" s="183"/>
      <c r="I252" s="184">
        <f>ROUND(E252*H252,2)</f>
        <v>0</v>
      </c>
      <c r="J252" s="183"/>
      <c r="K252" s="184">
        <f>ROUND(E252*J252,2)</f>
        <v>0</v>
      </c>
      <c r="L252" s="184">
        <v>21</v>
      </c>
      <c r="M252" s="184">
        <f>G252*(1+L252/100)</f>
        <v>0</v>
      </c>
      <c r="N252" s="182">
        <v>0.12303</v>
      </c>
      <c r="O252" s="182">
        <f>ROUND(E252*N252,2)</f>
        <v>1.85</v>
      </c>
      <c r="P252" s="182">
        <v>0</v>
      </c>
      <c r="Q252" s="182">
        <f>ROUND(E252*P252,2)</f>
        <v>0</v>
      </c>
      <c r="R252" s="184"/>
      <c r="S252" s="184" t="s">
        <v>141</v>
      </c>
      <c r="T252" s="185" t="s">
        <v>142</v>
      </c>
      <c r="U252" s="161">
        <v>0.86299999999999999</v>
      </c>
      <c r="V252" s="161">
        <f>ROUND(E252*U252,2)</f>
        <v>12.95</v>
      </c>
      <c r="W252" s="161"/>
      <c r="X252" s="161" t="s">
        <v>143</v>
      </c>
      <c r="Y252" s="161" t="s">
        <v>144</v>
      </c>
      <c r="Z252" s="151"/>
      <c r="AA252" s="151"/>
      <c r="AB252" s="151"/>
      <c r="AC252" s="151"/>
      <c r="AD252" s="151"/>
      <c r="AE252" s="151"/>
      <c r="AF252" s="151"/>
      <c r="AG252" s="151" t="s">
        <v>145</v>
      </c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</row>
    <row r="253" spans="1:60" outlineLevel="1" x14ac:dyDescent="0.2">
      <c r="A253" s="172">
        <v>105</v>
      </c>
      <c r="B253" s="173" t="s">
        <v>546</v>
      </c>
      <c r="C253" s="188" t="s">
        <v>547</v>
      </c>
      <c r="D253" s="174" t="s">
        <v>173</v>
      </c>
      <c r="E253" s="175">
        <v>5</v>
      </c>
      <c r="F253" s="176"/>
      <c r="G253" s="177">
        <f>ROUND(E253*F253,2)</f>
        <v>0</v>
      </c>
      <c r="H253" s="176"/>
      <c r="I253" s="177">
        <f>ROUND(E253*H253,2)</f>
        <v>0</v>
      </c>
      <c r="J253" s="176"/>
      <c r="K253" s="177">
        <f>ROUND(E253*J253,2)</f>
        <v>0</v>
      </c>
      <c r="L253" s="177">
        <v>21</v>
      </c>
      <c r="M253" s="177">
        <f>G253*(1+L253/100)</f>
        <v>0</v>
      </c>
      <c r="N253" s="175">
        <v>1.2E-2</v>
      </c>
      <c r="O253" s="175">
        <f>ROUND(E253*N253,2)</f>
        <v>0.06</v>
      </c>
      <c r="P253" s="175">
        <v>0</v>
      </c>
      <c r="Q253" s="175">
        <f>ROUND(E253*P253,2)</f>
        <v>0</v>
      </c>
      <c r="R253" s="177"/>
      <c r="S253" s="177" t="s">
        <v>141</v>
      </c>
      <c r="T253" s="178" t="s">
        <v>142</v>
      </c>
      <c r="U253" s="161">
        <v>0</v>
      </c>
      <c r="V253" s="161">
        <f>ROUND(E253*U253,2)</f>
        <v>0</v>
      </c>
      <c r="W253" s="161"/>
      <c r="X253" s="161" t="s">
        <v>309</v>
      </c>
      <c r="Y253" s="161" t="s">
        <v>144</v>
      </c>
      <c r="Z253" s="151"/>
      <c r="AA253" s="151"/>
      <c r="AB253" s="151"/>
      <c r="AC253" s="151"/>
      <c r="AD253" s="151"/>
      <c r="AE253" s="151"/>
      <c r="AF253" s="151"/>
      <c r="AG253" s="151" t="s">
        <v>310</v>
      </c>
      <c r="AH253" s="151"/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</row>
    <row r="254" spans="1:60" outlineLevel="2" x14ac:dyDescent="0.2">
      <c r="A254" s="158"/>
      <c r="B254" s="159"/>
      <c r="C254" s="189" t="s">
        <v>1153</v>
      </c>
      <c r="D254" s="162"/>
      <c r="E254" s="163">
        <v>5</v>
      </c>
      <c r="F254" s="161"/>
      <c r="G254" s="161"/>
      <c r="H254" s="161"/>
      <c r="I254" s="161"/>
      <c r="J254" s="161"/>
      <c r="K254" s="161"/>
      <c r="L254" s="161"/>
      <c r="M254" s="161"/>
      <c r="N254" s="160"/>
      <c r="O254" s="160"/>
      <c r="P254" s="160"/>
      <c r="Q254" s="160"/>
      <c r="R254" s="161"/>
      <c r="S254" s="161"/>
      <c r="T254" s="161"/>
      <c r="U254" s="161"/>
      <c r="V254" s="161"/>
      <c r="W254" s="161"/>
      <c r="X254" s="161"/>
      <c r="Y254" s="161"/>
      <c r="Z254" s="151"/>
      <c r="AA254" s="151"/>
      <c r="AB254" s="151"/>
      <c r="AC254" s="151"/>
      <c r="AD254" s="151"/>
      <c r="AE254" s="151"/>
      <c r="AF254" s="151"/>
      <c r="AG254" s="151" t="s">
        <v>175</v>
      </c>
      <c r="AH254" s="151">
        <v>0</v>
      </c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</row>
    <row r="255" spans="1:60" outlineLevel="1" x14ac:dyDescent="0.2">
      <c r="A255" s="172">
        <v>106</v>
      </c>
      <c r="B255" s="173" t="s">
        <v>549</v>
      </c>
      <c r="C255" s="188" t="s">
        <v>550</v>
      </c>
      <c r="D255" s="174" t="s">
        <v>173</v>
      </c>
      <c r="E255" s="175">
        <v>10</v>
      </c>
      <c r="F255" s="176"/>
      <c r="G255" s="177">
        <f>ROUND(E255*F255,2)</f>
        <v>0</v>
      </c>
      <c r="H255" s="176"/>
      <c r="I255" s="177">
        <f>ROUND(E255*H255,2)</f>
        <v>0</v>
      </c>
      <c r="J255" s="176"/>
      <c r="K255" s="177">
        <f>ROUND(E255*J255,2)</f>
        <v>0</v>
      </c>
      <c r="L255" s="177">
        <v>21</v>
      </c>
      <c r="M255" s="177">
        <f>G255*(1+L255/100)</f>
        <v>0</v>
      </c>
      <c r="N255" s="175">
        <v>1.4E-2</v>
      </c>
      <c r="O255" s="175">
        <f>ROUND(E255*N255,2)</f>
        <v>0.14000000000000001</v>
      </c>
      <c r="P255" s="175">
        <v>0</v>
      </c>
      <c r="Q255" s="175">
        <f>ROUND(E255*P255,2)</f>
        <v>0</v>
      </c>
      <c r="R255" s="177"/>
      <c r="S255" s="177" t="s">
        <v>141</v>
      </c>
      <c r="T255" s="178" t="s">
        <v>142</v>
      </c>
      <c r="U255" s="161">
        <v>0</v>
      </c>
      <c r="V255" s="161">
        <f>ROUND(E255*U255,2)</f>
        <v>0</v>
      </c>
      <c r="W255" s="161"/>
      <c r="X255" s="161" t="s">
        <v>309</v>
      </c>
      <c r="Y255" s="161" t="s">
        <v>144</v>
      </c>
      <c r="Z255" s="151"/>
      <c r="AA255" s="151"/>
      <c r="AB255" s="151"/>
      <c r="AC255" s="151"/>
      <c r="AD255" s="151"/>
      <c r="AE255" s="151"/>
      <c r="AF255" s="151"/>
      <c r="AG255" s="151" t="s">
        <v>310</v>
      </c>
      <c r="AH255" s="151"/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</row>
    <row r="256" spans="1:60" outlineLevel="2" x14ac:dyDescent="0.2">
      <c r="A256" s="158"/>
      <c r="B256" s="159"/>
      <c r="C256" s="189" t="s">
        <v>1154</v>
      </c>
      <c r="D256" s="162"/>
      <c r="E256" s="163">
        <v>10</v>
      </c>
      <c r="F256" s="161"/>
      <c r="G256" s="161"/>
      <c r="H256" s="161"/>
      <c r="I256" s="161"/>
      <c r="J256" s="161"/>
      <c r="K256" s="161"/>
      <c r="L256" s="161"/>
      <c r="M256" s="161"/>
      <c r="N256" s="160"/>
      <c r="O256" s="160"/>
      <c r="P256" s="160"/>
      <c r="Q256" s="160"/>
      <c r="R256" s="161"/>
      <c r="S256" s="161"/>
      <c r="T256" s="161"/>
      <c r="U256" s="161"/>
      <c r="V256" s="161"/>
      <c r="W256" s="161"/>
      <c r="X256" s="161"/>
      <c r="Y256" s="161"/>
      <c r="Z256" s="151"/>
      <c r="AA256" s="151"/>
      <c r="AB256" s="151"/>
      <c r="AC256" s="151"/>
      <c r="AD256" s="151"/>
      <c r="AE256" s="151"/>
      <c r="AF256" s="151"/>
      <c r="AG256" s="151" t="s">
        <v>175</v>
      </c>
      <c r="AH256" s="151">
        <v>0</v>
      </c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</row>
    <row r="257" spans="1:60" outlineLevel="1" x14ac:dyDescent="0.2">
      <c r="A257" s="172">
        <v>107</v>
      </c>
      <c r="B257" s="173" t="s">
        <v>551</v>
      </c>
      <c r="C257" s="188" t="s">
        <v>552</v>
      </c>
      <c r="D257" s="174" t="s">
        <v>173</v>
      </c>
      <c r="E257" s="175">
        <v>15</v>
      </c>
      <c r="F257" s="176"/>
      <c r="G257" s="177">
        <f>ROUND(E257*F257,2)</f>
        <v>0</v>
      </c>
      <c r="H257" s="176"/>
      <c r="I257" s="177">
        <f>ROUND(E257*H257,2)</f>
        <v>0</v>
      </c>
      <c r="J257" s="176"/>
      <c r="K257" s="177">
        <f>ROUND(E257*J257,2)</f>
        <v>0</v>
      </c>
      <c r="L257" s="177">
        <v>21</v>
      </c>
      <c r="M257" s="177">
        <f>G257*(1+L257/100)</f>
        <v>0</v>
      </c>
      <c r="N257" s="175">
        <v>8.9999999999999998E-4</v>
      </c>
      <c r="O257" s="175">
        <f>ROUND(E257*N257,2)</f>
        <v>0.01</v>
      </c>
      <c r="P257" s="175">
        <v>0</v>
      </c>
      <c r="Q257" s="175">
        <f>ROUND(E257*P257,2)</f>
        <v>0</v>
      </c>
      <c r="R257" s="177"/>
      <c r="S257" s="177" t="s">
        <v>141</v>
      </c>
      <c r="T257" s="178" t="s">
        <v>142</v>
      </c>
      <c r="U257" s="161">
        <v>0</v>
      </c>
      <c r="V257" s="161">
        <f>ROUND(E257*U257,2)</f>
        <v>0</v>
      </c>
      <c r="W257" s="161"/>
      <c r="X257" s="161" t="s">
        <v>309</v>
      </c>
      <c r="Y257" s="161" t="s">
        <v>144</v>
      </c>
      <c r="Z257" s="151"/>
      <c r="AA257" s="151"/>
      <c r="AB257" s="151"/>
      <c r="AC257" s="151"/>
      <c r="AD257" s="151"/>
      <c r="AE257" s="151"/>
      <c r="AF257" s="151"/>
      <c r="AG257" s="151" t="s">
        <v>310</v>
      </c>
      <c r="AH257" s="151"/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</row>
    <row r="258" spans="1:60" outlineLevel="2" x14ac:dyDescent="0.2">
      <c r="A258" s="158"/>
      <c r="B258" s="159"/>
      <c r="C258" s="189" t="s">
        <v>1155</v>
      </c>
      <c r="D258" s="162"/>
      <c r="E258" s="163">
        <v>15</v>
      </c>
      <c r="F258" s="161"/>
      <c r="G258" s="161"/>
      <c r="H258" s="161"/>
      <c r="I258" s="161"/>
      <c r="J258" s="161"/>
      <c r="K258" s="161"/>
      <c r="L258" s="161"/>
      <c r="M258" s="161"/>
      <c r="N258" s="160"/>
      <c r="O258" s="160"/>
      <c r="P258" s="160"/>
      <c r="Q258" s="160"/>
      <c r="R258" s="161"/>
      <c r="S258" s="161"/>
      <c r="T258" s="161"/>
      <c r="U258" s="161"/>
      <c r="V258" s="161"/>
      <c r="W258" s="161"/>
      <c r="X258" s="161"/>
      <c r="Y258" s="161"/>
      <c r="Z258" s="151"/>
      <c r="AA258" s="151"/>
      <c r="AB258" s="151"/>
      <c r="AC258" s="151"/>
      <c r="AD258" s="151"/>
      <c r="AE258" s="151"/>
      <c r="AF258" s="151"/>
      <c r="AG258" s="151" t="s">
        <v>175</v>
      </c>
      <c r="AH258" s="151">
        <v>0</v>
      </c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</row>
    <row r="259" spans="1:60" outlineLevel="1" x14ac:dyDescent="0.2">
      <c r="A259" s="179">
        <v>108</v>
      </c>
      <c r="B259" s="180" t="s">
        <v>554</v>
      </c>
      <c r="C259" s="187" t="s">
        <v>555</v>
      </c>
      <c r="D259" s="181" t="s">
        <v>173</v>
      </c>
      <c r="E259" s="182">
        <v>1</v>
      </c>
      <c r="F259" s="183"/>
      <c r="G259" s="184">
        <f>ROUND(E259*F259,2)</f>
        <v>0</v>
      </c>
      <c r="H259" s="183"/>
      <c r="I259" s="184">
        <f>ROUND(E259*H259,2)</f>
        <v>0</v>
      </c>
      <c r="J259" s="183"/>
      <c r="K259" s="184">
        <f>ROUND(E259*J259,2)</f>
        <v>0</v>
      </c>
      <c r="L259" s="184">
        <v>21</v>
      </c>
      <c r="M259" s="184">
        <f>G259*(1+L259/100)</f>
        <v>0</v>
      </c>
      <c r="N259" s="182">
        <v>0.32906000000000002</v>
      </c>
      <c r="O259" s="182">
        <f>ROUND(E259*N259,2)</f>
        <v>0.33</v>
      </c>
      <c r="P259" s="182">
        <v>0</v>
      </c>
      <c r="Q259" s="182">
        <f>ROUND(E259*P259,2)</f>
        <v>0</v>
      </c>
      <c r="R259" s="184"/>
      <c r="S259" s="184" t="s">
        <v>141</v>
      </c>
      <c r="T259" s="185" t="s">
        <v>142</v>
      </c>
      <c r="U259" s="161">
        <v>1.1819999999999999</v>
      </c>
      <c r="V259" s="161">
        <f>ROUND(E259*U259,2)</f>
        <v>1.18</v>
      </c>
      <c r="W259" s="161"/>
      <c r="X259" s="161" t="s">
        <v>143</v>
      </c>
      <c r="Y259" s="161" t="s">
        <v>144</v>
      </c>
      <c r="Z259" s="151"/>
      <c r="AA259" s="151"/>
      <c r="AB259" s="151"/>
      <c r="AC259" s="151"/>
      <c r="AD259" s="151"/>
      <c r="AE259" s="151"/>
      <c r="AF259" s="151"/>
      <c r="AG259" s="151" t="s">
        <v>145</v>
      </c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</row>
    <row r="260" spans="1:60" outlineLevel="1" x14ac:dyDescent="0.2">
      <c r="A260" s="172">
        <v>109</v>
      </c>
      <c r="B260" s="173" t="s">
        <v>556</v>
      </c>
      <c r="C260" s="188" t="s">
        <v>557</v>
      </c>
      <c r="D260" s="174" t="s">
        <v>173</v>
      </c>
      <c r="E260" s="175">
        <v>1</v>
      </c>
      <c r="F260" s="176"/>
      <c r="G260" s="177">
        <f>ROUND(E260*F260,2)</f>
        <v>0</v>
      </c>
      <c r="H260" s="176"/>
      <c r="I260" s="177">
        <f>ROUND(E260*H260,2)</f>
        <v>0</v>
      </c>
      <c r="J260" s="176"/>
      <c r="K260" s="177">
        <f>ROUND(E260*J260,2)</f>
        <v>0</v>
      </c>
      <c r="L260" s="177">
        <v>21</v>
      </c>
      <c r="M260" s="177">
        <f>G260*(1+L260/100)</f>
        <v>0</v>
      </c>
      <c r="N260" s="175">
        <v>0.03</v>
      </c>
      <c r="O260" s="175">
        <f>ROUND(E260*N260,2)</f>
        <v>0.03</v>
      </c>
      <c r="P260" s="175">
        <v>0</v>
      </c>
      <c r="Q260" s="175">
        <f>ROUND(E260*P260,2)</f>
        <v>0</v>
      </c>
      <c r="R260" s="177"/>
      <c r="S260" s="177" t="s">
        <v>141</v>
      </c>
      <c r="T260" s="178" t="s">
        <v>142</v>
      </c>
      <c r="U260" s="161">
        <v>0</v>
      </c>
      <c r="V260" s="161">
        <f>ROUND(E260*U260,2)</f>
        <v>0</v>
      </c>
      <c r="W260" s="161"/>
      <c r="X260" s="161" t="s">
        <v>309</v>
      </c>
      <c r="Y260" s="161" t="s">
        <v>144</v>
      </c>
      <c r="Z260" s="151"/>
      <c r="AA260" s="151"/>
      <c r="AB260" s="151"/>
      <c r="AC260" s="151"/>
      <c r="AD260" s="151"/>
      <c r="AE260" s="151"/>
      <c r="AF260" s="151"/>
      <c r="AG260" s="151" t="s">
        <v>310</v>
      </c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</row>
    <row r="261" spans="1:60" outlineLevel="2" x14ac:dyDescent="0.2">
      <c r="A261" s="158"/>
      <c r="B261" s="159"/>
      <c r="C261" s="189" t="s">
        <v>1092</v>
      </c>
      <c r="D261" s="162"/>
      <c r="E261" s="163">
        <v>1</v>
      </c>
      <c r="F261" s="161"/>
      <c r="G261" s="161"/>
      <c r="H261" s="161"/>
      <c r="I261" s="161"/>
      <c r="J261" s="161"/>
      <c r="K261" s="161"/>
      <c r="L261" s="161"/>
      <c r="M261" s="161"/>
      <c r="N261" s="160"/>
      <c r="O261" s="160"/>
      <c r="P261" s="160"/>
      <c r="Q261" s="160"/>
      <c r="R261" s="161"/>
      <c r="S261" s="161"/>
      <c r="T261" s="161"/>
      <c r="U261" s="161"/>
      <c r="V261" s="161"/>
      <c r="W261" s="161"/>
      <c r="X261" s="161"/>
      <c r="Y261" s="161"/>
      <c r="Z261" s="151"/>
      <c r="AA261" s="151"/>
      <c r="AB261" s="151"/>
      <c r="AC261" s="151"/>
      <c r="AD261" s="151"/>
      <c r="AE261" s="151"/>
      <c r="AF261" s="151"/>
      <c r="AG261" s="151" t="s">
        <v>175</v>
      </c>
      <c r="AH261" s="151">
        <v>0</v>
      </c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</row>
    <row r="262" spans="1:60" outlineLevel="1" x14ac:dyDescent="0.2">
      <c r="A262" s="172">
        <v>110</v>
      </c>
      <c r="B262" s="173" t="s">
        <v>558</v>
      </c>
      <c r="C262" s="188" t="s">
        <v>559</v>
      </c>
      <c r="D262" s="174" t="s">
        <v>173</v>
      </c>
      <c r="E262" s="175">
        <v>1</v>
      </c>
      <c r="F262" s="176"/>
      <c r="G262" s="177">
        <f>ROUND(E262*F262,2)</f>
        <v>0</v>
      </c>
      <c r="H262" s="176"/>
      <c r="I262" s="177">
        <f>ROUND(E262*H262,2)</f>
        <v>0</v>
      </c>
      <c r="J262" s="176"/>
      <c r="K262" s="177">
        <f>ROUND(E262*J262,2)</f>
        <v>0</v>
      </c>
      <c r="L262" s="177">
        <v>21</v>
      </c>
      <c r="M262" s="177">
        <f>G262*(1+L262/100)</f>
        <v>0</v>
      </c>
      <c r="N262" s="175">
        <v>1.9E-3</v>
      </c>
      <c r="O262" s="175">
        <f>ROUND(E262*N262,2)</f>
        <v>0</v>
      </c>
      <c r="P262" s="175">
        <v>0</v>
      </c>
      <c r="Q262" s="175">
        <f>ROUND(E262*P262,2)</f>
        <v>0</v>
      </c>
      <c r="R262" s="177"/>
      <c r="S262" s="177" t="s">
        <v>141</v>
      </c>
      <c r="T262" s="178" t="s">
        <v>142</v>
      </c>
      <c r="U262" s="161">
        <v>0</v>
      </c>
      <c r="V262" s="161">
        <f>ROUND(E262*U262,2)</f>
        <v>0</v>
      </c>
      <c r="W262" s="161"/>
      <c r="X262" s="161" t="s">
        <v>309</v>
      </c>
      <c r="Y262" s="161" t="s">
        <v>144</v>
      </c>
      <c r="Z262" s="151"/>
      <c r="AA262" s="151"/>
      <c r="AB262" s="151"/>
      <c r="AC262" s="151"/>
      <c r="AD262" s="151"/>
      <c r="AE262" s="151"/>
      <c r="AF262" s="151"/>
      <c r="AG262" s="151" t="s">
        <v>310</v>
      </c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</row>
    <row r="263" spans="1:60" outlineLevel="2" x14ac:dyDescent="0.2">
      <c r="A263" s="158"/>
      <c r="B263" s="159"/>
      <c r="C263" s="189" t="s">
        <v>1092</v>
      </c>
      <c r="D263" s="162"/>
      <c r="E263" s="163">
        <v>1</v>
      </c>
      <c r="F263" s="161"/>
      <c r="G263" s="161"/>
      <c r="H263" s="161"/>
      <c r="I263" s="161"/>
      <c r="J263" s="161"/>
      <c r="K263" s="161"/>
      <c r="L263" s="161"/>
      <c r="M263" s="161"/>
      <c r="N263" s="160"/>
      <c r="O263" s="160"/>
      <c r="P263" s="160"/>
      <c r="Q263" s="160"/>
      <c r="R263" s="161"/>
      <c r="S263" s="161"/>
      <c r="T263" s="161"/>
      <c r="U263" s="161"/>
      <c r="V263" s="161"/>
      <c r="W263" s="161"/>
      <c r="X263" s="161"/>
      <c r="Y263" s="161"/>
      <c r="Z263" s="151"/>
      <c r="AA263" s="151"/>
      <c r="AB263" s="151"/>
      <c r="AC263" s="151"/>
      <c r="AD263" s="151"/>
      <c r="AE263" s="151"/>
      <c r="AF263" s="151"/>
      <c r="AG263" s="151" t="s">
        <v>175</v>
      </c>
      <c r="AH263" s="151">
        <v>0</v>
      </c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</row>
    <row r="264" spans="1:60" outlineLevel="1" x14ac:dyDescent="0.2">
      <c r="A264" s="172">
        <v>111</v>
      </c>
      <c r="B264" s="173" t="s">
        <v>560</v>
      </c>
      <c r="C264" s="188" t="s">
        <v>561</v>
      </c>
      <c r="D264" s="174" t="s">
        <v>173</v>
      </c>
      <c r="E264" s="175">
        <v>1</v>
      </c>
      <c r="F264" s="176"/>
      <c r="G264" s="177">
        <f>ROUND(E264*F264,2)</f>
        <v>0</v>
      </c>
      <c r="H264" s="176"/>
      <c r="I264" s="177">
        <f>ROUND(E264*H264,2)</f>
        <v>0</v>
      </c>
      <c r="J264" s="176"/>
      <c r="K264" s="177">
        <f>ROUND(E264*J264,2)</f>
        <v>0</v>
      </c>
      <c r="L264" s="177">
        <v>21</v>
      </c>
      <c r="M264" s="177">
        <f>G264*(1+L264/100)</f>
        <v>0</v>
      </c>
      <c r="N264" s="175">
        <v>2.4000000000000001E-4</v>
      </c>
      <c r="O264" s="175">
        <f>ROUND(E264*N264,2)</f>
        <v>0</v>
      </c>
      <c r="P264" s="175">
        <v>0</v>
      </c>
      <c r="Q264" s="175">
        <f>ROUND(E264*P264,2)</f>
        <v>0</v>
      </c>
      <c r="R264" s="177"/>
      <c r="S264" s="177" t="s">
        <v>141</v>
      </c>
      <c r="T264" s="178" t="s">
        <v>142</v>
      </c>
      <c r="U264" s="161">
        <v>0.40300000000000002</v>
      </c>
      <c r="V264" s="161">
        <f>ROUND(E264*U264,2)</f>
        <v>0.4</v>
      </c>
      <c r="W264" s="161"/>
      <c r="X264" s="161" t="s">
        <v>143</v>
      </c>
      <c r="Y264" s="161" t="s">
        <v>144</v>
      </c>
      <c r="Z264" s="151"/>
      <c r="AA264" s="151"/>
      <c r="AB264" s="151"/>
      <c r="AC264" s="151"/>
      <c r="AD264" s="151"/>
      <c r="AE264" s="151"/>
      <c r="AF264" s="151"/>
      <c r="AG264" s="151" t="s">
        <v>145</v>
      </c>
      <c r="AH264" s="151"/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</row>
    <row r="265" spans="1:60" outlineLevel="2" x14ac:dyDescent="0.2">
      <c r="A265" s="158"/>
      <c r="B265" s="159"/>
      <c r="C265" s="189" t="s">
        <v>1092</v>
      </c>
      <c r="D265" s="162"/>
      <c r="E265" s="163">
        <v>1</v>
      </c>
      <c r="F265" s="161"/>
      <c r="G265" s="161"/>
      <c r="H265" s="161"/>
      <c r="I265" s="161"/>
      <c r="J265" s="161"/>
      <c r="K265" s="161"/>
      <c r="L265" s="161"/>
      <c r="M265" s="161"/>
      <c r="N265" s="160"/>
      <c r="O265" s="160"/>
      <c r="P265" s="160"/>
      <c r="Q265" s="160"/>
      <c r="R265" s="161"/>
      <c r="S265" s="161"/>
      <c r="T265" s="161"/>
      <c r="U265" s="161"/>
      <c r="V265" s="161"/>
      <c r="W265" s="161"/>
      <c r="X265" s="161"/>
      <c r="Y265" s="161"/>
      <c r="Z265" s="151"/>
      <c r="AA265" s="151"/>
      <c r="AB265" s="151"/>
      <c r="AC265" s="151"/>
      <c r="AD265" s="151"/>
      <c r="AE265" s="151"/>
      <c r="AF265" s="151"/>
      <c r="AG265" s="151" t="s">
        <v>175</v>
      </c>
      <c r="AH265" s="151">
        <v>0</v>
      </c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</row>
    <row r="266" spans="1:60" outlineLevel="1" x14ac:dyDescent="0.2">
      <c r="A266" s="172">
        <v>112</v>
      </c>
      <c r="B266" s="173" t="s">
        <v>562</v>
      </c>
      <c r="C266" s="188" t="s">
        <v>563</v>
      </c>
      <c r="D266" s="174" t="s">
        <v>173</v>
      </c>
      <c r="E266" s="175">
        <v>1</v>
      </c>
      <c r="F266" s="176"/>
      <c r="G266" s="177">
        <f>ROUND(E266*F266,2)</f>
        <v>0</v>
      </c>
      <c r="H266" s="176"/>
      <c r="I266" s="177">
        <f>ROUND(E266*H266,2)</f>
        <v>0</v>
      </c>
      <c r="J266" s="176"/>
      <c r="K266" s="177">
        <f>ROUND(E266*J266,2)</f>
        <v>0</v>
      </c>
      <c r="L266" s="177">
        <v>21</v>
      </c>
      <c r="M266" s="177">
        <f>G266*(1+L266/100)</f>
        <v>0</v>
      </c>
      <c r="N266" s="175">
        <v>0</v>
      </c>
      <c r="O266" s="175">
        <f>ROUND(E266*N266,2)</f>
        <v>0</v>
      </c>
      <c r="P266" s="175">
        <v>0</v>
      </c>
      <c r="Q266" s="175">
        <f>ROUND(E266*P266,2)</f>
        <v>0</v>
      </c>
      <c r="R266" s="177"/>
      <c r="S266" s="177" t="s">
        <v>141</v>
      </c>
      <c r="T266" s="178" t="s">
        <v>142</v>
      </c>
      <c r="U266" s="161">
        <v>0</v>
      </c>
      <c r="V266" s="161">
        <f>ROUND(E266*U266,2)</f>
        <v>0</v>
      </c>
      <c r="W266" s="161"/>
      <c r="X266" s="161" t="s">
        <v>143</v>
      </c>
      <c r="Y266" s="161" t="s">
        <v>144</v>
      </c>
      <c r="Z266" s="151"/>
      <c r="AA266" s="151"/>
      <c r="AB266" s="151"/>
      <c r="AC266" s="151"/>
      <c r="AD266" s="151"/>
      <c r="AE266" s="151"/>
      <c r="AF266" s="151"/>
      <c r="AG266" s="151" t="s">
        <v>145</v>
      </c>
      <c r="AH266" s="151"/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</row>
    <row r="267" spans="1:60" outlineLevel="2" x14ac:dyDescent="0.2">
      <c r="A267" s="158"/>
      <c r="B267" s="159"/>
      <c r="C267" s="189" t="s">
        <v>1092</v>
      </c>
      <c r="D267" s="162"/>
      <c r="E267" s="163">
        <v>1</v>
      </c>
      <c r="F267" s="161"/>
      <c r="G267" s="161"/>
      <c r="H267" s="161"/>
      <c r="I267" s="161"/>
      <c r="J267" s="161"/>
      <c r="K267" s="161"/>
      <c r="L267" s="161"/>
      <c r="M267" s="161"/>
      <c r="N267" s="160"/>
      <c r="O267" s="160"/>
      <c r="P267" s="160"/>
      <c r="Q267" s="160"/>
      <c r="R267" s="161"/>
      <c r="S267" s="161"/>
      <c r="T267" s="161"/>
      <c r="U267" s="161"/>
      <c r="V267" s="161"/>
      <c r="W267" s="161"/>
      <c r="X267" s="161"/>
      <c r="Y267" s="161"/>
      <c r="Z267" s="151"/>
      <c r="AA267" s="151"/>
      <c r="AB267" s="151"/>
      <c r="AC267" s="151"/>
      <c r="AD267" s="151"/>
      <c r="AE267" s="151"/>
      <c r="AF267" s="151"/>
      <c r="AG267" s="151" t="s">
        <v>175</v>
      </c>
      <c r="AH267" s="151">
        <v>0</v>
      </c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</row>
    <row r="268" spans="1:60" outlineLevel="1" x14ac:dyDescent="0.2">
      <c r="A268" s="172">
        <v>113</v>
      </c>
      <c r="B268" s="173" t="s">
        <v>564</v>
      </c>
      <c r="C268" s="188" t="s">
        <v>565</v>
      </c>
      <c r="D268" s="174" t="s">
        <v>181</v>
      </c>
      <c r="E268" s="175">
        <v>134</v>
      </c>
      <c r="F268" s="176"/>
      <c r="G268" s="177">
        <f>ROUND(E268*F268,2)</f>
        <v>0</v>
      </c>
      <c r="H268" s="176"/>
      <c r="I268" s="177">
        <f>ROUND(E268*H268,2)</f>
        <v>0</v>
      </c>
      <c r="J268" s="176"/>
      <c r="K268" s="177">
        <f>ROUND(E268*J268,2)</f>
        <v>0</v>
      </c>
      <c r="L268" s="177">
        <v>21</v>
      </c>
      <c r="M268" s="177">
        <f>G268*(1+L268/100)</f>
        <v>0</v>
      </c>
      <c r="N268" s="175">
        <v>0</v>
      </c>
      <c r="O268" s="175">
        <f>ROUND(E268*N268,2)</f>
        <v>0</v>
      </c>
      <c r="P268" s="175">
        <v>0</v>
      </c>
      <c r="Q268" s="175">
        <f>ROUND(E268*P268,2)</f>
        <v>0</v>
      </c>
      <c r="R268" s="177"/>
      <c r="S268" s="177" t="s">
        <v>141</v>
      </c>
      <c r="T268" s="178" t="s">
        <v>142</v>
      </c>
      <c r="U268" s="161">
        <v>2.5999999999999999E-2</v>
      </c>
      <c r="V268" s="161">
        <f>ROUND(E268*U268,2)</f>
        <v>3.48</v>
      </c>
      <c r="W268" s="161"/>
      <c r="X268" s="161" t="s">
        <v>143</v>
      </c>
      <c r="Y268" s="161" t="s">
        <v>144</v>
      </c>
      <c r="Z268" s="151"/>
      <c r="AA268" s="151"/>
      <c r="AB268" s="151"/>
      <c r="AC268" s="151"/>
      <c r="AD268" s="151"/>
      <c r="AE268" s="151"/>
      <c r="AF268" s="151"/>
      <c r="AG268" s="151" t="s">
        <v>145</v>
      </c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</row>
    <row r="269" spans="1:60" outlineLevel="2" x14ac:dyDescent="0.2">
      <c r="A269" s="158"/>
      <c r="B269" s="159"/>
      <c r="C269" s="189" t="s">
        <v>1156</v>
      </c>
      <c r="D269" s="162"/>
      <c r="E269" s="163">
        <v>134</v>
      </c>
      <c r="F269" s="161"/>
      <c r="G269" s="161"/>
      <c r="H269" s="161"/>
      <c r="I269" s="161"/>
      <c r="J269" s="161"/>
      <c r="K269" s="161"/>
      <c r="L269" s="161"/>
      <c r="M269" s="161"/>
      <c r="N269" s="160"/>
      <c r="O269" s="160"/>
      <c r="P269" s="160"/>
      <c r="Q269" s="160"/>
      <c r="R269" s="161"/>
      <c r="S269" s="161"/>
      <c r="T269" s="161"/>
      <c r="U269" s="161"/>
      <c r="V269" s="161"/>
      <c r="W269" s="161"/>
      <c r="X269" s="161"/>
      <c r="Y269" s="161"/>
      <c r="Z269" s="151"/>
      <c r="AA269" s="151"/>
      <c r="AB269" s="151"/>
      <c r="AC269" s="151"/>
      <c r="AD269" s="151"/>
      <c r="AE269" s="151"/>
      <c r="AF269" s="151"/>
      <c r="AG269" s="151" t="s">
        <v>175</v>
      </c>
      <c r="AH269" s="151">
        <v>0</v>
      </c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</row>
    <row r="270" spans="1:60" outlineLevel="1" x14ac:dyDescent="0.2">
      <c r="A270" s="172">
        <v>114</v>
      </c>
      <c r="B270" s="173" t="s">
        <v>567</v>
      </c>
      <c r="C270" s="188" t="s">
        <v>568</v>
      </c>
      <c r="D270" s="174" t="s">
        <v>181</v>
      </c>
      <c r="E270" s="175">
        <v>148</v>
      </c>
      <c r="F270" s="176"/>
      <c r="G270" s="177">
        <f>ROUND(E270*F270,2)</f>
        <v>0</v>
      </c>
      <c r="H270" s="176"/>
      <c r="I270" s="177">
        <f>ROUND(E270*H270,2)</f>
        <v>0</v>
      </c>
      <c r="J270" s="176"/>
      <c r="K270" s="177">
        <f>ROUND(E270*J270,2)</f>
        <v>0</v>
      </c>
      <c r="L270" s="177">
        <v>21</v>
      </c>
      <c r="M270" s="177">
        <f>G270*(1+L270/100)</f>
        <v>0</v>
      </c>
      <c r="N270" s="175">
        <v>0</v>
      </c>
      <c r="O270" s="175">
        <f>ROUND(E270*N270,2)</f>
        <v>0</v>
      </c>
      <c r="P270" s="175">
        <v>0</v>
      </c>
      <c r="Q270" s="175">
        <f>ROUND(E270*P270,2)</f>
        <v>0</v>
      </c>
      <c r="R270" s="177"/>
      <c r="S270" s="177" t="s">
        <v>141</v>
      </c>
      <c r="T270" s="178" t="s">
        <v>142</v>
      </c>
      <c r="U270" s="161">
        <v>0</v>
      </c>
      <c r="V270" s="161">
        <f>ROUND(E270*U270,2)</f>
        <v>0</v>
      </c>
      <c r="W270" s="161"/>
      <c r="X270" s="161" t="s">
        <v>309</v>
      </c>
      <c r="Y270" s="161" t="s">
        <v>144</v>
      </c>
      <c r="Z270" s="151"/>
      <c r="AA270" s="151"/>
      <c r="AB270" s="151"/>
      <c r="AC270" s="151"/>
      <c r="AD270" s="151"/>
      <c r="AE270" s="151"/>
      <c r="AF270" s="151"/>
      <c r="AG270" s="151" t="s">
        <v>310</v>
      </c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</row>
    <row r="271" spans="1:60" outlineLevel="2" x14ac:dyDescent="0.2">
      <c r="A271" s="158"/>
      <c r="B271" s="159"/>
      <c r="C271" s="189" t="s">
        <v>1157</v>
      </c>
      <c r="D271" s="162"/>
      <c r="E271" s="163">
        <v>148</v>
      </c>
      <c r="F271" s="161"/>
      <c r="G271" s="161"/>
      <c r="H271" s="161"/>
      <c r="I271" s="161"/>
      <c r="J271" s="161"/>
      <c r="K271" s="161"/>
      <c r="L271" s="161"/>
      <c r="M271" s="161"/>
      <c r="N271" s="160"/>
      <c r="O271" s="160"/>
      <c r="P271" s="160"/>
      <c r="Q271" s="160"/>
      <c r="R271" s="161"/>
      <c r="S271" s="161"/>
      <c r="T271" s="161"/>
      <c r="U271" s="161"/>
      <c r="V271" s="161"/>
      <c r="W271" s="161"/>
      <c r="X271" s="161"/>
      <c r="Y271" s="161"/>
      <c r="Z271" s="151"/>
      <c r="AA271" s="151"/>
      <c r="AB271" s="151"/>
      <c r="AC271" s="151"/>
      <c r="AD271" s="151"/>
      <c r="AE271" s="151"/>
      <c r="AF271" s="151"/>
      <c r="AG271" s="151" t="s">
        <v>175</v>
      </c>
      <c r="AH271" s="151">
        <v>0</v>
      </c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</row>
    <row r="272" spans="1:60" x14ac:dyDescent="0.2">
      <c r="A272" s="165" t="s">
        <v>136</v>
      </c>
      <c r="B272" s="166" t="s">
        <v>88</v>
      </c>
      <c r="C272" s="186" t="s">
        <v>89</v>
      </c>
      <c r="D272" s="167"/>
      <c r="E272" s="168"/>
      <c r="F272" s="169"/>
      <c r="G272" s="169">
        <f>SUMIF(AG273:AG278,"&lt;&gt;NOR",G273:G278)</f>
        <v>0</v>
      </c>
      <c r="H272" s="169"/>
      <c r="I272" s="169">
        <f>SUM(I273:I278)</f>
        <v>0</v>
      </c>
      <c r="J272" s="169"/>
      <c r="K272" s="169">
        <f>SUM(K273:K278)</f>
        <v>0</v>
      </c>
      <c r="L272" s="169"/>
      <c r="M272" s="169">
        <f>SUM(M273:M278)</f>
        <v>0</v>
      </c>
      <c r="N272" s="168"/>
      <c r="O272" s="168">
        <f>SUM(O273:O278)</f>
        <v>11.51</v>
      </c>
      <c r="P272" s="168"/>
      <c r="Q272" s="168">
        <f>SUM(Q273:Q278)</f>
        <v>0</v>
      </c>
      <c r="R272" s="169"/>
      <c r="S272" s="169"/>
      <c r="T272" s="170"/>
      <c r="U272" s="164"/>
      <c r="V272" s="164">
        <f>SUM(V273:V278)</f>
        <v>9.25</v>
      </c>
      <c r="W272" s="164"/>
      <c r="X272" s="164"/>
      <c r="Y272" s="164"/>
      <c r="AG272" t="s">
        <v>137</v>
      </c>
    </row>
    <row r="273" spans="1:60" ht="22.5" outlineLevel="1" x14ac:dyDescent="0.2">
      <c r="A273" s="172">
        <v>115</v>
      </c>
      <c r="B273" s="173" t="s">
        <v>570</v>
      </c>
      <c r="C273" s="188" t="s">
        <v>571</v>
      </c>
      <c r="D273" s="174" t="s">
        <v>181</v>
      </c>
      <c r="E273" s="175">
        <v>29</v>
      </c>
      <c r="F273" s="176"/>
      <c r="G273" s="177">
        <f>ROUND(E273*F273,2)</f>
        <v>0</v>
      </c>
      <c r="H273" s="176"/>
      <c r="I273" s="177">
        <f>ROUND(E273*H273,2)</f>
        <v>0</v>
      </c>
      <c r="J273" s="176"/>
      <c r="K273" s="177">
        <f>ROUND(E273*J273,2)</f>
        <v>0</v>
      </c>
      <c r="L273" s="177">
        <v>21</v>
      </c>
      <c r="M273" s="177">
        <f>G273*(1+L273/100)</f>
        <v>0</v>
      </c>
      <c r="N273" s="175">
        <v>0.26879999999999998</v>
      </c>
      <c r="O273" s="175">
        <f>ROUND(E273*N273,2)</f>
        <v>7.8</v>
      </c>
      <c r="P273" s="175">
        <v>0</v>
      </c>
      <c r="Q273" s="175">
        <f>ROUND(E273*P273,2)</f>
        <v>0</v>
      </c>
      <c r="R273" s="177"/>
      <c r="S273" s="177" t="s">
        <v>141</v>
      </c>
      <c r="T273" s="178" t="s">
        <v>142</v>
      </c>
      <c r="U273" s="161">
        <v>0.27200000000000002</v>
      </c>
      <c r="V273" s="161">
        <f>ROUND(E273*U273,2)</f>
        <v>7.89</v>
      </c>
      <c r="W273" s="161"/>
      <c r="X273" s="161" t="s">
        <v>143</v>
      </c>
      <c r="Y273" s="161" t="s">
        <v>144</v>
      </c>
      <c r="Z273" s="151"/>
      <c r="AA273" s="151"/>
      <c r="AB273" s="151"/>
      <c r="AC273" s="151"/>
      <c r="AD273" s="151"/>
      <c r="AE273" s="151"/>
      <c r="AF273" s="151"/>
      <c r="AG273" s="151" t="s">
        <v>145</v>
      </c>
      <c r="AH273" s="151"/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</row>
    <row r="274" spans="1:60" outlineLevel="2" x14ac:dyDescent="0.2">
      <c r="A274" s="158"/>
      <c r="B274" s="159"/>
      <c r="C274" s="189" t="s">
        <v>1097</v>
      </c>
      <c r="D274" s="162"/>
      <c r="E274" s="163">
        <v>29</v>
      </c>
      <c r="F274" s="161"/>
      <c r="G274" s="161"/>
      <c r="H274" s="161"/>
      <c r="I274" s="161"/>
      <c r="J274" s="161"/>
      <c r="K274" s="161"/>
      <c r="L274" s="161"/>
      <c r="M274" s="161"/>
      <c r="N274" s="160"/>
      <c r="O274" s="160"/>
      <c r="P274" s="160"/>
      <c r="Q274" s="160"/>
      <c r="R274" s="161"/>
      <c r="S274" s="161"/>
      <c r="T274" s="161"/>
      <c r="U274" s="161"/>
      <c r="V274" s="161"/>
      <c r="W274" s="161"/>
      <c r="X274" s="161"/>
      <c r="Y274" s="161"/>
      <c r="Z274" s="151"/>
      <c r="AA274" s="151"/>
      <c r="AB274" s="151"/>
      <c r="AC274" s="151"/>
      <c r="AD274" s="151"/>
      <c r="AE274" s="151"/>
      <c r="AF274" s="151"/>
      <c r="AG274" s="151" t="s">
        <v>175</v>
      </c>
      <c r="AH274" s="151">
        <v>0</v>
      </c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</row>
    <row r="275" spans="1:60" ht="22.5" outlineLevel="1" x14ac:dyDescent="0.2">
      <c r="A275" s="172">
        <v>116</v>
      </c>
      <c r="B275" s="173" t="s">
        <v>572</v>
      </c>
      <c r="C275" s="188" t="s">
        <v>573</v>
      </c>
      <c r="D275" s="174" t="s">
        <v>181</v>
      </c>
      <c r="E275" s="175">
        <v>5</v>
      </c>
      <c r="F275" s="176"/>
      <c r="G275" s="177">
        <f>ROUND(E275*F275,2)</f>
        <v>0</v>
      </c>
      <c r="H275" s="176"/>
      <c r="I275" s="177">
        <f>ROUND(E275*H275,2)</f>
        <v>0</v>
      </c>
      <c r="J275" s="176"/>
      <c r="K275" s="177">
        <f>ROUND(E275*J275,2)</f>
        <v>0</v>
      </c>
      <c r="L275" s="177">
        <v>21</v>
      </c>
      <c r="M275" s="177">
        <f>G275*(1+L275/100)</f>
        <v>0</v>
      </c>
      <c r="N275" s="175">
        <v>0.22133</v>
      </c>
      <c r="O275" s="175">
        <f>ROUND(E275*N275,2)</f>
        <v>1.1100000000000001</v>
      </c>
      <c r="P275" s="175">
        <v>0</v>
      </c>
      <c r="Q275" s="175">
        <f>ROUND(E275*P275,2)</f>
        <v>0</v>
      </c>
      <c r="R275" s="177"/>
      <c r="S275" s="177" t="s">
        <v>141</v>
      </c>
      <c r="T275" s="178" t="s">
        <v>142</v>
      </c>
      <c r="U275" s="161">
        <v>0.27200000000000002</v>
      </c>
      <c r="V275" s="161">
        <f>ROUND(E275*U275,2)</f>
        <v>1.36</v>
      </c>
      <c r="W275" s="161"/>
      <c r="X275" s="161" t="s">
        <v>143</v>
      </c>
      <c r="Y275" s="161" t="s">
        <v>144</v>
      </c>
      <c r="Z275" s="151"/>
      <c r="AA275" s="151"/>
      <c r="AB275" s="151"/>
      <c r="AC275" s="151"/>
      <c r="AD275" s="151"/>
      <c r="AE275" s="151"/>
      <c r="AF275" s="151"/>
      <c r="AG275" s="151" t="s">
        <v>145</v>
      </c>
      <c r="AH275" s="151"/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</row>
    <row r="276" spans="1:60" outlineLevel="2" x14ac:dyDescent="0.2">
      <c r="A276" s="158"/>
      <c r="B276" s="159"/>
      <c r="C276" s="189" t="s">
        <v>1096</v>
      </c>
      <c r="D276" s="162"/>
      <c r="E276" s="163">
        <v>5</v>
      </c>
      <c r="F276" s="161"/>
      <c r="G276" s="161"/>
      <c r="H276" s="161"/>
      <c r="I276" s="161"/>
      <c r="J276" s="161"/>
      <c r="K276" s="161"/>
      <c r="L276" s="161"/>
      <c r="M276" s="161"/>
      <c r="N276" s="160"/>
      <c r="O276" s="160"/>
      <c r="P276" s="160"/>
      <c r="Q276" s="160"/>
      <c r="R276" s="161"/>
      <c r="S276" s="161"/>
      <c r="T276" s="161"/>
      <c r="U276" s="161"/>
      <c r="V276" s="161"/>
      <c r="W276" s="161"/>
      <c r="X276" s="161"/>
      <c r="Y276" s="161"/>
      <c r="Z276" s="151"/>
      <c r="AA276" s="151"/>
      <c r="AB276" s="151"/>
      <c r="AC276" s="151"/>
      <c r="AD276" s="151"/>
      <c r="AE276" s="151"/>
      <c r="AF276" s="151"/>
      <c r="AG276" s="151" t="s">
        <v>175</v>
      </c>
      <c r="AH276" s="151">
        <v>0</v>
      </c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</row>
    <row r="277" spans="1:60" outlineLevel="1" x14ac:dyDescent="0.2">
      <c r="A277" s="172">
        <v>117</v>
      </c>
      <c r="B277" s="173" t="s">
        <v>578</v>
      </c>
      <c r="C277" s="188" t="s">
        <v>579</v>
      </c>
      <c r="D277" s="174" t="s">
        <v>173</v>
      </c>
      <c r="E277" s="175">
        <v>11</v>
      </c>
      <c r="F277" s="176"/>
      <c r="G277" s="177">
        <f>ROUND(E277*F277,2)</f>
        <v>0</v>
      </c>
      <c r="H277" s="176"/>
      <c r="I277" s="177">
        <f>ROUND(E277*H277,2)</f>
        <v>0</v>
      </c>
      <c r="J277" s="176"/>
      <c r="K277" s="177">
        <f>ROUND(E277*J277,2)</f>
        <v>0</v>
      </c>
      <c r="L277" s="177">
        <v>21</v>
      </c>
      <c r="M277" s="177">
        <f>G277*(1+L277/100)</f>
        <v>0</v>
      </c>
      <c r="N277" s="175">
        <v>0.23599999999999999</v>
      </c>
      <c r="O277" s="175">
        <f>ROUND(E277*N277,2)</f>
        <v>2.6</v>
      </c>
      <c r="P277" s="175">
        <v>0</v>
      </c>
      <c r="Q277" s="175">
        <f>ROUND(E277*P277,2)</f>
        <v>0</v>
      </c>
      <c r="R277" s="177"/>
      <c r="S277" s="177" t="s">
        <v>141</v>
      </c>
      <c r="T277" s="178" t="s">
        <v>142</v>
      </c>
      <c r="U277" s="161">
        <v>0</v>
      </c>
      <c r="V277" s="161">
        <f>ROUND(E277*U277,2)</f>
        <v>0</v>
      </c>
      <c r="W277" s="161"/>
      <c r="X277" s="161" t="s">
        <v>143</v>
      </c>
      <c r="Y277" s="161" t="s">
        <v>144</v>
      </c>
      <c r="Z277" s="151"/>
      <c r="AA277" s="151"/>
      <c r="AB277" s="151"/>
      <c r="AC277" s="151"/>
      <c r="AD277" s="151"/>
      <c r="AE277" s="151"/>
      <c r="AF277" s="151"/>
      <c r="AG277" s="151" t="s">
        <v>145</v>
      </c>
      <c r="AH277" s="151"/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</row>
    <row r="278" spans="1:60" outlineLevel="2" x14ac:dyDescent="0.2">
      <c r="A278" s="158"/>
      <c r="B278" s="159"/>
      <c r="C278" s="189" t="s">
        <v>1158</v>
      </c>
      <c r="D278" s="162"/>
      <c r="E278" s="163">
        <v>11</v>
      </c>
      <c r="F278" s="161"/>
      <c r="G278" s="161"/>
      <c r="H278" s="161"/>
      <c r="I278" s="161"/>
      <c r="J278" s="161"/>
      <c r="K278" s="161"/>
      <c r="L278" s="161"/>
      <c r="M278" s="161"/>
      <c r="N278" s="160"/>
      <c r="O278" s="160"/>
      <c r="P278" s="160"/>
      <c r="Q278" s="160"/>
      <c r="R278" s="161"/>
      <c r="S278" s="161"/>
      <c r="T278" s="161"/>
      <c r="U278" s="161"/>
      <c r="V278" s="161"/>
      <c r="W278" s="161"/>
      <c r="X278" s="161"/>
      <c r="Y278" s="161"/>
      <c r="Z278" s="151"/>
      <c r="AA278" s="151"/>
      <c r="AB278" s="151"/>
      <c r="AC278" s="151"/>
      <c r="AD278" s="151"/>
      <c r="AE278" s="151"/>
      <c r="AF278" s="151"/>
      <c r="AG278" s="151" t="s">
        <v>175</v>
      </c>
      <c r="AH278" s="151">
        <v>0</v>
      </c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</row>
    <row r="279" spans="1:60" x14ac:dyDescent="0.2">
      <c r="A279" s="165" t="s">
        <v>136</v>
      </c>
      <c r="B279" s="166" t="s">
        <v>90</v>
      </c>
      <c r="C279" s="186" t="s">
        <v>91</v>
      </c>
      <c r="D279" s="167"/>
      <c r="E279" s="168"/>
      <c r="F279" s="169"/>
      <c r="G279" s="169">
        <f>SUMIF(AG280:AG281,"&lt;&gt;NOR",G280:G281)</f>
        <v>0</v>
      </c>
      <c r="H279" s="169"/>
      <c r="I279" s="169">
        <f>SUM(I280:I281)</f>
        <v>0</v>
      </c>
      <c r="J279" s="169"/>
      <c r="K279" s="169">
        <f>SUM(K280:K281)</f>
        <v>0</v>
      </c>
      <c r="L279" s="169"/>
      <c r="M279" s="169">
        <f>SUM(M280:M281)</f>
        <v>0</v>
      </c>
      <c r="N279" s="168"/>
      <c r="O279" s="168">
        <f>SUM(O280:O281)</f>
        <v>2.04</v>
      </c>
      <c r="P279" s="168"/>
      <c r="Q279" s="168">
        <f>SUM(Q280:Q281)</f>
        <v>0</v>
      </c>
      <c r="R279" s="169"/>
      <c r="S279" s="169"/>
      <c r="T279" s="170"/>
      <c r="U279" s="164"/>
      <c r="V279" s="164">
        <f>SUM(V280:V281)</f>
        <v>8.49</v>
      </c>
      <c r="W279" s="164"/>
      <c r="X279" s="164"/>
      <c r="Y279" s="164"/>
      <c r="AG279" t="s">
        <v>137</v>
      </c>
    </row>
    <row r="280" spans="1:60" outlineLevel="1" x14ac:dyDescent="0.2">
      <c r="A280" s="172">
        <v>118</v>
      </c>
      <c r="B280" s="173" t="s">
        <v>580</v>
      </c>
      <c r="C280" s="188" t="s">
        <v>581</v>
      </c>
      <c r="D280" s="174" t="s">
        <v>582</v>
      </c>
      <c r="E280" s="175">
        <v>64</v>
      </c>
      <c r="F280" s="176"/>
      <c r="G280" s="177">
        <f>ROUND(E280*F280,2)</f>
        <v>0</v>
      </c>
      <c r="H280" s="176"/>
      <c r="I280" s="177">
        <f>ROUND(E280*H280,2)</f>
        <v>0</v>
      </c>
      <c r="J280" s="176"/>
      <c r="K280" s="177">
        <f>ROUND(E280*J280,2)</f>
        <v>0</v>
      </c>
      <c r="L280" s="177">
        <v>21</v>
      </c>
      <c r="M280" s="177">
        <f>G280*(1+L280/100)</f>
        <v>0</v>
      </c>
      <c r="N280" s="175">
        <v>3.184E-2</v>
      </c>
      <c r="O280" s="175">
        <f>ROUND(E280*N280,2)</f>
        <v>2.04</v>
      </c>
      <c r="P280" s="175">
        <v>0</v>
      </c>
      <c r="Q280" s="175">
        <f>ROUND(E280*P280,2)</f>
        <v>0</v>
      </c>
      <c r="R280" s="177"/>
      <c r="S280" s="177" t="s">
        <v>141</v>
      </c>
      <c r="T280" s="178" t="s">
        <v>142</v>
      </c>
      <c r="U280" s="161">
        <v>0.13269</v>
      </c>
      <c r="V280" s="161">
        <f>ROUND(E280*U280,2)</f>
        <v>8.49</v>
      </c>
      <c r="W280" s="161"/>
      <c r="X280" s="161" t="s">
        <v>143</v>
      </c>
      <c r="Y280" s="161" t="s">
        <v>144</v>
      </c>
      <c r="Z280" s="151"/>
      <c r="AA280" s="151"/>
      <c r="AB280" s="151"/>
      <c r="AC280" s="151"/>
      <c r="AD280" s="151"/>
      <c r="AE280" s="151"/>
      <c r="AF280" s="151"/>
      <c r="AG280" s="151" t="s">
        <v>145</v>
      </c>
      <c r="AH280" s="151"/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</row>
    <row r="281" spans="1:60" outlineLevel="2" x14ac:dyDescent="0.2">
      <c r="A281" s="158"/>
      <c r="B281" s="159"/>
      <c r="C281" s="189" t="s">
        <v>1159</v>
      </c>
      <c r="D281" s="162"/>
      <c r="E281" s="163">
        <v>64</v>
      </c>
      <c r="F281" s="161"/>
      <c r="G281" s="161"/>
      <c r="H281" s="161"/>
      <c r="I281" s="161"/>
      <c r="J281" s="161"/>
      <c r="K281" s="161"/>
      <c r="L281" s="161"/>
      <c r="M281" s="161"/>
      <c r="N281" s="160"/>
      <c r="O281" s="160"/>
      <c r="P281" s="160"/>
      <c r="Q281" s="160"/>
      <c r="R281" s="161"/>
      <c r="S281" s="161"/>
      <c r="T281" s="161"/>
      <c r="U281" s="161"/>
      <c r="V281" s="161"/>
      <c r="W281" s="161"/>
      <c r="X281" s="161"/>
      <c r="Y281" s="161"/>
      <c r="Z281" s="151"/>
      <c r="AA281" s="151"/>
      <c r="AB281" s="151"/>
      <c r="AC281" s="151"/>
      <c r="AD281" s="151"/>
      <c r="AE281" s="151"/>
      <c r="AF281" s="151"/>
      <c r="AG281" s="151" t="s">
        <v>175</v>
      </c>
      <c r="AH281" s="151">
        <v>0</v>
      </c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</row>
    <row r="282" spans="1:60" x14ac:dyDescent="0.2">
      <c r="A282" s="165" t="s">
        <v>136</v>
      </c>
      <c r="B282" s="166" t="s">
        <v>92</v>
      </c>
      <c r="C282" s="186" t="s">
        <v>93</v>
      </c>
      <c r="D282" s="167"/>
      <c r="E282" s="168"/>
      <c r="F282" s="169"/>
      <c r="G282" s="169">
        <f>SUMIF(AG283:AG288,"&lt;&gt;NOR",G283:G288)</f>
        <v>0</v>
      </c>
      <c r="H282" s="169"/>
      <c r="I282" s="169">
        <f>SUM(I283:I288)</f>
        <v>0</v>
      </c>
      <c r="J282" s="169"/>
      <c r="K282" s="169">
        <f>SUM(K283:K288)</f>
        <v>0</v>
      </c>
      <c r="L282" s="169"/>
      <c r="M282" s="169">
        <f>SUM(M283:M288)</f>
        <v>0</v>
      </c>
      <c r="N282" s="168"/>
      <c r="O282" s="168">
        <f>SUM(O283:O288)</f>
        <v>0</v>
      </c>
      <c r="P282" s="168"/>
      <c r="Q282" s="168">
        <f>SUM(Q283:Q288)</f>
        <v>0.26</v>
      </c>
      <c r="R282" s="169"/>
      <c r="S282" s="169"/>
      <c r="T282" s="170"/>
      <c r="U282" s="164"/>
      <c r="V282" s="164">
        <f>SUM(V283:V288)</f>
        <v>2.4</v>
      </c>
      <c r="W282" s="164"/>
      <c r="X282" s="164"/>
      <c r="Y282" s="164"/>
      <c r="AG282" t="s">
        <v>137</v>
      </c>
    </row>
    <row r="283" spans="1:60" outlineLevel="1" x14ac:dyDescent="0.2">
      <c r="A283" s="172">
        <v>119</v>
      </c>
      <c r="B283" s="173" t="s">
        <v>584</v>
      </c>
      <c r="C283" s="188" t="s">
        <v>585</v>
      </c>
      <c r="D283" s="174" t="s">
        <v>181</v>
      </c>
      <c r="E283" s="175">
        <v>5</v>
      </c>
      <c r="F283" s="176"/>
      <c r="G283" s="177">
        <f>ROUND(E283*F283,2)</f>
        <v>0</v>
      </c>
      <c r="H283" s="176"/>
      <c r="I283" s="177">
        <f>ROUND(E283*H283,2)</f>
        <v>0</v>
      </c>
      <c r="J283" s="176"/>
      <c r="K283" s="177">
        <f>ROUND(E283*J283,2)</f>
        <v>0</v>
      </c>
      <c r="L283" s="177">
        <v>21</v>
      </c>
      <c r="M283" s="177">
        <f>G283*(1+L283/100)</f>
        <v>0</v>
      </c>
      <c r="N283" s="175">
        <v>0</v>
      </c>
      <c r="O283" s="175">
        <f>ROUND(E283*N283,2)</f>
        <v>0</v>
      </c>
      <c r="P283" s="175">
        <v>0.04</v>
      </c>
      <c r="Q283" s="175">
        <f>ROUND(E283*P283,2)</f>
        <v>0.2</v>
      </c>
      <c r="R283" s="177"/>
      <c r="S283" s="177" t="s">
        <v>141</v>
      </c>
      <c r="T283" s="178" t="s">
        <v>142</v>
      </c>
      <c r="U283" s="161">
        <v>0.25</v>
      </c>
      <c r="V283" s="161">
        <f>ROUND(E283*U283,2)</f>
        <v>1.25</v>
      </c>
      <c r="W283" s="161"/>
      <c r="X283" s="161" t="s">
        <v>143</v>
      </c>
      <c r="Y283" s="161" t="s">
        <v>144</v>
      </c>
      <c r="Z283" s="151"/>
      <c r="AA283" s="151"/>
      <c r="AB283" s="151"/>
      <c r="AC283" s="151"/>
      <c r="AD283" s="151"/>
      <c r="AE283" s="151"/>
      <c r="AF283" s="151"/>
      <c r="AG283" s="151" t="s">
        <v>145</v>
      </c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</row>
    <row r="284" spans="1:60" outlineLevel="2" x14ac:dyDescent="0.2">
      <c r="A284" s="158"/>
      <c r="B284" s="159"/>
      <c r="C284" s="189" t="s">
        <v>1096</v>
      </c>
      <c r="D284" s="162"/>
      <c r="E284" s="163">
        <v>5</v>
      </c>
      <c r="F284" s="161"/>
      <c r="G284" s="161"/>
      <c r="H284" s="161"/>
      <c r="I284" s="161"/>
      <c r="J284" s="161"/>
      <c r="K284" s="161"/>
      <c r="L284" s="161"/>
      <c r="M284" s="161"/>
      <c r="N284" s="160"/>
      <c r="O284" s="160"/>
      <c r="P284" s="160"/>
      <c r="Q284" s="160"/>
      <c r="R284" s="161"/>
      <c r="S284" s="161"/>
      <c r="T284" s="161"/>
      <c r="U284" s="161"/>
      <c r="V284" s="161"/>
      <c r="W284" s="161"/>
      <c r="X284" s="161"/>
      <c r="Y284" s="161"/>
      <c r="Z284" s="151"/>
      <c r="AA284" s="151"/>
      <c r="AB284" s="151"/>
      <c r="AC284" s="151"/>
      <c r="AD284" s="151"/>
      <c r="AE284" s="151"/>
      <c r="AF284" s="151"/>
      <c r="AG284" s="151" t="s">
        <v>175</v>
      </c>
      <c r="AH284" s="151">
        <v>0</v>
      </c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</row>
    <row r="285" spans="1:60" outlineLevel="1" x14ac:dyDescent="0.2">
      <c r="A285" s="172">
        <v>120</v>
      </c>
      <c r="B285" s="173" t="s">
        <v>586</v>
      </c>
      <c r="C285" s="188" t="s">
        <v>587</v>
      </c>
      <c r="D285" s="174" t="s">
        <v>173</v>
      </c>
      <c r="E285" s="175">
        <v>1</v>
      </c>
      <c r="F285" s="176"/>
      <c r="G285" s="177">
        <f>ROUND(E285*F285,2)</f>
        <v>0</v>
      </c>
      <c r="H285" s="176"/>
      <c r="I285" s="177">
        <f>ROUND(E285*H285,2)</f>
        <v>0</v>
      </c>
      <c r="J285" s="176"/>
      <c r="K285" s="177">
        <f>ROUND(E285*J285,2)</f>
        <v>0</v>
      </c>
      <c r="L285" s="177">
        <v>21</v>
      </c>
      <c r="M285" s="177">
        <f>G285*(1+L285/100)</f>
        <v>0</v>
      </c>
      <c r="N285" s="175">
        <v>0</v>
      </c>
      <c r="O285" s="175">
        <f>ROUND(E285*N285,2)</f>
        <v>0</v>
      </c>
      <c r="P285" s="175">
        <v>0</v>
      </c>
      <c r="Q285" s="175">
        <f>ROUND(E285*P285,2)</f>
        <v>0</v>
      </c>
      <c r="R285" s="177"/>
      <c r="S285" s="177" t="s">
        <v>141</v>
      </c>
      <c r="T285" s="178" t="s">
        <v>142</v>
      </c>
      <c r="U285" s="161">
        <v>0</v>
      </c>
      <c r="V285" s="161">
        <f>ROUND(E285*U285,2)</f>
        <v>0</v>
      </c>
      <c r="W285" s="161"/>
      <c r="X285" s="161" t="s">
        <v>143</v>
      </c>
      <c r="Y285" s="161" t="s">
        <v>144</v>
      </c>
      <c r="Z285" s="151"/>
      <c r="AA285" s="151"/>
      <c r="AB285" s="151"/>
      <c r="AC285" s="151"/>
      <c r="AD285" s="151"/>
      <c r="AE285" s="151"/>
      <c r="AF285" s="151"/>
      <c r="AG285" s="151" t="s">
        <v>145</v>
      </c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</row>
    <row r="286" spans="1:60" outlineLevel="2" x14ac:dyDescent="0.2">
      <c r="A286" s="158"/>
      <c r="B286" s="159"/>
      <c r="C286" s="189" t="s">
        <v>1092</v>
      </c>
      <c r="D286" s="162"/>
      <c r="E286" s="163">
        <v>1</v>
      </c>
      <c r="F286" s="161"/>
      <c r="G286" s="161"/>
      <c r="H286" s="161"/>
      <c r="I286" s="161"/>
      <c r="J286" s="161"/>
      <c r="K286" s="161"/>
      <c r="L286" s="161"/>
      <c r="M286" s="161"/>
      <c r="N286" s="160"/>
      <c r="O286" s="160"/>
      <c r="P286" s="160"/>
      <c r="Q286" s="160"/>
      <c r="R286" s="161"/>
      <c r="S286" s="161"/>
      <c r="T286" s="161"/>
      <c r="U286" s="161"/>
      <c r="V286" s="161"/>
      <c r="W286" s="161"/>
      <c r="X286" s="161"/>
      <c r="Y286" s="161"/>
      <c r="Z286" s="151"/>
      <c r="AA286" s="151"/>
      <c r="AB286" s="151"/>
      <c r="AC286" s="151"/>
      <c r="AD286" s="151"/>
      <c r="AE286" s="151"/>
      <c r="AF286" s="151"/>
      <c r="AG286" s="151" t="s">
        <v>175</v>
      </c>
      <c r="AH286" s="151">
        <v>0</v>
      </c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</row>
    <row r="287" spans="1:60" outlineLevel="1" x14ac:dyDescent="0.2">
      <c r="A287" s="172">
        <v>121</v>
      </c>
      <c r="B287" s="173" t="s">
        <v>588</v>
      </c>
      <c r="C287" s="188" t="s">
        <v>589</v>
      </c>
      <c r="D287" s="174" t="s">
        <v>181</v>
      </c>
      <c r="E287" s="175">
        <v>2</v>
      </c>
      <c r="F287" s="176"/>
      <c r="G287" s="177">
        <f>ROUND(E287*F287,2)</f>
        <v>0</v>
      </c>
      <c r="H287" s="176"/>
      <c r="I287" s="177">
        <f>ROUND(E287*H287,2)</f>
        <v>0</v>
      </c>
      <c r="J287" s="176"/>
      <c r="K287" s="177">
        <f>ROUND(E287*J287,2)</f>
        <v>0</v>
      </c>
      <c r="L287" s="177">
        <v>21</v>
      </c>
      <c r="M287" s="177">
        <f>G287*(1+L287/100)</f>
        <v>0</v>
      </c>
      <c r="N287" s="175">
        <v>0</v>
      </c>
      <c r="O287" s="175">
        <f>ROUND(E287*N287,2)</f>
        <v>0</v>
      </c>
      <c r="P287" s="175">
        <v>3.065E-2</v>
      </c>
      <c r="Q287" s="175">
        <f>ROUND(E287*P287,2)</f>
        <v>0.06</v>
      </c>
      <c r="R287" s="177"/>
      <c r="S287" s="177" t="s">
        <v>141</v>
      </c>
      <c r="T287" s="178" t="s">
        <v>142</v>
      </c>
      <c r="U287" s="161">
        <v>0.57599999999999996</v>
      </c>
      <c r="V287" s="161">
        <f>ROUND(E287*U287,2)</f>
        <v>1.1499999999999999</v>
      </c>
      <c r="W287" s="161"/>
      <c r="X287" s="161" t="s">
        <v>143</v>
      </c>
      <c r="Y287" s="161" t="s">
        <v>144</v>
      </c>
      <c r="Z287" s="151"/>
      <c r="AA287" s="151"/>
      <c r="AB287" s="151"/>
      <c r="AC287" s="151"/>
      <c r="AD287" s="151"/>
      <c r="AE287" s="151"/>
      <c r="AF287" s="151"/>
      <c r="AG287" s="151" t="s">
        <v>145</v>
      </c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</row>
    <row r="288" spans="1:60" outlineLevel="2" x14ac:dyDescent="0.2">
      <c r="A288" s="158"/>
      <c r="B288" s="159"/>
      <c r="C288" s="189" t="s">
        <v>1086</v>
      </c>
      <c r="D288" s="162"/>
      <c r="E288" s="163">
        <v>2</v>
      </c>
      <c r="F288" s="161"/>
      <c r="G288" s="161"/>
      <c r="H288" s="161"/>
      <c r="I288" s="161"/>
      <c r="J288" s="161"/>
      <c r="K288" s="161"/>
      <c r="L288" s="161"/>
      <c r="M288" s="161"/>
      <c r="N288" s="160"/>
      <c r="O288" s="160"/>
      <c r="P288" s="160"/>
      <c r="Q288" s="160"/>
      <c r="R288" s="161"/>
      <c r="S288" s="161"/>
      <c r="T288" s="161"/>
      <c r="U288" s="161"/>
      <c r="V288" s="161"/>
      <c r="W288" s="161"/>
      <c r="X288" s="161"/>
      <c r="Y288" s="161"/>
      <c r="Z288" s="151"/>
      <c r="AA288" s="151"/>
      <c r="AB288" s="151"/>
      <c r="AC288" s="151"/>
      <c r="AD288" s="151"/>
      <c r="AE288" s="151"/>
      <c r="AF288" s="151"/>
      <c r="AG288" s="151" t="s">
        <v>175</v>
      </c>
      <c r="AH288" s="151">
        <v>0</v>
      </c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</row>
    <row r="289" spans="1:60" x14ac:dyDescent="0.2">
      <c r="A289" s="165" t="s">
        <v>136</v>
      </c>
      <c r="B289" s="166" t="s">
        <v>94</v>
      </c>
      <c r="C289" s="186" t="s">
        <v>95</v>
      </c>
      <c r="D289" s="167"/>
      <c r="E289" s="168"/>
      <c r="F289" s="169"/>
      <c r="G289" s="169">
        <f>SUMIF(AG290:AG293,"&lt;&gt;NOR",G290:G293)</f>
        <v>0</v>
      </c>
      <c r="H289" s="169"/>
      <c r="I289" s="169">
        <f>SUM(I290:I293)</f>
        <v>0</v>
      </c>
      <c r="J289" s="169"/>
      <c r="K289" s="169">
        <f>SUM(K290:K293)</f>
        <v>0</v>
      </c>
      <c r="L289" s="169"/>
      <c r="M289" s="169">
        <f>SUM(M290:M293)</f>
        <v>0</v>
      </c>
      <c r="N289" s="168"/>
      <c r="O289" s="168">
        <f>SUM(O290:O293)</f>
        <v>0</v>
      </c>
      <c r="P289" s="168"/>
      <c r="Q289" s="168">
        <f>SUM(Q290:Q293)</f>
        <v>0</v>
      </c>
      <c r="R289" s="169"/>
      <c r="S289" s="169"/>
      <c r="T289" s="170"/>
      <c r="U289" s="164"/>
      <c r="V289" s="164">
        <f>SUM(V290:V293)</f>
        <v>1.04</v>
      </c>
      <c r="W289" s="164"/>
      <c r="X289" s="164"/>
      <c r="Y289" s="164"/>
      <c r="AG289" t="s">
        <v>137</v>
      </c>
    </row>
    <row r="290" spans="1:60" outlineLevel="1" x14ac:dyDescent="0.2">
      <c r="A290" s="172">
        <v>122</v>
      </c>
      <c r="B290" s="173" t="s">
        <v>590</v>
      </c>
      <c r="C290" s="188" t="s">
        <v>591</v>
      </c>
      <c r="D290" s="174" t="s">
        <v>245</v>
      </c>
      <c r="E290" s="175">
        <v>9</v>
      </c>
      <c r="F290" s="176"/>
      <c r="G290" s="177">
        <f>ROUND(E290*F290,2)</f>
        <v>0</v>
      </c>
      <c r="H290" s="176"/>
      <c r="I290" s="177">
        <f>ROUND(E290*H290,2)</f>
        <v>0</v>
      </c>
      <c r="J290" s="176"/>
      <c r="K290" s="177">
        <f>ROUND(E290*J290,2)</f>
        <v>0</v>
      </c>
      <c r="L290" s="177">
        <v>21</v>
      </c>
      <c r="M290" s="177">
        <f>G290*(1+L290/100)</f>
        <v>0</v>
      </c>
      <c r="N290" s="175">
        <v>0</v>
      </c>
      <c r="O290" s="175">
        <f>ROUND(E290*N290,2)</f>
        <v>0</v>
      </c>
      <c r="P290" s="175">
        <v>0</v>
      </c>
      <c r="Q290" s="175">
        <f>ROUND(E290*P290,2)</f>
        <v>0</v>
      </c>
      <c r="R290" s="177"/>
      <c r="S290" s="177" t="s">
        <v>141</v>
      </c>
      <c r="T290" s="178" t="s">
        <v>142</v>
      </c>
      <c r="U290" s="161">
        <v>0.115</v>
      </c>
      <c r="V290" s="161">
        <f>ROUND(E290*U290,2)</f>
        <v>1.04</v>
      </c>
      <c r="W290" s="161"/>
      <c r="X290" s="161" t="s">
        <v>143</v>
      </c>
      <c r="Y290" s="161" t="s">
        <v>144</v>
      </c>
      <c r="Z290" s="151"/>
      <c r="AA290" s="151"/>
      <c r="AB290" s="151"/>
      <c r="AC290" s="151"/>
      <c r="AD290" s="151"/>
      <c r="AE290" s="151"/>
      <c r="AF290" s="151"/>
      <c r="AG290" s="151" t="s">
        <v>145</v>
      </c>
      <c r="AH290" s="151"/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</row>
    <row r="291" spans="1:60" outlineLevel="2" x14ac:dyDescent="0.2">
      <c r="A291" s="158"/>
      <c r="B291" s="159"/>
      <c r="C291" s="189" t="s">
        <v>1049</v>
      </c>
      <c r="D291" s="162"/>
      <c r="E291" s="163"/>
      <c r="F291" s="161"/>
      <c r="G291" s="161"/>
      <c r="H291" s="161"/>
      <c r="I291" s="161"/>
      <c r="J291" s="161"/>
      <c r="K291" s="161"/>
      <c r="L291" s="161"/>
      <c r="M291" s="161"/>
      <c r="N291" s="160"/>
      <c r="O291" s="160"/>
      <c r="P291" s="160"/>
      <c r="Q291" s="160"/>
      <c r="R291" s="161"/>
      <c r="S291" s="161"/>
      <c r="T291" s="161"/>
      <c r="U291" s="161"/>
      <c r="V291" s="161"/>
      <c r="W291" s="161"/>
      <c r="X291" s="161"/>
      <c r="Y291" s="161"/>
      <c r="Z291" s="151"/>
      <c r="AA291" s="151"/>
      <c r="AB291" s="151"/>
      <c r="AC291" s="151"/>
      <c r="AD291" s="151"/>
      <c r="AE291" s="151"/>
      <c r="AF291" s="151"/>
      <c r="AG291" s="151" t="s">
        <v>175</v>
      </c>
      <c r="AH291" s="151">
        <v>0</v>
      </c>
      <c r="AI291" s="151"/>
      <c r="AJ291" s="151"/>
      <c r="AK291" s="151"/>
      <c r="AL291" s="151"/>
      <c r="AM291" s="151"/>
      <c r="AN291" s="151"/>
      <c r="AO291" s="151"/>
      <c r="AP291" s="151"/>
      <c r="AQ291" s="151"/>
      <c r="AR291" s="151"/>
      <c r="AS291" s="151"/>
      <c r="AT291" s="151"/>
      <c r="AU291" s="151"/>
      <c r="AV291" s="151"/>
      <c r="AW291" s="151"/>
      <c r="AX291" s="151"/>
      <c r="AY291" s="151"/>
      <c r="AZ291" s="151"/>
      <c r="BA291" s="151"/>
      <c r="BB291" s="151"/>
      <c r="BC291" s="151"/>
      <c r="BD291" s="151"/>
      <c r="BE291" s="151"/>
      <c r="BF291" s="151"/>
      <c r="BG291" s="151"/>
      <c r="BH291" s="151"/>
    </row>
    <row r="292" spans="1:60" outlineLevel="3" x14ac:dyDescent="0.2">
      <c r="A292" s="158"/>
      <c r="B292" s="159"/>
      <c r="C292" s="189" t="s">
        <v>1160</v>
      </c>
      <c r="D292" s="162"/>
      <c r="E292" s="163">
        <v>7</v>
      </c>
      <c r="F292" s="161"/>
      <c r="G292" s="161"/>
      <c r="H292" s="161"/>
      <c r="I292" s="161"/>
      <c r="J292" s="161"/>
      <c r="K292" s="161"/>
      <c r="L292" s="161"/>
      <c r="M292" s="161"/>
      <c r="N292" s="160"/>
      <c r="O292" s="160"/>
      <c r="P292" s="160"/>
      <c r="Q292" s="160"/>
      <c r="R292" s="161"/>
      <c r="S292" s="161"/>
      <c r="T292" s="161"/>
      <c r="U292" s="161"/>
      <c r="V292" s="161"/>
      <c r="W292" s="161"/>
      <c r="X292" s="161"/>
      <c r="Y292" s="161"/>
      <c r="Z292" s="151"/>
      <c r="AA292" s="151"/>
      <c r="AB292" s="151"/>
      <c r="AC292" s="151"/>
      <c r="AD292" s="151"/>
      <c r="AE292" s="151"/>
      <c r="AF292" s="151"/>
      <c r="AG292" s="151" t="s">
        <v>175</v>
      </c>
      <c r="AH292" s="151">
        <v>0</v>
      </c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</row>
    <row r="293" spans="1:60" outlineLevel="3" x14ac:dyDescent="0.2">
      <c r="A293" s="158"/>
      <c r="B293" s="159"/>
      <c r="C293" s="189" t="s">
        <v>1161</v>
      </c>
      <c r="D293" s="162"/>
      <c r="E293" s="163">
        <v>2</v>
      </c>
      <c r="F293" s="161"/>
      <c r="G293" s="161"/>
      <c r="H293" s="161"/>
      <c r="I293" s="161"/>
      <c r="J293" s="161"/>
      <c r="K293" s="161"/>
      <c r="L293" s="161"/>
      <c r="M293" s="161"/>
      <c r="N293" s="160"/>
      <c r="O293" s="160"/>
      <c r="P293" s="160"/>
      <c r="Q293" s="160"/>
      <c r="R293" s="161"/>
      <c r="S293" s="161"/>
      <c r="T293" s="161"/>
      <c r="U293" s="161"/>
      <c r="V293" s="161"/>
      <c r="W293" s="161"/>
      <c r="X293" s="161"/>
      <c r="Y293" s="161"/>
      <c r="Z293" s="151"/>
      <c r="AA293" s="151"/>
      <c r="AB293" s="151"/>
      <c r="AC293" s="151"/>
      <c r="AD293" s="151"/>
      <c r="AE293" s="151"/>
      <c r="AF293" s="151"/>
      <c r="AG293" s="151" t="s">
        <v>175</v>
      </c>
      <c r="AH293" s="151">
        <v>0</v>
      </c>
      <c r="AI293" s="151"/>
      <c r="AJ293" s="151"/>
      <c r="AK293" s="151"/>
      <c r="AL293" s="151"/>
      <c r="AM293" s="151"/>
      <c r="AN293" s="151"/>
      <c r="AO293" s="151"/>
      <c r="AP293" s="151"/>
      <c r="AQ293" s="151"/>
      <c r="AR293" s="151"/>
      <c r="AS293" s="151"/>
      <c r="AT293" s="151"/>
      <c r="AU293" s="151"/>
      <c r="AV293" s="151"/>
      <c r="AW293" s="151"/>
      <c r="AX293" s="151"/>
      <c r="AY293" s="151"/>
      <c r="AZ293" s="151"/>
      <c r="BA293" s="151"/>
      <c r="BB293" s="151"/>
      <c r="BC293" s="151"/>
      <c r="BD293" s="151"/>
      <c r="BE293" s="151"/>
      <c r="BF293" s="151"/>
      <c r="BG293" s="151"/>
      <c r="BH293" s="151"/>
    </row>
    <row r="294" spans="1:60" x14ac:dyDescent="0.2">
      <c r="A294" s="165" t="s">
        <v>136</v>
      </c>
      <c r="B294" s="166" t="s">
        <v>96</v>
      </c>
      <c r="C294" s="186" t="s">
        <v>97</v>
      </c>
      <c r="D294" s="167"/>
      <c r="E294" s="168"/>
      <c r="F294" s="169"/>
      <c r="G294" s="169">
        <f>SUMIF(AG295:AG296,"&lt;&gt;NOR",G295:G296)</f>
        <v>0</v>
      </c>
      <c r="H294" s="169"/>
      <c r="I294" s="169">
        <f>SUM(I295:I296)</f>
        <v>0</v>
      </c>
      <c r="J294" s="169"/>
      <c r="K294" s="169">
        <f>SUM(K295:K296)</f>
        <v>0</v>
      </c>
      <c r="L294" s="169"/>
      <c r="M294" s="169">
        <f>SUM(M295:M296)</f>
        <v>0</v>
      </c>
      <c r="N294" s="168"/>
      <c r="O294" s="168">
        <f>SUM(O295:O296)</f>
        <v>0</v>
      </c>
      <c r="P294" s="168"/>
      <c r="Q294" s="168">
        <f>SUM(Q295:Q296)</f>
        <v>0</v>
      </c>
      <c r="R294" s="169"/>
      <c r="S294" s="169"/>
      <c r="T294" s="170"/>
      <c r="U294" s="164"/>
      <c r="V294" s="164">
        <f>SUM(V295:V296)</f>
        <v>6.68</v>
      </c>
      <c r="W294" s="164"/>
      <c r="X294" s="164"/>
      <c r="Y294" s="164"/>
      <c r="AG294" t="s">
        <v>137</v>
      </c>
    </row>
    <row r="295" spans="1:60" outlineLevel="1" x14ac:dyDescent="0.2">
      <c r="A295" s="172">
        <v>123</v>
      </c>
      <c r="B295" s="173" t="s">
        <v>924</v>
      </c>
      <c r="C295" s="188" t="s">
        <v>925</v>
      </c>
      <c r="D295" s="174" t="s">
        <v>308</v>
      </c>
      <c r="E295" s="175">
        <v>63.9617</v>
      </c>
      <c r="F295" s="176"/>
      <c r="G295" s="177">
        <f>ROUND(E295*F295,2)</f>
        <v>0</v>
      </c>
      <c r="H295" s="176"/>
      <c r="I295" s="177">
        <f>ROUND(E295*H295,2)</f>
        <v>0</v>
      </c>
      <c r="J295" s="176"/>
      <c r="K295" s="177">
        <f>ROUND(E295*J295,2)</f>
        <v>0</v>
      </c>
      <c r="L295" s="177">
        <v>21</v>
      </c>
      <c r="M295" s="177">
        <f>G295*(1+L295/100)</f>
        <v>0</v>
      </c>
      <c r="N295" s="175">
        <v>0</v>
      </c>
      <c r="O295" s="175">
        <f>ROUND(E295*N295,2)</f>
        <v>0</v>
      </c>
      <c r="P295" s="175">
        <v>0</v>
      </c>
      <c r="Q295" s="175">
        <f>ROUND(E295*P295,2)</f>
        <v>0</v>
      </c>
      <c r="R295" s="177"/>
      <c r="S295" s="177" t="s">
        <v>599</v>
      </c>
      <c r="T295" s="178" t="s">
        <v>599</v>
      </c>
      <c r="U295" s="161">
        <v>0.1045</v>
      </c>
      <c r="V295" s="161">
        <f>ROUND(E295*U295,2)</f>
        <v>6.68</v>
      </c>
      <c r="W295" s="161"/>
      <c r="X295" s="161" t="s">
        <v>600</v>
      </c>
      <c r="Y295" s="161" t="s">
        <v>144</v>
      </c>
      <c r="Z295" s="151"/>
      <c r="AA295" s="151"/>
      <c r="AB295" s="151"/>
      <c r="AC295" s="151"/>
      <c r="AD295" s="151"/>
      <c r="AE295" s="151"/>
      <c r="AF295" s="151"/>
      <c r="AG295" s="151" t="s">
        <v>601</v>
      </c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</row>
    <row r="296" spans="1:60" outlineLevel="2" x14ac:dyDescent="0.2">
      <c r="A296" s="158"/>
      <c r="B296" s="159"/>
      <c r="C296" s="262" t="s">
        <v>604</v>
      </c>
      <c r="D296" s="263"/>
      <c r="E296" s="263"/>
      <c r="F296" s="263"/>
      <c r="G296" s="263"/>
      <c r="H296" s="161"/>
      <c r="I296" s="161"/>
      <c r="J296" s="161"/>
      <c r="K296" s="161"/>
      <c r="L296" s="161"/>
      <c r="M296" s="161"/>
      <c r="N296" s="160"/>
      <c r="O296" s="160"/>
      <c r="P296" s="160"/>
      <c r="Q296" s="160"/>
      <c r="R296" s="161"/>
      <c r="S296" s="161"/>
      <c r="T296" s="161"/>
      <c r="U296" s="161"/>
      <c r="V296" s="161"/>
      <c r="W296" s="161"/>
      <c r="X296" s="161"/>
      <c r="Y296" s="161"/>
      <c r="Z296" s="151"/>
      <c r="AA296" s="151"/>
      <c r="AB296" s="151"/>
      <c r="AC296" s="151"/>
      <c r="AD296" s="151"/>
      <c r="AE296" s="151"/>
      <c r="AF296" s="151"/>
      <c r="AG296" s="151" t="s">
        <v>605</v>
      </c>
      <c r="AH296" s="151"/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</row>
    <row r="297" spans="1:60" x14ac:dyDescent="0.2">
      <c r="A297" s="165" t="s">
        <v>136</v>
      </c>
      <c r="B297" s="166" t="s">
        <v>102</v>
      </c>
      <c r="C297" s="186" t="s">
        <v>103</v>
      </c>
      <c r="D297" s="167"/>
      <c r="E297" s="168"/>
      <c r="F297" s="169"/>
      <c r="G297" s="169">
        <f>SUMIF(AG298:AG306,"&lt;&gt;NOR",G298:G306)</f>
        <v>0</v>
      </c>
      <c r="H297" s="169"/>
      <c r="I297" s="169">
        <f>SUM(I298:I306)</f>
        <v>0</v>
      </c>
      <c r="J297" s="169"/>
      <c r="K297" s="169">
        <f>SUM(K298:K306)</f>
        <v>0</v>
      </c>
      <c r="L297" s="169"/>
      <c r="M297" s="169">
        <f>SUM(M298:M306)</f>
        <v>0</v>
      </c>
      <c r="N297" s="168"/>
      <c r="O297" s="168">
        <f>SUM(O298:O306)</f>
        <v>0</v>
      </c>
      <c r="P297" s="168"/>
      <c r="Q297" s="168">
        <f>SUM(Q298:Q306)</f>
        <v>0</v>
      </c>
      <c r="R297" s="169"/>
      <c r="S297" s="169"/>
      <c r="T297" s="170"/>
      <c r="U297" s="164"/>
      <c r="V297" s="164">
        <f>SUM(V298:V306)</f>
        <v>2.2799999999999998</v>
      </c>
      <c r="W297" s="164"/>
      <c r="X297" s="164"/>
      <c r="Y297" s="164"/>
      <c r="AG297" t="s">
        <v>137</v>
      </c>
    </row>
    <row r="298" spans="1:60" outlineLevel="1" x14ac:dyDescent="0.2">
      <c r="A298" s="179">
        <v>124</v>
      </c>
      <c r="B298" s="180" t="s">
        <v>606</v>
      </c>
      <c r="C298" s="187" t="s">
        <v>607</v>
      </c>
      <c r="D298" s="181" t="s">
        <v>308</v>
      </c>
      <c r="E298" s="182">
        <v>0.26129999999999998</v>
      </c>
      <c r="F298" s="183"/>
      <c r="G298" s="184">
        <f>ROUND(E298*F298,2)</f>
        <v>0</v>
      </c>
      <c r="H298" s="183"/>
      <c r="I298" s="184">
        <f>ROUND(E298*H298,2)</f>
        <v>0</v>
      </c>
      <c r="J298" s="183"/>
      <c r="K298" s="184">
        <f>ROUND(E298*J298,2)</f>
        <v>0</v>
      </c>
      <c r="L298" s="184">
        <v>21</v>
      </c>
      <c r="M298" s="184">
        <f>G298*(1+L298/100)</f>
        <v>0</v>
      </c>
      <c r="N298" s="182">
        <v>0</v>
      </c>
      <c r="O298" s="182">
        <f>ROUND(E298*N298,2)</f>
        <v>0</v>
      </c>
      <c r="P298" s="182">
        <v>0</v>
      </c>
      <c r="Q298" s="182">
        <f>ROUND(E298*P298,2)</f>
        <v>0</v>
      </c>
      <c r="R298" s="184"/>
      <c r="S298" s="184" t="s">
        <v>141</v>
      </c>
      <c r="T298" s="185" t="s">
        <v>142</v>
      </c>
      <c r="U298" s="161">
        <v>0.35099999999999998</v>
      </c>
      <c r="V298" s="161">
        <f>ROUND(E298*U298,2)</f>
        <v>0.09</v>
      </c>
      <c r="W298" s="161"/>
      <c r="X298" s="161" t="s">
        <v>143</v>
      </c>
      <c r="Y298" s="161" t="s">
        <v>144</v>
      </c>
      <c r="Z298" s="151"/>
      <c r="AA298" s="151"/>
      <c r="AB298" s="151"/>
      <c r="AC298" s="151"/>
      <c r="AD298" s="151"/>
      <c r="AE298" s="151"/>
      <c r="AF298" s="151"/>
      <c r="AG298" s="151" t="s">
        <v>145</v>
      </c>
      <c r="AH298" s="151"/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</row>
    <row r="299" spans="1:60" outlineLevel="1" x14ac:dyDescent="0.2">
      <c r="A299" s="172">
        <v>125</v>
      </c>
      <c r="B299" s="173" t="s">
        <v>608</v>
      </c>
      <c r="C299" s="188" t="s">
        <v>609</v>
      </c>
      <c r="D299" s="174" t="s">
        <v>308</v>
      </c>
      <c r="E299" s="175">
        <v>17.706939999999999</v>
      </c>
      <c r="F299" s="176"/>
      <c r="G299" s="177">
        <f>ROUND(E299*F299,2)</f>
        <v>0</v>
      </c>
      <c r="H299" s="176"/>
      <c r="I299" s="177">
        <f>ROUND(E299*H299,2)</f>
        <v>0</v>
      </c>
      <c r="J299" s="176"/>
      <c r="K299" s="177">
        <f>ROUND(E299*J299,2)</f>
        <v>0</v>
      </c>
      <c r="L299" s="177">
        <v>21</v>
      </c>
      <c r="M299" s="177">
        <f>G299*(1+L299/100)</f>
        <v>0</v>
      </c>
      <c r="N299" s="175">
        <v>0</v>
      </c>
      <c r="O299" s="175">
        <f>ROUND(E299*N299,2)</f>
        <v>0</v>
      </c>
      <c r="P299" s="175">
        <v>0</v>
      </c>
      <c r="Q299" s="175">
        <f>ROUND(E299*P299,2)</f>
        <v>0</v>
      </c>
      <c r="R299" s="177"/>
      <c r="S299" s="177" t="s">
        <v>141</v>
      </c>
      <c r="T299" s="178" t="s">
        <v>142</v>
      </c>
      <c r="U299" s="161">
        <v>0.01</v>
      </c>
      <c r="V299" s="161">
        <f>ROUND(E299*U299,2)</f>
        <v>0.18</v>
      </c>
      <c r="W299" s="161"/>
      <c r="X299" s="161" t="s">
        <v>143</v>
      </c>
      <c r="Y299" s="161" t="s">
        <v>144</v>
      </c>
      <c r="Z299" s="151"/>
      <c r="AA299" s="151"/>
      <c r="AB299" s="151"/>
      <c r="AC299" s="151"/>
      <c r="AD299" s="151"/>
      <c r="AE299" s="151"/>
      <c r="AF299" s="151"/>
      <c r="AG299" s="151" t="s">
        <v>145</v>
      </c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</row>
    <row r="300" spans="1:60" outlineLevel="2" x14ac:dyDescent="0.2">
      <c r="A300" s="158"/>
      <c r="B300" s="159"/>
      <c r="C300" s="189" t="s">
        <v>1162</v>
      </c>
      <c r="D300" s="162"/>
      <c r="E300" s="163">
        <v>10.92</v>
      </c>
      <c r="F300" s="161"/>
      <c r="G300" s="161"/>
      <c r="H300" s="161"/>
      <c r="I300" s="161"/>
      <c r="J300" s="161"/>
      <c r="K300" s="161"/>
      <c r="L300" s="161"/>
      <c r="M300" s="161"/>
      <c r="N300" s="160"/>
      <c r="O300" s="160"/>
      <c r="P300" s="160"/>
      <c r="Q300" s="160"/>
      <c r="R300" s="161"/>
      <c r="S300" s="161"/>
      <c r="T300" s="161"/>
      <c r="U300" s="161"/>
      <c r="V300" s="161"/>
      <c r="W300" s="161"/>
      <c r="X300" s="161"/>
      <c r="Y300" s="161"/>
      <c r="Z300" s="151"/>
      <c r="AA300" s="151"/>
      <c r="AB300" s="151"/>
      <c r="AC300" s="151"/>
      <c r="AD300" s="151"/>
      <c r="AE300" s="151"/>
      <c r="AF300" s="151"/>
      <c r="AG300" s="151" t="s">
        <v>175</v>
      </c>
      <c r="AH300" s="151">
        <v>0</v>
      </c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</row>
    <row r="301" spans="1:60" outlineLevel="3" x14ac:dyDescent="0.2">
      <c r="A301" s="158"/>
      <c r="B301" s="159"/>
      <c r="C301" s="189" t="s">
        <v>1163</v>
      </c>
      <c r="D301" s="162"/>
      <c r="E301" s="163">
        <v>6.79</v>
      </c>
      <c r="F301" s="161"/>
      <c r="G301" s="161"/>
      <c r="H301" s="161"/>
      <c r="I301" s="161"/>
      <c r="J301" s="161"/>
      <c r="K301" s="161"/>
      <c r="L301" s="161"/>
      <c r="M301" s="161"/>
      <c r="N301" s="160"/>
      <c r="O301" s="160"/>
      <c r="P301" s="160"/>
      <c r="Q301" s="160"/>
      <c r="R301" s="161"/>
      <c r="S301" s="161"/>
      <c r="T301" s="161"/>
      <c r="U301" s="161"/>
      <c r="V301" s="161"/>
      <c r="W301" s="161"/>
      <c r="X301" s="161"/>
      <c r="Y301" s="161"/>
      <c r="Z301" s="151"/>
      <c r="AA301" s="151"/>
      <c r="AB301" s="151"/>
      <c r="AC301" s="151"/>
      <c r="AD301" s="151"/>
      <c r="AE301" s="151"/>
      <c r="AF301" s="151"/>
      <c r="AG301" s="151" t="s">
        <v>175</v>
      </c>
      <c r="AH301" s="151">
        <v>0</v>
      </c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</row>
    <row r="302" spans="1:60" outlineLevel="1" x14ac:dyDescent="0.2">
      <c r="A302" s="172">
        <v>126</v>
      </c>
      <c r="B302" s="173" t="s">
        <v>613</v>
      </c>
      <c r="C302" s="188" t="s">
        <v>614</v>
      </c>
      <c r="D302" s="174" t="s">
        <v>308</v>
      </c>
      <c r="E302" s="175">
        <v>88.534700000000001</v>
      </c>
      <c r="F302" s="176"/>
      <c r="G302" s="177">
        <f>ROUND(E302*F302,2)</f>
        <v>0</v>
      </c>
      <c r="H302" s="176"/>
      <c r="I302" s="177">
        <f>ROUND(E302*H302,2)</f>
        <v>0</v>
      </c>
      <c r="J302" s="176"/>
      <c r="K302" s="177">
        <f>ROUND(E302*J302,2)</f>
        <v>0</v>
      </c>
      <c r="L302" s="177">
        <v>21</v>
      </c>
      <c r="M302" s="177">
        <f>G302*(1+L302/100)</f>
        <v>0</v>
      </c>
      <c r="N302" s="175">
        <v>0</v>
      </c>
      <c r="O302" s="175">
        <f>ROUND(E302*N302,2)</f>
        <v>0</v>
      </c>
      <c r="P302" s="175">
        <v>0</v>
      </c>
      <c r="Q302" s="175">
        <f>ROUND(E302*P302,2)</f>
        <v>0</v>
      </c>
      <c r="R302" s="177"/>
      <c r="S302" s="177" t="s">
        <v>141</v>
      </c>
      <c r="T302" s="178" t="s">
        <v>142</v>
      </c>
      <c r="U302" s="161">
        <v>0</v>
      </c>
      <c r="V302" s="161">
        <f>ROUND(E302*U302,2)</f>
        <v>0</v>
      </c>
      <c r="W302" s="161"/>
      <c r="X302" s="161" t="s">
        <v>143</v>
      </c>
      <c r="Y302" s="161" t="s">
        <v>144</v>
      </c>
      <c r="Z302" s="151"/>
      <c r="AA302" s="151"/>
      <c r="AB302" s="151"/>
      <c r="AC302" s="151"/>
      <c r="AD302" s="151"/>
      <c r="AE302" s="151"/>
      <c r="AF302" s="151"/>
      <c r="AG302" s="151" t="s">
        <v>145</v>
      </c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</row>
    <row r="303" spans="1:60" outlineLevel="2" x14ac:dyDescent="0.2">
      <c r="A303" s="158"/>
      <c r="B303" s="159"/>
      <c r="C303" s="189" t="s">
        <v>1164</v>
      </c>
      <c r="D303" s="162"/>
      <c r="E303" s="163">
        <v>88.53</v>
      </c>
      <c r="F303" s="161"/>
      <c r="G303" s="161"/>
      <c r="H303" s="161"/>
      <c r="I303" s="161"/>
      <c r="J303" s="161"/>
      <c r="K303" s="161"/>
      <c r="L303" s="161"/>
      <c r="M303" s="161"/>
      <c r="N303" s="160"/>
      <c r="O303" s="160"/>
      <c r="P303" s="160"/>
      <c r="Q303" s="160"/>
      <c r="R303" s="161"/>
      <c r="S303" s="161"/>
      <c r="T303" s="161"/>
      <c r="U303" s="161"/>
      <c r="V303" s="161"/>
      <c r="W303" s="161"/>
      <c r="X303" s="161"/>
      <c r="Y303" s="161"/>
      <c r="Z303" s="151"/>
      <c r="AA303" s="151"/>
      <c r="AB303" s="151"/>
      <c r="AC303" s="151"/>
      <c r="AD303" s="151"/>
      <c r="AE303" s="151"/>
      <c r="AF303" s="151"/>
      <c r="AG303" s="151" t="s">
        <v>175</v>
      </c>
      <c r="AH303" s="151">
        <v>0</v>
      </c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</row>
    <row r="304" spans="1:60" outlineLevel="1" x14ac:dyDescent="0.2">
      <c r="A304" s="179">
        <v>127</v>
      </c>
      <c r="B304" s="180" t="s">
        <v>616</v>
      </c>
      <c r="C304" s="187" t="s">
        <v>617</v>
      </c>
      <c r="D304" s="181" t="s">
        <v>308</v>
      </c>
      <c r="E304" s="182">
        <v>0.26129999999999998</v>
      </c>
      <c r="F304" s="183"/>
      <c r="G304" s="184">
        <f>ROUND(E304*F304,2)</f>
        <v>0</v>
      </c>
      <c r="H304" s="183"/>
      <c r="I304" s="184">
        <f>ROUND(E304*H304,2)</f>
        <v>0</v>
      </c>
      <c r="J304" s="183"/>
      <c r="K304" s="184">
        <f>ROUND(E304*J304,2)</f>
        <v>0</v>
      </c>
      <c r="L304" s="184">
        <v>21</v>
      </c>
      <c r="M304" s="184">
        <f>G304*(1+L304/100)</f>
        <v>0</v>
      </c>
      <c r="N304" s="182">
        <v>0</v>
      </c>
      <c r="O304" s="182">
        <f>ROUND(E304*N304,2)</f>
        <v>0</v>
      </c>
      <c r="P304" s="182">
        <v>0</v>
      </c>
      <c r="Q304" s="182">
        <f>ROUND(E304*P304,2)</f>
        <v>0</v>
      </c>
      <c r="R304" s="184"/>
      <c r="S304" s="184" t="s">
        <v>141</v>
      </c>
      <c r="T304" s="185" t="s">
        <v>142</v>
      </c>
      <c r="U304" s="161">
        <v>0.56399999999999995</v>
      </c>
      <c r="V304" s="161">
        <f>ROUND(E304*U304,2)</f>
        <v>0.15</v>
      </c>
      <c r="W304" s="161"/>
      <c r="X304" s="161" t="s">
        <v>143</v>
      </c>
      <c r="Y304" s="161" t="s">
        <v>144</v>
      </c>
      <c r="Z304" s="151"/>
      <c r="AA304" s="151"/>
      <c r="AB304" s="151"/>
      <c r="AC304" s="151"/>
      <c r="AD304" s="151"/>
      <c r="AE304" s="151"/>
      <c r="AF304" s="151"/>
      <c r="AG304" s="151" t="s">
        <v>145</v>
      </c>
      <c r="AH304" s="151"/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</row>
    <row r="305" spans="1:60" outlineLevel="1" x14ac:dyDescent="0.2">
      <c r="A305" s="179">
        <v>128</v>
      </c>
      <c r="B305" s="180" t="s">
        <v>618</v>
      </c>
      <c r="C305" s="187" t="s">
        <v>619</v>
      </c>
      <c r="D305" s="181" t="s">
        <v>308</v>
      </c>
      <c r="E305" s="182">
        <v>17.706939999999999</v>
      </c>
      <c r="F305" s="183"/>
      <c r="G305" s="184">
        <f>ROUND(E305*F305,2)</f>
        <v>0</v>
      </c>
      <c r="H305" s="183"/>
      <c r="I305" s="184">
        <f>ROUND(E305*H305,2)</f>
        <v>0</v>
      </c>
      <c r="J305" s="183"/>
      <c r="K305" s="184">
        <f>ROUND(E305*J305,2)</f>
        <v>0</v>
      </c>
      <c r="L305" s="184">
        <v>21</v>
      </c>
      <c r="M305" s="184">
        <f>G305*(1+L305/100)</f>
        <v>0</v>
      </c>
      <c r="N305" s="182">
        <v>0</v>
      </c>
      <c r="O305" s="182">
        <f>ROUND(E305*N305,2)</f>
        <v>0</v>
      </c>
      <c r="P305" s="182">
        <v>0</v>
      </c>
      <c r="Q305" s="182">
        <f>ROUND(E305*P305,2)</f>
        <v>0</v>
      </c>
      <c r="R305" s="184"/>
      <c r="S305" s="184" t="s">
        <v>141</v>
      </c>
      <c r="T305" s="185" t="s">
        <v>142</v>
      </c>
      <c r="U305" s="161">
        <v>9.9000000000000005E-2</v>
      </c>
      <c r="V305" s="161">
        <f>ROUND(E305*U305,2)</f>
        <v>1.75</v>
      </c>
      <c r="W305" s="161"/>
      <c r="X305" s="161" t="s">
        <v>143</v>
      </c>
      <c r="Y305" s="161" t="s">
        <v>144</v>
      </c>
      <c r="Z305" s="151"/>
      <c r="AA305" s="151"/>
      <c r="AB305" s="151"/>
      <c r="AC305" s="151"/>
      <c r="AD305" s="151"/>
      <c r="AE305" s="151"/>
      <c r="AF305" s="151"/>
      <c r="AG305" s="151" t="s">
        <v>145</v>
      </c>
      <c r="AH305" s="151"/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</row>
    <row r="306" spans="1:60" outlineLevel="1" x14ac:dyDescent="0.2">
      <c r="A306" s="179">
        <v>129</v>
      </c>
      <c r="B306" s="180" t="s">
        <v>620</v>
      </c>
      <c r="C306" s="187" t="s">
        <v>621</v>
      </c>
      <c r="D306" s="181" t="s">
        <v>308</v>
      </c>
      <c r="E306" s="182">
        <v>17.706939999999999</v>
      </c>
      <c r="F306" s="183"/>
      <c r="G306" s="184">
        <f>ROUND(E306*F306,2)</f>
        <v>0</v>
      </c>
      <c r="H306" s="183"/>
      <c r="I306" s="184">
        <f>ROUND(E306*H306,2)</f>
        <v>0</v>
      </c>
      <c r="J306" s="183"/>
      <c r="K306" s="184">
        <f>ROUND(E306*J306,2)</f>
        <v>0</v>
      </c>
      <c r="L306" s="184">
        <v>21</v>
      </c>
      <c r="M306" s="184">
        <f>G306*(1+L306/100)</f>
        <v>0</v>
      </c>
      <c r="N306" s="182">
        <v>0</v>
      </c>
      <c r="O306" s="182">
        <f>ROUND(E306*N306,2)</f>
        <v>0</v>
      </c>
      <c r="P306" s="182">
        <v>0</v>
      </c>
      <c r="Q306" s="182">
        <f>ROUND(E306*P306,2)</f>
        <v>0</v>
      </c>
      <c r="R306" s="184"/>
      <c r="S306" s="184" t="s">
        <v>141</v>
      </c>
      <c r="T306" s="185" t="s">
        <v>142</v>
      </c>
      <c r="U306" s="161">
        <v>6.0000000000000001E-3</v>
      </c>
      <c r="V306" s="161">
        <f>ROUND(E306*U306,2)</f>
        <v>0.11</v>
      </c>
      <c r="W306" s="161"/>
      <c r="X306" s="161" t="s">
        <v>143</v>
      </c>
      <c r="Y306" s="161" t="s">
        <v>144</v>
      </c>
      <c r="Z306" s="151"/>
      <c r="AA306" s="151"/>
      <c r="AB306" s="151"/>
      <c r="AC306" s="151"/>
      <c r="AD306" s="151"/>
      <c r="AE306" s="151"/>
      <c r="AF306" s="151"/>
      <c r="AG306" s="151" t="s">
        <v>145</v>
      </c>
      <c r="AH306" s="151"/>
      <c r="AI306" s="151"/>
      <c r="AJ306" s="151"/>
      <c r="AK306" s="151"/>
      <c r="AL306" s="151"/>
      <c r="AM306" s="151"/>
      <c r="AN306" s="151"/>
      <c r="AO306" s="151"/>
      <c r="AP306" s="151"/>
      <c r="AQ306" s="151"/>
      <c r="AR306" s="151"/>
      <c r="AS306" s="151"/>
      <c r="AT306" s="151"/>
      <c r="AU306" s="151"/>
      <c r="AV306" s="151"/>
      <c r="AW306" s="151"/>
      <c r="AX306" s="151"/>
      <c r="AY306" s="151"/>
      <c r="AZ306" s="151"/>
      <c r="BA306" s="151"/>
      <c r="BB306" s="151"/>
      <c r="BC306" s="151"/>
      <c r="BD306" s="151"/>
      <c r="BE306" s="151"/>
      <c r="BF306" s="151"/>
      <c r="BG306" s="151"/>
      <c r="BH306" s="151"/>
    </row>
    <row r="307" spans="1:60" x14ac:dyDescent="0.2">
      <c r="A307" s="165" t="s">
        <v>136</v>
      </c>
      <c r="B307" s="166" t="s">
        <v>105</v>
      </c>
      <c r="C307" s="186" t="s">
        <v>106</v>
      </c>
      <c r="D307" s="167"/>
      <c r="E307" s="168"/>
      <c r="F307" s="169"/>
      <c r="G307" s="169">
        <f>SUMIF(AG308:AG312,"&lt;&gt;NOR",G308:G312)</f>
        <v>0</v>
      </c>
      <c r="H307" s="169"/>
      <c r="I307" s="169">
        <f>SUM(I308:I312)</f>
        <v>0</v>
      </c>
      <c r="J307" s="169"/>
      <c r="K307" s="169">
        <f>SUM(K308:K312)</f>
        <v>0</v>
      </c>
      <c r="L307" s="169"/>
      <c r="M307" s="169">
        <f>SUM(M308:M312)</f>
        <v>0</v>
      </c>
      <c r="N307" s="168"/>
      <c r="O307" s="168">
        <f>SUM(O308:O312)</f>
        <v>0</v>
      </c>
      <c r="P307" s="168"/>
      <c r="Q307" s="168">
        <f>SUM(Q308:Q312)</f>
        <v>0</v>
      </c>
      <c r="R307" s="169"/>
      <c r="S307" s="169"/>
      <c r="T307" s="170"/>
      <c r="U307" s="164"/>
      <c r="V307" s="164">
        <f>SUM(V308:V312)</f>
        <v>0</v>
      </c>
      <c r="W307" s="164"/>
      <c r="X307" s="164"/>
      <c r="Y307" s="164"/>
      <c r="AG307" t="s">
        <v>137</v>
      </c>
    </row>
    <row r="308" spans="1:60" outlineLevel="1" x14ac:dyDescent="0.2">
      <c r="A308" s="172">
        <v>130</v>
      </c>
      <c r="B308" s="173" t="s">
        <v>622</v>
      </c>
      <c r="C308" s="188" t="s">
        <v>623</v>
      </c>
      <c r="D308" s="174" t="s">
        <v>308</v>
      </c>
      <c r="E308" s="175">
        <v>36.936410000000002</v>
      </c>
      <c r="F308" s="176"/>
      <c r="G308" s="177">
        <f>ROUND(E308*F308,2)</f>
        <v>0</v>
      </c>
      <c r="H308" s="176"/>
      <c r="I308" s="177">
        <f>ROUND(E308*H308,2)</f>
        <v>0</v>
      </c>
      <c r="J308" s="176"/>
      <c r="K308" s="177">
        <f>ROUND(E308*J308,2)</f>
        <v>0</v>
      </c>
      <c r="L308" s="177">
        <v>21</v>
      </c>
      <c r="M308" s="177">
        <f>G308*(1+L308/100)</f>
        <v>0</v>
      </c>
      <c r="N308" s="175">
        <v>0</v>
      </c>
      <c r="O308" s="175">
        <f>ROUND(E308*N308,2)</f>
        <v>0</v>
      </c>
      <c r="P308" s="175">
        <v>0</v>
      </c>
      <c r="Q308" s="175">
        <f>ROUND(E308*P308,2)</f>
        <v>0</v>
      </c>
      <c r="R308" s="177"/>
      <c r="S308" s="177" t="s">
        <v>141</v>
      </c>
      <c r="T308" s="178" t="s">
        <v>142</v>
      </c>
      <c r="U308" s="161">
        <v>0</v>
      </c>
      <c r="V308" s="161">
        <f>ROUND(E308*U308,2)</f>
        <v>0</v>
      </c>
      <c r="W308" s="161"/>
      <c r="X308" s="161" t="s">
        <v>143</v>
      </c>
      <c r="Y308" s="161" t="s">
        <v>144</v>
      </c>
      <c r="Z308" s="151"/>
      <c r="AA308" s="151"/>
      <c r="AB308" s="151"/>
      <c r="AC308" s="151"/>
      <c r="AD308" s="151"/>
      <c r="AE308" s="151"/>
      <c r="AF308" s="151"/>
      <c r="AG308" s="151" t="s">
        <v>145</v>
      </c>
      <c r="AH308" s="151"/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</row>
    <row r="309" spans="1:60" outlineLevel="2" x14ac:dyDescent="0.2">
      <c r="A309" s="158"/>
      <c r="B309" s="159"/>
      <c r="C309" s="189" t="s">
        <v>1165</v>
      </c>
      <c r="D309" s="162"/>
      <c r="E309" s="163">
        <v>26.02</v>
      </c>
      <c r="F309" s="161"/>
      <c r="G309" s="161"/>
      <c r="H309" s="161"/>
      <c r="I309" s="161"/>
      <c r="J309" s="161"/>
      <c r="K309" s="161"/>
      <c r="L309" s="161"/>
      <c r="M309" s="161"/>
      <c r="N309" s="160"/>
      <c r="O309" s="160"/>
      <c r="P309" s="160"/>
      <c r="Q309" s="160"/>
      <c r="R309" s="161"/>
      <c r="S309" s="161"/>
      <c r="T309" s="161"/>
      <c r="U309" s="161"/>
      <c r="V309" s="161"/>
      <c r="W309" s="161"/>
      <c r="X309" s="161"/>
      <c r="Y309" s="161"/>
      <c r="Z309" s="151"/>
      <c r="AA309" s="151"/>
      <c r="AB309" s="151"/>
      <c r="AC309" s="151"/>
      <c r="AD309" s="151"/>
      <c r="AE309" s="151"/>
      <c r="AF309" s="151"/>
      <c r="AG309" s="151" t="s">
        <v>175</v>
      </c>
      <c r="AH309" s="151">
        <v>0</v>
      </c>
      <c r="AI309" s="151"/>
      <c r="AJ309" s="151"/>
      <c r="AK309" s="151"/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51"/>
      <c r="BH309" s="151"/>
    </row>
    <row r="310" spans="1:60" outlineLevel="3" x14ac:dyDescent="0.2">
      <c r="A310" s="158"/>
      <c r="B310" s="159"/>
      <c r="C310" s="189" t="s">
        <v>1166</v>
      </c>
      <c r="D310" s="162"/>
      <c r="E310" s="163">
        <v>10.92</v>
      </c>
      <c r="F310" s="161"/>
      <c r="G310" s="161"/>
      <c r="H310" s="161"/>
      <c r="I310" s="161"/>
      <c r="J310" s="161"/>
      <c r="K310" s="161"/>
      <c r="L310" s="161"/>
      <c r="M310" s="161"/>
      <c r="N310" s="160"/>
      <c r="O310" s="160"/>
      <c r="P310" s="160"/>
      <c r="Q310" s="160"/>
      <c r="R310" s="161"/>
      <c r="S310" s="161"/>
      <c r="T310" s="161"/>
      <c r="U310" s="161"/>
      <c r="V310" s="161"/>
      <c r="W310" s="161"/>
      <c r="X310" s="161"/>
      <c r="Y310" s="161"/>
      <c r="Z310" s="151"/>
      <c r="AA310" s="151"/>
      <c r="AB310" s="151"/>
      <c r="AC310" s="151"/>
      <c r="AD310" s="151"/>
      <c r="AE310" s="151"/>
      <c r="AF310" s="151"/>
      <c r="AG310" s="151" t="s">
        <v>175</v>
      </c>
      <c r="AH310" s="151">
        <v>0</v>
      </c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</row>
    <row r="311" spans="1:60" outlineLevel="1" x14ac:dyDescent="0.2">
      <c r="A311" s="172">
        <v>131</v>
      </c>
      <c r="B311" s="173" t="s">
        <v>626</v>
      </c>
      <c r="C311" s="188" t="s">
        <v>627</v>
      </c>
      <c r="D311" s="174" t="s">
        <v>308</v>
      </c>
      <c r="E311" s="175">
        <v>6.79</v>
      </c>
      <c r="F311" s="176"/>
      <c r="G311" s="177">
        <f>ROUND(E311*F311,2)</f>
        <v>0</v>
      </c>
      <c r="H311" s="176"/>
      <c r="I311" s="177">
        <f>ROUND(E311*H311,2)</f>
        <v>0</v>
      </c>
      <c r="J311" s="176"/>
      <c r="K311" s="177">
        <f>ROUND(E311*J311,2)</f>
        <v>0</v>
      </c>
      <c r="L311" s="177">
        <v>21</v>
      </c>
      <c r="M311" s="177">
        <f>G311*(1+L311/100)</f>
        <v>0</v>
      </c>
      <c r="N311" s="175">
        <v>0</v>
      </c>
      <c r="O311" s="175">
        <f>ROUND(E311*N311,2)</f>
        <v>0</v>
      </c>
      <c r="P311" s="175">
        <v>0</v>
      </c>
      <c r="Q311" s="175">
        <f>ROUND(E311*P311,2)</f>
        <v>0</v>
      </c>
      <c r="R311" s="177"/>
      <c r="S311" s="177" t="s">
        <v>141</v>
      </c>
      <c r="T311" s="178" t="s">
        <v>142</v>
      </c>
      <c r="U311" s="161">
        <v>0</v>
      </c>
      <c r="V311" s="161">
        <f>ROUND(E311*U311,2)</f>
        <v>0</v>
      </c>
      <c r="W311" s="161"/>
      <c r="X311" s="161" t="s">
        <v>143</v>
      </c>
      <c r="Y311" s="161" t="s">
        <v>144</v>
      </c>
      <c r="Z311" s="151"/>
      <c r="AA311" s="151"/>
      <c r="AB311" s="151"/>
      <c r="AC311" s="151"/>
      <c r="AD311" s="151"/>
      <c r="AE311" s="151"/>
      <c r="AF311" s="151"/>
      <c r="AG311" s="151" t="s">
        <v>145</v>
      </c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</row>
    <row r="312" spans="1:60" outlineLevel="2" x14ac:dyDescent="0.2">
      <c r="A312" s="158"/>
      <c r="B312" s="159"/>
      <c r="C312" s="189" t="s">
        <v>1167</v>
      </c>
      <c r="D312" s="162"/>
      <c r="E312" s="163">
        <v>6.79</v>
      </c>
      <c r="F312" s="161"/>
      <c r="G312" s="161"/>
      <c r="H312" s="161"/>
      <c r="I312" s="161"/>
      <c r="J312" s="161"/>
      <c r="K312" s="161"/>
      <c r="L312" s="161"/>
      <c r="M312" s="161"/>
      <c r="N312" s="160"/>
      <c r="O312" s="160"/>
      <c r="P312" s="160"/>
      <c r="Q312" s="160"/>
      <c r="R312" s="161"/>
      <c r="S312" s="161"/>
      <c r="T312" s="161"/>
      <c r="U312" s="161"/>
      <c r="V312" s="161"/>
      <c r="W312" s="161"/>
      <c r="X312" s="161"/>
      <c r="Y312" s="161"/>
      <c r="Z312" s="151"/>
      <c r="AA312" s="151"/>
      <c r="AB312" s="151"/>
      <c r="AC312" s="151"/>
      <c r="AD312" s="151"/>
      <c r="AE312" s="151"/>
      <c r="AF312" s="151"/>
      <c r="AG312" s="151" t="s">
        <v>175</v>
      </c>
      <c r="AH312" s="151">
        <v>0</v>
      </c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</row>
    <row r="313" spans="1:60" x14ac:dyDescent="0.2">
      <c r="A313" s="3"/>
      <c r="B313" s="4"/>
      <c r="C313" s="190"/>
      <c r="D313" s="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AE313">
        <v>12</v>
      </c>
      <c r="AF313">
        <v>21</v>
      </c>
      <c r="AG313" t="s">
        <v>122</v>
      </c>
    </row>
    <row r="314" spans="1:60" x14ac:dyDescent="0.2">
      <c r="A314" s="154"/>
      <c r="B314" s="155" t="s">
        <v>29</v>
      </c>
      <c r="C314" s="191"/>
      <c r="D314" s="156"/>
      <c r="E314" s="157"/>
      <c r="F314" s="157"/>
      <c r="G314" s="171">
        <f>G8+G96+G120+G133+G140+G156+G165+G272+G279+G282+G289+G294+G297+G307</f>
        <v>0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AE314">
        <f>SUMIF(L7:L312,AE313,G7:G312)</f>
        <v>0</v>
      </c>
      <c r="AF314">
        <f>SUMIF(L7:L312,AF313,G7:G312)</f>
        <v>0</v>
      </c>
      <c r="AG314" t="s">
        <v>193</v>
      </c>
    </row>
    <row r="315" spans="1:60" x14ac:dyDescent="0.2">
      <c r="C315" s="192"/>
      <c r="D315" s="10"/>
      <c r="AG315" t="s">
        <v>194</v>
      </c>
    </row>
    <row r="316" spans="1:60" x14ac:dyDescent="0.2">
      <c r="D316" s="10"/>
    </row>
    <row r="317" spans="1:60" x14ac:dyDescent="0.2">
      <c r="D317" s="10"/>
    </row>
    <row r="318" spans="1:60" x14ac:dyDescent="0.2">
      <c r="D318" s="10"/>
    </row>
    <row r="319" spans="1:60" x14ac:dyDescent="0.2">
      <c r="D319" s="10"/>
    </row>
    <row r="320" spans="1:60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HA7oQ2FHkacfDkB44sY9yRHb3FtEeEO0LXFo8eE6GmYd/NZrC8W8I3d5cic+ktS/l3kj+XZTuxzH9P7VW5UJHQ==" saltValue="B+qAqZfrzSxDz8/pm4xrWw==" spinCount="100000" sheet="1" formatRows="0"/>
  <mergeCells count="5">
    <mergeCell ref="A1:G1"/>
    <mergeCell ref="C2:G2"/>
    <mergeCell ref="C3:G3"/>
    <mergeCell ref="C4:G4"/>
    <mergeCell ref="C296:G29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56</vt:i4>
      </vt:variant>
    </vt:vector>
  </HeadingPairs>
  <TitlesOfParts>
    <vt:vector size="64" baseType="lpstr">
      <vt:lpstr>Pokyny pro vyplnění</vt:lpstr>
      <vt:lpstr>Stavba</vt:lpstr>
      <vt:lpstr>VzorPolozky</vt:lpstr>
      <vt:lpstr>00 VRN</vt:lpstr>
      <vt:lpstr>SO01 Řad A31</vt:lpstr>
      <vt:lpstr>SO02 Řad A30,A12, A28</vt:lpstr>
      <vt:lpstr>SO03 Řad A21</vt:lpstr>
      <vt:lpstr>SO04 Řad A27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VRN'!Názvy_tisku</vt:lpstr>
      <vt:lpstr>'SO01 Řad A31'!Názvy_tisku</vt:lpstr>
      <vt:lpstr>'SO02 Řad A30,A12, A28'!Názvy_tisku</vt:lpstr>
      <vt:lpstr>'SO03 Řad A21'!Názvy_tisku</vt:lpstr>
      <vt:lpstr>'SO04 Řad A27'!Názvy_tisku</vt:lpstr>
      <vt:lpstr>oadresa</vt:lpstr>
      <vt:lpstr>Stavba!Objednatel</vt:lpstr>
      <vt:lpstr>Stavba!Objekt</vt:lpstr>
      <vt:lpstr>'00 VRN'!Oblast_tisku</vt:lpstr>
      <vt:lpstr>'SO01 Řad A31'!Oblast_tisku</vt:lpstr>
      <vt:lpstr>'SO02 Řad A30,A12, A28'!Oblast_tisku</vt:lpstr>
      <vt:lpstr>'SO03 Řad A21'!Oblast_tisku</vt:lpstr>
      <vt:lpstr>'SO04 Řad A27'!Oblast_tisku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2019-03-19T12:27:02Z</cp:lastPrinted>
  <dcterms:created xsi:type="dcterms:W3CDTF">2009-04-08T07:15:50Z</dcterms:created>
  <dcterms:modified xsi:type="dcterms:W3CDTF">2026-04-21T12:26:14Z</dcterms:modified>
</cp:coreProperties>
</file>